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2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Backup Claro 2016 07 04\JIRA\"/>
    </mc:Choice>
  </mc:AlternateContent>
  <bookViews>
    <workbookView xWindow="360" yWindow="12" windowWidth="11340" windowHeight="6792" tabRatio="764"/>
  </bookViews>
  <sheets>
    <sheet name="Tablero_Participacion4G_Ciudad" sheetId="1" r:id="rId1"/>
    <sheet name="Tablero_Participacion4G_Mercado" sheetId="11" r:id="rId2"/>
    <sheet name="Graficos Ciudad" sheetId="9" r:id="rId3"/>
    <sheet name="Graficos Mercado" sheetId="12" r:id="rId4"/>
  </sheets>
  <definedNames>
    <definedName name="_xlnm._FilterDatabase" localSheetId="0" hidden="1">Tablero_Participacion4G_Ciudad!$A$1:$IU$300</definedName>
    <definedName name="_xlnm._FilterDatabase" localSheetId="1" hidden="1">Tablero_Participacion4G_Mercado!$A$1:$S$131</definedName>
  </definedNames>
  <calcPr calcId="152511"/>
</workbook>
</file>

<file path=xl/calcChain.xml><?xml version="1.0" encoding="utf-8"?>
<calcChain xmlns="http://schemas.openxmlformats.org/spreadsheetml/2006/main">
  <c r="R3" i="11" l="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L3" i="11"/>
  <c r="M3" i="11"/>
  <c r="L4" i="11"/>
  <c r="M4" i="11"/>
  <c r="L5" i="11"/>
  <c r="M5" i="11"/>
  <c r="L6" i="11"/>
  <c r="M6" i="11"/>
  <c r="L7" i="11"/>
  <c r="M7" i="11"/>
  <c r="L8" i="11"/>
  <c r="M8" i="11"/>
  <c r="L9" i="11"/>
  <c r="M9" i="11"/>
  <c r="L10" i="11"/>
  <c r="M10" i="11"/>
  <c r="L11" i="11"/>
  <c r="M11" i="11"/>
  <c r="L12" i="11"/>
  <c r="M12" i="11"/>
  <c r="L13" i="11"/>
  <c r="M13" i="11"/>
  <c r="L14" i="11"/>
  <c r="M14" i="11"/>
  <c r="L15" i="11"/>
  <c r="M15" i="11"/>
  <c r="L16" i="11"/>
  <c r="M16" i="11"/>
  <c r="L17" i="11"/>
  <c r="M17" i="11"/>
  <c r="L18" i="11"/>
  <c r="M18" i="11"/>
  <c r="L19" i="11"/>
  <c r="M19" i="11"/>
  <c r="L20" i="11"/>
  <c r="M20" i="11"/>
  <c r="L21" i="11"/>
  <c r="M21" i="11"/>
  <c r="L22" i="11"/>
  <c r="M22" i="11"/>
  <c r="L23" i="11"/>
  <c r="M23" i="11"/>
  <c r="L24" i="11"/>
  <c r="M24" i="11"/>
  <c r="L25" i="11"/>
  <c r="M25" i="11"/>
  <c r="L26" i="11"/>
  <c r="M26" i="11"/>
  <c r="L27" i="11"/>
  <c r="M27" i="11"/>
  <c r="L28" i="11"/>
  <c r="M28" i="11"/>
  <c r="L29" i="11"/>
  <c r="M29" i="11"/>
  <c r="L30" i="11"/>
  <c r="M30" i="11"/>
  <c r="L31" i="11"/>
  <c r="M31" i="11"/>
  <c r="L32" i="11"/>
  <c r="M32" i="11"/>
  <c r="L33" i="11"/>
  <c r="M33" i="11"/>
  <c r="L34" i="11"/>
  <c r="M34" i="11"/>
  <c r="L35" i="11"/>
  <c r="M35" i="11"/>
  <c r="L36" i="11"/>
  <c r="M36" i="11"/>
  <c r="L37" i="11"/>
  <c r="M37" i="11"/>
  <c r="L38" i="11"/>
  <c r="M38" i="11"/>
  <c r="L39" i="11"/>
  <c r="M39" i="11"/>
  <c r="L40" i="11"/>
  <c r="M40" i="11"/>
  <c r="L41" i="11"/>
  <c r="M41" i="11"/>
  <c r="L42" i="11"/>
  <c r="M42" i="11"/>
  <c r="L43" i="11"/>
  <c r="M43" i="11"/>
  <c r="L44" i="11"/>
  <c r="M44" i="11"/>
  <c r="L45" i="11"/>
  <c r="M45" i="11"/>
  <c r="L46" i="11"/>
  <c r="M46" i="11"/>
  <c r="L47" i="11"/>
  <c r="M47" i="11"/>
  <c r="L48" i="11"/>
  <c r="M48" i="11"/>
  <c r="L49" i="11"/>
  <c r="M49" i="11"/>
  <c r="L50" i="11"/>
  <c r="M50" i="11"/>
  <c r="L51" i="11"/>
  <c r="M51" i="11"/>
  <c r="L52" i="11"/>
  <c r="M52" i="11"/>
  <c r="L53" i="11"/>
  <c r="M53" i="11"/>
  <c r="L54" i="11"/>
  <c r="M54" i="11"/>
  <c r="L55" i="11"/>
  <c r="M55" i="11"/>
  <c r="L56" i="11"/>
  <c r="M56" i="11"/>
  <c r="L57" i="11"/>
  <c r="M57" i="11"/>
  <c r="L58" i="11"/>
  <c r="M58" i="11"/>
  <c r="L59" i="11"/>
  <c r="M59" i="11"/>
  <c r="L60" i="11"/>
  <c r="M60" i="11"/>
  <c r="L61" i="11"/>
  <c r="M61" i="11"/>
  <c r="L62" i="11"/>
  <c r="M62" i="11"/>
  <c r="L63" i="11"/>
  <c r="M63" i="11"/>
  <c r="L64" i="11"/>
  <c r="M64" i="11"/>
  <c r="L65" i="11"/>
  <c r="M65" i="11"/>
  <c r="L66" i="11"/>
  <c r="M66" i="11"/>
  <c r="L67" i="11"/>
  <c r="M67" i="11"/>
  <c r="L68" i="11"/>
  <c r="M68" i="11"/>
  <c r="L69" i="11"/>
  <c r="M69" i="11"/>
  <c r="L70" i="11"/>
  <c r="M70" i="11"/>
  <c r="L71" i="11"/>
  <c r="M71" i="11"/>
  <c r="L72" i="11"/>
  <c r="M72" i="11"/>
  <c r="L73" i="11"/>
  <c r="M73" i="11"/>
  <c r="L74" i="11"/>
  <c r="M74" i="11"/>
  <c r="L75" i="11"/>
  <c r="M75" i="11"/>
  <c r="L76" i="11"/>
  <c r="M76" i="11"/>
  <c r="L77" i="11"/>
  <c r="M77" i="11"/>
  <c r="L78" i="11"/>
  <c r="M78" i="11"/>
  <c r="L79" i="11"/>
  <c r="M79" i="11"/>
  <c r="L80" i="11"/>
  <c r="M80" i="11"/>
  <c r="L81" i="11"/>
  <c r="M81" i="11"/>
  <c r="L82" i="11"/>
  <c r="M82" i="11"/>
  <c r="L83" i="11"/>
  <c r="M83" i="11"/>
  <c r="L84" i="11"/>
  <c r="M84" i="11"/>
  <c r="L85" i="11"/>
  <c r="M85" i="11"/>
  <c r="L86" i="11"/>
  <c r="M86" i="11"/>
  <c r="L87" i="11"/>
  <c r="M87" i="11"/>
  <c r="L88" i="11"/>
  <c r="M88" i="11"/>
  <c r="L89" i="11"/>
  <c r="M89" i="11"/>
  <c r="L90" i="11"/>
  <c r="M90" i="11"/>
  <c r="L91" i="11"/>
  <c r="M91" i="11"/>
  <c r="L92" i="11"/>
  <c r="M92" i="11"/>
  <c r="L93" i="11"/>
  <c r="M93" i="11" s="1"/>
  <c r="L94" i="11"/>
  <c r="M94" i="11" s="1"/>
  <c r="L95" i="11"/>
  <c r="M95" i="11" s="1"/>
  <c r="L96" i="11"/>
  <c r="M96" i="11" s="1"/>
  <c r="L97" i="11"/>
  <c r="M97" i="11" s="1"/>
  <c r="L98" i="11"/>
  <c r="M98" i="11" s="1"/>
  <c r="L99" i="11"/>
  <c r="M99" i="11"/>
  <c r="L100" i="11"/>
  <c r="M100" i="11" s="1"/>
  <c r="L101" i="11"/>
  <c r="M101" i="11" s="1"/>
  <c r="L102" i="11"/>
  <c r="M102" i="11" s="1"/>
  <c r="L103" i="11"/>
  <c r="M103" i="11" s="1"/>
  <c r="L104" i="11"/>
  <c r="M104" i="11" s="1"/>
  <c r="L105" i="11"/>
  <c r="M105" i="11" s="1"/>
  <c r="L106" i="11"/>
  <c r="M106" i="11" s="1"/>
  <c r="L107" i="11"/>
  <c r="M107" i="11"/>
  <c r="L108" i="11"/>
  <c r="M108" i="11"/>
  <c r="L109" i="11"/>
  <c r="M109" i="11"/>
  <c r="L110" i="11"/>
  <c r="M110" i="11"/>
  <c r="L111" i="11"/>
  <c r="M111" i="11"/>
  <c r="L112" i="11"/>
  <c r="M112" i="11"/>
  <c r="L113" i="11"/>
  <c r="M113" i="11"/>
  <c r="L114" i="11"/>
  <c r="M114" i="11"/>
  <c r="L115" i="11"/>
  <c r="M115" i="11"/>
  <c r="L116" i="11"/>
  <c r="M116" i="11"/>
  <c r="L117" i="11"/>
  <c r="M117" i="11"/>
  <c r="L118" i="11"/>
  <c r="M118" i="11"/>
  <c r="L119" i="11"/>
  <c r="M119" i="11"/>
  <c r="L120" i="11"/>
  <c r="M120" i="11"/>
  <c r="L121" i="11"/>
  <c r="M121" i="11"/>
  <c r="L122" i="11"/>
  <c r="M122" i="11"/>
  <c r="L123" i="11"/>
  <c r="M123" i="11"/>
  <c r="L124" i="11"/>
  <c r="M124" i="11"/>
  <c r="L125" i="11"/>
  <c r="M125" i="11"/>
  <c r="L126" i="11"/>
  <c r="M126" i="11"/>
  <c r="L127" i="11"/>
  <c r="M127" i="11"/>
  <c r="L128" i="11"/>
  <c r="M128" i="11"/>
  <c r="L129" i="11"/>
  <c r="M129" i="11"/>
  <c r="L130" i="11"/>
  <c r="M130" i="11"/>
  <c r="L131" i="11"/>
  <c r="M131" i="1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M3" i="1"/>
  <c r="N3" i="1"/>
  <c r="M4" i="1"/>
  <c r="N4" i="1" s="1"/>
  <c r="M5" i="1"/>
  <c r="N5" i="1"/>
  <c r="M6" i="1"/>
  <c r="N6" i="1" s="1"/>
  <c r="M7" i="1"/>
  <c r="N7" i="1"/>
  <c r="M8" i="1"/>
  <c r="N8" i="1" s="1"/>
  <c r="M9" i="1"/>
  <c r="N9" i="1"/>
  <c r="M10" i="1"/>
  <c r="N10" i="1" s="1"/>
  <c r="M11" i="1"/>
  <c r="N11" i="1"/>
  <c r="M12" i="1"/>
  <c r="N12" i="1" s="1"/>
  <c r="M13" i="1"/>
  <c r="N13" i="1"/>
  <c r="M14" i="1"/>
  <c r="N14" i="1" s="1"/>
  <c r="M15" i="1"/>
  <c r="N15" i="1"/>
  <c r="M16" i="1"/>
  <c r="N16" i="1" s="1"/>
  <c r="M17" i="1"/>
  <c r="N17" i="1"/>
  <c r="M18" i="1"/>
  <c r="N18" i="1" s="1"/>
  <c r="M19" i="1"/>
  <c r="N19" i="1"/>
  <c r="M20" i="1"/>
  <c r="N20" i="1" s="1"/>
  <c r="M21" i="1"/>
  <c r="N21" i="1"/>
  <c r="M22" i="1"/>
  <c r="N22" i="1" s="1"/>
  <c r="M23" i="1"/>
  <c r="N23" i="1"/>
  <c r="M24" i="1"/>
  <c r="N24" i="1" s="1"/>
  <c r="M25" i="1"/>
  <c r="N25" i="1"/>
  <c r="M26" i="1"/>
  <c r="N26" i="1" s="1"/>
  <c r="M27" i="1"/>
  <c r="N27" i="1"/>
  <c r="M28" i="1"/>
  <c r="N28" i="1" s="1"/>
  <c r="M29" i="1"/>
  <c r="N29" i="1"/>
  <c r="M30" i="1"/>
  <c r="N30" i="1" s="1"/>
  <c r="M31" i="1"/>
  <c r="N31" i="1"/>
  <c r="M32" i="1"/>
  <c r="N32" i="1" s="1"/>
  <c r="M33" i="1"/>
  <c r="N33" i="1"/>
  <c r="M34" i="1"/>
  <c r="N34" i="1" s="1"/>
  <c r="M35" i="1"/>
  <c r="N35" i="1"/>
  <c r="M36" i="1"/>
  <c r="N36" i="1" s="1"/>
  <c r="M37" i="1"/>
  <c r="N37" i="1"/>
  <c r="M38" i="1"/>
  <c r="N38" i="1" s="1"/>
  <c r="M39" i="1"/>
  <c r="N39" i="1"/>
  <c r="M40" i="1"/>
  <c r="N40" i="1" s="1"/>
  <c r="M41" i="1"/>
  <c r="N41" i="1"/>
  <c r="M42" i="1"/>
  <c r="N42" i="1" s="1"/>
  <c r="M43" i="1"/>
  <c r="N43" i="1"/>
  <c r="M44" i="1"/>
  <c r="N44" i="1" s="1"/>
  <c r="M45" i="1"/>
  <c r="N45" i="1"/>
  <c r="M46" i="1"/>
  <c r="N46" i="1" s="1"/>
  <c r="M47" i="1"/>
  <c r="N47" i="1"/>
  <c r="M48" i="1"/>
  <c r="N48" i="1" s="1"/>
  <c r="M49" i="1"/>
  <c r="N49" i="1"/>
  <c r="M50" i="1"/>
  <c r="N50" i="1" s="1"/>
  <c r="M51" i="1"/>
  <c r="N51" i="1"/>
  <c r="M52" i="1"/>
  <c r="N52" i="1" s="1"/>
  <c r="M53" i="1"/>
  <c r="N53" i="1"/>
  <c r="M54" i="1"/>
  <c r="N54" i="1" s="1"/>
  <c r="M55" i="1"/>
  <c r="N55" i="1"/>
  <c r="M56" i="1"/>
  <c r="N56" i="1" s="1"/>
  <c r="M57" i="1"/>
  <c r="N57" i="1"/>
  <c r="M58" i="1"/>
  <c r="N58" i="1" s="1"/>
  <c r="M59" i="1"/>
  <c r="N59" i="1"/>
  <c r="M60" i="1"/>
  <c r="N60" i="1" s="1"/>
  <c r="M61" i="1"/>
  <c r="N61" i="1"/>
  <c r="M62" i="1"/>
  <c r="N62" i="1" s="1"/>
  <c r="M63" i="1"/>
  <c r="N63" i="1"/>
  <c r="M64" i="1"/>
  <c r="N64" i="1" s="1"/>
  <c r="M65" i="1"/>
  <c r="N65" i="1"/>
  <c r="M66" i="1"/>
  <c r="N66" i="1" s="1"/>
  <c r="M67" i="1"/>
  <c r="N67" i="1"/>
  <c r="M68" i="1"/>
  <c r="N68" i="1" s="1"/>
  <c r="M69" i="1"/>
  <c r="N69" i="1"/>
  <c r="M70" i="1"/>
  <c r="N70" i="1" s="1"/>
  <c r="M71" i="1"/>
  <c r="N71" i="1"/>
  <c r="M72" i="1"/>
  <c r="N72" i="1" s="1"/>
  <c r="M73" i="1"/>
  <c r="N73" i="1"/>
  <c r="M74" i="1"/>
  <c r="N74" i="1" s="1"/>
  <c r="M75" i="1"/>
  <c r="N75" i="1"/>
  <c r="M76" i="1"/>
  <c r="N76" i="1" s="1"/>
  <c r="M77" i="1"/>
  <c r="N77" i="1"/>
  <c r="M78" i="1"/>
  <c r="N78" i="1" s="1"/>
  <c r="M79" i="1"/>
  <c r="N79" i="1"/>
  <c r="M80" i="1"/>
  <c r="N80" i="1" s="1"/>
  <c r="M81" i="1"/>
  <c r="N81" i="1"/>
  <c r="M82" i="1"/>
  <c r="N82" i="1" s="1"/>
  <c r="M83" i="1"/>
  <c r="N83" i="1"/>
  <c r="M84" i="1"/>
  <c r="N84" i="1" s="1"/>
  <c r="M85" i="1"/>
  <c r="N85" i="1"/>
  <c r="M86" i="1"/>
  <c r="N86" i="1" s="1"/>
  <c r="M87" i="1"/>
  <c r="N87" i="1"/>
  <c r="M88" i="1"/>
  <c r="N88" i="1" s="1"/>
  <c r="M89" i="1"/>
  <c r="N89" i="1"/>
  <c r="M90" i="1"/>
  <c r="N90" i="1" s="1"/>
  <c r="M91" i="1"/>
  <c r="N91" i="1"/>
  <c r="M92" i="1"/>
  <c r="N92" i="1" s="1"/>
  <c r="M93" i="1"/>
  <c r="N93" i="1"/>
  <c r="M94" i="1"/>
  <c r="N94" i="1" s="1"/>
  <c r="M95" i="1"/>
  <c r="N95" i="1"/>
  <c r="M96" i="1"/>
  <c r="N96" i="1" s="1"/>
  <c r="M97" i="1"/>
  <c r="N97" i="1"/>
  <c r="M98" i="1"/>
  <c r="N98" i="1" s="1"/>
  <c r="M99" i="1"/>
  <c r="N99" i="1"/>
  <c r="M100" i="1"/>
  <c r="N100" i="1" s="1"/>
  <c r="M101" i="1"/>
  <c r="N101" i="1"/>
  <c r="M102" i="1"/>
  <c r="N102" i="1" s="1"/>
  <c r="M103" i="1"/>
  <c r="N103" i="1"/>
  <c r="M104" i="1"/>
  <c r="N104" i="1" s="1"/>
  <c r="M105" i="1"/>
  <c r="N105" i="1"/>
  <c r="M106" i="1"/>
  <c r="N106" i="1" s="1"/>
  <c r="M107" i="1"/>
  <c r="N107" i="1"/>
  <c r="M108" i="1"/>
  <c r="N108" i="1" s="1"/>
  <c r="M109" i="1"/>
  <c r="N109" i="1"/>
  <c r="M110" i="1"/>
  <c r="N110" i="1" s="1"/>
  <c r="M111" i="1"/>
  <c r="N111" i="1"/>
  <c r="M112" i="1"/>
  <c r="N112" i="1" s="1"/>
  <c r="M113" i="1"/>
  <c r="N113" i="1"/>
  <c r="M114" i="1"/>
  <c r="N114" i="1" s="1"/>
  <c r="M115" i="1"/>
  <c r="N115" i="1"/>
  <c r="M116" i="1"/>
  <c r="N116" i="1" s="1"/>
  <c r="M117" i="1"/>
  <c r="N117" i="1"/>
  <c r="M118" i="1"/>
  <c r="N118" i="1" s="1"/>
  <c r="M119" i="1"/>
  <c r="N119" i="1"/>
  <c r="M120" i="1"/>
  <c r="N120" i="1" s="1"/>
  <c r="M121" i="1"/>
  <c r="N121" i="1"/>
  <c r="M122" i="1"/>
  <c r="N122" i="1" s="1"/>
  <c r="M123" i="1"/>
  <c r="N123" i="1"/>
  <c r="M124" i="1"/>
  <c r="N124" i="1" s="1"/>
  <c r="M125" i="1"/>
  <c r="N125" i="1"/>
  <c r="M126" i="1"/>
  <c r="N126" i="1" s="1"/>
  <c r="M127" i="1"/>
  <c r="N127" i="1"/>
  <c r="M128" i="1"/>
  <c r="N128" i="1" s="1"/>
  <c r="M129" i="1"/>
  <c r="N129" i="1"/>
  <c r="M130" i="1"/>
  <c r="N130" i="1" s="1"/>
  <c r="M131" i="1"/>
  <c r="N131" i="1"/>
  <c r="M132" i="1"/>
  <c r="N132" i="1" s="1"/>
  <c r="M133" i="1"/>
  <c r="N133" i="1"/>
  <c r="M134" i="1"/>
  <c r="N134" i="1" s="1"/>
  <c r="M135" i="1"/>
  <c r="N135" i="1"/>
  <c r="M136" i="1"/>
  <c r="N136" i="1" s="1"/>
  <c r="M137" i="1"/>
  <c r="N137" i="1"/>
  <c r="M138" i="1"/>
  <c r="N138" i="1" s="1"/>
  <c r="M139" i="1"/>
  <c r="N139" i="1"/>
  <c r="M140" i="1"/>
  <c r="N140" i="1" s="1"/>
  <c r="M141" i="1"/>
  <c r="N141" i="1"/>
  <c r="M142" i="1"/>
  <c r="N142" i="1" s="1"/>
  <c r="M143" i="1"/>
  <c r="N143" i="1"/>
  <c r="M144" i="1"/>
  <c r="N144" i="1" s="1"/>
  <c r="M145" i="1"/>
  <c r="N145" i="1"/>
  <c r="M146" i="1"/>
  <c r="N146" i="1" s="1"/>
  <c r="M147" i="1"/>
  <c r="N147" i="1"/>
  <c r="M148" i="1"/>
  <c r="N148" i="1" s="1"/>
  <c r="M149" i="1"/>
  <c r="N149" i="1"/>
  <c r="M150" i="1"/>
  <c r="N150" i="1" s="1"/>
  <c r="M151" i="1"/>
  <c r="N151" i="1"/>
  <c r="M152" i="1"/>
  <c r="N152" i="1" s="1"/>
  <c r="M153" i="1"/>
  <c r="N153" i="1"/>
  <c r="M154" i="1"/>
  <c r="N154" i="1" s="1"/>
  <c r="M155" i="1"/>
  <c r="N155" i="1"/>
  <c r="M156" i="1"/>
  <c r="N156" i="1" s="1"/>
  <c r="M157" i="1"/>
  <c r="N157" i="1"/>
  <c r="M158" i="1"/>
  <c r="N158" i="1" s="1"/>
  <c r="M159" i="1"/>
  <c r="N159" i="1"/>
  <c r="M160" i="1"/>
  <c r="N160" i="1" s="1"/>
  <c r="M161" i="1"/>
  <c r="N161" i="1"/>
  <c r="M162" i="1"/>
  <c r="N162" i="1" s="1"/>
  <c r="M163" i="1"/>
  <c r="N163" i="1"/>
  <c r="M164" i="1"/>
  <c r="N164" i="1" s="1"/>
  <c r="M165" i="1"/>
  <c r="N165" i="1"/>
  <c r="M166" i="1"/>
  <c r="N166" i="1" s="1"/>
  <c r="M167" i="1"/>
  <c r="N167" i="1"/>
  <c r="M168" i="1"/>
  <c r="N168" i="1" s="1"/>
  <c r="M169" i="1"/>
  <c r="N169" i="1"/>
  <c r="M170" i="1"/>
  <c r="N170" i="1" s="1"/>
  <c r="M171" i="1"/>
  <c r="N171" i="1"/>
  <c r="M172" i="1"/>
  <c r="N172" i="1" s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L2" i="11" l="1"/>
  <c r="M2" i="11" s="1"/>
  <c r="M2" i="1"/>
  <c r="N2" i="1"/>
  <c r="S2" i="1"/>
  <c r="X277" i="1"/>
  <c r="R2" i="11"/>
  <c r="K150" i="1"/>
  <c r="G162" i="1"/>
  <c r="G161" i="1"/>
  <c r="G160" i="1"/>
  <c r="G159" i="1"/>
  <c r="G158" i="1"/>
  <c r="K71" i="1"/>
</calcChain>
</file>

<file path=xl/comments1.xml><?xml version="1.0" encoding="utf-8"?>
<comments xmlns="http://schemas.openxmlformats.org/spreadsheetml/2006/main">
  <authors>
    <author>Maria Lucrecia Bazan</author>
  </authors>
  <commentList>
    <comment ref="K13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39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40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52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53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65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66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78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79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91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92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104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105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117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118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130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131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143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144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156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157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169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170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182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183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195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196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208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209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221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222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234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235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247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248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260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261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273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274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286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287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299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K300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</commentList>
</comments>
</file>

<file path=xl/comments2.xml><?xml version="1.0" encoding="utf-8"?>
<comments xmlns="http://schemas.openxmlformats.org/spreadsheetml/2006/main">
  <authors>
    <author>Maria Lucrecia Bazan</author>
  </authors>
  <commentList>
    <comment ref="J13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J52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J53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J65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J66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J78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J79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J91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J92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J104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J105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J117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  <comment ref="J118" authorId="0" shapeId="0">
      <text>
        <r>
          <rPr>
            <b/>
            <sz val="9"/>
            <color indexed="81"/>
            <rFont val="Tahoma"/>
            <family val="2"/>
          </rPr>
          <t>Maria Lucrecia Bazan:</t>
        </r>
        <r>
          <rPr>
            <sz val="9"/>
            <color indexed="81"/>
            <rFont val="Tahoma"/>
            <family val="2"/>
          </rPr>
          <t xml:space="preserve">
Nueva Formula</t>
        </r>
      </text>
    </comment>
  </commentList>
</comments>
</file>

<file path=xl/sharedStrings.xml><?xml version="1.0" encoding="utf-8"?>
<sst xmlns="http://schemas.openxmlformats.org/spreadsheetml/2006/main" count="775" uniqueCount="70">
  <si>
    <t>FECHA</t>
  </si>
  <si>
    <t>PROVINCIA</t>
  </si>
  <si>
    <t>LOCALIDAD</t>
  </si>
  <si>
    <t>HSDPAACTUSERAVG</t>
  </si>
  <si>
    <t>ACCESIBILITYHSDPA</t>
  </si>
  <si>
    <t>CORDOBA</t>
  </si>
  <si>
    <t>CORRIENTES</t>
  </si>
  <si>
    <t>FORMOSA</t>
  </si>
  <si>
    <t>BUENOS AIRES</t>
  </si>
  <si>
    <t>LA PLATA</t>
  </si>
  <si>
    <t>LA RIOJA</t>
  </si>
  <si>
    <t>MENDOZA</t>
  </si>
  <si>
    <t>NEUQUEN</t>
  </si>
  <si>
    <t>ENTRE RIOS</t>
  </si>
  <si>
    <t>PARANA</t>
  </si>
  <si>
    <t>RAWSON</t>
  </si>
  <si>
    <t>CHUBUT</t>
  </si>
  <si>
    <t>SAN JUAN</t>
  </si>
  <si>
    <t>CHACO</t>
  </si>
  <si>
    <t>RESISTENCIA</t>
  </si>
  <si>
    <t>SANTA CRUZ</t>
  </si>
  <si>
    <t>RIO GALLEGOS</t>
  </si>
  <si>
    <t>SALTA</t>
  </si>
  <si>
    <t>CATAMARCA</t>
  </si>
  <si>
    <t>SAN FERNANDO DEL VALLE DE CATAMARCA</t>
  </si>
  <si>
    <t>SAN LUIS</t>
  </si>
  <si>
    <t>TUCUMAN</t>
  </si>
  <si>
    <t>SAN MIGUEL DE TUCUMAN</t>
  </si>
  <si>
    <t>JUJUY</t>
  </si>
  <si>
    <t>SAN SALVADOR DE JUJUY</t>
  </si>
  <si>
    <t>SANTA FE</t>
  </si>
  <si>
    <t>SANTA ROSA</t>
  </si>
  <si>
    <t>LA PAMPA</t>
  </si>
  <si>
    <t>MISIONES</t>
  </si>
  <si>
    <t>SANTIAGO DEL ESTERO</t>
  </si>
  <si>
    <t>TIERRA DEL FUEGO</t>
  </si>
  <si>
    <t>USHUAIA</t>
  </si>
  <si>
    <t>RIO NEGRO</t>
  </si>
  <si>
    <t>VIEDMA</t>
  </si>
  <si>
    <t>TRAFFICDLGPRS</t>
  </si>
  <si>
    <t>TRAFFICDLEDGE</t>
  </si>
  <si>
    <t>ACCESIBILITYLTE</t>
  </si>
  <si>
    <t>TRAFICO TOTAL</t>
  </si>
  <si>
    <t>PARTICIPACIÓN 4G</t>
  </si>
  <si>
    <t>POSADAS</t>
  </si>
  <si>
    <t>DLR99MACDGB</t>
  </si>
  <si>
    <t>TRAFICO HSDPA</t>
  </si>
  <si>
    <t>TRAFICO LTE</t>
  </si>
  <si>
    <t>LTEACTUSERAVG</t>
  </si>
  <si>
    <t>SITIO4G</t>
  </si>
  <si>
    <t>SITIO3G_U</t>
  </si>
  <si>
    <t>SITIO3G_D</t>
  </si>
  <si>
    <t>SITIO3G_S</t>
  </si>
  <si>
    <t>SITIO3G_T</t>
  </si>
  <si>
    <t>SITIO3G</t>
  </si>
  <si>
    <t>MERCADO</t>
  </si>
  <si>
    <t>AMBA</t>
  </si>
  <si>
    <t>Bs.As./La Pam</t>
  </si>
  <si>
    <t>Cuyo</t>
  </si>
  <si>
    <t>Litoral Norte</t>
  </si>
  <si>
    <t>Litoral Sur</t>
  </si>
  <si>
    <t>Mediterraneo</t>
  </si>
  <si>
    <t>NOA</t>
  </si>
  <si>
    <t>Paraguay</t>
  </si>
  <si>
    <t>Patagonia</t>
  </si>
  <si>
    <t>Uruguay</t>
  </si>
  <si>
    <t>THP_USER_3G</t>
  </si>
  <si>
    <t>THP_CELL_3G</t>
  </si>
  <si>
    <t>THP_CELL_LTE</t>
  </si>
  <si>
    <t>THP_USER_LTE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</si>
</sst>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0"/>
      <color indexed="64"/>
      <name val="Arial"/>
      <charset val="1"/>
    </font>
    <font>
      <b/>
      <sz val="10"/>
      <color indexed="64"/>
      <name val="Arial"/>
      <family val="2"/>
    </font>
    <font>
      <sz val="10"/>
      <color indexed="64"/>
      <name val="Arial"/>
      <family val="2"/>
    </font>
    <font>
      <b/>
      <sz val="10"/>
      <color indexed="64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NumberFormat="1" applyFont="1"/>
    <xf numFmtId="0" fontId="3" fillId="0" borderId="0" xfId="0" applyFont="1"/>
    <xf numFmtId="2" fontId="7" fillId="0" borderId="0" xfId="0" applyNumberFormat="1" applyFont="1"/>
    <xf numFmtId="0" fontId="7" fillId="0" borderId="0" xfId="0" applyNumberFormat="1" applyFont="1"/>
    <xf numFmtId="0" fontId="3" fillId="0" borderId="0" xfId="0" applyNumberFormat="1" applyFont="1" applyFill="1"/>
    <xf numFmtId="0" fontId="3" fillId="0" borderId="0" xfId="0" applyFont="1" applyFill="1"/>
    <xf numFmtId="0" fontId="7" fillId="0" borderId="0" xfId="0" applyFont="1"/>
    <xf numFmtId="2" fontId="4" fillId="0" borderId="0" xfId="0" applyNumberFormat="1" applyFont="1"/>
    <xf numFmtId="0" fontId="4" fillId="0" borderId="0" xfId="0" applyFont="1"/>
    <xf numFmtId="164" fontId="4" fillId="0" borderId="0" xfId="1" applyNumberFormat="1" applyFont="1"/>
    <xf numFmtId="164" fontId="7" fillId="0" borderId="0" xfId="1" applyNumberFormat="1" applyFont="1"/>
    <xf numFmtId="14" fontId="2" fillId="0" borderId="0" xfId="0" applyNumberFormat="1" applyFont="1" applyFill="1"/>
    <xf numFmtId="0" fontId="2" fillId="0" borderId="0" xfId="0" applyFont="1" applyFill="1"/>
    <xf numFmtId="164" fontId="2" fillId="0" borderId="0" xfId="1" applyNumberFormat="1" applyFont="1"/>
    <xf numFmtId="0" fontId="2" fillId="0" borderId="0" xfId="0" applyFont="1"/>
    <xf numFmtId="2" fontId="2" fillId="0" borderId="0" xfId="0" applyNumberFormat="1" applyFont="1"/>
    <xf numFmtId="9" fontId="2" fillId="0" borderId="0" xfId="2" applyFont="1"/>
    <xf numFmtId="0" fontId="2" fillId="0" borderId="0" xfId="0" applyNumberFormat="1" applyFont="1" applyFill="1"/>
    <xf numFmtId="49" fontId="2" fillId="0" borderId="0" xfId="0" applyNumberFormat="1" applyFont="1" applyFill="1"/>
    <xf numFmtId="0" fontId="2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0" fontId="4" fillId="0" borderId="0" xfId="0" applyNumberFormat="1" applyFont="1"/>
    <xf numFmtId="0" fontId="2" fillId="2" borderId="0" xfId="0" applyFont="1" applyFill="1"/>
    <xf numFmtId="2" fontId="4" fillId="2" borderId="0" xfId="0" applyNumberFormat="1" applyFont="1" applyFill="1"/>
    <xf numFmtId="0" fontId="4" fillId="2" borderId="0" xfId="0" applyNumberFormat="1" applyFont="1" applyFill="1"/>
    <xf numFmtId="0" fontId="4" fillId="2" borderId="0" xfId="0" applyFont="1" applyFill="1"/>
    <xf numFmtId="0" fontId="1" fillId="0" borderId="0" xfId="0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Córdoba 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Tablero_Participacion4G_Ciudad!$D$1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Tablero_Participacion4G_Ciudad!$A$43:$A$55</c:f>
              <c:numCache>
                <c:formatCode>m/d/yyyy</c:formatCode>
                <c:ptCount val="13"/>
                <c:pt idx="0">
                  <c:v>42505</c:v>
                </c:pt>
                <c:pt idx="1">
                  <c:v>42512</c:v>
                </c:pt>
                <c:pt idx="2">
                  <c:v>42519</c:v>
                </c:pt>
                <c:pt idx="3">
                  <c:v>42526</c:v>
                </c:pt>
                <c:pt idx="4">
                  <c:v>42533</c:v>
                </c:pt>
                <c:pt idx="5">
                  <c:v>42540</c:v>
                </c:pt>
                <c:pt idx="6">
                  <c:v>42547</c:v>
                </c:pt>
                <c:pt idx="7">
                  <c:v>42554</c:v>
                </c:pt>
                <c:pt idx="8">
                  <c:v>42561</c:v>
                </c:pt>
                <c:pt idx="9">
                  <c:v>42568</c:v>
                </c:pt>
                <c:pt idx="10">
                  <c:v>42575</c:v>
                </c:pt>
                <c:pt idx="11">
                  <c:v>42491</c:v>
                </c:pt>
                <c:pt idx="12">
                  <c:v>42498</c:v>
                </c:pt>
              </c:numCache>
            </c:numRef>
          </c:cat>
          <c:val>
            <c:numRef>
              <c:f>Tablero_Participacion4G_Ciudad!$D$54:$D$66</c:f>
              <c:numCache>
                <c:formatCode>0.00</c:formatCode>
                <c:ptCount val="13"/>
                <c:pt idx="0">
                  <c:v>86720.343789062506</c:v>
                </c:pt>
                <c:pt idx="1">
                  <c:v>103229.173359375</c:v>
                </c:pt>
                <c:pt idx="2">
                  <c:v>97704.536767578131</c:v>
                </c:pt>
                <c:pt idx="3">
                  <c:v>98401.633457031247</c:v>
                </c:pt>
                <c:pt idx="4">
                  <c:v>84729.378535156255</c:v>
                </c:pt>
                <c:pt idx="5" formatCode="General">
                  <c:v>99555.72</c:v>
                </c:pt>
                <c:pt idx="6" formatCode="General">
                  <c:v>87293.59</c:v>
                </c:pt>
                <c:pt idx="7" formatCode="General">
                  <c:v>71815.259999999995</c:v>
                </c:pt>
                <c:pt idx="8" formatCode="General">
                  <c:v>74278.210000000006</c:v>
                </c:pt>
                <c:pt idx="9" formatCode="General">
                  <c:v>99823.06</c:v>
                </c:pt>
                <c:pt idx="10" formatCode="General">
                  <c:v>100449.61</c:v>
                </c:pt>
                <c:pt idx="11" formatCode="General">
                  <c:v>100966.97</c:v>
                </c:pt>
                <c:pt idx="12" formatCode="General">
                  <c:v>101275.47</c:v>
                </c:pt>
              </c:numCache>
            </c:numRef>
          </c:val>
        </c:ser>
        <c:ser>
          <c:idx val="6"/>
          <c:order val="1"/>
          <c:tx>
            <c:strRef>
              <c:f>Tablero_Participacion4G_Ciudad!$J$1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Tablero_Participacion4G_Ciudad!$A$43:$A$55</c:f>
              <c:numCache>
                <c:formatCode>m/d/yyyy</c:formatCode>
                <c:ptCount val="13"/>
                <c:pt idx="0">
                  <c:v>42505</c:v>
                </c:pt>
                <c:pt idx="1">
                  <c:v>42512</c:v>
                </c:pt>
                <c:pt idx="2">
                  <c:v>42519</c:v>
                </c:pt>
                <c:pt idx="3">
                  <c:v>42526</c:v>
                </c:pt>
                <c:pt idx="4">
                  <c:v>42533</c:v>
                </c:pt>
                <c:pt idx="5">
                  <c:v>42540</c:v>
                </c:pt>
                <c:pt idx="6">
                  <c:v>42547</c:v>
                </c:pt>
                <c:pt idx="7">
                  <c:v>42554</c:v>
                </c:pt>
                <c:pt idx="8">
                  <c:v>42561</c:v>
                </c:pt>
                <c:pt idx="9">
                  <c:v>42568</c:v>
                </c:pt>
                <c:pt idx="10">
                  <c:v>42575</c:v>
                </c:pt>
                <c:pt idx="11">
                  <c:v>42491</c:v>
                </c:pt>
                <c:pt idx="12">
                  <c:v>42498</c:v>
                </c:pt>
              </c:numCache>
            </c:numRef>
          </c:cat>
          <c:val>
            <c:numRef>
              <c:f>Tablero_Participacion4G_Ciudad!$J$54:$J$66</c:f>
              <c:numCache>
                <c:formatCode>0.00</c:formatCode>
                <c:ptCount val="13"/>
                <c:pt idx="0">
                  <c:v>34696.39</c:v>
                </c:pt>
                <c:pt idx="1">
                  <c:v>35664.550000000003</c:v>
                </c:pt>
                <c:pt idx="2">
                  <c:v>44183.360000000001</c:v>
                </c:pt>
                <c:pt idx="3">
                  <c:v>43221.08</c:v>
                </c:pt>
                <c:pt idx="4">
                  <c:v>46604.99</c:v>
                </c:pt>
                <c:pt idx="5" formatCode="General">
                  <c:v>46675.31</c:v>
                </c:pt>
                <c:pt idx="6" formatCode="General">
                  <c:v>41910.080000000002</c:v>
                </c:pt>
                <c:pt idx="7" formatCode="General">
                  <c:v>48284.160000000003</c:v>
                </c:pt>
                <c:pt idx="8">
                  <c:v>50660.67</c:v>
                </c:pt>
                <c:pt idx="9">
                  <c:v>49651.37</c:v>
                </c:pt>
                <c:pt idx="10">
                  <c:v>48784.33</c:v>
                </c:pt>
                <c:pt idx="11">
                  <c:v>52947.71</c:v>
                </c:pt>
                <c:pt idx="12">
                  <c:v>58789.8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355872"/>
        <c:axId val="267354192"/>
      </c:barChart>
      <c:lineChart>
        <c:grouping val="stacked"/>
        <c:varyColors val="0"/>
        <c:ser>
          <c:idx val="10"/>
          <c:order val="2"/>
          <c:tx>
            <c:strRef>
              <c:f>Tablero_Participacion4G_Ciudad!$N$1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Tablero_Participacion4G_Ciudad!$A$44:$A$55</c:f>
              <c:numCache>
                <c:formatCode>m/d/yyyy</c:formatCode>
                <c:ptCount val="12"/>
                <c:pt idx="0">
                  <c:v>42512</c:v>
                </c:pt>
                <c:pt idx="1">
                  <c:v>42519</c:v>
                </c:pt>
                <c:pt idx="2">
                  <c:v>42526</c:v>
                </c:pt>
                <c:pt idx="3">
                  <c:v>42533</c:v>
                </c:pt>
                <c:pt idx="4">
                  <c:v>42540</c:v>
                </c:pt>
                <c:pt idx="5">
                  <c:v>42547</c:v>
                </c:pt>
                <c:pt idx="6">
                  <c:v>42554</c:v>
                </c:pt>
                <c:pt idx="7">
                  <c:v>42561</c:v>
                </c:pt>
                <c:pt idx="8">
                  <c:v>42568</c:v>
                </c:pt>
                <c:pt idx="9">
                  <c:v>42575</c:v>
                </c:pt>
                <c:pt idx="10">
                  <c:v>42491</c:v>
                </c:pt>
                <c:pt idx="11">
                  <c:v>42498</c:v>
                </c:pt>
              </c:numCache>
            </c:numRef>
          </c:cat>
          <c:val>
            <c:numRef>
              <c:f>Tablero_Participacion4G_Ciudad!$N$54:$N$66</c:f>
              <c:numCache>
                <c:formatCode>0%</c:formatCode>
                <c:ptCount val="13"/>
                <c:pt idx="0">
                  <c:v>0.2812101384487371</c:v>
                </c:pt>
                <c:pt idx="1">
                  <c:v>0.25268925714542434</c:v>
                </c:pt>
                <c:pt idx="2">
                  <c:v>0.30723267218276468</c:v>
                </c:pt>
                <c:pt idx="3">
                  <c:v>0.30117054887816697</c:v>
                </c:pt>
                <c:pt idx="4">
                  <c:v>0.34999025597067768</c:v>
                </c:pt>
                <c:pt idx="5">
                  <c:v>0.3146186527077347</c:v>
                </c:pt>
                <c:pt idx="6">
                  <c:v>0.3196723193360958</c:v>
                </c:pt>
                <c:pt idx="7">
                  <c:v>0.3966966918609256</c:v>
                </c:pt>
                <c:pt idx="8">
                  <c:v>0.39882333713887319</c:v>
                </c:pt>
                <c:pt idx="9">
                  <c:v>0.327815857213823</c:v>
                </c:pt>
                <c:pt idx="10">
                  <c:v>0.3226773066204755</c:v>
                </c:pt>
                <c:pt idx="11">
                  <c:v>0.33970121552853927</c:v>
                </c:pt>
                <c:pt idx="12">
                  <c:v>0.36219314207531772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58112"/>
        <c:axId val="267362592"/>
      </c:lineChart>
      <c:dateAx>
        <c:axId val="26735587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5419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73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55872"/>
        <c:crosses val="autoZero"/>
        <c:crossBetween val="between"/>
      </c:valAx>
      <c:dateAx>
        <c:axId val="2673581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67362592"/>
        <c:crosses val="autoZero"/>
        <c:auto val="1"/>
        <c:lblOffset val="100"/>
        <c:baseTimeUnit val="days"/>
      </c:dateAx>
      <c:valAx>
        <c:axId val="2673625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58112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Mendoza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Tablero_Participacion4G_Ciudad!$F$1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Tablero_Participacion4G_Ciudad!$A$145:$A$157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Tablero_Participacion4G_Ciudad!$F$145:$F$157</c:f>
              <c:numCache>
                <c:formatCode>0.00</c:formatCode>
                <c:ptCount val="13"/>
                <c:pt idx="0">
                  <c:v>9.32</c:v>
                </c:pt>
                <c:pt idx="1">
                  <c:v>9.25</c:v>
                </c:pt>
                <c:pt idx="2">
                  <c:v>9.31</c:v>
                </c:pt>
                <c:pt idx="3">
                  <c:v>8.2799999999999994</c:v>
                </c:pt>
                <c:pt idx="4">
                  <c:v>8.2100000000000009</c:v>
                </c:pt>
                <c:pt idx="5" formatCode="General">
                  <c:v>8.8800000000000008</c:v>
                </c:pt>
                <c:pt idx="6" formatCode="General">
                  <c:v>8.77</c:v>
                </c:pt>
                <c:pt idx="7" formatCode="General">
                  <c:v>8.85</c:v>
                </c:pt>
                <c:pt idx="8" formatCode="General">
                  <c:v>8.64</c:v>
                </c:pt>
                <c:pt idx="9" formatCode="General">
                  <c:v>8.0299999999999994</c:v>
                </c:pt>
                <c:pt idx="10" formatCode="General">
                  <c:v>7.99</c:v>
                </c:pt>
                <c:pt idx="11" formatCode="General">
                  <c:v>8.25</c:v>
                </c:pt>
                <c:pt idx="12" formatCode="General">
                  <c:v>8.51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Tablero_Participacion4G_Ciudad!$L$1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Tablero_Participacion4G_Ciudad!$A$145:$A$157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Tablero_Participacion4G_Ciudad!$L$145:$L$157</c:f>
              <c:numCache>
                <c:formatCode>0.00</c:formatCode>
                <c:ptCount val="13"/>
                <c:pt idx="0">
                  <c:v>17.95</c:v>
                </c:pt>
                <c:pt idx="1">
                  <c:v>18.98</c:v>
                </c:pt>
                <c:pt idx="2">
                  <c:v>20.58</c:v>
                </c:pt>
                <c:pt idx="3">
                  <c:v>19.690000000000001</c:v>
                </c:pt>
                <c:pt idx="4">
                  <c:v>21.45</c:v>
                </c:pt>
                <c:pt idx="5" formatCode="General">
                  <c:v>22.68</c:v>
                </c:pt>
                <c:pt idx="6" formatCode="General">
                  <c:v>23.14</c:v>
                </c:pt>
                <c:pt idx="7" formatCode="General">
                  <c:v>21.7</c:v>
                </c:pt>
                <c:pt idx="8" formatCode="General">
                  <c:v>23.88</c:v>
                </c:pt>
                <c:pt idx="9" formatCode="General">
                  <c:v>24.51</c:v>
                </c:pt>
                <c:pt idx="10" formatCode="General">
                  <c:v>24.15</c:v>
                </c:pt>
                <c:pt idx="11" formatCode="General">
                  <c:v>25.15</c:v>
                </c:pt>
                <c:pt idx="12" formatCode="General">
                  <c:v>25.65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15552"/>
        <c:axId val="267309392"/>
      </c:lineChart>
      <c:dateAx>
        <c:axId val="26731555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0939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73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15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AMBA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Tablero_Participacion4G_Mercado!$R$1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Tablero_Participacion4G_Mercado!$A$2:$A$14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Tablero_Participacion4G_Mercado!$R$2:$R$14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1924</c:v>
                </c:pt>
                <c:pt idx="5">
                  <c:v>1924</c:v>
                </c:pt>
                <c:pt idx="6">
                  <c:v>1925</c:v>
                </c:pt>
                <c:pt idx="7">
                  <c:v>1929</c:v>
                </c:pt>
                <c:pt idx="8">
                  <c:v>1933</c:v>
                </c:pt>
                <c:pt idx="9">
                  <c:v>1937</c:v>
                </c:pt>
                <c:pt idx="10">
                  <c:v>1940</c:v>
                </c:pt>
                <c:pt idx="11">
                  <c:v>1943</c:v>
                </c:pt>
                <c:pt idx="12">
                  <c:v>1945</c:v>
                </c:pt>
              </c:numCache>
            </c:numRef>
          </c:val>
        </c:ser>
        <c:ser>
          <c:idx val="1"/>
          <c:order val="1"/>
          <c:tx>
            <c:strRef>
              <c:f>Tablero_Participacion4G_Mercado!$S$1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Tablero_Participacion4G_Mercado!$A$2:$A$14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Tablero_Participacion4G_Mercado!$S$2:$S$14</c:f>
              <c:numCache>
                <c:formatCode>General</c:formatCode>
                <c:ptCount val="13"/>
                <c:pt idx="4">
                  <c:v>839</c:v>
                </c:pt>
                <c:pt idx="5">
                  <c:v>844</c:v>
                </c:pt>
                <c:pt idx="6">
                  <c:v>845</c:v>
                </c:pt>
                <c:pt idx="7">
                  <c:v>848</c:v>
                </c:pt>
                <c:pt idx="8">
                  <c:v>851</c:v>
                </c:pt>
                <c:pt idx="9">
                  <c:v>857</c:v>
                </c:pt>
                <c:pt idx="10">
                  <c:v>859</c:v>
                </c:pt>
                <c:pt idx="11">
                  <c:v>867</c:v>
                </c:pt>
                <c:pt idx="12">
                  <c:v>870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527749040"/>
        <c:axId val="527749600"/>
      </c:barChart>
      <c:dateAx>
        <c:axId val="52774904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496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7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49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Bs.As./La Pam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Tablero_Participacion4G_Mercado!$C$1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Tablero_Participacion4G_Mercado!$A$15:$A$27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Tablero_Participacion4G_Mercado!$C$15:$C$27</c:f>
              <c:numCache>
                <c:formatCode>_ * #,##0_ ;_ * \-#,##0_ ;_ * "-"??_ ;_ @_ </c:formatCode>
                <c:ptCount val="13"/>
                <c:pt idx="0">
                  <c:v>190012.16</c:v>
                </c:pt>
                <c:pt idx="1">
                  <c:v>220884.9</c:v>
                </c:pt>
                <c:pt idx="2">
                  <c:v>214008.67</c:v>
                </c:pt>
                <c:pt idx="3">
                  <c:v>233830.77</c:v>
                </c:pt>
                <c:pt idx="4">
                  <c:v>197750.1</c:v>
                </c:pt>
                <c:pt idx="5">
                  <c:v>234805.15</c:v>
                </c:pt>
                <c:pt idx="6">
                  <c:v>221966.44</c:v>
                </c:pt>
                <c:pt idx="7">
                  <c:v>197515.55</c:v>
                </c:pt>
                <c:pt idx="8">
                  <c:v>179378.09</c:v>
                </c:pt>
                <c:pt idx="9">
                  <c:v>243066.57</c:v>
                </c:pt>
                <c:pt idx="10">
                  <c:v>253978.13</c:v>
                </c:pt>
                <c:pt idx="11">
                  <c:v>260579.42</c:v>
                </c:pt>
                <c:pt idx="12">
                  <c:v>270139.01</c:v>
                </c:pt>
              </c:numCache>
            </c:numRef>
          </c:val>
        </c:ser>
        <c:ser>
          <c:idx val="6"/>
          <c:order val="1"/>
          <c:tx>
            <c:strRef>
              <c:f>Tablero_Participacion4G_Mercado!$I$1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Tablero_Participacion4G_Mercado!$A$15:$A$27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Tablero_Participacion4G_Mercado!$I$15:$I$27</c:f>
              <c:numCache>
                <c:formatCode>_ * #,##0_ ;_ * \-#,##0_ ;_ * "-"??_ ;_ @_ </c:formatCode>
                <c:ptCount val="13"/>
                <c:pt idx="0">
                  <c:v>10180.9</c:v>
                </c:pt>
                <c:pt idx="1">
                  <c:v>11592.14</c:v>
                </c:pt>
                <c:pt idx="2">
                  <c:v>16434.14</c:v>
                </c:pt>
                <c:pt idx="3">
                  <c:v>17495.61</c:v>
                </c:pt>
                <c:pt idx="4">
                  <c:v>19956.59</c:v>
                </c:pt>
                <c:pt idx="5">
                  <c:v>18755.8</c:v>
                </c:pt>
                <c:pt idx="6">
                  <c:v>20054.57</c:v>
                </c:pt>
                <c:pt idx="7">
                  <c:v>25272.06</c:v>
                </c:pt>
                <c:pt idx="8">
                  <c:v>27604.98</c:v>
                </c:pt>
                <c:pt idx="9">
                  <c:v>28082.39</c:v>
                </c:pt>
                <c:pt idx="10">
                  <c:v>30814.3</c:v>
                </c:pt>
                <c:pt idx="11">
                  <c:v>33739.440000000002</c:v>
                </c:pt>
                <c:pt idx="12">
                  <c:v>38912.879999999997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753520"/>
        <c:axId val="527754080"/>
      </c:barChart>
      <c:lineChart>
        <c:grouping val="stacked"/>
        <c:varyColors val="0"/>
        <c:ser>
          <c:idx val="10"/>
          <c:order val="2"/>
          <c:tx>
            <c:strRef>
              <c:f>Tablero_Participacion4G_Mercado!$M$1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Tablero_Participacion4G_Mercado!$A$67:$A$79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Tablero_Participacion4G_Mercado!$M$15:$M$27</c:f>
              <c:numCache>
                <c:formatCode>0%</c:formatCode>
                <c:ptCount val="13"/>
                <c:pt idx="0">
                  <c:v>4.848574728385948E-2</c:v>
                </c:pt>
                <c:pt idx="1">
                  <c:v>4.7736259200144827E-2</c:v>
                </c:pt>
                <c:pt idx="2">
                  <c:v>6.820031549328319E-2</c:v>
                </c:pt>
                <c:pt idx="3">
                  <c:v>6.7021194316264576E-2</c:v>
                </c:pt>
                <c:pt idx="4">
                  <c:v>8.7969065214817399E-2</c:v>
                </c:pt>
                <c:pt idx="5">
                  <c:v>7.1121513592370178E-2</c:v>
                </c:pt>
                <c:pt idx="6">
                  <c:v>7.9729674231997533E-2</c:v>
                </c:pt>
                <c:pt idx="7">
                  <c:v>0.10873129781587515</c:v>
                </c:pt>
                <c:pt idx="8">
                  <c:v>0.12743179439653302</c:v>
                </c:pt>
                <c:pt idx="9">
                  <c:v>0.10128196985610276</c:v>
                </c:pt>
                <c:pt idx="10">
                  <c:v>0.10456339050567957</c:v>
                </c:pt>
                <c:pt idx="11">
                  <c:v>0.11087771851275217</c:v>
                </c:pt>
                <c:pt idx="12">
                  <c:v>0.12134131255826119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54640"/>
        <c:axId val="527755200"/>
      </c:lineChart>
      <c:dateAx>
        <c:axId val="52775352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5408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7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53520"/>
        <c:crosses val="autoZero"/>
        <c:crossBetween val="between"/>
      </c:valAx>
      <c:dateAx>
        <c:axId val="5277546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7755200"/>
        <c:crosses val="autoZero"/>
        <c:auto val="1"/>
        <c:lblOffset val="100"/>
        <c:baseTimeUnit val="days"/>
      </c:dateAx>
      <c:valAx>
        <c:axId val="5277552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54640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Bs.As./La Pam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Tablero_Participacion4G_Mercado!$E$1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Tablero_Participacion4G_Mercado!$A$15:$A$27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Tablero_Participacion4G_Mercado!$E$15:$E$27</c:f>
              <c:numCache>
                <c:formatCode>General</c:formatCode>
                <c:ptCount val="13"/>
                <c:pt idx="0">
                  <c:v>11.24</c:v>
                </c:pt>
                <c:pt idx="1">
                  <c:v>11.12</c:v>
                </c:pt>
                <c:pt idx="2">
                  <c:v>11.1</c:v>
                </c:pt>
                <c:pt idx="3">
                  <c:v>10.87</c:v>
                </c:pt>
                <c:pt idx="4">
                  <c:v>10.93</c:v>
                </c:pt>
                <c:pt idx="5">
                  <c:v>10.92</c:v>
                </c:pt>
                <c:pt idx="6">
                  <c:v>10.84</c:v>
                </c:pt>
                <c:pt idx="7">
                  <c:v>10.91</c:v>
                </c:pt>
                <c:pt idx="8">
                  <c:v>11.31</c:v>
                </c:pt>
                <c:pt idx="9">
                  <c:v>11.07</c:v>
                </c:pt>
                <c:pt idx="10">
                  <c:v>11.1</c:v>
                </c:pt>
                <c:pt idx="11">
                  <c:v>11.02</c:v>
                </c:pt>
                <c:pt idx="12">
                  <c:v>11.36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Tablero_Participacion4G_Mercado!$K$1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Tablero_Participacion4G_Mercado!$A$15:$A$27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Tablero_Participacion4G_Mercado!$K$15:$K$27</c:f>
              <c:numCache>
                <c:formatCode>General</c:formatCode>
                <c:ptCount val="13"/>
                <c:pt idx="0">
                  <c:v>17.73</c:v>
                </c:pt>
                <c:pt idx="1">
                  <c:v>19.25</c:v>
                </c:pt>
                <c:pt idx="2">
                  <c:v>21.35</c:v>
                </c:pt>
                <c:pt idx="3">
                  <c:v>20.58</c:v>
                </c:pt>
                <c:pt idx="4">
                  <c:v>17.22</c:v>
                </c:pt>
                <c:pt idx="5">
                  <c:v>21.18</c:v>
                </c:pt>
                <c:pt idx="6">
                  <c:v>23.08</c:v>
                </c:pt>
                <c:pt idx="7">
                  <c:v>24.28</c:v>
                </c:pt>
                <c:pt idx="8">
                  <c:v>25.6</c:v>
                </c:pt>
                <c:pt idx="9">
                  <c:v>26.01</c:v>
                </c:pt>
                <c:pt idx="10">
                  <c:v>26.86</c:v>
                </c:pt>
                <c:pt idx="11">
                  <c:v>28.4</c:v>
                </c:pt>
                <c:pt idx="12">
                  <c:v>29.15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58560"/>
        <c:axId val="527759120"/>
      </c:lineChart>
      <c:dateAx>
        <c:axId val="52775856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5912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7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58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Bs.As./La Pam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Tablero_Participacion4G_Mercado!$F$1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Tablero_Participacion4G_Mercado!$A$15:$A$27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Tablero_Participacion4G_Mercado!$F$15:$F$27</c:f>
              <c:numCache>
                <c:formatCode>General</c:formatCode>
                <c:ptCount val="13"/>
                <c:pt idx="0">
                  <c:v>93.05</c:v>
                </c:pt>
                <c:pt idx="1">
                  <c:v>92.55</c:v>
                </c:pt>
                <c:pt idx="2">
                  <c:v>93.02</c:v>
                </c:pt>
                <c:pt idx="3">
                  <c:v>93.29</c:v>
                </c:pt>
                <c:pt idx="4">
                  <c:v>93.27</c:v>
                </c:pt>
                <c:pt idx="5">
                  <c:v>93.68</c:v>
                </c:pt>
                <c:pt idx="6">
                  <c:v>93.65</c:v>
                </c:pt>
                <c:pt idx="7">
                  <c:v>93.12</c:v>
                </c:pt>
                <c:pt idx="8">
                  <c:v>92.94</c:v>
                </c:pt>
                <c:pt idx="9">
                  <c:v>92.81</c:v>
                </c:pt>
                <c:pt idx="10">
                  <c:v>93.6</c:v>
                </c:pt>
                <c:pt idx="11">
                  <c:v>93.89</c:v>
                </c:pt>
                <c:pt idx="12">
                  <c:v>93.24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Tablero_Participacion4G_Mercado!$J$1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Tablero_Participacion4G_Mercado!$A$15:$A$27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Tablero_Participacion4G_Mercado!$J$15:$J$27</c:f>
              <c:numCache>
                <c:formatCode>General</c:formatCode>
                <c:ptCount val="13"/>
                <c:pt idx="0">
                  <c:v>99.63</c:v>
                </c:pt>
                <c:pt idx="1">
                  <c:v>99.63</c:v>
                </c:pt>
                <c:pt idx="2">
                  <c:v>99.43</c:v>
                </c:pt>
                <c:pt idx="3">
                  <c:v>99.38</c:v>
                </c:pt>
                <c:pt idx="4">
                  <c:v>99.53</c:v>
                </c:pt>
                <c:pt idx="5">
                  <c:v>99.54</c:v>
                </c:pt>
                <c:pt idx="6">
                  <c:v>99.45</c:v>
                </c:pt>
                <c:pt idx="7">
                  <c:v>99.13</c:v>
                </c:pt>
                <c:pt idx="8">
                  <c:v>99.1</c:v>
                </c:pt>
                <c:pt idx="9">
                  <c:v>99.65</c:v>
                </c:pt>
                <c:pt idx="10">
                  <c:v>99.77</c:v>
                </c:pt>
                <c:pt idx="11">
                  <c:v>99.78</c:v>
                </c:pt>
                <c:pt idx="12">
                  <c:v>99.77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62480"/>
        <c:axId val="527763040"/>
      </c:lineChart>
      <c:dateAx>
        <c:axId val="52776248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6304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763040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62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Bs.As./La Pam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Tablero_Participacion4G_Mercado!$R$1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Tablero_Participacion4G_Mercado!$A$15:$A$27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Tablero_Participacion4G_Mercado!$R$15:$R$27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453</c:v>
                </c:pt>
                <c:pt idx="5">
                  <c:v>454</c:v>
                </c:pt>
                <c:pt idx="6">
                  <c:v>455</c:v>
                </c:pt>
                <c:pt idx="7">
                  <c:v>458</c:v>
                </c:pt>
                <c:pt idx="8">
                  <c:v>458</c:v>
                </c:pt>
                <c:pt idx="9">
                  <c:v>458</c:v>
                </c:pt>
                <c:pt idx="10">
                  <c:v>458</c:v>
                </c:pt>
                <c:pt idx="11">
                  <c:v>459</c:v>
                </c:pt>
                <c:pt idx="12">
                  <c:v>460</c:v>
                </c:pt>
              </c:numCache>
            </c:numRef>
          </c:val>
        </c:ser>
        <c:ser>
          <c:idx val="1"/>
          <c:order val="1"/>
          <c:tx>
            <c:strRef>
              <c:f>Tablero_Participacion4G_Mercado!$S$1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Tablero_Participacion4G_Mercado!$A$15:$A$27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Tablero_Participacion4G_Mercado!$S$15:$S$27</c:f>
              <c:numCache>
                <c:formatCode>General</c:formatCode>
                <c:ptCount val="13"/>
                <c:pt idx="4">
                  <c:v>80</c:v>
                </c:pt>
                <c:pt idx="5">
                  <c:v>83</c:v>
                </c:pt>
                <c:pt idx="6">
                  <c:v>83</c:v>
                </c:pt>
                <c:pt idx="7">
                  <c:v>90</c:v>
                </c:pt>
                <c:pt idx="8">
                  <c:v>93</c:v>
                </c:pt>
                <c:pt idx="9">
                  <c:v>97</c:v>
                </c:pt>
                <c:pt idx="10">
                  <c:v>98</c:v>
                </c:pt>
                <c:pt idx="11">
                  <c:v>100</c:v>
                </c:pt>
                <c:pt idx="12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527766400"/>
        <c:axId val="527766960"/>
      </c:barChart>
      <c:dateAx>
        <c:axId val="52776640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6696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7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66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Cuyo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Tablero_Participacion4G_Mercado!$C$1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Tablero_Participacion4G_Mercado!$A$28:$A$40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Tablero_Participacion4G_Mercado!$C$28:$C$40</c:f>
              <c:numCache>
                <c:formatCode>_ * #,##0_ ;_ * \-#,##0_ ;_ * "-"??_ ;_ @_ </c:formatCode>
                <c:ptCount val="13"/>
                <c:pt idx="0">
                  <c:v>140031.82</c:v>
                </c:pt>
                <c:pt idx="1">
                  <c:v>166467.07999999999</c:v>
                </c:pt>
                <c:pt idx="2">
                  <c:v>164174.91</c:v>
                </c:pt>
                <c:pt idx="3">
                  <c:v>165406.78</c:v>
                </c:pt>
                <c:pt idx="4">
                  <c:v>140900.5</c:v>
                </c:pt>
                <c:pt idx="5">
                  <c:v>167670.49</c:v>
                </c:pt>
                <c:pt idx="6">
                  <c:v>150902.24</c:v>
                </c:pt>
                <c:pt idx="7">
                  <c:v>120114.59</c:v>
                </c:pt>
                <c:pt idx="8">
                  <c:v>125677.06</c:v>
                </c:pt>
                <c:pt idx="9">
                  <c:v>174107.5</c:v>
                </c:pt>
                <c:pt idx="10">
                  <c:v>178019.41</c:v>
                </c:pt>
                <c:pt idx="11">
                  <c:v>179735.02</c:v>
                </c:pt>
                <c:pt idx="12">
                  <c:v>181758.46</c:v>
                </c:pt>
              </c:numCache>
            </c:numRef>
          </c:val>
        </c:ser>
        <c:ser>
          <c:idx val="6"/>
          <c:order val="1"/>
          <c:tx>
            <c:strRef>
              <c:f>Tablero_Participacion4G_Mercado!$I$1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Tablero_Participacion4G_Mercado!$A$28:$A$40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Tablero_Participacion4G_Mercado!$I$28:$I$40</c:f>
              <c:numCache>
                <c:formatCode>_ * #,##0_ ;_ * \-#,##0_ ;_ * "-"??_ ;_ @_ </c:formatCode>
                <c:ptCount val="13"/>
                <c:pt idx="0">
                  <c:v>5985.35</c:v>
                </c:pt>
                <c:pt idx="1">
                  <c:v>7115.45</c:v>
                </c:pt>
                <c:pt idx="2">
                  <c:v>9218.36</c:v>
                </c:pt>
                <c:pt idx="3">
                  <c:v>10284.89</c:v>
                </c:pt>
                <c:pt idx="4">
                  <c:v>11359.34</c:v>
                </c:pt>
                <c:pt idx="5">
                  <c:v>13003.42</c:v>
                </c:pt>
                <c:pt idx="6">
                  <c:v>14146.5</c:v>
                </c:pt>
                <c:pt idx="7">
                  <c:v>15852.79</c:v>
                </c:pt>
                <c:pt idx="8">
                  <c:v>17078.23</c:v>
                </c:pt>
                <c:pt idx="9">
                  <c:v>19668.22</c:v>
                </c:pt>
                <c:pt idx="10">
                  <c:v>23274.98</c:v>
                </c:pt>
                <c:pt idx="11">
                  <c:v>26918.73</c:v>
                </c:pt>
                <c:pt idx="12">
                  <c:v>29089.02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487392"/>
        <c:axId val="300487952"/>
      </c:barChart>
      <c:lineChart>
        <c:grouping val="stacked"/>
        <c:varyColors val="0"/>
        <c:ser>
          <c:idx val="10"/>
          <c:order val="2"/>
          <c:tx>
            <c:strRef>
              <c:f>Tablero_Participacion4G_Mercado!$M$1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Tablero_Participacion4G_Mercado!$A$67:$A$79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Tablero_Participacion4G_Mercado!$M$28:$M$40</c:f>
              <c:numCache>
                <c:formatCode>0%</c:formatCode>
                <c:ptCount val="13"/>
                <c:pt idx="0">
                  <c:v>3.9691534241081232E-2</c:v>
                </c:pt>
                <c:pt idx="1">
                  <c:v>3.9737599874545469E-2</c:v>
                </c:pt>
                <c:pt idx="2">
                  <c:v>5.1728078501504286E-2</c:v>
                </c:pt>
                <c:pt idx="3">
                  <c:v>5.6952870870706579E-2</c:v>
                </c:pt>
                <c:pt idx="4">
                  <c:v>7.2397781108524142E-2</c:v>
                </c:pt>
                <c:pt idx="5">
                  <c:v>6.9886133298750583E-2</c:v>
                </c:pt>
                <c:pt idx="6">
                  <c:v>8.3224981719801749E-2</c:v>
                </c:pt>
                <c:pt idx="7">
                  <c:v>0.11309906897679195</c:v>
                </c:pt>
                <c:pt idx="8">
                  <c:v>0.11500674354151351</c:v>
                </c:pt>
                <c:pt idx="9">
                  <c:v>9.8664487657972158E-2</c:v>
                </c:pt>
                <c:pt idx="10">
                  <c:v>0.11246300374711106</c:v>
                </c:pt>
                <c:pt idx="11">
                  <c:v>0.12678346524318354</c:v>
                </c:pt>
                <c:pt idx="12">
                  <c:v>0.13411387255350354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488512"/>
        <c:axId val="300489072"/>
      </c:lineChart>
      <c:dateAx>
        <c:axId val="30048739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4879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04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487392"/>
        <c:crosses val="autoZero"/>
        <c:crossBetween val="between"/>
      </c:valAx>
      <c:dateAx>
        <c:axId val="3004885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00489072"/>
        <c:crosses val="autoZero"/>
        <c:auto val="1"/>
        <c:lblOffset val="100"/>
        <c:baseTimeUnit val="days"/>
      </c:dateAx>
      <c:valAx>
        <c:axId val="3004890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488512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Cuyo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Tablero_Participacion4G_Mercado!$E$1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Tablero_Participacion4G_Mercado!$A$28:$A$40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Tablero_Participacion4G_Mercado!$E$28:$E$40</c:f>
              <c:numCache>
                <c:formatCode>General</c:formatCode>
                <c:ptCount val="13"/>
                <c:pt idx="0">
                  <c:v>14.24</c:v>
                </c:pt>
                <c:pt idx="1">
                  <c:v>14.43</c:v>
                </c:pt>
                <c:pt idx="2">
                  <c:v>14.73</c:v>
                </c:pt>
                <c:pt idx="3">
                  <c:v>13.91</c:v>
                </c:pt>
                <c:pt idx="4">
                  <c:v>13.74</c:v>
                </c:pt>
                <c:pt idx="5">
                  <c:v>13.82</c:v>
                </c:pt>
                <c:pt idx="6">
                  <c:v>13.72</c:v>
                </c:pt>
                <c:pt idx="7">
                  <c:v>14.48</c:v>
                </c:pt>
                <c:pt idx="8">
                  <c:v>14.15</c:v>
                </c:pt>
                <c:pt idx="9">
                  <c:v>13.63</c:v>
                </c:pt>
                <c:pt idx="10">
                  <c:v>13.63</c:v>
                </c:pt>
                <c:pt idx="11">
                  <c:v>14.1</c:v>
                </c:pt>
                <c:pt idx="12">
                  <c:v>14.2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Tablero_Participacion4G_Mercado!$K$1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Tablero_Participacion4G_Mercado!$A$28:$A$40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Tablero_Participacion4G_Mercado!$K$28:$K$40</c:f>
              <c:numCache>
                <c:formatCode>General</c:formatCode>
                <c:ptCount val="13"/>
                <c:pt idx="0">
                  <c:v>17.16</c:v>
                </c:pt>
                <c:pt idx="1">
                  <c:v>18.46</c:v>
                </c:pt>
                <c:pt idx="2">
                  <c:v>19.739999999999998</c:v>
                </c:pt>
                <c:pt idx="3">
                  <c:v>19.68</c:v>
                </c:pt>
                <c:pt idx="4">
                  <c:v>15.07</c:v>
                </c:pt>
                <c:pt idx="5">
                  <c:v>22.29</c:v>
                </c:pt>
                <c:pt idx="6">
                  <c:v>23.82</c:v>
                </c:pt>
                <c:pt idx="7">
                  <c:v>22.21</c:v>
                </c:pt>
                <c:pt idx="8">
                  <c:v>24.74</c:v>
                </c:pt>
                <c:pt idx="9">
                  <c:v>25.6</c:v>
                </c:pt>
                <c:pt idx="10">
                  <c:v>26.3</c:v>
                </c:pt>
                <c:pt idx="11">
                  <c:v>28.38</c:v>
                </c:pt>
                <c:pt idx="12">
                  <c:v>27.65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492432"/>
        <c:axId val="300492992"/>
      </c:lineChart>
      <c:dateAx>
        <c:axId val="30049243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49299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04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492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Cuyo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Tablero_Participacion4G_Mercado!$F$1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Tablero_Participacion4G_Mercado!$A$28:$A$40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Tablero_Participacion4G_Mercado!$F$28:$F$40</c:f>
              <c:numCache>
                <c:formatCode>General</c:formatCode>
                <c:ptCount val="13"/>
                <c:pt idx="0">
                  <c:v>91.5</c:v>
                </c:pt>
                <c:pt idx="1">
                  <c:v>92.12</c:v>
                </c:pt>
                <c:pt idx="2">
                  <c:v>92.48</c:v>
                </c:pt>
                <c:pt idx="3">
                  <c:v>93.12</c:v>
                </c:pt>
                <c:pt idx="4">
                  <c:v>93.78</c:v>
                </c:pt>
                <c:pt idx="5">
                  <c:v>94.47</c:v>
                </c:pt>
                <c:pt idx="6">
                  <c:v>94.36</c:v>
                </c:pt>
                <c:pt idx="7">
                  <c:v>92.9</c:v>
                </c:pt>
                <c:pt idx="8">
                  <c:v>93.16</c:v>
                </c:pt>
                <c:pt idx="9">
                  <c:v>93.71</c:v>
                </c:pt>
                <c:pt idx="10">
                  <c:v>93.56</c:v>
                </c:pt>
                <c:pt idx="11">
                  <c:v>93.13</c:v>
                </c:pt>
                <c:pt idx="12">
                  <c:v>92.42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Tablero_Participacion4G_Mercado!$J$1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Tablero_Participacion4G_Mercado!$A$28:$A$40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Tablero_Participacion4G_Mercado!$J$28:$J$40</c:f>
              <c:numCache>
                <c:formatCode>General</c:formatCode>
                <c:ptCount val="13"/>
                <c:pt idx="0">
                  <c:v>99.75</c:v>
                </c:pt>
                <c:pt idx="1">
                  <c:v>99.77</c:v>
                </c:pt>
                <c:pt idx="2">
                  <c:v>99.76</c:v>
                </c:pt>
                <c:pt idx="3">
                  <c:v>99.73</c:v>
                </c:pt>
                <c:pt idx="4">
                  <c:v>99.75</c:v>
                </c:pt>
                <c:pt idx="5">
                  <c:v>99.77</c:v>
                </c:pt>
                <c:pt idx="6">
                  <c:v>99.75</c:v>
                </c:pt>
                <c:pt idx="7">
                  <c:v>99.76</c:v>
                </c:pt>
                <c:pt idx="8">
                  <c:v>99.75</c:v>
                </c:pt>
                <c:pt idx="9">
                  <c:v>99.77</c:v>
                </c:pt>
                <c:pt idx="10">
                  <c:v>99.79</c:v>
                </c:pt>
                <c:pt idx="11">
                  <c:v>99.76</c:v>
                </c:pt>
                <c:pt idx="12">
                  <c:v>99.72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496352"/>
        <c:axId val="300496912"/>
      </c:lineChart>
      <c:dateAx>
        <c:axId val="30049635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49691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0496912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496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Cuyo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Tablero_Participacion4G_Mercado!$R$1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Tablero_Participacion4G_Mercado!$A$28:$A$40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Tablero_Participacion4G_Mercado!$R$28:$R$40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269</c:v>
                </c:pt>
                <c:pt idx="5">
                  <c:v>269</c:v>
                </c:pt>
                <c:pt idx="6">
                  <c:v>269</c:v>
                </c:pt>
                <c:pt idx="7">
                  <c:v>269</c:v>
                </c:pt>
                <c:pt idx="8">
                  <c:v>269</c:v>
                </c:pt>
                <c:pt idx="9">
                  <c:v>269</c:v>
                </c:pt>
                <c:pt idx="10">
                  <c:v>269</c:v>
                </c:pt>
                <c:pt idx="11">
                  <c:v>270</c:v>
                </c:pt>
                <c:pt idx="12">
                  <c:v>275</c:v>
                </c:pt>
              </c:numCache>
            </c:numRef>
          </c:val>
        </c:ser>
        <c:ser>
          <c:idx val="1"/>
          <c:order val="1"/>
          <c:tx>
            <c:strRef>
              <c:f>Tablero_Participacion4G_Mercado!$S$1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Tablero_Participacion4G_Mercado!$A$28:$A$40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Tablero_Participacion4G_Mercado!$S$28:$S$40</c:f>
              <c:numCache>
                <c:formatCode>General</c:formatCode>
                <c:ptCount val="13"/>
                <c:pt idx="4">
                  <c:v>60</c:v>
                </c:pt>
                <c:pt idx="5">
                  <c:v>60</c:v>
                </c:pt>
                <c:pt idx="6">
                  <c:v>64</c:v>
                </c:pt>
                <c:pt idx="7">
                  <c:v>67</c:v>
                </c:pt>
                <c:pt idx="8">
                  <c:v>73</c:v>
                </c:pt>
                <c:pt idx="9">
                  <c:v>76</c:v>
                </c:pt>
                <c:pt idx="10">
                  <c:v>82</c:v>
                </c:pt>
                <c:pt idx="11">
                  <c:v>82</c:v>
                </c:pt>
                <c:pt idx="12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300500272"/>
        <c:axId val="300500832"/>
      </c:barChart>
      <c:dateAx>
        <c:axId val="30050027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0083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05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00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Litoral Norte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Tablero_Participacion4G_Mercado!$C$1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Tablero_Participacion4G_Mercado!$A$41:$A$53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Tablero_Participacion4G_Mercado!$C$41:$C$53</c:f>
              <c:numCache>
                <c:formatCode>_ * #,##0_ ;_ * \-#,##0_ ;_ * "-"??_ ;_ @_ </c:formatCode>
                <c:ptCount val="13"/>
                <c:pt idx="0">
                  <c:v>97208.17</c:v>
                </c:pt>
                <c:pt idx="1">
                  <c:v>116496.58</c:v>
                </c:pt>
                <c:pt idx="2">
                  <c:v>112991.86</c:v>
                </c:pt>
                <c:pt idx="3">
                  <c:v>113073.21</c:v>
                </c:pt>
                <c:pt idx="4">
                  <c:v>95097.83</c:v>
                </c:pt>
                <c:pt idx="5">
                  <c:v>114774.28</c:v>
                </c:pt>
                <c:pt idx="6">
                  <c:v>106162.18</c:v>
                </c:pt>
                <c:pt idx="7">
                  <c:v>82896.789999999994</c:v>
                </c:pt>
                <c:pt idx="8">
                  <c:v>91791.79</c:v>
                </c:pt>
                <c:pt idx="9">
                  <c:v>125484.12</c:v>
                </c:pt>
                <c:pt idx="10">
                  <c:v>126928.4</c:v>
                </c:pt>
                <c:pt idx="11">
                  <c:v>126758.75</c:v>
                </c:pt>
                <c:pt idx="12">
                  <c:v>129022.39</c:v>
                </c:pt>
              </c:numCache>
            </c:numRef>
          </c:val>
        </c:ser>
        <c:ser>
          <c:idx val="6"/>
          <c:order val="1"/>
          <c:tx>
            <c:strRef>
              <c:f>Tablero_Participacion4G_Mercado!$I$1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Tablero_Participacion4G_Mercado!$A$41:$A$53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Tablero_Participacion4G_Mercado!$I$41:$I$53</c:f>
              <c:numCache>
                <c:formatCode>_ * #,##0_ ;_ * \-#,##0_ ;_ * "-"??_ ;_ @_ </c:formatCode>
                <c:ptCount val="13"/>
                <c:pt idx="0">
                  <c:v>4427.0200000000004</c:v>
                </c:pt>
                <c:pt idx="1">
                  <c:v>5010.38</c:v>
                </c:pt>
                <c:pt idx="2">
                  <c:v>6378.67</c:v>
                </c:pt>
                <c:pt idx="3">
                  <c:v>6500.33</c:v>
                </c:pt>
                <c:pt idx="4">
                  <c:v>7659.79</c:v>
                </c:pt>
                <c:pt idx="5">
                  <c:v>7973.75</c:v>
                </c:pt>
                <c:pt idx="6">
                  <c:v>7750.82</c:v>
                </c:pt>
                <c:pt idx="7">
                  <c:v>9565.7999999999993</c:v>
                </c:pt>
                <c:pt idx="8">
                  <c:v>10542.28</c:v>
                </c:pt>
                <c:pt idx="9">
                  <c:v>11646.02</c:v>
                </c:pt>
                <c:pt idx="10">
                  <c:v>12745.19</c:v>
                </c:pt>
                <c:pt idx="11">
                  <c:v>13687.44</c:v>
                </c:pt>
                <c:pt idx="12">
                  <c:v>15078.41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504752"/>
        <c:axId val="300505312"/>
      </c:barChart>
      <c:lineChart>
        <c:grouping val="stacked"/>
        <c:varyColors val="0"/>
        <c:ser>
          <c:idx val="10"/>
          <c:order val="2"/>
          <c:tx>
            <c:strRef>
              <c:f>Tablero_Participacion4G_Mercado!$M$1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Tablero_Participacion4G_Mercado!$A$67:$A$79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Tablero_Participacion4G_Mercado!$M$41:$M$53</c:f>
              <c:numCache>
                <c:formatCode>0%</c:formatCode>
                <c:ptCount val="13"/>
                <c:pt idx="0">
                  <c:v>4.1613615891046701E-2</c:v>
                </c:pt>
                <c:pt idx="1">
                  <c:v>3.9487751095662577E-2</c:v>
                </c:pt>
                <c:pt idx="2">
                  <c:v>5.1431857487600763E-2</c:v>
                </c:pt>
                <c:pt idx="3">
                  <c:v>5.2181824034643116E-2</c:v>
                </c:pt>
                <c:pt idx="4">
                  <c:v>7.1183226839005437E-2</c:v>
                </c:pt>
                <c:pt idx="5">
                  <c:v>6.213686123423541E-2</c:v>
                </c:pt>
                <c:pt idx="6">
                  <c:v>6.524525073243724E-2</c:v>
                </c:pt>
                <c:pt idx="7">
                  <c:v>9.8839821894480553E-2</c:v>
                </c:pt>
                <c:pt idx="8">
                  <c:v>9.7402178639092493E-2</c:v>
                </c:pt>
                <c:pt idx="9">
                  <c:v>8.1417082653227599E-2</c:v>
                </c:pt>
                <c:pt idx="10">
                  <c:v>8.7577214706788378E-2</c:v>
                </c:pt>
                <c:pt idx="11">
                  <c:v>9.3731536090446155E-2</c:v>
                </c:pt>
                <c:pt idx="12">
                  <c:v>0.10041867949763786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505872"/>
        <c:axId val="300506432"/>
      </c:lineChart>
      <c:dateAx>
        <c:axId val="30050475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0531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05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04752"/>
        <c:crosses val="autoZero"/>
        <c:crossBetween val="between"/>
      </c:valAx>
      <c:dateAx>
        <c:axId val="3005058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00506432"/>
        <c:crosses val="autoZero"/>
        <c:auto val="1"/>
        <c:lblOffset val="100"/>
        <c:baseTimeUnit val="days"/>
      </c:dateAx>
      <c:valAx>
        <c:axId val="3005064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05872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Mendoza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Tablero_Participacion4G_Ciudad!$G$1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Tablero_Participacion4G_Ciudad!$A$145:$A$157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Tablero_Participacion4G_Ciudad!$G$145:$G$157</c:f>
              <c:numCache>
                <c:formatCode>0.00</c:formatCode>
                <c:ptCount val="13"/>
                <c:pt idx="0">
                  <c:v>93.09</c:v>
                </c:pt>
                <c:pt idx="1">
                  <c:v>96.23</c:v>
                </c:pt>
                <c:pt idx="2">
                  <c:v>97.28</c:v>
                </c:pt>
                <c:pt idx="3">
                  <c:v>97.91</c:v>
                </c:pt>
                <c:pt idx="4">
                  <c:v>98.02</c:v>
                </c:pt>
                <c:pt idx="5" formatCode="General">
                  <c:v>98.48</c:v>
                </c:pt>
                <c:pt idx="6" formatCode="General">
                  <c:v>97.81</c:v>
                </c:pt>
                <c:pt idx="7" formatCode="General">
                  <c:v>98.27</c:v>
                </c:pt>
                <c:pt idx="8" formatCode="General">
                  <c:v>98.73</c:v>
                </c:pt>
                <c:pt idx="9" formatCode="General">
                  <c:v>98.43</c:v>
                </c:pt>
                <c:pt idx="10" formatCode="General">
                  <c:v>98.83</c:v>
                </c:pt>
                <c:pt idx="11" formatCode="General">
                  <c:v>98.77</c:v>
                </c:pt>
                <c:pt idx="12" formatCode="General">
                  <c:v>98.43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Tablero_Participacion4G_Ciudad!$K$1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Tablero_Participacion4G_Ciudad!$A$145:$A$157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Tablero_Participacion4G_Ciudad!$K$145:$K$157</c:f>
              <c:numCache>
                <c:formatCode>0.00</c:formatCode>
                <c:ptCount val="13"/>
                <c:pt idx="0">
                  <c:v>99.76</c:v>
                </c:pt>
                <c:pt idx="1">
                  <c:v>99.75</c:v>
                </c:pt>
                <c:pt idx="2">
                  <c:v>99.78</c:v>
                </c:pt>
                <c:pt idx="3">
                  <c:v>99.75</c:v>
                </c:pt>
                <c:pt idx="4">
                  <c:v>99.76</c:v>
                </c:pt>
                <c:pt idx="5">
                  <c:v>99.759999999999991</c:v>
                </c:pt>
                <c:pt idx="6">
                  <c:v>99.759999999999991</c:v>
                </c:pt>
                <c:pt idx="7">
                  <c:v>99.759999999999991</c:v>
                </c:pt>
                <c:pt idx="8">
                  <c:v>99.759999999999991</c:v>
                </c:pt>
                <c:pt idx="9">
                  <c:v>99.759999999999991</c:v>
                </c:pt>
                <c:pt idx="10">
                  <c:v>99.759999999999991</c:v>
                </c:pt>
                <c:pt idx="11">
                  <c:v>99.83</c:v>
                </c:pt>
                <c:pt idx="12">
                  <c:v>99.78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07152"/>
        <c:axId val="267306592"/>
      </c:lineChart>
      <c:dateAx>
        <c:axId val="26730715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0659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7306592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07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Litoral Norte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Tablero_Participacion4G_Mercado!$E$1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Tablero_Participacion4G_Mercado!$A$41:$A$53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Tablero_Participacion4G_Mercado!$E$41:$E$53</c:f>
              <c:numCache>
                <c:formatCode>General</c:formatCode>
                <c:ptCount val="13"/>
                <c:pt idx="0">
                  <c:v>14.39</c:v>
                </c:pt>
                <c:pt idx="1">
                  <c:v>14.53</c:v>
                </c:pt>
                <c:pt idx="2">
                  <c:v>14.76</c:v>
                </c:pt>
                <c:pt idx="3">
                  <c:v>14.15</c:v>
                </c:pt>
                <c:pt idx="4">
                  <c:v>13.73</c:v>
                </c:pt>
                <c:pt idx="5">
                  <c:v>13.85</c:v>
                </c:pt>
                <c:pt idx="6">
                  <c:v>13.99</c:v>
                </c:pt>
                <c:pt idx="7">
                  <c:v>15.09</c:v>
                </c:pt>
                <c:pt idx="8">
                  <c:v>15.25</c:v>
                </c:pt>
                <c:pt idx="9">
                  <c:v>14.84</c:v>
                </c:pt>
                <c:pt idx="10">
                  <c:v>14.69</c:v>
                </c:pt>
                <c:pt idx="11">
                  <c:v>14.75</c:v>
                </c:pt>
                <c:pt idx="12">
                  <c:v>15.24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Tablero_Participacion4G_Mercado!$K$1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Tablero_Participacion4G_Mercado!$A$41:$A$53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Tablero_Participacion4G_Mercado!$K$41:$K$53</c:f>
              <c:numCache>
                <c:formatCode>General</c:formatCode>
                <c:ptCount val="13"/>
                <c:pt idx="0">
                  <c:v>24.48</c:v>
                </c:pt>
                <c:pt idx="1">
                  <c:v>25.9</c:v>
                </c:pt>
                <c:pt idx="2">
                  <c:v>28.96</c:v>
                </c:pt>
                <c:pt idx="3">
                  <c:v>26.59</c:v>
                </c:pt>
                <c:pt idx="4">
                  <c:v>22.19</c:v>
                </c:pt>
                <c:pt idx="5">
                  <c:v>29.79</c:v>
                </c:pt>
                <c:pt idx="6">
                  <c:v>31.45</c:v>
                </c:pt>
                <c:pt idx="7">
                  <c:v>30.47</c:v>
                </c:pt>
                <c:pt idx="8">
                  <c:v>31.15</c:v>
                </c:pt>
                <c:pt idx="9">
                  <c:v>31.93</c:v>
                </c:pt>
                <c:pt idx="10">
                  <c:v>31.08</c:v>
                </c:pt>
                <c:pt idx="11">
                  <c:v>33.049999999999997</c:v>
                </c:pt>
                <c:pt idx="12">
                  <c:v>35.72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509792"/>
        <c:axId val="300510352"/>
      </c:lineChart>
      <c:dateAx>
        <c:axId val="30050979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103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05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09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Litoral Norte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Tablero_Participacion4G_Mercado!$F$1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Tablero_Participacion4G_Mercado!$A$41:$A$53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Tablero_Participacion4G_Mercado!$F$41:$F$53</c:f>
              <c:numCache>
                <c:formatCode>General</c:formatCode>
                <c:ptCount val="13"/>
                <c:pt idx="0">
                  <c:v>91.9</c:v>
                </c:pt>
                <c:pt idx="1">
                  <c:v>91.3</c:v>
                </c:pt>
                <c:pt idx="2">
                  <c:v>90.25</c:v>
                </c:pt>
                <c:pt idx="3">
                  <c:v>90.63</c:v>
                </c:pt>
                <c:pt idx="4">
                  <c:v>92.32</c:v>
                </c:pt>
                <c:pt idx="5">
                  <c:v>91.02</c:v>
                </c:pt>
                <c:pt idx="6">
                  <c:v>89.66</c:v>
                </c:pt>
                <c:pt idx="7">
                  <c:v>89.2</c:v>
                </c:pt>
                <c:pt idx="8">
                  <c:v>89.89</c:v>
                </c:pt>
                <c:pt idx="9">
                  <c:v>90.54</c:v>
                </c:pt>
                <c:pt idx="10">
                  <c:v>90.56</c:v>
                </c:pt>
                <c:pt idx="11">
                  <c:v>90.54</c:v>
                </c:pt>
                <c:pt idx="12">
                  <c:v>89.84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Tablero_Participacion4G_Mercado!$J$1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Tablero_Participacion4G_Mercado!$A$41:$A$53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Tablero_Participacion4G_Mercado!$J$41:$J$53</c:f>
              <c:numCache>
                <c:formatCode>General</c:formatCode>
                <c:ptCount val="13"/>
                <c:pt idx="0">
                  <c:v>99.78</c:v>
                </c:pt>
                <c:pt idx="1">
                  <c:v>99.73</c:v>
                </c:pt>
                <c:pt idx="2">
                  <c:v>99.71</c:v>
                </c:pt>
                <c:pt idx="3">
                  <c:v>99.67</c:v>
                </c:pt>
                <c:pt idx="4">
                  <c:v>99.67</c:v>
                </c:pt>
                <c:pt idx="5">
                  <c:v>99.67</c:v>
                </c:pt>
                <c:pt idx="6">
                  <c:v>99.67</c:v>
                </c:pt>
                <c:pt idx="7">
                  <c:v>99.67</c:v>
                </c:pt>
                <c:pt idx="8">
                  <c:v>99.67</c:v>
                </c:pt>
                <c:pt idx="9">
                  <c:v>99.69</c:v>
                </c:pt>
                <c:pt idx="10">
                  <c:v>99.68</c:v>
                </c:pt>
                <c:pt idx="11">
                  <c:v>99.66</c:v>
                </c:pt>
                <c:pt idx="12">
                  <c:v>99.64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513712"/>
        <c:axId val="300514272"/>
      </c:lineChart>
      <c:dateAx>
        <c:axId val="30051371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1427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051427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13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Litoral Norte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Tablero_Participacion4G_Mercado!$R$1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Tablero_Participacion4G_Mercado!$A$41:$A$53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Tablero_Participacion4G_Mercado!$R$41:$R$53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181</c:v>
                </c:pt>
                <c:pt idx="5">
                  <c:v>181</c:v>
                </c:pt>
                <c:pt idx="6">
                  <c:v>182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185</c:v>
                </c:pt>
                <c:pt idx="11">
                  <c:v>186</c:v>
                </c:pt>
                <c:pt idx="12">
                  <c:v>186</c:v>
                </c:pt>
              </c:numCache>
            </c:numRef>
          </c:val>
        </c:ser>
        <c:ser>
          <c:idx val="1"/>
          <c:order val="1"/>
          <c:tx>
            <c:strRef>
              <c:f>Tablero_Participacion4G_Mercado!$S$1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Tablero_Participacion4G_Mercado!$A$41:$A$53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Tablero_Participacion4G_Mercado!$S$41:$S$53</c:f>
              <c:numCache>
                <c:formatCode>General</c:formatCode>
                <c:ptCount val="13"/>
                <c:pt idx="4">
                  <c:v>22</c:v>
                </c:pt>
                <c:pt idx="5">
                  <c:v>22</c:v>
                </c:pt>
                <c:pt idx="6">
                  <c:v>24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300517632"/>
        <c:axId val="300518192"/>
      </c:barChart>
      <c:dateAx>
        <c:axId val="30051763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1819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05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17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Litoral Sur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Tablero_Participacion4G_Mercado!$C$1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Tablero_Participacion4G_Mercado!$A$54:$A$66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Tablero_Participacion4G_Mercado!$C$54:$C$66</c:f>
              <c:numCache>
                <c:formatCode>_ * #,##0_ ;_ * \-#,##0_ ;_ * "-"??_ ;_ @_ </c:formatCode>
                <c:ptCount val="13"/>
                <c:pt idx="0">
                  <c:v>177493.36</c:v>
                </c:pt>
                <c:pt idx="1">
                  <c:v>211588.05</c:v>
                </c:pt>
                <c:pt idx="2">
                  <c:v>206717.05</c:v>
                </c:pt>
                <c:pt idx="3">
                  <c:v>213125.63</c:v>
                </c:pt>
                <c:pt idx="4">
                  <c:v>184580.22</c:v>
                </c:pt>
                <c:pt idx="5">
                  <c:v>215262.96</c:v>
                </c:pt>
                <c:pt idx="6">
                  <c:v>192520.32000000001</c:v>
                </c:pt>
                <c:pt idx="7">
                  <c:v>157914.68</c:v>
                </c:pt>
                <c:pt idx="8">
                  <c:v>167156.26999999999</c:v>
                </c:pt>
                <c:pt idx="9">
                  <c:v>233448.99</c:v>
                </c:pt>
                <c:pt idx="10">
                  <c:v>235376.19</c:v>
                </c:pt>
                <c:pt idx="11">
                  <c:v>234115.81</c:v>
                </c:pt>
                <c:pt idx="12">
                  <c:v>238504.47</c:v>
                </c:pt>
              </c:numCache>
            </c:numRef>
          </c:val>
        </c:ser>
        <c:ser>
          <c:idx val="6"/>
          <c:order val="1"/>
          <c:tx>
            <c:strRef>
              <c:f>Tablero_Participacion4G_Mercado!$I$1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Tablero_Participacion4G_Mercado!$A$54:$A$66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Tablero_Participacion4G_Mercado!$I$54:$I$66</c:f>
              <c:numCache>
                <c:formatCode>_ * #,##0_ ;_ * \-#,##0_ ;_ * "-"??_ ;_ @_ </c:formatCode>
                <c:ptCount val="13"/>
                <c:pt idx="0">
                  <c:v>14334.12</c:v>
                </c:pt>
                <c:pt idx="1">
                  <c:v>16035.08</c:v>
                </c:pt>
                <c:pt idx="2">
                  <c:v>22800.95</c:v>
                </c:pt>
                <c:pt idx="3">
                  <c:v>24201.3</c:v>
                </c:pt>
                <c:pt idx="4">
                  <c:v>26679.73</c:v>
                </c:pt>
                <c:pt idx="5">
                  <c:v>26925.85</c:v>
                </c:pt>
                <c:pt idx="6">
                  <c:v>26418.15</c:v>
                </c:pt>
                <c:pt idx="7">
                  <c:v>31286.41</c:v>
                </c:pt>
                <c:pt idx="8">
                  <c:v>34956.870000000003</c:v>
                </c:pt>
                <c:pt idx="9">
                  <c:v>35350.620000000003</c:v>
                </c:pt>
                <c:pt idx="10">
                  <c:v>36763.15</c:v>
                </c:pt>
                <c:pt idx="11">
                  <c:v>39332.86</c:v>
                </c:pt>
                <c:pt idx="12">
                  <c:v>45003.72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522112"/>
        <c:axId val="300522672"/>
      </c:barChart>
      <c:lineChart>
        <c:grouping val="stacked"/>
        <c:varyColors val="0"/>
        <c:ser>
          <c:idx val="10"/>
          <c:order val="2"/>
          <c:tx>
            <c:strRef>
              <c:f>Tablero_Participacion4G_Mercado!$M$1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Tablero_Participacion4G_Mercado!$A$67:$A$79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Tablero_Participacion4G_Mercado!$M$54:$M$66</c:f>
              <c:numCache>
                <c:formatCode>0%</c:formatCode>
                <c:ptCount val="13"/>
                <c:pt idx="0">
                  <c:v>7.1357433631023537E-2</c:v>
                </c:pt>
                <c:pt idx="1">
                  <c:v>6.7383141784348816E-2</c:v>
                </c:pt>
                <c:pt idx="2">
                  <c:v>9.5578300287045725E-2</c:v>
                </c:pt>
                <c:pt idx="3">
                  <c:v>9.8175542070260052E-2</c:v>
                </c:pt>
                <c:pt idx="4">
                  <c:v>0.12116887547015293</c:v>
                </c:pt>
                <c:pt idx="5">
                  <c:v>0.10677953492149642</c:v>
                </c:pt>
                <c:pt idx="6">
                  <c:v>0.11604337303990139</c:v>
                </c:pt>
                <c:pt idx="7">
                  <c:v>0.15883209024119407</c:v>
                </c:pt>
                <c:pt idx="8">
                  <c:v>0.16433208188137219</c:v>
                </c:pt>
                <c:pt idx="9">
                  <c:v>0.12663935985445793</c:v>
                </c:pt>
                <c:pt idx="10">
                  <c:v>0.13019071979064747</c:v>
                </c:pt>
                <c:pt idx="11">
                  <c:v>0.13873801046663903</c:v>
                </c:pt>
                <c:pt idx="12">
                  <c:v>0.15259898846084188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523232"/>
        <c:axId val="300523792"/>
      </c:lineChart>
      <c:dateAx>
        <c:axId val="30052211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2267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05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22112"/>
        <c:crosses val="autoZero"/>
        <c:crossBetween val="between"/>
      </c:valAx>
      <c:dateAx>
        <c:axId val="3005232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00523792"/>
        <c:crosses val="autoZero"/>
        <c:auto val="1"/>
        <c:lblOffset val="100"/>
        <c:baseTimeUnit val="days"/>
      </c:dateAx>
      <c:valAx>
        <c:axId val="3005237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23232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Litoral Sur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Tablero_Participacion4G_Mercado!$E$1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Tablero_Participacion4G_Mercado!$A$54:$A$66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Tablero_Participacion4G_Mercado!$E$54:$E$66</c:f>
              <c:numCache>
                <c:formatCode>General</c:formatCode>
                <c:ptCount val="13"/>
                <c:pt idx="0">
                  <c:v>12.33</c:v>
                </c:pt>
                <c:pt idx="1">
                  <c:v>12.21</c:v>
                </c:pt>
                <c:pt idx="2">
                  <c:v>12.4</c:v>
                </c:pt>
                <c:pt idx="3">
                  <c:v>11.8</c:v>
                </c:pt>
                <c:pt idx="4">
                  <c:v>11.81</c:v>
                </c:pt>
                <c:pt idx="5">
                  <c:v>11.82</c:v>
                </c:pt>
                <c:pt idx="6">
                  <c:v>11.71</c:v>
                </c:pt>
                <c:pt idx="7">
                  <c:v>12.69</c:v>
                </c:pt>
                <c:pt idx="8">
                  <c:v>12.47</c:v>
                </c:pt>
                <c:pt idx="9">
                  <c:v>12.19</c:v>
                </c:pt>
                <c:pt idx="10">
                  <c:v>11.91</c:v>
                </c:pt>
                <c:pt idx="11">
                  <c:v>11.96</c:v>
                </c:pt>
                <c:pt idx="12">
                  <c:v>12.43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Tablero_Participacion4G_Mercado!$K$1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Tablero_Participacion4G_Mercado!$A$54:$A$66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Tablero_Participacion4G_Mercado!$K$54:$K$66</c:f>
              <c:numCache>
                <c:formatCode>General</c:formatCode>
                <c:ptCount val="13"/>
                <c:pt idx="0">
                  <c:v>22.37</c:v>
                </c:pt>
                <c:pt idx="1">
                  <c:v>23.72</c:v>
                </c:pt>
                <c:pt idx="2">
                  <c:v>26.22</c:v>
                </c:pt>
                <c:pt idx="3">
                  <c:v>25.64</c:v>
                </c:pt>
                <c:pt idx="4">
                  <c:v>20.66</c:v>
                </c:pt>
                <c:pt idx="5">
                  <c:v>26.75</c:v>
                </c:pt>
                <c:pt idx="6">
                  <c:v>27.48</c:v>
                </c:pt>
                <c:pt idx="7">
                  <c:v>26.97</c:v>
                </c:pt>
                <c:pt idx="8">
                  <c:v>28.65</c:v>
                </c:pt>
                <c:pt idx="9">
                  <c:v>28.68</c:v>
                </c:pt>
                <c:pt idx="10">
                  <c:v>28.55</c:v>
                </c:pt>
                <c:pt idx="11">
                  <c:v>30.36</c:v>
                </c:pt>
                <c:pt idx="12">
                  <c:v>31.85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527152"/>
        <c:axId val="300527712"/>
      </c:lineChart>
      <c:dateAx>
        <c:axId val="30052715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2771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05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27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Litoral Sur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Tablero_Participacion4G_Mercado!$F$1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Tablero_Participacion4G_Mercado!$A$54:$A$66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Tablero_Participacion4G_Mercado!$F$54:$F$66</c:f>
              <c:numCache>
                <c:formatCode>General</c:formatCode>
                <c:ptCount val="13"/>
                <c:pt idx="0">
                  <c:v>93.8</c:v>
                </c:pt>
                <c:pt idx="1">
                  <c:v>93.93</c:v>
                </c:pt>
                <c:pt idx="2">
                  <c:v>93.77</c:v>
                </c:pt>
                <c:pt idx="3">
                  <c:v>93.99</c:v>
                </c:pt>
                <c:pt idx="4">
                  <c:v>94.79</c:v>
                </c:pt>
                <c:pt idx="5">
                  <c:v>94.5</c:v>
                </c:pt>
                <c:pt idx="6">
                  <c:v>94.02</c:v>
                </c:pt>
                <c:pt idx="7">
                  <c:v>93.25</c:v>
                </c:pt>
                <c:pt idx="8">
                  <c:v>93.66</c:v>
                </c:pt>
                <c:pt idx="9">
                  <c:v>93.71</c:v>
                </c:pt>
                <c:pt idx="10">
                  <c:v>94.12</c:v>
                </c:pt>
                <c:pt idx="11">
                  <c:v>94.24</c:v>
                </c:pt>
                <c:pt idx="12">
                  <c:v>93.59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Tablero_Participacion4G_Mercado!$J$1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Tablero_Participacion4G_Mercado!$A$54:$A$66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Tablero_Participacion4G_Mercado!$J$54:$J$66</c:f>
              <c:numCache>
                <c:formatCode>General</c:formatCode>
                <c:ptCount val="13"/>
                <c:pt idx="0">
                  <c:v>99.8</c:v>
                </c:pt>
                <c:pt idx="1">
                  <c:v>99.8</c:v>
                </c:pt>
                <c:pt idx="2">
                  <c:v>99.82</c:v>
                </c:pt>
                <c:pt idx="3">
                  <c:v>99.81</c:v>
                </c:pt>
                <c:pt idx="4">
                  <c:v>99.85</c:v>
                </c:pt>
                <c:pt idx="5">
                  <c:v>99.84</c:v>
                </c:pt>
                <c:pt idx="6">
                  <c:v>99.81</c:v>
                </c:pt>
                <c:pt idx="7">
                  <c:v>99.84</c:v>
                </c:pt>
                <c:pt idx="8">
                  <c:v>99.82</c:v>
                </c:pt>
                <c:pt idx="9">
                  <c:v>99.82</c:v>
                </c:pt>
                <c:pt idx="10">
                  <c:v>99.8</c:v>
                </c:pt>
                <c:pt idx="11">
                  <c:v>99.78</c:v>
                </c:pt>
                <c:pt idx="12">
                  <c:v>99.76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531072"/>
        <c:axId val="300531632"/>
      </c:lineChart>
      <c:dateAx>
        <c:axId val="30053107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3163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0531632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31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Litoral Sur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Tablero_Participacion4G_Mercado!$R$1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Tablero_Participacion4G_Mercado!$A$54:$A$66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Tablero_Participacion4G_Mercado!$R$54:$R$66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375</c:v>
                </c:pt>
                <c:pt idx="5">
                  <c:v>375</c:v>
                </c:pt>
                <c:pt idx="6">
                  <c:v>375</c:v>
                </c:pt>
                <c:pt idx="7">
                  <c:v>376</c:v>
                </c:pt>
                <c:pt idx="8">
                  <c:v>376</c:v>
                </c:pt>
                <c:pt idx="9">
                  <c:v>378</c:v>
                </c:pt>
                <c:pt idx="10">
                  <c:v>380</c:v>
                </c:pt>
                <c:pt idx="11">
                  <c:v>380</c:v>
                </c:pt>
                <c:pt idx="12">
                  <c:v>382</c:v>
                </c:pt>
              </c:numCache>
            </c:numRef>
          </c:val>
        </c:ser>
        <c:ser>
          <c:idx val="1"/>
          <c:order val="1"/>
          <c:tx>
            <c:strRef>
              <c:f>Tablero_Participacion4G_Mercado!$S$1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Tablero_Participacion4G_Mercado!$A$54:$A$66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Tablero_Participacion4G_Mercado!$S$54:$S$66</c:f>
              <c:numCache>
                <c:formatCode>General</c:formatCode>
                <c:ptCount val="13"/>
                <c:pt idx="4">
                  <c:v>83</c:v>
                </c:pt>
                <c:pt idx="5">
                  <c:v>84</c:v>
                </c:pt>
                <c:pt idx="6">
                  <c:v>86</c:v>
                </c:pt>
                <c:pt idx="7">
                  <c:v>91</c:v>
                </c:pt>
                <c:pt idx="8">
                  <c:v>93</c:v>
                </c:pt>
                <c:pt idx="9">
                  <c:v>97</c:v>
                </c:pt>
                <c:pt idx="10">
                  <c:v>97</c:v>
                </c:pt>
                <c:pt idx="11">
                  <c:v>101</c:v>
                </c:pt>
                <c:pt idx="12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300534992"/>
        <c:axId val="300535552"/>
      </c:barChart>
      <c:dateAx>
        <c:axId val="30053499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355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05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34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NOA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Tablero_Participacion4G_Mercado!$C$1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Tablero_Participacion4G_Mercado!$A$80:$A$92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Tablero_Participacion4G_Mercado!$C$80:$C$92</c:f>
              <c:numCache>
                <c:formatCode>_ * #,##0_ ;_ * \-#,##0_ ;_ * "-"??_ ;_ @_ </c:formatCode>
                <c:ptCount val="13"/>
                <c:pt idx="0">
                  <c:v>159148.68</c:v>
                </c:pt>
                <c:pt idx="1">
                  <c:v>191585.77</c:v>
                </c:pt>
                <c:pt idx="2">
                  <c:v>183206.56</c:v>
                </c:pt>
                <c:pt idx="3">
                  <c:v>185328.36</c:v>
                </c:pt>
                <c:pt idx="4">
                  <c:v>157367.88</c:v>
                </c:pt>
                <c:pt idx="5">
                  <c:v>188271.87</c:v>
                </c:pt>
                <c:pt idx="6">
                  <c:v>167325.1</c:v>
                </c:pt>
                <c:pt idx="7">
                  <c:v>133485.60999999999</c:v>
                </c:pt>
                <c:pt idx="8">
                  <c:v>140217.07999999999</c:v>
                </c:pt>
                <c:pt idx="9">
                  <c:v>194324.18</c:v>
                </c:pt>
                <c:pt idx="10">
                  <c:v>199475.58</c:v>
                </c:pt>
                <c:pt idx="11">
                  <c:v>200495.42</c:v>
                </c:pt>
                <c:pt idx="12">
                  <c:v>197349.45</c:v>
                </c:pt>
              </c:numCache>
            </c:numRef>
          </c:val>
        </c:ser>
        <c:ser>
          <c:idx val="6"/>
          <c:order val="1"/>
          <c:tx>
            <c:strRef>
              <c:f>Tablero_Participacion4G_Mercado!$I$1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Tablero_Participacion4G_Mercado!$A$80:$A$92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Tablero_Participacion4G_Mercado!$I$80:$I$92</c:f>
              <c:numCache>
                <c:formatCode>_ * #,##0_ ;_ * \-#,##0_ ;_ * "-"??_ ;_ @_ </c:formatCode>
                <c:ptCount val="13"/>
                <c:pt idx="0">
                  <c:v>14965.15</c:v>
                </c:pt>
                <c:pt idx="1">
                  <c:v>16764.8</c:v>
                </c:pt>
                <c:pt idx="2">
                  <c:v>23090.99</c:v>
                </c:pt>
                <c:pt idx="3">
                  <c:v>25188.75</c:v>
                </c:pt>
                <c:pt idx="4">
                  <c:v>29274.53</c:v>
                </c:pt>
                <c:pt idx="5">
                  <c:v>32054.71</c:v>
                </c:pt>
                <c:pt idx="6">
                  <c:v>31799.14</c:v>
                </c:pt>
                <c:pt idx="7">
                  <c:v>38523.14</c:v>
                </c:pt>
                <c:pt idx="8">
                  <c:v>41905.089999999997</c:v>
                </c:pt>
                <c:pt idx="9">
                  <c:v>45128.43</c:v>
                </c:pt>
                <c:pt idx="10">
                  <c:v>50271.34</c:v>
                </c:pt>
                <c:pt idx="11">
                  <c:v>53445.37</c:v>
                </c:pt>
                <c:pt idx="12">
                  <c:v>57325.36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539472"/>
        <c:axId val="300540032"/>
      </c:barChart>
      <c:lineChart>
        <c:grouping val="stacked"/>
        <c:varyColors val="0"/>
        <c:ser>
          <c:idx val="10"/>
          <c:order val="2"/>
          <c:tx>
            <c:strRef>
              <c:f>Tablero_Participacion4G_Mercado!$M$1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Tablero_Participacion4G_Mercado!$A$67:$A$79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Tablero_Participacion4G_Mercado!$M$80:$M$92</c:f>
              <c:numCache>
                <c:formatCode>0%</c:formatCode>
                <c:ptCount val="13"/>
                <c:pt idx="0">
                  <c:v>8.2982737323813879E-2</c:v>
                </c:pt>
                <c:pt idx="1">
                  <c:v>7.7802538653101092E-2</c:v>
                </c:pt>
                <c:pt idx="2">
                  <c:v>0.10861701982540176</c:v>
                </c:pt>
                <c:pt idx="3">
                  <c:v>0.11603610039652319</c:v>
                </c:pt>
                <c:pt idx="4">
                  <c:v>0.15173205373603743</c:v>
                </c:pt>
                <c:pt idx="5">
                  <c:v>0.14094940119157517</c:v>
                </c:pt>
                <c:pt idx="6">
                  <c:v>0.15482769208087521</c:v>
                </c:pt>
                <c:pt idx="7">
                  <c:v>0.21719306037909053</c:v>
                </c:pt>
                <c:pt idx="8">
                  <c:v>0.22149508890335509</c:v>
                </c:pt>
                <c:pt idx="9">
                  <c:v>0.18298867847409789</c:v>
                </c:pt>
                <c:pt idx="10">
                  <c:v>0.19568252631201988</c:v>
                </c:pt>
                <c:pt idx="11">
                  <c:v>0.20467901921878454</c:v>
                </c:pt>
                <c:pt idx="12">
                  <c:v>0.21843242596711418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540592"/>
        <c:axId val="300541152"/>
      </c:lineChart>
      <c:dateAx>
        <c:axId val="30053947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4003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05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39472"/>
        <c:crosses val="autoZero"/>
        <c:crossBetween val="between"/>
      </c:valAx>
      <c:dateAx>
        <c:axId val="3005405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00541152"/>
        <c:crosses val="autoZero"/>
        <c:auto val="1"/>
        <c:lblOffset val="100"/>
        <c:baseTimeUnit val="days"/>
      </c:dateAx>
      <c:valAx>
        <c:axId val="3005411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40592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NOA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Tablero_Participacion4G_Mercado!$E$1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Tablero_Participacion4G_Mercado!$A$80:$A$92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Tablero_Participacion4G_Mercado!$E$80:$E$92</c:f>
              <c:numCache>
                <c:formatCode>General</c:formatCode>
                <c:ptCount val="13"/>
                <c:pt idx="0">
                  <c:v>17.66</c:v>
                </c:pt>
                <c:pt idx="1">
                  <c:v>17.72</c:v>
                </c:pt>
                <c:pt idx="2">
                  <c:v>17.8</c:v>
                </c:pt>
                <c:pt idx="3">
                  <c:v>16.829999999999998</c:v>
                </c:pt>
                <c:pt idx="4">
                  <c:v>16.61</c:v>
                </c:pt>
                <c:pt idx="5">
                  <c:v>17.03</c:v>
                </c:pt>
                <c:pt idx="6">
                  <c:v>16.98</c:v>
                </c:pt>
                <c:pt idx="7">
                  <c:v>18.04</c:v>
                </c:pt>
                <c:pt idx="8">
                  <c:v>17.46</c:v>
                </c:pt>
                <c:pt idx="9">
                  <c:v>16.920000000000002</c:v>
                </c:pt>
                <c:pt idx="10">
                  <c:v>17.14</c:v>
                </c:pt>
                <c:pt idx="11">
                  <c:v>17.43</c:v>
                </c:pt>
                <c:pt idx="12">
                  <c:v>17.510000000000002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Tablero_Participacion4G_Mercado!$K$1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Tablero_Participacion4G_Mercado!$A$80:$A$92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Tablero_Participacion4G_Mercado!$K$80:$K$92</c:f>
              <c:numCache>
                <c:formatCode>General</c:formatCode>
                <c:ptCount val="13"/>
                <c:pt idx="0">
                  <c:v>36.51</c:v>
                </c:pt>
                <c:pt idx="1">
                  <c:v>38.18</c:v>
                </c:pt>
                <c:pt idx="2">
                  <c:v>41.89</c:v>
                </c:pt>
                <c:pt idx="3">
                  <c:v>40.369999999999997</c:v>
                </c:pt>
                <c:pt idx="4">
                  <c:v>31.81</c:v>
                </c:pt>
                <c:pt idx="5">
                  <c:v>42.51</c:v>
                </c:pt>
                <c:pt idx="6">
                  <c:v>44.31</c:v>
                </c:pt>
                <c:pt idx="7">
                  <c:v>43.33</c:v>
                </c:pt>
                <c:pt idx="8">
                  <c:v>46.3</c:v>
                </c:pt>
                <c:pt idx="9">
                  <c:v>46.75</c:v>
                </c:pt>
                <c:pt idx="10">
                  <c:v>46.79</c:v>
                </c:pt>
                <c:pt idx="11">
                  <c:v>47.86</c:v>
                </c:pt>
                <c:pt idx="12">
                  <c:v>48.65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544512"/>
        <c:axId val="300545072"/>
      </c:lineChart>
      <c:dateAx>
        <c:axId val="30054451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4507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05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44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NOA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Tablero_Participacion4G_Mercado!$F$1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Tablero_Participacion4G_Mercado!$A$80:$A$92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Tablero_Participacion4G_Mercado!$F$80:$F$92</c:f>
              <c:numCache>
                <c:formatCode>General</c:formatCode>
                <c:ptCount val="13"/>
                <c:pt idx="0">
                  <c:v>88.86</c:v>
                </c:pt>
                <c:pt idx="1">
                  <c:v>86.6</c:v>
                </c:pt>
                <c:pt idx="2">
                  <c:v>87.34</c:v>
                </c:pt>
                <c:pt idx="3">
                  <c:v>88.47</c:v>
                </c:pt>
                <c:pt idx="4">
                  <c:v>88.89</c:v>
                </c:pt>
                <c:pt idx="5">
                  <c:v>88.17</c:v>
                </c:pt>
                <c:pt idx="6">
                  <c:v>87.34</c:v>
                </c:pt>
                <c:pt idx="7">
                  <c:v>86.41</c:v>
                </c:pt>
                <c:pt idx="8">
                  <c:v>87.29</c:v>
                </c:pt>
                <c:pt idx="9">
                  <c:v>85.57</c:v>
                </c:pt>
                <c:pt idx="10">
                  <c:v>86.46</c:v>
                </c:pt>
                <c:pt idx="11">
                  <c:v>86.38</c:v>
                </c:pt>
                <c:pt idx="12">
                  <c:v>86.95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Tablero_Participacion4G_Mercado!$J$1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Tablero_Participacion4G_Mercado!$A$80:$A$92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Tablero_Participacion4G_Mercado!$J$80:$J$92</c:f>
              <c:numCache>
                <c:formatCode>General</c:formatCode>
                <c:ptCount val="13"/>
                <c:pt idx="0">
                  <c:v>99.67</c:v>
                </c:pt>
                <c:pt idx="1">
                  <c:v>99.75</c:v>
                </c:pt>
                <c:pt idx="2">
                  <c:v>99.73</c:v>
                </c:pt>
                <c:pt idx="3">
                  <c:v>99.61</c:v>
                </c:pt>
                <c:pt idx="4">
                  <c:v>99.67</c:v>
                </c:pt>
                <c:pt idx="5">
                  <c:v>99.66</c:v>
                </c:pt>
                <c:pt idx="6">
                  <c:v>99.44</c:v>
                </c:pt>
                <c:pt idx="7">
                  <c:v>99.59</c:v>
                </c:pt>
                <c:pt idx="8">
                  <c:v>99.67</c:v>
                </c:pt>
                <c:pt idx="9">
                  <c:v>99.63</c:v>
                </c:pt>
                <c:pt idx="10">
                  <c:v>99.71</c:v>
                </c:pt>
                <c:pt idx="11">
                  <c:v>99.7</c:v>
                </c:pt>
                <c:pt idx="12">
                  <c:v>99.39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548432"/>
        <c:axId val="300548992"/>
      </c:lineChart>
      <c:dateAx>
        <c:axId val="30054843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4899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0054899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00548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Mendoza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Tablero_Participacion4G_Ciudad!$S$1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Tablero_Participacion4G_Ciudad!$A$145:$A$157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Tablero_Participacion4G_Ciudad!$S$145:$S$157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</c:numCache>
            </c:numRef>
          </c:val>
        </c:ser>
        <c:ser>
          <c:idx val="1"/>
          <c:order val="1"/>
          <c:tx>
            <c:strRef>
              <c:f>Tablero_Participacion4G_Ciudad!$T$1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Tablero_Participacion4G_Ciudad!$A$145:$A$157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Tablero_Participacion4G_Ciudad!$T$145:$T$157</c:f>
              <c:numCache>
                <c:formatCode>General</c:formatCode>
                <c:ptCount val="13"/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267364832"/>
        <c:axId val="267365952"/>
      </c:barChart>
      <c:dateAx>
        <c:axId val="26736483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659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73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64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NOA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Tablero_Participacion4G_Mercado!$R$1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Tablero_Participacion4G_Mercado!$A$80:$A$92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Tablero_Participacion4G_Mercado!$R$80:$R$92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275</c:v>
                </c:pt>
                <c:pt idx="5">
                  <c:v>276</c:v>
                </c:pt>
                <c:pt idx="6">
                  <c:v>276</c:v>
                </c:pt>
                <c:pt idx="7">
                  <c:v>276</c:v>
                </c:pt>
                <c:pt idx="8">
                  <c:v>276</c:v>
                </c:pt>
                <c:pt idx="9">
                  <c:v>276</c:v>
                </c:pt>
                <c:pt idx="10">
                  <c:v>276</c:v>
                </c:pt>
                <c:pt idx="11">
                  <c:v>276</c:v>
                </c:pt>
                <c:pt idx="12">
                  <c:v>277</c:v>
                </c:pt>
              </c:numCache>
            </c:numRef>
          </c:val>
        </c:ser>
        <c:ser>
          <c:idx val="1"/>
          <c:order val="1"/>
          <c:tx>
            <c:strRef>
              <c:f>Tablero_Participacion4G_Mercado!$S$1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Tablero_Participacion4G_Mercado!$A$80:$A$92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Tablero_Participacion4G_Mercado!$S$80:$S$92</c:f>
              <c:numCache>
                <c:formatCode>General</c:formatCode>
                <c:ptCount val="13"/>
                <c:pt idx="4">
                  <c:v>66</c:v>
                </c:pt>
                <c:pt idx="5">
                  <c:v>67</c:v>
                </c:pt>
                <c:pt idx="6">
                  <c:v>69</c:v>
                </c:pt>
                <c:pt idx="7">
                  <c:v>73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98</c:v>
                </c:pt>
                <c:pt idx="12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294574608"/>
        <c:axId val="294575168"/>
      </c:barChart>
      <c:dateAx>
        <c:axId val="29457460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57516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945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574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Patagonia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Tablero_Participacion4G_Mercado!$C$1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Tablero_Participacion4G_Mercado!$A$106:$A$118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Tablero_Participacion4G_Mercado!$C$106:$C$118</c:f>
              <c:numCache>
                <c:formatCode>_ * #,##0_ ;_ * \-#,##0_ ;_ * "-"??_ ;_ @_ </c:formatCode>
                <c:ptCount val="13"/>
                <c:pt idx="0">
                  <c:v>109149.66</c:v>
                </c:pt>
                <c:pt idx="1">
                  <c:v>114939.57</c:v>
                </c:pt>
                <c:pt idx="2">
                  <c:v>106147.72</c:v>
                </c:pt>
                <c:pt idx="3">
                  <c:v>144631.82</c:v>
                </c:pt>
                <c:pt idx="4">
                  <c:v>120784.53</c:v>
                </c:pt>
                <c:pt idx="5">
                  <c:v>140551.89000000001</c:v>
                </c:pt>
                <c:pt idx="6">
                  <c:v>134213.71</c:v>
                </c:pt>
                <c:pt idx="7">
                  <c:v>119799.33</c:v>
                </c:pt>
                <c:pt idx="8">
                  <c:v>103804.55</c:v>
                </c:pt>
                <c:pt idx="9">
                  <c:v>143681.59</c:v>
                </c:pt>
                <c:pt idx="10">
                  <c:v>156479.42000000001</c:v>
                </c:pt>
                <c:pt idx="11">
                  <c:v>163789.82999999999</c:v>
                </c:pt>
                <c:pt idx="12">
                  <c:v>165255.01</c:v>
                </c:pt>
              </c:numCache>
            </c:numRef>
          </c:val>
        </c:ser>
        <c:ser>
          <c:idx val="6"/>
          <c:order val="1"/>
          <c:tx>
            <c:strRef>
              <c:f>Tablero_Participacion4G_Mercado!$I$1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Tablero_Participacion4G_Mercado!$A$106:$A$118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Tablero_Participacion4G_Mercado!$I$106:$I$118</c:f>
              <c:numCache>
                <c:formatCode>_ * #,##0_ ;_ * \-#,##0_ ;_ * "-"??_ ;_ @_ </c:formatCode>
                <c:ptCount val="13"/>
                <c:pt idx="0">
                  <c:v>9867.9599999999991</c:v>
                </c:pt>
                <c:pt idx="1">
                  <c:v>7631.5</c:v>
                </c:pt>
                <c:pt idx="2">
                  <c:v>11637.41</c:v>
                </c:pt>
                <c:pt idx="3">
                  <c:v>14508.92</c:v>
                </c:pt>
                <c:pt idx="4">
                  <c:v>18262.68</c:v>
                </c:pt>
                <c:pt idx="5">
                  <c:v>20132.98</c:v>
                </c:pt>
                <c:pt idx="6">
                  <c:v>24394.32</c:v>
                </c:pt>
                <c:pt idx="7">
                  <c:v>27690.84</c:v>
                </c:pt>
                <c:pt idx="8">
                  <c:v>27940.43</c:v>
                </c:pt>
                <c:pt idx="9">
                  <c:v>31801.26</c:v>
                </c:pt>
                <c:pt idx="10">
                  <c:v>36141.64</c:v>
                </c:pt>
                <c:pt idx="11">
                  <c:v>39899.410000000003</c:v>
                </c:pt>
                <c:pt idx="12">
                  <c:v>43668.83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4579088"/>
        <c:axId val="294579648"/>
      </c:barChart>
      <c:lineChart>
        <c:grouping val="stacked"/>
        <c:varyColors val="0"/>
        <c:ser>
          <c:idx val="10"/>
          <c:order val="2"/>
          <c:tx>
            <c:strRef>
              <c:f>Tablero_Participacion4G_Mercado!$M$1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Tablero_Participacion4G_Mercado!$A$67:$A$79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Tablero_Participacion4G_Mercado!$M$106:$M$118</c:f>
              <c:numCache>
                <c:formatCode>0%</c:formatCode>
                <c:ptCount val="13"/>
                <c:pt idx="0">
                  <c:v>7.9458769886614572E-2</c:v>
                </c:pt>
                <c:pt idx="1">
                  <c:v>5.9655302337434123E-2</c:v>
                </c:pt>
                <c:pt idx="2">
                  <c:v>9.4459297407326892E-2</c:v>
                </c:pt>
                <c:pt idx="3">
                  <c:v>8.8424154523539925E-2</c:v>
                </c:pt>
                <c:pt idx="4">
                  <c:v>0.12701831946039185</c:v>
                </c:pt>
                <c:pt idx="5">
                  <c:v>0.12134596575042425</c:v>
                </c:pt>
                <c:pt idx="6">
                  <c:v>0.14920691211495427</c:v>
                </c:pt>
                <c:pt idx="7">
                  <c:v>0.18150491523210685</c:v>
                </c:pt>
                <c:pt idx="8">
                  <c:v>0.20489819415161795</c:v>
                </c:pt>
                <c:pt idx="9">
                  <c:v>0.17854816449091701</c:v>
                </c:pt>
                <c:pt idx="10">
                  <c:v>0.18290436934358226</c:v>
                </c:pt>
                <c:pt idx="11">
                  <c:v>0.19103571520568149</c:v>
                </c:pt>
                <c:pt idx="12">
                  <c:v>0.20339729628518677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580208"/>
        <c:axId val="294580768"/>
      </c:lineChart>
      <c:dateAx>
        <c:axId val="29457908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5796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945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579088"/>
        <c:crosses val="autoZero"/>
        <c:crossBetween val="between"/>
      </c:valAx>
      <c:dateAx>
        <c:axId val="2945802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94580768"/>
        <c:crosses val="autoZero"/>
        <c:auto val="1"/>
        <c:lblOffset val="100"/>
        <c:baseTimeUnit val="days"/>
      </c:dateAx>
      <c:valAx>
        <c:axId val="2945807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580208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Patagonia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Tablero_Participacion4G_Mercado!$E$1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Tablero_Participacion4G_Mercado!$A$106:$A$118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Tablero_Participacion4G_Mercado!$E$106:$E$118</c:f>
              <c:numCache>
                <c:formatCode>General</c:formatCode>
                <c:ptCount val="13"/>
                <c:pt idx="0">
                  <c:v>13.95</c:v>
                </c:pt>
                <c:pt idx="1">
                  <c:v>14.01</c:v>
                </c:pt>
                <c:pt idx="2">
                  <c:v>14.2</c:v>
                </c:pt>
                <c:pt idx="3">
                  <c:v>13.51</c:v>
                </c:pt>
                <c:pt idx="4">
                  <c:v>13.41</c:v>
                </c:pt>
                <c:pt idx="5">
                  <c:v>13.25</c:v>
                </c:pt>
                <c:pt idx="6">
                  <c:v>12.84</c:v>
                </c:pt>
                <c:pt idx="7">
                  <c:v>12.56</c:v>
                </c:pt>
                <c:pt idx="8">
                  <c:v>13.01</c:v>
                </c:pt>
                <c:pt idx="9">
                  <c:v>12.48</c:v>
                </c:pt>
                <c:pt idx="10">
                  <c:v>12.57</c:v>
                </c:pt>
                <c:pt idx="11">
                  <c:v>12.71</c:v>
                </c:pt>
                <c:pt idx="12">
                  <c:v>13.02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Tablero_Participacion4G_Mercado!$K$1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Tablero_Participacion4G_Mercado!$A$106:$A$118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Tablero_Participacion4G_Mercado!$K$106:$K$118</c:f>
              <c:numCache>
                <c:formatCode>General</c:formatCode>
                <c:ptCount val="13"/>
                <c:pt idx="0">
                  <c:v>27.04</c:v>
                </c:pt>
                <c:pt idx="1">
                  <c:v>27.61</c:v>
                </c:pt>
                <c:pt idx="2">
                  <c:v>30.74</c:v>
                </c:pt>
                <c:pt idx="3">
                  <c:v>31.39</c:v>
                </c:pt>
                <c:pt idx="4">
                  <c:v>29.01</c:v>
                </c:pt>
                <c:pt idx="5">
                  <c:v>35.57</c:v>
                </c:pt>
                <c:pt idx="6">
                  <c:v>32.97</c:v>
                </c:pt>
                <c:pt idx="7">
                  <c:v>31.79</c:v>
                </c:pt>
                <c:pt idx="8">
                  <c:v>32.869999999999997</c:v>
                </c:pt>
                <c:pt idx="9">
                  <c:v>34.950000000000003</c:v>
                </c:pt>
                <c:pt idx="10">
                  <c:v>34.9</c:v>
                </c:pt>
                <c:pt idx="11">
                  <c:v>37.08</c:v>
                </c:pt>
                <c:pt idx="12">
                  <c:v>38.28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584128"/>
        <c:axId val="294584688"/>
      </c:lineChart>
      <c:dateAx>
        <c:axId val="29458412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58468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945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584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Patagonia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Tablero_Participacion4G_Mercado!$F$1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Tablero_Participacion4G_Mercado!$A$106:$A$118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Tablero_Participacion4G_Mercado!$F$106:$F$118</c:f>
              <c:numCache>
                <c:formatCode>General</c:formatCode>
                <c:ptCount val="13"/>
                <c:pt idx="0">
                  <c:v>84.82</c:v>
                </c:pt>
                <c:pt idx="1">
                  <c:v>85.39</c:v>
                </c:pt>
                <c:pt idx="2">
                  <c:v>87.09</c:v>
                </c:pt>
                <c:pt idx="3">
                  <c:v>87.45</c:v>
                </c:pt>
                <c:pt idx="4">
                  <c:v>88.23</c:v>
                </c:pt>
                <c:pt idx="5">
                  <c:v>88.91</c:v>
                </c:pt>
                <c:pt idx="6">
                  <c:v>88.14</c:v>
                </c:pt>
                <c:pt idx="7">
                  <c:v>87.27</c:v>
                </c:pt>
                <c:pt idx="8">
                  <c:v>88.4</c:v>
                </c:pt>
                <c:pt idx="9">
                  <c:v>88.9</c:v>
                </c:pt>
                <c:pt idx="10">
                  <c:v>88.67</c:v>
                </c:pt>
                <c:pt idx="11">
                  <c:v>89.79</c:v>
                </c:pt>
                <c:pt idx="12">
                  <c:v>89.34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Tablero_Participacion4G_Mercado!$J$1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Tablero_Participacion4G_Mercado!$A$106:$A$118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Tablero_Participacion4G_Mercado!$J$106:$J$118</c:f>
              <c:numCache>
                <c:formatCode>General</c:formatCode>
                <c:ptCount val="13"/>
                <c:pt idx="0">
                  <c:v>99.72</c:v>
                </c:pt>
                <c:pt idx="1">
                  <c:v>99.71</c:v>
                </c:pt>
                <c:pt idx="2">
                  <c:v>99.65</c:v>
                </c:pt>
                <c:pt idx="3">
                  <c:v>99.65</c:v>
                </c:pt>
                <c:pt idx="4">
                  <c:v>99.74</c:v>
                </c:pt>
                <c:pt idx="5">
                  <c:v>99.79</c:v>
                </c:pt>
                <c:pt idx="6">
                  <c:v>98.19</c:v>
                </c:pt>
                <c:pt idx="7">
                  <c:v>95.27</c:v>
                </c:pt>
                <c:pt idx="8">
                  <c:v>93.71</c:v>
                </c:pt>
                <c:pt idx="9">
                  <c:v>98.81</c:v>
                </c:pt>
                <c:pt idx="10">
                  <c:v>99.82</c:v>
                </c:pt>
                <c:pt idx="11">
                  <c:v>99.76</c:v>
                </c:pt>
                <c:pt idx="12">
                  <c:v>99.79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588048"/>
        <c:axId val="294588608"/>
      </c:lineChart>
      <c:dateAx>
        <c:axId val="29458804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58860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94588608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588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Patagonia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Tablero_Participacion4G_Mercado!$R$1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Tablero_Participacion4G_Mercado!$A$106:$A$118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Tablero_Participacion4G_Mercado!$R$106:$R$118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234</c:v>
                </c:pt>
                <c:pt idx="5">
                  <c:v>234</c:v>
                </c:pt>
                <c:pt idx="6">
                  <c:v>234</c:v>
                </c:pt>
                <c:pt idx="7">
                  <c:v>234</c:v>
                </c:pt>
                <c:pt idx="8">
                  <c:v>234</c:v>
                </c:pt>
                <c:pt idx="9">
                  <c:v>234</c:v>
                </c:pt>
                <c:pt idx="10">
                  <c:v>235</c:v>
                </c:pt>
                <c:pt idx="11">
                  <c:v>235</c:v>
                </c:pt>
                <c:pt idx="12">
                  <c:v>235</c:v>
                </c:pt>
              </c:numCache>
            </c:numRef>
          </c:val>
        </c:ser>
        <c:ser>
          <c:idx val="1"/>
          <c:order val="1"/>
          <c:tx>
            <c:strRef>
              <c:f>Tablero_Participacion4G_Mercado!$S$1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Tablero_Participacion4G_Mercado!$A$106:$A$118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Tablero_Participacion4G_Mercado!$S$106:$S$118</c:f>
              <c:numCache>
                <c:formatCode>General</c:formatCode>
                <c:ptCount val="13"/>
                <c:pt idx="4">
                  <c:v>54</c:v>
                </c:pt>
                <c:pt idx="5">
                  <c:v>56</c:v>
                </c:pt>
                <c:pt idx="6">
                  <c:v>56</c:v>
                </c:pt>
                <c:pt idx="7">
                  <c:v>61</c:v>
                </c:pt>
                <c:pt idx="8">
                  <c:v>64</c:v>
                </c:pt>
                <c:pt idx="9">
                  <c:v>69</c:v>
                </c:pt>
                <c:pt idx="10">
                  <c:v>70</c:v>
                </c:pt>
                <c:pt idx="11">
                  <c:v>70</c:v>
                </c:pt>
                <c:pt idx="12">
                  <c:v>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294591968"/>
        <c:axId val="294592528"/>
      </c:barChart>
      <c:dateAx>
        <c:axId val="29459196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59252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945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591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THP Celdas - AMBA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Tablero_Participacion4G_Mercado!$U$1</c:f>
              <c:strCache>
                <c:ptCount val="1"/>
                <c:pt idx="0">
                  <c:v>THP_CELL_3G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Tablero_Participacion4G_Mercado!$A$2:$A$14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Tablero_Participacion4G_Mercado!$U$2:$U$14</c:f>
              <c:numCache>
                <c:formatCode>General</c:formatCode>
                <c:ptCount val="13"/>
                <c:pt idx="0">
                  <c:v>2125.38</c:v>
                </c:pt>
                <c:pt idx="1">
                  <c:v>2122.48</c:v>
                </c:pt>
                <c:pt idx="2">
                  <c:v>2140.84</c:v>
                </c:pt>
                <c:pt idx="3">
                  <c:v>2183.9899999999998</c:v>
                </c:pt>
                <c:pt idx="4">
                  <c:v>2156.98</c:v>
                </c:pt>
                <c:pt idx="5">
                  <c:v>2190.2199999999998</c:v>
                </c:pt>
                <c:pt idx="6">
                  <c:v>2265.7399999999998</c:v>
                </c:pt>
                <c:pt idx="7">
                  <c:v>2304.4</c:v>
                </c:pt>
                <c:pt idx="8">
                  <c:v>2271.62</c:v>
                </c:pt>
                <c:pt idx="9">
                  <c:v>2270.6</c:v>
                </c:pt>
                <c:pt idx="10">
                  <c:v>2295.56</c:v>
                </c:pt>
                <c:pt idx="11">
                  <c:v>2338.5300000000002</c:v>
                </c:pt>
                <c:pt idx="12">
                  <c:v>2349.94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Tablero_Participacion4G_Mercado!$V$1</c:f>
              <c:strCache>
                <c:ptCount val="1"/>
                <c:pt idx="0">
                  <c:v>THP_CELL_LTE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Tablero_Participacion4G_Mercado!$A$2:$A$14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Tablero_Participacion4G_Mercado!$V$2:$V$14</c:f>
              <c:numCache>
                <c:formatCode>0.00</c:formatCode>
                <c:ptCount val="13"/>
                <c:pt idx="0">
                  <c:v>9784.5399381073803</c:v>
                </c:pt>
                <c:pt idx="1">
                  <c:v>9773.8192414725199</c:v>
                </c:pt>
                <c:pt idx="2">
                  <c:v>9573.5430746131806</c:v>
                </c:pt>
                <c:pt idx="3">
                  <c:v>9672.0797687585491</c:v>
                </c:pt>
                <c:pt idx="4">
                  <c:v>9763.3075223390897</c:v>
                </c:pt>
                <c:pt idx="5">
                  <c:v>9778.7569243129492</c:v>
                </c:pt>
                <c:pt idx="6">
                  <c:v>9869.8704668014398</c:v>
                </c:pt>
                <c:pt idx="7">
                  <c:v>10062.1567399616</c:v>
                </c:pt>
                <c:pt idx="8">
                  <c:v>9908.8982612969303</c:v>
                </c:pt>
                <c:pt idx="9">
                  <c:v>9918.8678521347701</c:v>
                </c:pt>
                <c:pt idx="10">
                  <c:v>9962.8124918622998</c:v>
                </c:pt>
                <c:pt idx="11">
                  <c:v>10224.1255892634</c:v>
                </c:pt>
                <c:pt idx="12">
                  <c:v>10566.445363523701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595888"/>
        <c:axId val="294596448"/>
      </c:lineChart>
      <c:dateAx>
        <c:axId val="29459588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5964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945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Kbps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595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THP Usuarios - AMBA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Tablero_Participacion4G_Mercado!$T$1</c:f>
              <c:strCache>
                <c:ptCount val="1"/>
                <c:pt idx="0">
                  <c:v>THP_USER_3G</c:v>
                </c:pt>
              </c:strCache>
            </c:strRef>
          </c:tx>
          <c:spPr>
            <a:ln w="38100">
              <a:solidFill>
                <a:schemeClr val="accent1"/>
              </a:solidFill>
              <a:miter lim="800000"/>
            </a:ln>
            <a:effectLst/>
          </c:spPr>
          <c:marker>
            <c:symbol val="diamond"/>
            <c:size val="5"/>
          </c:marker>
          <c:cat>
            <c:numRef>
              <c:f>Tablero_Participacion4G_Mercado!$A$2:$A$14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Tablero_Participacion4G_Mercado!$T$2:$T$14</c:f>
              <c:numCache>
                <c:formatCode>General</c:formatCode>
                <c:ptCount val="13"/>
                <c:pt idx="0">
                  <c:v>836.28</c:v>
                </c:pt>
                <c:pt idx="1">
                  <c:v>835.15</c:v>
                </c:pt>
                <c:pt idx="2">
                  <c:v>840.23</c:v>
                </c:pt>
                <c:pt idx="3">
                  <c:v>843.66</c:v>
                </c:pt>
                <c:pt idx="4">
                  <c:v>850.07</c:v>
                </c:pt>
                <c:pt idx="5">
                  <c:v>889.34</c:v>
                </c:pt>
                <c:pt idx="6">
                  <c:v>908.55</c:v>
                </c:pt>
                <c:pt idx="7">
                  <c:v>905.38</c:v>
                </c:pt>
                <c:pt idx="8">
                  <c:v>866.31</c:v>
                </c:pt>
                <c:pt idx="9">
                  <c:v>890.59</c:v>
                </c:pt>
                <c:pt idx="10">
                  <c:v>936.76</c:v>
                </c:pt>
                <c:pt idx="11">
                  <c:v>981.69</c:v>
                </c:pt>
                <c:pt idx="12">
                  <c:v>852.48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Tablero_Participacion4G_Mercado!$W$1</c:f>
              <c:strCache>
                <c:ptCount val="1"/>
                <c:pt idx="0">
                  <c:v>THP_USER_LTE</c:v>
                </c:pt>
              </c:strCache>
            </c:strRef>
          </c:tx>
          <c:spPr>
            <a:ln w="38100">
              <a:solidFill>
                <a:schemeClr val="accent3"/>
              </a:solidFill>
              <a:miter lim="800000"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cat>
            <c:numRef>
              <c:f>Tablero_Participacion4G_Mercado!$A$2:$A$14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Tablero_Participacion4G_Mercado!$W$2:$W$14</c:f>
              <c:numCache>
                <c:formatCode>0.00</c:formatCode>
                <c:ptCount val="13"/>
                <c:pt idx="0">
                  <c:v>3045.11</c:v>
                </c:pt>
                <c:pt idx="1">
                  <c:v>3069.3</c:v>
                </c:pt>
                <c:pt idx="2">
                  <c:v>2897.61</c:v>
                </c:pt>
                <c:pt idx="3">
                  <c:v>2928.83</c:v>
                </c:pt>
                <c:pt idx="4">
                  <c:v>2894.33</c:v>
                </c:pt>
                <c:pt idx="5">
                  <c:v>2944.93</c:v>
                </c:pt>
                <c:pt idx="6">
                  <c:v>2737.61</c:v>
                </c:pt>
                <c:pt idx="7">
                  <c:v>2779.71</c:v>
                </c:pt>
                <c:pt idx="8">
                  <c:v>2615.98</c:v>
                </c:pt>
                <c:pt idx="9">
                  <c:v>2615.91</c:v>
                </c:pt>
                <c:pt idx="10">
                  <c:v>2607.52</c:v>
                </c:pt>
                <c:pt idx="11">
                  <c:v>2613.4899999999998</c:v>
                </c:pt>
                <c:pt idx="12">
                  <c:v>2362.62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599808"/>
        <c:axId val="294600368"/>
      </c:lineChart>
      <c:dateAx>
        <c:axId val="29459980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60036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946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Kbps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599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THP Celdas - Mediterraneo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Tablero_Participacion4G_Mercado!$U$1</c:f>
              <c:strCache>
                <c:ptCount val="1"/>
                <c:pt idx="0">
                  <c:v>THP_CELL_3G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Tablero_Participacion4G_Mercado!$U$67:$U$79</c:f>
              <c:numCache>
                <c:formatCode>General</c:formatCode>
                <c:ptCount val="13"/>
                <c:pt idx="0">
                  <c:v>1960.68</c:v>
                </c:pt>
                <c:pt idx="1">
                  <c:v>1987.63</c:v>
                </c:pt>
                <c:pt idx="2">
                  <c:v>2004.69</c:v>
                </c:pt>
                <c:pt idx="3">
                  <c:v>2039.25</c:v>
                </c:pt>
                <c:pt idx="4">
                  <c:v>2079.67</c:v>
                </c:pt>
                <c:pt idx="5">
                  <c:v>2083.96</c:v>
                </c:pt>
                <c:pt idx="6">
                  <c:v>2124.85</c:v>
                </c:pt>
                <c:pt idx="7">
                  <c:v>2116.15</c:v>
                </c:pt>
                <c:pt idx="8">
                  <c:v>2111.4299999999998</c:v>
                </c:pt>
                <c:pt idx="9">
                  <c:v>2144.38</c:v>
                </c:pt>
                <c:pt idx="10">
                  <c:v>2146.4699999999998</c:v>
                </c:pt>
                <c:pt idx="11">
                  <c:v>2132.15</c:v>
                </c:pt>
                <c:pt idx="12">
                  <c:v>2151.2199999999998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Tablero_Participacion4G_Mercado!$V$1</c:f>
              <c:strCache>
                <c:ptCount val="1"/>
                <c:pt idx="0">
                  <c:v>THP_CELL_LTE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Tablero_Participacion4G_Mercado!$V$67:$V$79</c:f>
              <c:numCache>
                <c:formatCode>0.00</c:formatCode>
                <c:ptCount val="13"/>
                <c:pt idx="0">
                  <c:v>9090.4423996878795</c:v>
                </c:pt>
                <c:pt idx="1">
                  <c:v>9155.2827001909209</c:v>
                </c:pt>
                <c:pt idx="2">
                  <c:v>9190.0626671808204</c:v>
                </c:pt>
                <c:pt idx="3">
                  <c:v>9388.1355923318606</c:v>
                </c:pt>
                <c:pt idx="4">
                  <c:v>9430.2311654660007</c:v>
                </c:pt>
                <c:pt idx="5">
                  <c:v>9325.5069792765298</c:v>
                </c:pt>
                <c:pt idx="6">
                  <c:v>9229.3757716577493</c:v>
                </c:pt>
                <c:pt idx="7">
                  <c:v>9454.0919911205092</c:v>
                </c:pt>
                <c:pt idx="8">
                  <c:v>9250.1550463634303</c:v>
                </c:pt>
                <c:pt idx="9">
                  <c:v>9623.7311529384297</c:v>
                </c:pt>
                <c:pt idx="10">
                  <c:v>10147.130344688299</c:v>
                </c:pt>
                <c:pt idx="11">
                  <c:v>10244.0787289645</c:v>
                </c:pt>
                <c:pt idx="12">
                  <c:v>10338.0755030577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603728"/>
        <c:axId val="294604288"/>
      </c:lineChart>
      <c:dateAx>
        <c:axId val="29460372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60428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946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Kbps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603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THP Usuarios - Mediterraneo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Tablero_Participacion4G_Mercado!$T$1</c:f>
              <c:strCache>
                <c:ptCount val="1"/>
                <c:pt idx="0">
                  <c:v>THP_USER_3G</c:v>
                </c:pt>
              </c:strCache>
            </c:strRef>
          </c:tx>
          <c:spPr>
            <a:ln w="38100">
              <a:solidFill>
                <a:schemeClr val="accent1"/>
              </a:solidFill>
              <a:miter lim="800000"/>
            </a:ln>
            <a:effectLst/>
          </c:spPr>
          <c:marker>
            <c:symbol val="diamond"/>
            <c:size val="5"/>
          </c:marker>
          <c:cat>
            <c:numRef>
              <c:f>Tablero_Participacion4G_Mercado!$A$2:$A$14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Tablero_Participacion4G_Mercado!$T$2:$T$14</c:f>
              <c:numCache>
                <c:formatCode>General</c:formatCode>
                <c:ptCount val="13"/>
                <c:pt idx="0">
                  <c:v>836.28</c:v>
                </c:pt>
                <c:pt idx="1">
                  <c:v>835.15</c:v>
                </c:pt>
                <c:pt idx="2">
                  <c:v>840.23</c:v>
                </c:pt>
                <c:pt idx="3">
                  <c:v>843.66</c:v>
                </c:pt>
                <c:pt idx="4">
                  <c:v>850.07</c:v>
                </c:pt>
                <c:pt idx="5">
                  <c:v>889.34</c:v>
                </c:pt>
                <c:pt idx="6">
                  <c:v>908.55</c:v>
                </c:pt>
                <c:pt idx="7">
                  <c:v>905.38</c:v>
                </c:pt>
                <c:pt idx="8">
                  <c:v>866.31</c:v>
                </c:pt>
                <c:pt idx="9">
                  <c:v>890.59</c:v>
                </c:pt>
                <c:pt idx="10">
                  <c:v>936.76</c:v>
                </c:pt>
                <c:pt idx="11">
                  <c:v>981.69</c:v>
                </c:pt>
                <c:pt idx="12">
                  <c:v>852.48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Tablero_Participacion4G_Mercado!$W$1</c:f>
              <c:strCache>
                <c:ptCount val="1"/>
                <c:pt idx="0">
                  <c:v>THP_USER_LTE</c:v>
                </c:pt>
              </c:strCache>
            </c:strRef>
          </c:tx>
          <c:spPr>
            <a:ln w="38100">
              <a:solidFill>
                <a:schemeClr val="accent3"/>
              </a:solidFill>
              <a:miter lim="800000"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cat>
            <c:numRef>
              <c:f>Tablero_Participacion4G_Mercado!$A$2:$A$14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Tablero_Participacion4G_Mercado!$W$2:$W$14</c:f>
              <c:numCache>
                <c:formatCode>0.00</c:formatCode>
                <c:ptCount val="13"/>
                <c:pt idx="0">
                  <c:v>3045.11</c:v>
                </c:pt>
                <c:pt idx="1">
                  <c:v>3069.3</c:v>
                </c:pt>
                <c:pt idx="2">
                  <c:v>2897.61</c:v>
                </c:pt>
                <c:pt idx="3">
                  <c:v>2928.83</c:v>
                </c:pt>
                <c:pt idx="4">
                  <c:v>2894.33</c:v>
                </c:pt>
                <c:pt idx="5">
                  <c:v>2944.93</c:v>
                </c:pt>
                <c:pt idx="6">
                  <c:v>2737.61</c:v>
                </c:pt>
                <c:pt idx="7">
                  <c:v>2779.71</c:v>
                </c:pt>
                <c:pt idx="8">
                  <c:v>2615.98</c:v>
                </c:pt>
                <c:pt idx="9">
                  <c:v>2615.91</c:v>
                </c:pt>
                <c:pt idx="10">
                  <c:v>2607.52</c:v>
                </c:pt>
                <c:pt idx="11">
                  <c:v>2613.4899999999998</c:v>
                </c:pt>
                <c:pt idx="12">
                  <c:v>2362.62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607648"/>
        <c:axId val="294608208"/>
      </c:lineChart>
      <c:dateAx>
        <c:axId val="29460764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60820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946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Kbps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607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AR" sz="1400" b="0" i="0" u="none" strike="noStrike" baseline="0">
                <a:solidFill>
                  <a:srgbClr val="333333"/>
                </a:solidFill>
                <a:latin typeface="Calibri"/>
              </a:rPr>
              <a:t>THP Celdas </a:t>
            </a:r>
            <a:r>
              <a:rPr lang="es-AR" sz="1100" b="0" i="0" u="none" strike="noStrike" baseline="0">
                <a:solidFill>
                  <a:srgbClr val="333333"/>
                </a:solidFill>
                <a:latin typeface="Calibri"/>
              </a:rPr>
              <a:t>- </a:t>
            </a:r>
            <a:r>
              <a:rPr lang="es-AR" sz="1400" b="0" i="0" u="none" strike="noStrike" baseline="0">
                <a:solidFill>
                  <a:srgbClr val="333333"/>
                </a:solidFill>
                <a:latin typeface="Calibri"/>
              </a:rPr>
              <a:t>Bs.As./La Pam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Tablero_Participacion4G_Mercado!$U$1</c:f>
              <c:strCache>
                <c:ptCount val="1"/>
                <c:pt idx="0">
                  <c:v>THP_CELL_3G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Tablero_Participacion4G_Mercado!$A$15:$A$27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Tablero_Participacion4G_Mercado!$U$15:$U$27</c:f>
              <c:numCache>
                <c:formatCode>General</c:formatCode>
                <c:ptCount val="13"/>
                <c:pt idx="0">
                  <c:v>2052.87</c:v>
                </c:pt>
                <c:pt idx="1">
                  <c:v>2054.9</c:v>
                </c:pt>
                <c:pt idx="2">
                  <c:v>2074.0700000000002</c:v>
                </c:pt>
                <c:pt idx="3">
                  <c:v>2107.9299999999998</c:v>
                </c:pt>
                <c:pt idx="4">
                  <c:v>2083.33</c:v>
                </c:pt>
                <c:pt idx="5">
                  <c:v>2092.7600000000002</c:v>
                </c:pt>
                <c:pt idx="6">
                  <c:v>2150.3200000000002</c:v>
                </c:pt>
                <c:pt idx="7">
                  <c:v>2159.64</c:v>
                </c:pt>
                <c:pt idx="8">
                  <c:v>2107.66</c:v>
                </c:pt>
                <c:pt idx="9">
                  <c:v>2132.9499999999998</c:v>
                </c:pt>
                <c:pt idx="10">
                  <c:v>2157.25</c:v>
                </c:pt>
                <c:pt idx="11">
                  <c:v>2204.04</c:v>
                </c:pt>
                <c:pt idx="12">
                  <c:v>2234.46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Tablero_Participacion4G_Mercado!$V$1</c:f>
              <c:strCache>
                <c:ptCount val="1"/>
                <c:pt idx="0">
                  <c:v>THP_CELL_LTE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Tablero_Participacion4G_Mercado!$A$15:$A$27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Tablero_Participacion4G_Mercado!$V$15:$V$27</c:f>
              <c:numCache>
                <c:formatCode>0.00</c:formatCode>
                <c:ptCount val="13"/>
                <c:pt idx="0">
                  <c:v>9432.5295776152107</c:v>
                </c:pt>
                <c:pt idx="1">
                  <c:v>9632.9905719795097</c:v>
                </c:pt>
                <c:pt idx="2">
                  <c:v>9674.7003545566495</c:v>
                </c:pt>
                <c:pt idx="3">
                  <c:v>9801.4228813354694</c:v>
                </c:pt>
                <c:pt idx="4">
                  <c:v>10308.7225423088</c:v>
                </c:pt>
                <c:pt idx="5">
                  <c:v>10312.8606124165</c:v>
                </c:pt>
                <c:pt idx="6">
                  <c:v>10070.9828020819</c:v>
                </c:pt>
                <c:pt idx="7">
                  <c:v>10231.3153915863</c:v>
                </c:pt>
                <c:pt idx="8">
                  <c:v>10074.6559127454</c:v>
                </c:pt>
                <c:pt idx="9">
                  <c:v>10443.869810804201</c:v>
                </c:pt>
                <c:pt idx="10">
                  <c:v>10956.900471160499</c:v>
                </c:pt>
                <c:pt idx="11">
                  <c:v>11076.831013188799</c:v>
                </c:pt>
                <c:pt idx="12">
                  <c:v>11412.795209789399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611568"/>
        <c:axId val="294612128"/>
      </c:lineChart>
      <c:dateAx>
        <c:axId val="29461156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61212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946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Kbps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611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Santa Fe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Tablero_Participacion4G_Ciudad!$D$1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Tablero_Participacion4G_Ciudad!$A$249:$A$261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Tablero_Participacion4G_Ciudad!$D$249:$D$261</c:f>
              <c:numCache>
                <c:formatCode>0.00</c:formatCode>
                <c:ptCount val="13"/>
                <c:pt idx="0">
                  <c:v>12598.147841796876</c:v>
                </c:pt>
                <c:pt idx="1">
                  <c:v>14925.066191406249</c:v>
                </c:pt>
                <c:pt idx="2">
                  <c:v>14592.823994140625</c:v>
                </c:pt>
                <c:pt idx="3">
                  <c:v>14678.659404296875</c:v>
                </c:pt>
                <c:pt idx="4">
                  <c:v>12673.974726562499</c:v>
                </c:pt>
                <c:pt idx="5" formatCode="General">
                  <c:v>15377.03</c:v>
                </c:pt>
                <c:pt idx="6" formatCode="General">
                  <c:v>13535.52</c:v>
                </c:pt>
                <c:pt idx="7" formatCode="General">
                  <c:v>10990.66</c:v>
                </c:pt>
                <c:pt idx="8" formatCode="General">
                  <c:v>11599.27</c:v>
                </c:pt>
                <c:pt idx="9" formatCode="General">
                  <c:v>16200.89</c:v>
                </c:pt>
                <c:pt idx="10" formatCode="General">
                  <c:v>15966.23</c:v>
                </c:pt>
                <c:pt idx="11" formatCode="General">
                  <c:v>16264.71</c:v>
                </c:pt>
                <c:pt idx="12" formatCode="General">
                  <c:v>16110.59</c:v>
                </c:pt>
              </c:numCache>
            </c:numRef>
          </c:val>
        </c:ser>
        <c:ser>
          <c:idx val="6"/>
          <c:order val="1"/>
          <c:tx>
            <c:strRef>
              <c:f>Tablero_Participacion4G_Ciudad!$J$1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Tablero_Participacion4G_Ciudad!$A$249:$A$261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Tablero_Participacion4G_Ciudad!$J$249:$J$261</c:f>
              <c:numCache>
                <c:formatCode>0.00</c:formatCode>
                <c:ptCount val="13"/>
                <c:pt idx="0">
                  <c:v>1711.28</c:v>
                </c:pt>
                <c:pt idx="1">
                  <c:v>1892.33</c:v>
                </c:pt>
                <c:pt idx="2">
                  <c:v>2517.2600000000002</c:v>
                </c:pt>
                <c:pt idx="3">
                  <c:v>2240.94</c:v>
                </c:pt>
                <c:pt idx="4">
                  <c:v>2461.17</c:v>
                </c:pt>
                <c:pt idx="5" formatCode="General">
                  <c:v>2469.2399999999998</c:v>
                </c:pt>
                <c:pt idx="6" formatCode="General">
                  <c:v>2382.31</c:v>
                </c:pt>
                <c:pt idx="7" formatCode="General">
                  <c:v>2663.81</c:v>
                </c:pt>
                <c:pt idx="8" formatCode="General">
                  <c:v>2956.69</c:v>
                </c:pt>
                <c:pt idx="9">
                  <c:v>2865.67</c:v>
                </c:pt>
                <c:pt idx="10">
                  <c:v>2726.17</c:v>
                </c:pt>
                <c:pt idx="11">
                  <c:v>3034.84</c:v>
                </c:pt>
                <c:pt idx="12">
                  <c:v>3427.07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370432"/>
        <c:axId val="267370992"/>
      </c:barChart>
      <c:lineChart>
        <c:grouping val="stacked"/>
        <c:varyColors val="0"/>
        <c:ser>
          <c:idx val="10"/>
          <c:order val="2"/>
          <c:tx>
            <c:strRef>
              <c:f>Tablero_Participacion4G_Ciudad!$N$1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Tablero_Participacion4G_Ciudad!$A$44:$A$55</c:f>
              <c:numCache>
                <c:formatCode>m/d/yyyy</c:formatCode>
                <c:ptCount val="12"/>
                <c:pt idx="0">
                  <c:v>42512</c:v>
                </c:pt>
                <c:pt idx="1">
                  <c:v>42519</c:v>
                </c:pt>
                <c:pt idx="2">
                  <c:v>42526</c:v>
                </c:pt>
                <c:pt idx="3">
                  <c:v>42533</c:v>
                </c:pt>
                <c:pt idx="4">
                  <c:v>42540</c:v>
                </c:pt>
                <c:pt idx="5">
                  <c:v>42547</c:v>
                </c:pt>
                <c:pt idx="6">
                  <c:v>42554</c:v>
                </c:pt>
                <c:pt idx="7">
                  <c:v>42561</c:v>
                </c:pt>
                <c:pt idx="8">
                  <c:v>42568</c:v>
                </c:pt>
                <c:pt idx="9">
                  <c:v>42575</c:v>
                </c:pt>
                <c:pt idx="10">
                  <c:v>42491</c:v>
                </c:pt>
                <c:pt idx="11">
                  <c:v>42498</c:v>
                </c:pt>
              </c:numCache>
            </c:numRef>
          </c:cat>
          <c:val>
            <c:numRef>
              <c:f>Tablero_Participacion4G_Ciudad!$N$249:$N$261</c:f>
              <c:numCache>
                <c:formatCode>0%</c:formatCode>
                <c:ptCount val="13"/>
                <c:pt idx="0">
                  <c:v>0.11635061087106505</c:v>
                </c:pt>
                <c:pt idx="1">
                  <c:v>0.10956202399497454</c:v>
                </c:pt>
                <c:pt idx="2">
                  <c:v>0.14388398490616516</c:v>
                </c:pt>
                <c:pt idx="3">
                  <c:v>0.12924107097259763</c:v>
                </c:pt>
                <c:pt idx="4">
                  <c:v>0.15837885665840226</c:v>
                </c:pt>
                <c:pt idx="5">
                  <c:v>0.13513251714440039</c:v>
                </c:pt>
                <c:pt idx="6">
                  <c:v>0.14624819669112005</c:v>
                </c:pt>
                <c:pt idx="7">
                  <c:v>0.19048248994961581</c:v>
                </c:pt>
                <c:pt idx="8">
                  <c:v>0.19720877307541207</c:v>
                </c:pt>
                <c:pt idx="9">
                  <c:v>0.1471620288513929</c:v>
                </c:pt>
                <c:pt idx="10">
                  <c:v>0.14280902396171324</c:v>
                </c:pt>
                <c:pt idx="11">
                  <c:v>0.15419313110866897</c:v>
                </c:pt>
                <c:pt idx="12">
                  <c:v>0.17152485332847514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804640"/>
        <c:axId val="266805200"/>
      </c:lineChart>
      <c:dateAx>
        <c:axId val="26737043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7099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73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70432"/>
        <c:crosses val="autoZero"/>
        <c:crossBetween val="between"/>
      </c:valAx>
      <c:dateAx>
        <c:axId val="2668046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66805200"/>
        <c:crosses val="autoZero"/>
        <c:auto val="1"/>
        <c:lblOffset val="100"/>
        <c:baseTimeUnit val="days"/>
      </c:dateAx>
      <c:valAx>
        <c:axId val="2668052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04640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THP Usuarios - Bs.As./La Pam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Tablero_Participacion4G_Mercado!$T$1</c:f>
              <c:strCache>
                <c:ptCount val="1"/>
                <c:pt idx="0">
                  <c:v>THP_USER_3G</c:v>
                </c:pt>
              </c:strCache>
            </c:strRef>
          </c:tx>
          <c:spPr>
            <a:ln w="38100">
              <a:solidFill>
                <a:schemeClr val="accent1"/>
              </a:solidFill>
              <a:miter lim="800000"/>
            </a:ln>
            <a:effectLst/>
          </c:spPr>
          <c:marker>
            <c:symbol val="diamond"/>
            <c:size val="5"/>
          </c:marker>
          <c:cat>
            <c:numRef>
              <c:f>Tablero_Participacion4G_Mercado!$A$15:$A$27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Tablero_Participacion4G_Mercado!$T$15:$T$27</c:f>
              <c:numCache>
                <c:formatCode>General</c:formatCode>
                <c:ptCount val="13"/>
                <c:pt idx="0">
                  <c:v>585.89</c:v>
                </c:pt>
                <c:pt idx="1">
                  <c:v>573</c:v>
                </c:pt>
                <c:pt idx="2">
                  <c:v>541.20000000000005</c:v>
                </c:pt>
                <c:pt idx="3">
                  <c:v>577.67999999999995</c:v>
                </c:pt>
                <c:pt idx="4">
                  <c:v>565.6</c:v>
                </c:pt>
                <c:pt idx="5">
                  <c:v>597.96</c:v>
                </c:pt>
                <c:pt idx="6">
                  <c:v>598.84</c:v>
                </c:pt>
                <c:pt idx="7">
                  <c:v>566.96</c:v>
                </c:pt>
                <c:pt idx="8">
                  <c:v>522.14</c:v>
                </c:pt>
                <c:pt idx="9">
                  <c:v>568.45000000000005</c:v>
                </c:pt>
                <c:pt idx="10">
                  <c:v>585.01</c:v>
                </c:pt>
                <c:pt idx="11">
                  <c:v>622.99</c:v>
                </c:pt>
                <c:pt idx="12">
                  <c:v>535.41999999999996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Tablero_Participacion4G_Mercado!$W$1</c:f>
              <c:strCache>
                <c:ptCount val="1"/>
                <c:pt idx="0">
                  <c:v>THP_USER_LTE</c:v>
                </c:pt>
              </c:strCache>
            </c:strRef>
          </c:tx>
          <c:spPr>
            <a:ln w="38100">
              <a:solidFill>
                <a:schemeClr val="accent3"/>
              </a:solidFill>
              <a:miter lim="800000"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cat>
            <c:numRef>
              <c:f>Tablero_Participacion4G_Mercado!$A$15:$A$27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Tablero_Participacion4G_Mercado!$W$15:$W$27</c:f>
              <c:numCache>
                <c:formatCode>0.00</c:formatCode>
                <c:ptCount val="13"/>
                <c:pt idx="0">
                  <c:v>3509.6</c:v>
                </c:pt>
                <c:pt idx="1">
                  <c:v>3424.76</c:v>
                </c:pt>
                <c:pt idx="2">
                  <c:v>3257.39</c:v>
                </c:pt>
                <c:pt idx="3">
                  <c:v>3448.89</c:v>
                </c:pt>
                <c:pt idx="4">
                  <c:v>3519.88</c:v>
                </c:pt>
                <c:pt idx="5">
                  <c:v>3519.04</c:v>
                </c:pt>
                <c:pt idx="6">
                  <c:v>3291.66</c:v>
                </c:pt>
                <c:pt idx="7">
                  <c:v>3415.42</c:v>
                </c:pt>
                <c:pt idx="8">
                  <c:v>3241.1</c:v>
                </c:pt>
                <c:pt idx="9">
                  <c:v>3367.17</c:v>
                </c:pt>
                <c:pt idx="10">
                  <c:v>3336.2</c:v>
                </c:pt>
                <c:pt idx="11">
                  <c:v>3353.35</c:v>
                </c:pt>
                <c:pt idx="12">
                  <c:v>2992.93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615488"/>
        <c:axId val="294616048"/>
      </c:lineChart>
      <c:dateAx>
        <c:axId val="29461548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6160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946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Kbps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615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THP Celdas - Cuyo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Tablero_Participacion4G_Mercado!$U$1</c:f>
              <c:strCache>
                <c:ptCount val="1"/>
                <c:pt idx="0">
                  <c:v>THP_CELL_3G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Tablero_Participacion4G_Mercado!$A$28:$A$40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Tablero_Participacion4G_Mercado!$U$28:$U$40</c:f>
              <c:numCache>
                <c:formatCode>General</c:formatCode>
                <c:ptCount val="13"/>
                <c:pt idx="0">
                  <c:v>1687.29</c:v>
                </c:pt>
                <c:pt idx="1">
                  <c:v>1706.75</c:v>
                </c:pt>
                <c:pt idx="2">
                  <c:v>1730.66</c:v>
                </c:pt>
                <c:pt idx="3">
                  <c:v>1754.67</c:v>
                </c:pt>
                <c:pt idx="4">
                  <c:v>1773.8</c:v>
                </c:pt>
                <c:pt idx="5">
                  <c:v>1822.73</c:v>
                </c:pt>
                <c:pt idx="6">
                  <c:v>1875.41</c:v>
                </c:pt>
                <c:pt idx="7">
                  <c:v>1865.26</c:v>
                </c:pt>
                <c:pt idx="8">
                  <c:v>1873.42</c:v>
                </c:pt>
                <c:pt idx="9">
                  <c:v>1894.75</c:v>
                </c:pt>
                <c:pt idx="10">
                  <c:v>1904.28</c:v>
                </c:pt>
                <c:pt idx="11">
                  <c:v>1877.73</c:v>
                </c:pt>
                <c:pt idx="12">
                  <c:v>1923.65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Tablero_Participacion4G_Mercado!$V$1</c:f>
              <c:strCache>
                <c:ptCount val="1"/>
                <c:pt idx="0">
                  <c:v>THP_CELL_LTE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Tablero_Participacion4G_Mercado!$A$28:$A$40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Tablero_Participacion4G_Mercado!$V$28:$V$40</c:f>
              <c:numCache>
                <c:formatCode>0.00</c:formatCode>
                <c:ptCount val="13"/>
                <c:pt idx="0">
                  <c:v>9894.9952557658598</c:v>
                </c:pt>
                <c:pt idx="1">
                  <c:v>9970.1143621100291</c:v>
                </c:pt>
                <c:pt idx="2">
                  <c:v>9720.1072371877308</c:v>
                </c:pt>
                <c:pt idx="3">
                  <c:v>9692.9623709344105</c:v>
                </c:pt>
                <c:pt idx="4">
                  <c:v>9779.7748204773106</c:v>
                </c:pt>
                <c:pt idx="5">
                  <c:v>9862.5703002612008</c:v>
                </c:pt>
                <c:pt idx="6">
                  <c:v>9626.0894383445902</c:v>
                </c:pt>
                <c:pt idx="7">
                  <c:v>9978.6906769592297</c:v>
                </c:pt>
                <c:pt idx="8">
                  <c:v>9925.1423651120003</c:v>
                </c:pt>
                <c:pt idx="9">
                  <c:v>10254.347639792501</c:v>
                </c:pt>
                <c:pt idx="10">
                  <c:v>10620.247750263599</c:v>
                </c:pt>
                <c:pt idx="11">
                  <c:v>10539.359662938899</c:v>
                </c:pt>
                <c:pt idx="12">
                  <c:v>10702.4463702051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619408"/>
        <c:axId val="294619968"/>
      </c:lineChart>
      <c:dateAx>
        <c:axId val="29461940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61996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94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Kbps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619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THP Usuarios - Cuyo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Tablero_Participacion4G_Mercado!$T$1</c:f>
              <c:strCache>
                <c:ptCount val="1"/>
                <c:pt idx="0">
                  <c:v>THP_USER_3G</c:v>
                </c:pt>
              </c:strCache>
            </c:strRef>
          </c:tx>
          <c:spPr>
            <a:ln w="38100">
              <a:solidFill>
                <a:schemeClr val="accent1"/>
              </a:solidFill>
              <a:miter lim="800000"/>
            </a:ln>
            <a:effectLst/>
          </c:spPr>
          <c:marker>
            <c:symbol val="diamond"/>
            <c:size val="5"/>
          </c:marker>
          <c:cat>
            <c:numRef>
              <c:f>Tablero_Participacion4G_Mercado!$A$28:$A$40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Tablero_Participacion4G_Mercado!$T$28:$T$40</c:f>
              <c:numCache>
                <c:formatCode>General</c:formatCode>
                <c:ptCount val="13"/>
                <c:pt idx="0">
                  <c:v>410.42</c:v>
                </c:pt>
                <c:pt idx="1">
                  <c:v>394.36</c:v>
                </c:pt>
                <c:pt idx="2">
                  <c:v>384.42</c:v>
                </c:pt>
                <c:pt idx="3">
                  <c:v>423.68</c:v>
                </c:pt>
                <c:pt idx="4">
                  <c:v>458.96</c:v>
                </c:pt>
                <c:pt idx="5">
                  <c:v>492.66</c:v>
                </c:pt>
                <c:pt idx="6">
                  <c:v>485.09</c:v>
                </c:pt>
                <c:pt idx="7">
                  <c:v>445.93</c:v>
                </c:pt>
                <c:pt idx="8">
                  <c:v>464.14</c:v>
                </c:pt>
                <c:pt idx="9">
                  <c:v>496.86</c:v>
                </c:pt>
                <c:pt idx="10">
                  <c:v>482.26</c:v>
                </c:pt>
                <c:pt idx="11">
                  <c:v>463</c:v>
                </c:pt>
                <c:pt idx="12">
                  <c:v>434.4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Tablero_Participacion4G_Mercado!$W$1</c:f>
              <c:strCache>
                <c:ptCount val="1"/>
                <c:pt idx="0">
                  <c:v>THP_USER_LTE</c:v>
                </c:pt>
              </c:strCache>
            </c:strRef>
          </c:tx>
          <c:spPr>
            <a:ln w="38100">
              <a:solidFill>
                <a:schemeClr val="accent3"/>
              </a:solidFill>
              <a:miter lim="800000"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cat>
            <c:numRef>
              <c:f>Tablero_Participacion4G_Mercado!$A$28:$A$40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Tablero_Participacion4G_Mercado!$W$28:$W$40</c:f>
              <c:numCache>
                <c:formatCode>0.00</c:formatCode>
                <c:ptCount val="13"/>
                <c:pt idx="0">
                  <c:v>3691.14</c:v>
                </c:pt>
                <c:pt idx="1">
                  <c:v>3624.91</c:v>
                </c:pt>
                <c:pt idx="2">
                  <c:v>3453.9</c:v>
                </c:pt>
                <c:pt idx="3">
                  <c:v>3358.62</c:v>
                </c:pt>
                <c:pt idx="4">
                  <c:v>3222.35</c:v>
                </c:pt>
                <c:pt idx="5">
                  <c:v>3276.79</c:v>
                </c:pt>
                <c:pt idx="6">
                  <c:v>2886.87</c:v>
                </c:pt>
                <c:pt idx="7">
                  <c:v>3070.04</c:v>
                </c:pt>
                <c:pt idx="8">
                  <c:v>2933.26</c:v>
                </c:pt>
                <c:pt idx="9">
                  <c:v>2964.14</c:v>
                </c:pt>
                <c:pt idx="10">
                  <c:v>2805.48</c:v>
                </c:pt>
                <c:pt idx="11">
                  <c:v>2727.75</c:v>
                </c:pt>
                <c:pt idx="12">
                  <c:v>2309.46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623328"/>
        <c:axId val="294623888"/>
      </c:lineChart>
      <c:dateAx>
        <c:axId val="29462332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62388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946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Kbps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623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AR" sz="1400" b="0" i="0" u="none" strike="noStrike" baseline="0">
                <a:solidFill>
                  <a:srgbClr val="333333"/>
                </a:solidFill>
                <a:latin typeface="Calibri"/>
              </a:rPr>
              <a:t>THP Celdas </a:t>
            </a:r>
            <a:r>
              <a:rPr lang="es-AR" sz="1100" b="0" i="0" u="none" strike="noStrike" baseline="0">
                <a:solidFill>
                  <a:srgbClr val="333333"/>
                </a:solidFill>
                <a:latin typeface="Calibri"/>
              </a:rPr>
              <a:t>- </a:t>
            </a:r>
            <a:r>
              <a:rPr lang="es-AR" sz="1400" b="0" i="0" u="none" strike="noStrike" baseline="0">
                <a:solidFill>
                  <a:srgbClr val="333333"/>
                </a:solidFill>
                <a:latin typeface="Calibri"/>
              </a:rPr>
              <a:t>Litoral Norte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Tablero_Participacion4G_Mercado!$U$1</c:f>
              <c:strCache>
                <c:ptCount val="1"/>
                <c:pt idx="0">
                  <c:v>THP_CELL_3G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Tablero_Participacion4G_Mercado!$A$41:$A$53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Tablero_Participacion4G_Mercado!$U$41:$U$53</c:f>
              <c:numCache>
                <c:formatCode>General</c:formatCode>
                <c:ptCount val="13"/>
                <c:pt idx="0">
                  <c:v>1925.77</c:v>
                </c:pt>
                <c:pt idx="1">
                  <c:v>1923.79</c:v>
                </c:pt>
                <c:pt idx="2">
                  <c:v>1938.66</c:v>
                </c:pt>
                <c:pt idx="3">
                  <c:v>1940.37</c:v>
                </c:pt>
                <c:pt idx="4">
                  <c:v>1942.73</c:v>
                </c:pt>
                <c:pt idx="5">
                  <c:v>2011.47</c:v>
                </c:pt>
                <c:pt idx="6">
                  <c:v>2071.92</c:v>
                </c:pt>
                <c:pt idx="7">
                  <c:v>2058.37</c:v>
                </c:pt>
                <c:pt idx="8">
                  <c:v>2057.38</c:v>
                </c:pt>
                <c:pt idx="9">
                  <c:v>2057.92</c:v>
                </c:pt>
                <c:pt idx="10">
                  <c:v>2063.33</c:v>
                </c:pt>
                <c:pt idx="11">
                  <c:v>2088.87</c:v>
                </c:pt>
                <c:pt idx="12">
                  <c:v>2116.3200000000002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Tablero_Participacion4G_Mercado!$V$1</c:f>
              <c:strCache>
                <c:ptCount val="1"/>
                <c:pt idx="0">
                  <c:v>THP_CELL_LTE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Tablero_Participacion4G_Mercado!$A$41:$A$53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Tablero_Participacion4G_Mercado!$V$41:$V$53</c:f>
              <c:numCache>
                <c:formatCode>0.00</c:formatCode>
                <c:ptCount val="13"/>
                <c:pt idx="0">
                  <c:v>9961.2005982120409</c:v>
                </c:pt>
                <c:pt idx="1">
                  <c:v>9953.0173457875007</c:v>
                </c:pt>
                <c:pt idx="2">
                  <c:v>9632.6939106625196</c:v>
                </c:pt>
                <c:pt idx="3">
                  <c:v>9580.9433619806005</c:v>
                </c:pt>
                <c:pt idx="4">
                  <c:v>9695.6209690176493</c:v>
                </c:pt>
                <c:pt idx="5">
                  <c:v>9872.72898760711</c:v>
                </c:pt>
                <c:pt idx="6">
                  <c:v>9835.2489324206308</c:v>
                </c:pt>
                <c:pt idx="7">
                  <c:v>10507.8265942166</c:v>
                </c:pt>
                <c:pt idx="8">
                  <c:v>10691.8270891211</c:v>
                </c:pt>
                <c:pt idx="9">
                  <c:v>10652.703458288101</c:v>
                </c:pt>
                <c:pt idx="10">
                  <c:v>10441.2265436014</c:v>
                </c:pt>
                <c:pt idx="11">
                  <c:v>10461.252437389699</c:v>
                </c:pt>
                <c:pt idx="12">
                  <c:v>10471.305293846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627248"/>
        <c:axId val="294627808"/>
      </c:lineChart>
      <c:dateAx>
        <c:axId val="29462724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62780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946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Kbps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627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THP Usuarios - Litoral Norte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Tablero_Participacion4G_Mercado!$T$1</c:f>
              <c:strCache>
                <c:ptCount val="1"/>
                <c:pt idx="0">
                  <c:v>THP_USER_3G</c:v>
                </c:pt>
              </c:strCache>
            </c:strRef>
          </c:tx>
          <c:spPr>
            <a:ln w="38100">
              <a:solidFill>
                <a:schemeClr val="accent1"/>
              </a:solidFill>
              <a:miter lim="800000"/>
            </a:ln>
            <a:effectLst/>
          </c:spPr>
          <c:marker>
            <c:symbol val="diamond"/>
            <c:size val="5"/>
          </c:marker>
          <c:cat>
            <c:numRef>
              <c:f>Tablero_Participacion4G_Mercado!$A$41:$A$53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Tablero_Participacion4G_Mercado!$T$41:$T$53</c:f>
              <c:numCache>
                <c:formatCode>General</c:formatCode>
                <c:ptCount val="13"/>
                <c:pt idx="0">
                  <c:v>457.19</c:v>
                </c:pt>
                <c:pt idx="1">
                  <c:v>417.27</c:v>
                </c:pt>
                <c:pt idx="2">
                  <c:v>394.33</c:v>
                </c:pt>
                <c:pt idx="3">
                  <c:v>409.81</c:v>
                </c:pt>
                <c:pt idx="4">
                  <c:v>445.75</c:v>
                </c:pt>
                <c:pt idx="5">
                  <c:v>463.65</c:v>
                </c:pt>
                <c:pt idx="6">
                  <c:v>446.37</c:v>
                </c:pt>
                <c:pt idx="7">
                  <c:v>413.76</c:v>
                </c:pt>
                <c:pt idx="8">
                  <c:v>423.11</c:v>
                </c:pt>
                <c:pt idx="9">
                  <c:v>427.1</c:v>
                </c:pt>
                <c:pt idx="10">
                  <c:v>427.37</c:v>
                </c:pt>
                <c:pt idx="11">
                  <c:v>439.98</c:v>
                </c:pt>
                <c:pt idx="12">
                  <c:v>406.36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Tablero_Participacion4G_Mercado!$W$1</c:f>
              <c:strCache>
                <c:ptCount val="1"/>
                <c:pt idx="0">
                  <c:v>THP_USER_LTE</c:v>
                </c:pt>
              </c:strCache>
            </c:strRef>
          </c:tx>
          <c:spPr>
            <a:ln w="38100">
              <a:solidFill>
                <a:schemeClr val="accent3"/>
              </a:solidFill>
              <a:miter lim="800000"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cat>
            <c:numRef>
              <c:f>Tablero_Participacion4G_Mercado!$A$41:$A$53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Tablero_Participacion4G_Mercado!$W$41:$W$53</c:f>
              <c:numCache>
                <c:formatCode>0.00</c:formatCode>
                <c:ptCount val="13"/>
                <c:pt idx="0">
                  <c:v>2554.96</c:v>
                </c:pt>
                <c:pt idx="1">
                  <c:v>2521.5100000000002</c:v>
                </c:pt>
                <c:pt idx="2">
                  <c:v>2363.77</c:v>
                </c:pt>
                <c:pt idx="3">
                  <c:v>2451.73</c:v>
                </c:pt>
                <c:pt idx="4">
                  <c:v>2545.4899999999998</c:v>
                </c:pt>
                <c:pt idx="5">
                  <c:v>2557.0700000000002</c:v>
                </c:pt>
                <c:pt idx="6">
                  <c:v>2371.41</c:v>
                </c:pt>
                <c:pt idx="7">
                  <c:v>2303.13</c:v>
                </c:pt>
                <c:pt idx="8">
                  <c:v>2266.89</c:v>
                </c:pt>
                <c:pt idx="9">
                  <c:v>2294.0500000000002</c:v>
                </c:pt>
                <c:pt idx="10">
                  <c:v>2296.4</c:v>
                </c:pt>
                <c:pt idx="11">
                  <c:v>2189.44</c:v>
                </c:pt>
                <c:pt idx="12">
                  <c:v>1931.74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631168"/>
        <c:axId val="294631728"/>
      </c:lineChart>
      <c:dateAx>
        <c:axId val="29463116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63172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946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Kbps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631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THP Celdas - Litoral Sur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Tablero_Participacion4G_Mercado!$U$1</c:f>
              <c:strCache>
                <c:ptCount val="1"/>
                <c:pt idx="0">
                  <c:v>THP_CELL_3G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Tablero_Participacion4G_Mercado!$A$54:$A$66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Tablero_Participacion4G_Mercado!$U$54:$U$66</c:f>
              <c:numCache>
                <c:formatCode>General</c:formatCode>
                <c:ptCount val="13"/>
                <c:pt idx="0">
                  <c:v>1906.99</c:v>
                </c:pt>
                <c:pt idx="1">
                  <c:v>1941.6</c:v>
                </c:pt>
                <c:pt idx="2">
                  <c:v>1970.89</c:v>
                </c:pt>
                <c:pt idx="3">
                  <c:v>2006.79</c:v>
                </c:pt>
                <c:pt idx="4">
                  <c:v>2008.92</c:v>
                </c:pt>
                <c:pt idx="5">
                  <c:v>2029.74</c:v>
                </c:pt>
                <c:pt idx="6">
                  <c:v>2067.19</c:v>
                </c:pt>
                <c:pt idx="7">
                  <c:v>2052.19</c:v>
                </c:pt>
                <c:pt idx="8">
                  <c:v>2051.69</c:v>
                </c:pt>
                <c:pt idx="9">
                  <c:v>2071.84</c:v>
                </c:pt>
                <c:pt idx="10">
                  <c:v>2093.8000000000002</c:v>
                </c:pt>
                <c:pt idx="11">
                  <c:v>2102.23</c:v>
                </c:pt>
                <c:pt idx="12">
                  <c:v>2107.89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Tablero_Participacion4G_Mercado!$V$1</c:f>
              <c:strCache>
                <c:ptCount val="1"/>
                <c:pt idx="0">
                  <c:v>THP_CELL_LTE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Tablero_Participacion4G_Mercado!$A$54:$A$66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Tablero_Participacion4G_Mercado!$V$54:$V$66</c:f>
              <c:numCache>
                <c:formatCode>0.00</c:formatCode>
                <c:ptCount val="13"/>
                <c:pt idx="0">
                  <c:v>9890.3895228297606</c:v>
                </c:pt>
                <c:pt idx="1">
                  <c:v>9946.8355879735409</c:v>
                </c:pt>
                <c:pt idx="2">
                  <c:v>9829.9951911496792</c:v>
                </c:pt>
                <c:pt idx="3">
                  <c:v>9971.2045741192906</c:v>
                </c:pt>
                <c:pt idx="4">
                  <c:v>10224.9498670065</c:v>
                </c:pt>
                <c:pt idx="5">
                  <c:v>10137.948113644499</c:v>
                </c:pt>
                <c:pt idx="6">
                  <c:v>10104.2764391112</c:v>
                </c:pt>
                <c:pt idx="7">
                  <c:v>10160.659809746599</c:v>
                </c:pt>
                <c:pt idx="8">
                  <c:v>9904.2219935027497</c:v>
                </c:pt>
                <c:pt idx="9">
                  <c:v>10060.003008392099</c:v>
                </c:pt>
                <c:pt idx="10">
                  <c:v>10463.6813942643</c:v>
                </c:pt>
                <c:pt idx="11">
                  <c:v>10648.4642022194</c:v>
                </c:pt>
                <c:pt idx="12">
                  <c:v>10986.842146367801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635088"/>
        <c:axId val="294635648"/>
      </c:lineChart>
      <c:dateAx>
        <c:axId val="29463508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6356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946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Kbps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4635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THP Usuarios - Litoral Sur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Tablero_Participacion4G_Mercado!$T$1</c:f>
              <c:strCache>
                <c:ptCount val="1"/>
                <c:pt idx="0">
                  <c:v>THP_USER_3G</c:v>
                </c:pt>
              </c:strCache>
            </c:strRef>
          </c:tx>
          <c:spPr>
            <a:ln w="38100">
              <a:solidFill>
                <a:schemeClr val="accent1"/>
              </a:solidFill>
              <a:miter lim="800000"/>
            </a:ln>
            <a:effectLst/>
          </c:spPr>
          <c:marker>
            <c:symbol val="diamond"/>
            <c:size val="5"/>
          </c:marker>
          <c:cat>
            <c:numRef>
              <c:f>Tablero_Participacion4G_Mercado!$A$54:$A$66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Tablero_Participacion4G_Mercado!$T$54:$T$66</c:f>
              <c:numCache>
                <c:formatCode>General</c:formatCode>
                <c:ptCount val="13"/>
                <c:pt idx="0">
                  <c:v>578.96</c:v>
                </c:pt>
                <c:pt idx="1">
                  <c:v>556.35</c:v>
                </c:pt>
                <c:pt idx="2">
                  <c:v>538.9</c:v>
                </c:pt>
                <c:pt idx="3">
                  <c:v>562.79999999999995</c:v>
                </c:pt>
                <c:pt idx="4">
                  <c:v>568.64</c:v>
                </c:pt>
                <c:pt idx="5">
                  <c:v>594.45000000000005</c:v>
                </c:pt>
                <c:pt idx="6">
                  <c:v>578.27</c:v>
                </c:pt>
                <c:pt idx="7">
                  <c:v>513.48</c:v>
                </c:pt>
                <c:pt idx="8">
                  <c:v>512.99</c:v>
                </c:pt>
                <c:pt idx="9">
                  <c:v>538.85</c:v>
                </c:pt>
                <c:pt idx="10">
                  <c:v>564.52</c:v>
                </c:pt>
                <c:pt idx="11">
                  <c:v>583.47</c:v>
                </c:pt>
                <c:pt idx="12">
                  <c:v>495.63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Tablero_Participacion4G_Mercado!$W$1</c:f>
              <c:strCache>
                <c:ptCount val="1"/>
                <c:pt idx="0">
                  <c:v>THP_USER_LTE</c:v>
                </c:pt>
              </c:strCache>
            </c:strRef>
          </c:tx>
          <c:spPr>
            <a:ln w="38100">
              <a:solidFill>
                <a:schemeClr val="accent3"/>
              </a:solidFill>
              <a:miter lim="800000"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cat>
            <c:numRef>
              <c:f>Tablero_Participacion4G_Mercado!$A$54:$A$66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Tablero_Participacion4G_Mercado!$W$54:$W$66</c:f>
              <c:numCache>
                <c:formatCode>0.00</c:formatCode>
                <c:ptCount val="13"/>
                <c:pt idx="0">
                  <c:v>3176.09</c:v>
                </c:pt>
                <c:pt idx="1">
                  <c:v>3155.05</c:v>
                </c:pt>
                <c:pt idx="2">
                  <c:v>3072.21</c:v>
                </c:pt>
                <c:pt idx="3">
                  <c:v>3367.66</c:v>
                </c:pt>
                <c:pt idx="4">
                  <c:v>3335.57</c:v>
                </c:pt>
                <c:pt idx="5">
                  <c:v>3314.96</c:v>
                </c:pt>
                <c:pt idx="6">
                  <c:v>3073.14</c:v>
                </c:pt>
                <c:pt idx="7">
                  <c:v>3044.58</c:v>
                </c:pt>
                <c:pt idx="8">
                  <c:v>2888.67</c:v>
                </c:pt>
                <c:pt idx="9">
                  <c:v>2958.26</c:v>
                </c:pt>
                <c:pt idx="10">
                  <c:v>2886</c:v>
                </c:pt>
                <c:pt idx="11">
                  <c:v>2800.29</c:v>
                </c:pt>
                <c:pt idx="12">
                  <c:v>2419.9899999999998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190816"/>
        <c:axId val="389191376"/>
      </c:lineChart>
      <c:dateAx>
        <c:axId val="38919081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919137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91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Kbps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9190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AR" sz="1400" b="0" i="0" u="none" strike="noStrike" baseline="0">
                <a:solidFill>
                  <a:srgbClr val="333333"/>
                </a:solidFill>
                <a:latin typeface="Calibri"/>
              </a:rPr>
              <a:t>THP Celdas </a:t>
            </a:r>
            <a:r>
              <a:rPr lang="es-AR" sz="1100" b="0" i="0" u="none" strike="noStrike" baseline="0">
                <a:solidFill>
                  <a:srgbClr val="333333"/>
                </a:solidFill>
                <a:latin typeface="Calibri"/>
              </a:rPr>
              <a:t>- </a:t>
            </a:r>
            <a:r>
              <a:rPr lang="es-AR" sz="1400" b="0" i="0" u="none" strike="noStrike" baseline="0">
                <a:solidFill>
                  <a:srgbClr val="333333"/>
                </a:solidFill>
                <a:latin typeface="Calibri"/>
              </a:rPr>
              <a:t>NOA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Tablero_Participacion4G_Mercado!$U$1</c:f>
              <c:strCache>
                <c:ptCount val="1"/>
                <c:pt idx="0">
                  <c:v>THP_CELL_3G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Tablero_Participacion4G_Mercado!$A$80:$A$92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Tablero_Participacion4G_Mercado!$U$80:$U$92</c:f>
              <c:numCache>
                <c:formatCode>General</c:formatCode>
                <c:ptCount val="13"/>
                <c:pt idx="0">
                  <c:v>1803.24</c:v>
                </c:pt>
                <c:pt idx="1">
                  <c:v>1828.03</c:v>
                </c:pt>
                <c:pt idx="2">
                  <c:v>1833.91</c:v>
                </c:pt>
                <c:pt idx="3">
                  <c:v>1895.1</c:v>
                </c:pt>
                <c:pt idx="4">
                  <c:v>1895.68</c:v>
                </c:pt>
                <c:pt idx="5">
                  <c:v>1891.43</c:v>
                </c:pt>
                <c:pt idx="6">
                  <c:v>1923.84</c:v>
                </c:pt>
                <c:pt idx="7">
                  <c:v>1902.04</c:v>
                </c:pt>
                <c:pt idx="8">
                  <c:v>1914.89</c:v>
                </c:pt>
                <c:pt idx="9">
                  <c:v>1942.81</c:v>
                </c:pt>
                <c:pt idx="10">
                  <c:v>1941.35</c:v>
                </c:pt>
                <c:pt idx="11">
                  <c:v>1935.46</c:v>
                </c:pt>
                <c:pt idx="12">
                  <c:v>1970.53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Tablero_Participacion4G_Mercado!$V$1</c:f>
              <c:strCache>
                <c:ptCount val="1"/>
                <c:pt idx="0">
                  <c:v>THP_CELL_LTE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Tablero_Participacion4G_Mercado!$A$80:$A$92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Tablero_Participacion4G_Mercado!$V$80:$V$92</c:f>
              <c:numCache>
                <c:formatCode>0.00</c:formatCode>
                <c:ptCount val="13"/>
                <c:pt idx="0">
                  <c:v>9175.3046014204992</c:v>
                </c:pt>
                <c:pt idx="1">
                  <c:v>9375.4560237688493</c:v>
                </c:pt>
                <c:pt idx="2">
                  <c:v>9442.9455361435193</c:v>
                </c:pt>
                <c:pt idx="3">
                  <c:v>9318.5787262507001</c:v>
                </c:pt>
                <c:pt idx="4">
                  <c:v>9394.8829466828302</c:v>
                </c:pt>
                <c:pt idx="5">
                  <c:v>9459.4559515935707</c:v>
                </c:pt>
                <c:pt idx="6">
                  <c:v>9327.3438917015792</c:v>
                </c:pt>
                <c:pt idx="7">
                  <c:v>9612.9247147389597</c:v>
                </c:pt>
                <c:pt idx="8">
                  <c:v>9884.8831120944997</c:v>
                </c:pt>
                <c:pt idx="9">
                  <c:v>10165.357969506</c:v>
                </c:pt>
                <c:pt idx="10">
                  <c:v>10431.2047216384</c:v>
                </c:pt>
                <c:pt idx="11">
                  <c:v>10062.357088631699</c:v>
                </c:pt>
                <c:pt idx="12">
                  <c:v>10071.767439953999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194736"/>
        <c:axId val="389195296"/>
      </c:lineChart>
      <c:dateAx>
        <c:axId val="38919473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919529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91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Kbps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9194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THP Usuarios - NOA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Tablero_Participacion4G_Mercado!$T$1</c:f>
              <c:strCache>
                <c:ptCount val="1"/>
                <c:pt idx="0">
                  <c:v>THP_USER_3G</c:v>
                </c:pt>
              </c:strCache>
            </c:strRef>
          </c:tx>
          <c:spPr>
            <a:ln w="38100">
              <a:solidFill>
                <a:schemeClr val="accent1"/>
              </a:solidFill>
              <a:miter lim="800000"/>
            </a:ln>
            <a:effectLst/>
          </c:spPr>
          <c:marker>
            <c:symbol val="diamond"/>
            <c:size val="5"/>
          </c:marker>
          <c:cat>
            <c:numRef>
              <c:f>Tablero_Participacion4G_Mercado!$A$80:$A$92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Tablero_Participacion4G_Mercado!$T$80:$T$92</c:f>
              <c:numCache>
                <c:formatCode>General</c:formatCode>
                <c:ptCount val="13"/>
                <c:pt idx="0">
                  <c:v>406.32</c:v>
                </c:pt>
                <c:pt idx="1">
                  <c:v>370.19</c:v>
                </c:pt>
                <c:pt idx="2">
                  <c:v>365.7</c:v>
                </c:pt>
                <c:pt idx="3">
                  <c:v>411.27</c:v>
                </c:pt>
                <c:pt idx="4">
                  <c:v>439.84</c:v>
                </c:pt>
                <c:pt idx="5">
                  <c:v>417.72</c:v>
                </c:pt>
                <c:pt idx="6">
                  <c:v>404.51</c:v>
                </c:pt>
                <c:pt idx="7">
                  <c:v>356.15</c:v>
                </c:pt>
                <c:pt idx="8">
                  <c:v>397.69</c:v>
                </c:pt>
                <c:pt idx="9">
                  <c:v>403.48</c:v>
                </c:pt>
                <c:pt idx="10">
                  <c:v>400.22</c:v>
                </c:pt>
                <c:pt idx="11">
                  <c:v>402.51</c:v>
                </c:pt>
                <c:pt idx="12">
                  <c:v>373.87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Tablero_Participacion4G_Mercado!$W$1</c:f>
              <c:strCache>
                <c:ptCount val="1"/>
                <c:pt idx="0">
                  <c:v>THP_USER_LTE</c:v>
                </c:pt>
              </c:strCache>
            </c:strRef>
          </c:tx>
          <c:spPr>
            <a:ln w="38100">
              <a:solidFill>
                <a:schemeClr val="accent3"/>
              </a:solidFill>
              <a:miter lim="800000"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cat>
            <c:numRef>
              <c:f>Tablero_Participacion4G_Mercado!$A$80:$A$92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Tablero_Participacion4G_Mercado!$W$80:$W$92</c:f>
              <c:numCache>
                <c:formatCode>0.00</c:formatCode>
                <c:ptCount val="13"/>
                <c:pt idx="0">
                  <c:v>2143.7600000000002</c:v>
                </c:pt>
                <c:pt idx="1">
                  <c:v>2145.9499999999998</c:v>
                </c:pt>
                <c:pt idx="2">
                  <c:v>2081.7800000000002</c:v>
                </c:pt>
                <c:pt idx="3">
                  <c:v>2117.6799999999998</c:v>
                </c:pt>
                <c:pt idx="4">
                  <c:v>2131.23</c:v>
                </c:pt>
                <c:pt idx="5">
                  <c:v>2132.65</c:v>
                </c:pt>
                <c:pt idx="6">
                  <c:v>1994.03</c:v>
                </c:pt>
                <c:pt idx="7">
                  <c:v>2012.91</c:v>
                </c:pt>
                <c:pt idx="8">
                  <c:v>1998.43</c:v>
                </c:pt>
                <c:pt idx="9">
                  <c:v>2035.42</c:v>
                </c:pt>
                <c:pt idx="10">
                  <c:v>1993.52</c:v>
                </c:pt>
                <c:pt idx="11">
                  <c:v>1837.07</c:v>
                </c:pt>
                <c:pt idx="12">
                  <c:v>1603.87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198656"/>
        <c:axId val="389199216"/>
      </c:lineChart>
      <c:dateAx>
        <c:axId val="38919865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919921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91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Kbps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9198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THP Celdas - Patagonia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Tablero_Participacion4G_Mercado!$U$1</c:f>
              <c:strCache>
                <c:ptCount val="1"/>
                <c:pt idx="0">
                  <c:v>THP_CELL_3G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Tablero_Participacion4G_Mercado!$A$107:$A$118</c:f>
              <c:numCache>
                <c:formatCode>m/d/yyyy</c:formatCode>
                <c:ptCount val="12"/>
                <c:pt idx="0">
                  <c:v>42498</c:v>
                </c:pt>
                <c:pt idx="1">
                  <c:v>42505</c:v>
                </c:pt>
                <c:pt idx="2">
                  <c:v>42512</c:v>
                </c:pt>
                <c:pt idx="3">
                  <c:v>42519</c:v>
                </c:pt>
                <c:pt idx="4">
                  <c:v>42526</c:v>
                </c:pt>
                <c:pt idx="5">
                  <c:v>42533</c:v>
                </c:pt>
                <c:pt idx="6">
                  <c:v>42540</c:v>
                </c:pt>
                <c:pt idx="7">
                  <c:v>42547</c:v>
                </c:pt>
                <c:pt idx="8">
                  <c:v>42554</c:v>
                </c:pt>
                <c:pt idx="9">
                  <c:v>42561</c:v>
                </c:pt>
                <c:pt idx="10">
                  <c:v>42568</c:v>
                </c:pt>
                <c:pt idx="11">
                  <c:v>42575</c:v>
                </c:pt>
              </c:numCache>
            </c:numRef>
          </c:cat>
          <c:val>
            <c:numRef>
              <c:f>Tablero_Participacion4G_Mercado!$U$107:$U$118</c:f>
              <c:numCache>
                <c:formatCode>General</c:formatCode>
                <c:ptCount val="12"/>
                <c:pt idx="0">
                  <c:v>2100.0700000000002</c:v>
                </c:pt>
                <c:pt idx="1">
                  <c:v>2133.4899999999998</c:v>
                </c:pt>
                <c:pt idx="2">
                  <c:v>2175.73</c:v>
                </c:pt>
                <c:pt idx="3">
                  <c:v>2177.02</c:v>
                </c:pt>
                <c:pt idx="4">
                  <c:v>2153.73</c:v>
                </c:pt>
                <c:pt idx="5">
                  <c:v>2188.3000000000002</c:v>
                </c:pt>
                <c:pt idx="6">
                  <c:v>2191.14</c:v>
                </c:pt>
                <c:pt idx="7">
                  <c:v>2151.86</c:v>
                </c:pt>
                <c:pt idx="8">
                  <c:v>2167.64</c:v>
                </c:pt>
                <c:pt idx="9">
                  <c:v>2223.2600000000002</c:v>
                </c:pt>
                <c:pt idx="10">
                  <c:v>2241.34</c:v>
                </c:pt>
                <c:pt idx="11">
                  <c:v>2276.21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Tablero_Participacion4G_Mercado!$V$1</c:f>
              <c:strCache>
                <c:ptCount val="1"/>
                <c:pt idx="0">
                  <c:v>THP_CELL_LTE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Tablero_Participacion4G_Mercado!$A$107:$A$118</c:f>
              <c:numCache>
                <c:formatCode>m/d/yyyy</c:formatCode>
                <c:ptCount val="12"/>
                <c:pt idx="0">
                  <c:v>42498</c:v>
                </c:pt>
                <c:pt idx="1">
                  <c:v>42505</c:v>
                </c:pt>
                <c:pt idx="2">
                  <c:v>42512</c:v>
                </c:pt>
                <c:pt idx="3">
                  <c:v>42519</c:v>
                </c:pt>
                <c:pt idx="4">
                  <c:v>42526</c:v>
                </c:pt>
                <c:pt idx="5">
                  <c:v>42533</c:v>
                </c:pt>
                <c:pt idx="6">
                  <c:v>42540</c:v>
                </c:pt>
                <c:pt idx="7">
                  <c:v>42547</c:v>
                </c:pt>
                <c:pt idx="8">
                  <c:v>42554</c:v>
                </c:pt>
                <c:pt idx="9">
                  <c:v>42561</c:v>
                </c:pt>
                <c:pt idx="10">
                  <c:v>42568</c:v>
                </c:pt>
                <c:pt idx="11">
                  <c:v>42575</c:v>
                </c:pt>
              </c:numCache>
            </c:numRef>
          </c:cat>
          <c:val>
            <c:numRef>
              <c:f>Tablero_Participacion4G_Mercado!$V$107:$V$118</c:f>
              <c:numCache>
                <c:formatCode>0.00</c:formatCode>
                <c:ptCount val="12"/>
                <c:pt idx="0">
                  <c:v>10091.0532874295</c:v>
                </c:pt>
                <c:pt idx="1">
                  <c:v>10390.6408641535</c:v>
                </c:pt>
                <c:pt idx="2">
                  <c:v>10605.588996819601</c:v>
                </c:pt>
                <c:pt idx="3">
                  <c:v>10782.1048799894</c:v>
                </c:pt>
                <c:pt idx="4">
                  <c:v>10580.60078108</c:v>
                </c:pt>
                <c:pt idx="5">
                  <c:v>10268.8657722483</c:v>
                </c:pt>
                <c:pt idx="6">
                  <c:v>10096.019455141501</c:v>
                </c:pt>
                <c:pt idx="7">
                  <c:v>10086.3172635142</c:v>
                </c:pt>
                <c:pt idx="8">
                  <c:v>10740.639099697801</c:v>
                </c:pt>
                <c:pt idx="9">
                  <c:v>11448.521008387601</c:v>
                </c:pt>
                <c:pt idx="10">
                  <c:v>11532.0946763424</c:v>
                </c:pt>
                <c:pt idx="11">
                  <c:v>11785.012138845001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202576"/>
        <c:axId val="389203136"/>
      </c:lineChart>
      <c:dateAx>
        <c:axId val="38920257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920313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92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Kbps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9202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Santa Fe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Tablero_Participacion4G_Ciudad!$F$1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Tablero_Participacion4G_Ciudad!$A$249:$A$261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Tablero_Participacion4G_Ciudad!$F$249:$F$261</c:f>
              <c:numCache>
                <c:formatCode>0.00</c:formatCode>
                <c:ptCount val="13"/>
                <c:pt idx="0">
                  <c:v>16.09</c:v>
                </c:pt>
                <c:pt idx="1">
                  <c:v>16.02</c:v>
                </c:pt>
                <c:pt idx="2">
                  <c:v>16.3</c:v>
                </c:pt>
                <c:pt idx="3">
                  <c:v>15.1</c:v>
                </c:pt>
                <c:pt idx="4">
                  <c:v>14.84</c:v>
                </c:pt>
                <c:pt idx="5" formatCode="General">
                  <c:v>14.66</c:v>
                </c:pt>
                <c:pt idx="6" formatCode="General">
                  <c:v>14.38</c:v>
                </c:pt>
                <c:pt idx="7" formatCode="General">
                  <c:v>15.24</c:v>
                </c:pt>
                <c:pt idx="8" formatCode="General">
                  <c:v>14.95</c:v>
                </c:pt>
                <c:pt idx="9" formatCode="General">
                  <c:v>14.55</c:v>
                </c:pt>
                <c:pt idx="10" formatCode="General">
                  <c:v>14.05</c:v>
                </c:pt>
                <c:pt idx="11" formatCode="General">
                  <c:v>14.78</c:v>
                </c:pt>
                <c:pt idx="12" formatCode="General">
                  <c:v>15.14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Tablero_Participacion4G_Ciudad!$L$1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Tablero_Participacion4G_Ciudad!$A$249:$A$261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Tablero_Participacion4G_Ciudad!$L$249:$L$261</c:f>
              <c:numCache>
                <c:formatCode>0.00</c:formatCode>
                <c:ptCount val="13"/>
                <c:pt idx="0">
                  <c:v>24.99</c:v>
                </c:pt>
                <c:pt idx="1">
                  <c:v>26.68</c:v>
                </c:pt>
                <c:pt idx="2">
                  <c:v>30.53</c:v>
                </c:pt>
                <c:pt idx="3">
                  <c:v>28.11</c:v>
                </c:pt>
                <c:pt idx="4">
                  <c:v>28.75</c:v>
                </c:pt>
                <c:pt idx="5" formatCode="General">
                  <c:v>29.3</c:v>
                </c:pt>
                <c:pt idx="6" formatCode="General">
                  <c:v>30.33</c:v>
                </c:pt>
                <c:pt idx="7" formatCode="General">
                  <c:v>27.91</c:v>
                </c:pt>
                <c:pt idx="8" formatCode="General">
                  <c:v>32.520000000000003</c:v>
                </c:pt>
                <c:pt idx="9" formatCode="General">
                  <c:v>32.520000000000003</c:v>
                </c:pt>
                <c:pt idx="10" formatCode="General">
                  <c:v>31.14</c:v>
                </c:pt>
                <c:pt idx="11" formatCode="General">
                  <c:v>34.049999999999997</c:v>
                </c:pt>
                <c:pt idx="12" formatCode="General">
                  <c:v>36.18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801280"/>
        <c:axId val="266802400"/>
      </c:lineChart>
      <c:dateAx>
        <c:axId val="26680128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024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68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01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THP Usuarios - Patagonia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Tablero_Participacion4G_Mercado!$T$1</c:f>
              <c:strCache>
                <c:ptCount val="1"/>
                <c:pt idx="0">
                  <c:v>THP_USER_3G</c:v>
                </c:pt>
              </c:strCache>
            </c:strRef>
          </c:tx>
          <c:spPr>
            <a:ln w="38100">
              <a:solidFill>
                <a:schemeClr val="accent1"/>
              </a:solidFill>
              <a:miter lim="800000"/>
            </a:ln>
            <a:effectLst/>
          </c:spPr>
          <c:marker>
            <c:symbol val="diamond"/>
            <c:size val="5"/>
          </c:marker>
          <c:cat>
            <c:numRef>
              <c:f>Tablero_Participacion4G_Mercado!$A$107:$A$118</c:f>
              <c:numCache>
                <c:formatCode>m/d/yyyy</c:formatCode>
                <c:ptCount val="12"/>
                <c:pt idx="0">
                  <c:v>42498</c:v>
                </c:pt>
                <c:pt idx="1">
                  <c:v>42505</c:v>
                </c:pt>
                <c:pt idx="2">
                  <c:v>42512</c:v>
                </c:pt>
                <c:pt idx="3">
                  <c:v>42519</c:v>
                </c:pt>
                <c:pt idx="4">
                  <c:v>42526</c:v>
                </c:pt>
                <c:pt idx="5">
                  <c:v>42533</c:v>
                </c:pt>
                <c:pt idx="6">
                  <c:v>42540</c:v>
                </c:pt>
                <c:pt idx="7">
                  <c:v>42547</c:v>
                </c:pt>
                <c:pt idx="8">
                  <c:v>42554</c:v>
                </c:pt>
                <c:pt idx="9">
                  <c:v>42561</c:v>
                </c:pt>
                <c:pt idx="10">
                  <c:v>42568</c:v>
                </c:pt>
                <c:pt idx="11">
                  <c:v>42575</c:v>
                </c:pt>
              </c:numCache>
            </c:numRef>
          </c:cat>
          <c:val>
            <c:numRef>
              <c:f>Tablero_Participacion4G_Mercado!$T$107:$T$118</c:f>
              <c:numCache>
                <c:formatCode>General</c:formatCode>
                <c:ptCount val="12"/>
                <c:pt idx="0">
                  <c:v>524.62</c:v>
                </c:pt>
                <c:pt idx="1">
                  <c:v>495.96</c:v>
                </c:pt>
                <c:pt idx="2">
                  <c:v>520.94000000000005</c:v>
                </c:pt>
                <c:pt idx="3">
                  <c:v>551.46</c:v>
                </c:pt>
                <c:pt idx="4">
                  <c:v>554.04999999999995</c:v>
                </c:pt>
                <c:pt idx="5">
                  <c:v>536.34</c:v>
                </c:pt>
                <c:pt idx="6">
                  <c:v>528.54999999999995</c:v>
                </c:pt>
                <c:pt idx="7">
                  <c:v>523.92999999999995</c:v>
                </c:pt>
                <c:pt idx="8">
                  <c:v>553.57000000000005</c:v>
                </c:pt>
                <c:pt idx="9">
                  <c:v>533.20000000000005</c:v>
                </c:pt>
                <c:pt idx="10">
                  <c:v>549.91</c:v>
                </c:pt>
                <c:pt idx="11">
                  <c:v>498.98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Tablero_Participacion4G_Mercado!$W$1</c:f>
              <c:strCache>
                <c:ptCount val="1"/>
                <c:pt idx="0">
                  <c:v>THP_USER_LTE</c:v>
                </c:pt>
              </c:strCache>
            </c:strRef>
          </c:tx>
          <c:spPr>
            <a:ln w="38100">
              <a:solidFill>
                <a:schemeClr val="accent3"/>
              </a:solidFill>
              <a:miter lim="800000"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cat>
            <c:numRef>
              <c:f>Tablero_Participacion4G_Mercado!$A$107:$A$118</c:f>
              <c:numCache>
                <c:formatCode>m/d/yyyy</c:formatCode>
                <c:ptCount val="12"/>
                <c:pt idx="0">
                  <c:v>42498</c:v>
                </c:pt>
                <c:pt idx="1">
                  <c:v>42505</c:v>
                </c:pt>
                <c:pt idx="2">
                  <c:v>42512</c:v>
                </c:pt>
                <c:pt idx="3">
                  <c:v>42519</c:v>
                </c:pt>
                <c:pt idx="4">
                  <c:v>42526</c:v>
                </c:pt>
                <c:pt idx="5">
                  <c:v>42533</c:v>
                </c:pt>
                <c:pt idx="6">
                  <c:v>42540</c:v>
                </c:pt>
                <c:pt idx="7">
                  <c:v>42547</c:v>
                </c:pt>
                <c:pt idx="8">
                  <c:v>42554</c:v>
                </c:pt>
                <c:pt idx="9">
                  <c:v>42561</c:v>
                </c:pt>
                <c:pt idx="10">
                  <c:v>42568</c:v>
                </c:pt>
                <c:pt idx="11">
                  <c:v>42575</c:v>
                </c:pt>
              </c:numCache>
            </c:numRef>
          </c:cat>
          <c:val>
            <c:numRef>
              <c:f>Tablero_Participacion4G_Mercado!$W$107:$W$118</c:f>
              <c:numCache>
                <c:formatCode>0.00</c:formatCode>
                <c:ptCount val="12"/>
                <c:pt idx="0">
                  <c:v>2410.04</c:v>
                </c:pt>
                <c:pt idx="1">
                  <c:v>2388.44</c:v>
                </c:pt>
                <c:pt idx="2">
                  <c:v>2303.4699999999998</c:v>
                </c:pt>
                <c:pt idx="3">
                  <c:v>2331.2199999999998</c:v>
                </c:pt>
                <c:pt idx="4">
                  <c:v>2274.44</c:v>
                </c:pt>
                <c:pt idx="5">
                  <c:v>2316.75</c:v>
                </c:pt>
                <c:pt idx="6">
                  <c:v>2166.87</c:v>
                </c:pt>
                <c:pt idx="7">
                  <c:v>2124.81</c:v>
                </c:pt>
                <c:pt idx="8">
                  <c:v>2250.77</c:v>
                </c:pt>
                <c:pt idx="9">
                  <c:v>2208.7199999999998</c:v>
                </c:pt>
                <c:pt idx="10">
                  <c:v>2174.0700000000002</c:v>
                </c:pt>
                <c:pt idx="11">
                  <c:v>2025.22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206496"/>
        <c:axId val="389207056"/>
      </c:lineChart>
      <c:dateAx>
        <c:axId val="38920649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920705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92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Kbps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9206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Santa Fe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Tablero_Participacion4G_Ciudad!$G$1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Tablero_Participacion4G_Ciudad!$A$249:$A$261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Tablero_Participacion4G_Ciudad!$G$249:$G$261</c:f>
              <c:numCache>
                <c:formatCode>0.00</c:formatCode>
                <c:ptCount val="13"/>
                <c:pt idx="0">
                  <c:v>94.78</c:v>
                </c:pt>
                <c:pt idx="1">
                  <c:v>94.87</c:v>
                </c:pt>
                <c:pt idx="2">
                  <c:v>94.82</c:v>
                </c:pt>
                <c:pt idx="3">
                  <c:v>95.63</c:v>
                </c:pt>
                <c:pt idx="4">
                  <c:v>95.63</c:v>
                </c:pt>
                <c:pt idx="5" formatCode="General">
                  <c:v>96.81</c:v>
                </c:pt>
                <c:pt idx="6" formatCode="General">
                  <c:v>96.09</c:v>
                </c:pt>
                <c:pt idx="7" formatCode="General">
                  <c:v>94.93</c:v>
                </c:pt>
                <c:pt idx="8" formatCode="General">
                  <c:v>93.05</c:v>
                </c:pt>
                <c:pt idx="9" formatCode="General">
                  <c:v>95.75</c:v>
                </c:pt>
                <c:pt idx="10" formatCode="General">
                  <c:v>96.45</c:v>
                </c:pt>
                <c:pt idx="11" formatCode="General">
                  <c:v>95.99</c:v>
                </c:pt>
                <c:pt idx="12" formatCode="General">
                  <c:v>94.68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Tablero_Participacion4G_Ciudad!$K$1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Tablero_Participacion4G_Ciudad!$A$249:$A$261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Tablero_Participacion4G_Ciudad!$K$249:$K$261</c:f>
              <c:numCache>
                <c:formatCode>0.00</c:formatCode>
                <c:ptCount val="13"/>
                <c:pt idx="0">
                  <c:v>99.88</c:v>
                </c:pt>
                <c:pt idx="1">
                  <c:v>99.87</c:v>
                </c:pt>
                <c:pt idx="2">
                  <c:v>99.87</c:v>
                </c:pt>
                <c:pt idx="3">
                  <c:v>99.87</c:v>
                </c:pt>
                <c:pt idx="4">
                  <c:v>99.88</c:v>
                </c:pt>
                <c:pt idx="5" formatCode="General">
                  <c:v>99.9</c:v>
                </c:pt>
                <c:pt idx="6" formatCode="General">
                  <c:v>99.9</c:v>
                </c:pt>
                <c:pt idx="7" formatCode="General">
                  <c:v>99.9</c:v>
                </c:pt>
                <c:pt idx="8" formatCode="General">
                  <c:v>99.9</c:v>
                </c:pt>
                <c:pt idx="9" formatCode="General">
                  <c:v>99.9</c:v>
                </c:pt>
                <c:pt idx="10" formatCode="General">
                  <c:v>99.9</c:v>
                </c:pt>
                <c:pt idx="11" formatCode="General">
                  <c:v>99.83</c:v>
                </c:pt>
                <c:pt idx="12" formatCode="General">
                  <c:v>99.81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798480"/>
        <c:axId val="266797920"/>
      </c:lineChart>
      <c:dateAx>
        <c:axId val="26679848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79792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6797920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798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Santa Fe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Tablero_Participacion4G_Ciudad!$S$1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Tablero_Participacion4G_Ciudad!$A$249:$A$261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Tablero_Participacion4G_Ciudad!$S$249:$S$261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</c:numCache>
            </c:numRef>
          </c:val>
        </c:ser>
        <c:ser>
          <c:idx val="1"/>
          <c:order val="1"/>
          <c:tx>
            <c:strRef>
              <c:f>Tablero_Participacion4G_Ciudad!$T$1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Tablero_Participacion4G_Ciudad!$A$249:$A$261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Tablero_Participacion4G_Ciudad!$T$249:$T$261</c:f>
              <c:numCache>
                <c:formatCode>General</c:formatCode>
                <c:ptCount val="13"/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266822560"/>
        <c:axId val="266823680"/>
      </c:barChart>
      <c:dateAx>
        <c:axId val="26682256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2368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68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22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La Rioja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Tablero_Participacion4G_Ciudad!$D$1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Tablero_Participacion4G_Ciudad!$A$132:$A$144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Tablero_Participacion4G_Ciudad!$D$132:$D$144</c:f>
              <c:numCache>
                <c:formatCode>0.00</c:formatCode>
                <c:ptCount val="13"/>
                <c:pt idx="0">
                  <c:v>12629.901220703125</c:v>
                </c:pt>
                <c:pt idx="1">
                  <c:v>14832.136347656249</c:v>
                </c:pt>
                <c:pt idx="2">
                  <c:v>13964.446738281251</c:v>
                </c:pt>
                <c:pt idx="3">
                  <c:v>14288.061435546875</c:v>
                </c:pt>
                <c:pt idx="4">
                  <c:v>11954.007978515625</c:v>
                </c:pt>
                <c:pt idx="5" formatCode="General">
                  <c:v>14333.09</c:v>
                </c:pt>
                <c:pt idx="6" formatCode="General">
                  <c:v>12593.98</c:v>
                </c:pt>
                <c:pt idx="7" formatCode="General">
                  <c:v>10353.5</c:v>
                </c:pt>
                <c:pt idx="8" formatCode="General">
                  <c:v>10558.22</c:v>
                </c:pt>
                <c:pt idx="9" formatCode="General">
                  <c:v>14167.16</c:v>
                </c:pt>
                <c:pt idx="10" formatCode="General">
                  <c:v>13544.02</c:v>
                </c:pt>
                <c:pt idx="11" formatCode="General">
                  <c:v>13785.56</c:v>
                </c:pt>
                <c:pt idx="12" formatCode="General">
                  <c:v>13439.05</c:v>
                </c:pt>
              </c:numCache>
            </c:numRef>
          </c:val>
        </c:ser>
        <c:ser>
          <c:idx val="6"/>
          <c:order val="1"/>
          <c:tx>
            <c:strRef>
              <c:f>Tablero_Participacion4G_Ciudad!$J$1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Tablero_Participacion4G_Ciudad!$A$132:$A$144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Tablero_Participacion4G_Ciudad!$J$132:$J$144</c:f>
              <c:numCache>
                <c:formatCode>0.00</c:formatCode>
                <c:ptCount val="13"/>
                <c:pt idx="0">
                  <c:v>67.739999999999995</c:v>
                </c:pt>
                <c:pt idx="1">
                  <c:v>449.04</c:v>
                </c:pt>
                <c:pt idx="2">
                  <c:v>1316.07</c:v>
                </c:pt>
                <c:pt idx="3">
                  <c:v>1690.99</c:v>
                </c:pt>
                <c:pt idx="4">
                  <c:v>1754.4</c:v>
                </c:pt>
                <c:pt idx="5" formatCode="General">
                  <c:v>2247.63</c:v>
                </c:pt>
                <c:pt idx="6" formatCode="General">
                  <c:v>2602.1</c:v>
                </c:pt>
                <c:pt idx="7" formatCode="General">
                  <c:v>2891.06</c:v>
                </c:pt>
                <c:pt idx="8" formatCode="General">
                  <c:v>2820.33</c:v>
                </c:pt>
                <c:pt idx="9">
                  <c:v>2838.75</c:v>
                </c:pt>
                <c:pt idx="10">
                  <c:v>2714.58</c:v>
                </c:pt>
                <c:pt idx="11">
                  <c:v>3242.23</c:v>
                </c:pt>
                <c:pt idx="12">
                  <c:v>4554.41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6819200"/>
        <c:axId val="266820880"/>
      </c:barChart>
      <c:lineChart>
        <c:grouping val="stacked"/>
        <c:varyColors val="0"/>
        <c:ser>
          <c:idx val="10"/>
          <c:order val="2"/>
          <c:tx>
            <c:strRef>
              <c:f>Tablero_Participacion4G_Ciudad!$N$1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Tablero_Participacion4G_Ciudad!$A$44:$A$55</c:f>
              <c:numCache>
                <c:formatCode>m/d/yyyy</c:formatCode>
                <c:ptCount val="12"/>
                <c:pt idx="0">
                  <c:v>42512</c:v>
                </c:pt>
                <c:pt idx="1">
                  <c:v>42519</c:v>
                </c:pt>
                <c:pt idx="2">
                  <c:v>42526</c:v>
                </c:pt>
                <c:pt idx="3">
                  <c:v>42533</c:v>
                </c:pt>
                <c:pt idx="4">
                  <c:v>42540</c:v>
                </c:pt>
                <c:pt idx="5">
                  <c:v>42547</c:v>
                </c:pt>
                <c:pt idx="6">
                  <c:v>42554</c:v>
                </c:pt>
                <c:pt idx="7">
                  <c:v>42561</c:v>
                </c:pt>
                <c:pt idx="8">
                  <c:v>42568</c:v>
                </c:pt>
                <c:pt idx="9">
                  <c:v>42575</c:v>
                </c:pt>
                <c:pt idx="10">
                  <c:v>42491</c:v>
                </c:pt>
                <c:pt idx="11">
                  <c:v>42498</c:v>
                </c:pt>
              </c:numCache>
            </c:numRef>
          </c:cat>
          <c:val>
            <c:numRef>
              <c:f>Tablero_Participacion4G_Ciudad!$N$132:$N$144</c:f>
              <c:numCache>
                <c:formatCode>0%</c:formatCode>
                <c:ptCount val="13"/>
                <c:pt idx="0">
                  <c:v>5.2123445358253353E-3</c:v>
                </c:pt>
                <c:pt idx="1">
                  <c:v>2.8744277829711062E-2</c:v>
                </c:pt>
                <c:pt idx="2">
                  <c:v>8.4512066153823784E-2</c:v>
                </c:pt>
                <c:pt idx="3">
                  <c:v>0.10397528455862408</c:v>
                </c:pt>
                <c:pt idx="4">
                  <c:v>0.12551669451721942</c:v>
                </c:pt>
                <c:pt idx="5">
                  <c:v>0.13298067143811387</c:v>
                </c:pt>
                <c:pt idx="6">
                  <c:v>0.16804709270973595</c:v>
                </c:pt>
                <c:pt idx="7">
                  <c:v>0.21413244828079137</c:v>
                </c:pt>
                <c:pt idx="8">
                  <c:v>0.20577473513250855</c:v>
                </c:pt>
                <c:pt idx="9">
                  <c:v>0.16380582309144215</c:v>
                </c:pt>
                <c:pt idx="10">
                  <c:v>0.16395410990550796</c:v>
                </c:pt>
                <c:pt idx="11">
                  <c:v>0.18704777398939637</c:v>
                </c:pt>
                <c:pt idx="12">
                  <c:v>0.24851105949268801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820320"/>
        <c:axId val="266814160"/>
      </c:lineChart>
      <c:dateAx>
        <c:axId val="26681920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2088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68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19200"/>
        <c:crosses val="autoZero"/>
        <c:crossBetween val="between"/>
      </c:valAx>
      <c:dateAx>
        <c:axId val="2668203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66814160"/>
        <c:crosses val="autoZero"/>
        <c:auto val="1"/>
        <c:lblOffset val="100"/>
        <c:baseTimeUnit val="days"/>
      </c:dateAx>
      <c:valAx>
        <c:axId val="2668141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20320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La Rioja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Tablero_Participacion4G_Ciudad!$F$1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Tablero_Participacion4G_Ciudad!$A$132:$A$144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Tablero_Participacion4G_Ciudad!$F$132:$F$144</c:f>
              <c:numCache>
                <c:formatCode>0.00</c:formatCode>
                <c:ptCount val="13"/>
                <c:pt idx="0">
                  <c:v>16.73</c:v>
                </c:pt>
                <c:pt idx="1">
                  <c:v>16.77</c:v>
                </c:pt>
                <c:pt idx="2">
                  <c:v>16.32</c:v>
                </c:pt>
                <c:pt idx="3">
                  <c:v>15.63</c:v>
                </c:pt>
                <c:pt idx="4">
                  <c:v>15.39</c:v>
                </c:pt>
                <c:pt idx="5" formatCode="General">
                  <c:v>15.58</c:v>
                </c:pt>
                <c:pt idx="6" formatCode="General">
                  <c:v>15.3</c:v>
                </c:pt>
                <c:pt idx="7" formatCode="General">
                  <c:v>16.63</c:v>
                </c:pt>
                <c:pt idx="8" formatCode="General">
                  <c:v>15.92</c:v>
                </c:pt>
                <c:pt idx="9" formatCode="General">
                  <c:v>14.88</c:v>
                </c:pt>
                <c:pt idx="10" formatCode="General">
                  <c:v>14.01</c:v>
                </c:pt>
                <c:pt idx="11" formatCode="General">
                  <c:v>14.41</c:v>
                </c:pt>
                <c:pt idx="12" formatCode="General">
                  <c:v>14.98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Tablero_Participacion4G_Ciudad!$L$1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Tablero_Participacion4G_Ciudad!$A$132:$A$144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Tablero_Participacion4G_Ciudad!$L$132:$L$144</c:f>
              <c:numCache>
                <c:formatCode>0.00</c:formatCode>
                <c:ptCount val="13"/>
                <c:pt idx="0">
                  <c:v>30.08</c:v>
                </c:pt>
                <c:pt idx="1">
                  <c:v>33.619999999999997</c:v>
                </c:pt>
                <c:pt idx="2">
                  <c:v>50.99</c:v>
                </c:pt>
                <c:pt idx="3">
                  <c:v>43.28</c:v>
                </c:pt>
                <c:pt idx="4">
                  <c:v>46.36</c:v>
                </c:pt>
                <c:pt idx="5" formatCode="General">
                  <c:v>46.79</c:v>
                </c:pt>
                <c:pt idx="6" formatCode="General">
                  <c:v>47.82</c:v>
                </c:pt>
                <c:pt idx="7" formatCode="General">
                  <c:v>45.06</c:v>
                </c:pt>
                <c:pt idx="8" formatCode="General">
                  <c:v>42.09</c:v>
                </c:pt>
                <c:pt idx="9" formatCode="General">
                  <c:v>43.85</c:v>
                </c:pt>
                <c:pt idx="10" formatCode="General">
                  <c:v>42.43</c:v>
                </c:pt>
                <c:pt idx="11" formatCode="General">
                  <c:v>46.23</c:v>
                </c:pt>
                <c:pt idx="12" formatCode="General">
                  <c:v>52.8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808560"/>
        <c:axId val="266809120"/>
      </c:lineChart>
      <c:dateAx>
        <c:axId val="26680856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0912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68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08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La Rioja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Tablero_Participacion4G_Ciudad!$G$1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Tablero_Participacion4G_Ciudad!$A$132:$A$144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Tablero_Participacion4G_Ciudad!$G$132:$G$144</c:f>
              <c:numCache>
                <c:formatCode>0.00</c:formatCode>
                <c:ptCount val="13"/>
                <c:pt idx="0">
                  <c:v>94.61</c:v>
                </c:pt>
                <c:pt idx="1">
                  <c:v>94.33</c:v>
                </c:pt>
                <c:pt idx="2">
                  <c:v>95.4</c:v>
                </c:pt>
                <c:pt idx="3">
                  <c:v>95.43</c:v>
                </c:pt>
                <c:pt idx="4">
                  <c:v>94.41</c:v>
                </c:pt>
                <c:pt idx="5" formatCode="General">
                  <c:v>95.87</c:v>
                </c:pt>
                <c:pt idx="6" formatCode="General">
                  <c:v>96.1</c:v>
                </c:pt>
                <c:pt idx="7" formatCode="General">
                  <c:v>95.17</c:v>
                </c:pt>
                <c:pt idx="8" formatCode="General">
                  <c:v>96.48</c:v>
                </c:pt>
                <c:pt idx="9" formatCode="General">
                  <c:v>96.07</c:v>
                </c:pt>
                <c:pt idx="10" formatCode="General">
                  <c:v>96.76</c:v>
                </c:pt>
                <c:pt idx="11" formatCode="General">
                  <c:v>95.21</c:v>
                </c:pt>
                <c:pt idx="12" formatCode="General">
                  <c:v>92.4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Tablero_Participacion4G_Ciudad!$K$1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Tablero_Participacion4G_Ciudad!$A$132:$A$144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Tablero_Participacion4G_Ciudad!$K$132:$K$144</c:f>
              <c:numCache>
                <c:formatCode>0.00</c:formatCode>
                <c:ptCount val="13"/>
                <c:pt idx="0">
                  <c:v>99.83</c:v>
                </c:pt>
                <c:pt idx="1">
                  <c:v>99.85</c:v>
                </c:pt>
                <c:pt idx="2">
                  <c:v>99.81</c:v>
                </c:pt>
                <c:pt idx="3">
                  <c:v>99.85</c:v>
                </c:pt>
                <c:pt idx="4">
                  <c:v>99.84</c:v>
                </c:pt>
                <c:pt idx="5" formatCode="General">
                  <c:v>99.82</c:v>
                </c:pt>
                <c:pt idx="6" formatCode="General">
                  <c:v>99.8</c:v>
                </c:pt>
                <c:pt idx="7" formatCode="General">
                  <c:v>99.82</c:v>
                </c:pt>
                <c:pt idx="8" formatCode="General">
                  <c:v>99.76</c:v>
                </c:pt>
                <c:pt idx="9">
                  <c:v>99.77</c:v>
                </c:pt>
                <c:pt idx="10">
                  <c:v>99.78</c:v>
                </c:pt>
                <c:pt idx="11">
                  <c:v>99.86</c:v>
                </c:pt>
                <c:pt idx="12">
                  <c:v>99.44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811920"/>
        <c:axId val="266811360"/>
      </c:lineChart>
      <c:dateAx>
        <c:axId val="26681192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1136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6811360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11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Córdoba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Tablero_Participacion4G_Ciudad!$F$1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Tablero_Participacion4G_Ciudad!$A$43:$A$55</c:f>
              <c:numCache>
                <c:formatCode>m/d/yyyy</c:formatCode>
                <c:ptCount val="13"/>
                <c:pt idx="0">
                  <c:v>42505</c:v>
                </c:pt>
                <c:pt idx="1">
                  <c:v>42512</c:v>
                </c:pt>
                <c:pt idx="2">
                  <c:v>42519</c:v>
                </c:pt>
                <c:pt idx="3">
                  <c:v>42526</c:v>
                </c:pt>
                <c:pt idx="4">
                  <c:v>42533</c:v>
                </c:pt>
                <c:pt idx="5">
                  <c:v>42540</c:v>
                </c:pt>
                <c:pt idx="6">
                  <c:v>42547</c:v>
                </c:pt>
                <c:pt idx="7">
                  <c:v>42554</c:v>
                </c:pt>
                <c:pt idx="8">
                  <c:v>42561</c:v>
                </c:pt>
                <c:pt idx="9">
                  <c:v>42568</c:v>
                </c:pt>
                <c:pt idx="10">
                  <c:v>42575</c:v>
                </c:pt>
                <c:pt idx="11">
                  <c:v>42491</c:v>
                </c:pt>
                <c:pt idx="12">
                  <c:v>42498</c:v>
                </c:pt>
              </c:numCache>
            </c:numRef>
          </c:cat>
          <c:val>
            <c:numRef>
              <c:f>Tablero_Participacion4G_Ciudad!$F$54:$F$66</c:f>
              <c:numCache>
                <c:formatCode>0.00</c:formatCode>
                <c:ptCount val="13"/>
                <c:pt idx="0">
                  <c:v>9.23</c:v>
                </c:pt>
                <c:pt idx="1">
                  <c:v>9.27</c:v>
                </c:pt>
                <c:pt idx="2">
                  <c:v>9.26</c:v>
                </c:pt>
                <c:pt idx="3">
                  <c:v>8.57</c:v>
                </c:pt>
                <c:pt idx="4">
                  <c:v>8.6</c:v>
                </c:pt>
                <c:pt idx="5" formatCode="General">
                  <c:v>8.81</c:v>
                </c:pt>
                <c:pt idx="6" formatCode="General">
                  <c:v>8.64</c:v>
                </c:pt>
                <c:pt idx="7" formatCode="General">
                  <c:v>9.1</c:v>
                </c:pt>
                <c:pt idx="8" formatCode="General">
                  <c:v>8.94</c:v>
                </c:pt>
                <c:pt idx="9" formatCode="General">
                  <c:v>8.26</c:v>
                </c:pt>
                <c:pt idx="10" formatCode="General">
                  <c:v>8.2100000000000009</c:v>
                </c:pt>
                <c:pt idx="11" formatCode="General">
                  <c:v>8.48</c:v>
                </c:pt>
                <c:pt idx="12" formatCode="General">
                  <c:v>8.6199999999999992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Tablero_Participacion4G_Ciudad!$L$1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Tablero_Participacion4G_Ciudad!$A$43:$A$55</c:f>
              <c:numCache>
                <c:formatCode>m/d/yyyy</c:formatCode>
                <c:ptCount val="13"/>
                <c:pt idx="0">
                  <c:v>42505</c:v>
                </c:pt>
                <c:pt idx="1">
                  <c:v>42512</c:v>
                </c:pt>
                <c:pt idx="2">
                  <c:v>42519</c:v>
                </c:pt>
                <c:pt idx="3">
                  <c:v>42526</c:v>
                </c:pt>
                <c:pt idx="4">
                  <c:v>42533</c:v>
                </c:pt>
                <c:pt idx="5">
                  <c:v>42540</c:v>
                </c:pt>
                <c:pt idx="6">
                  <c:v>42547</c:v>
                </c:pt>
                <c:pt idx="7">
                  <c:v>42554</c:v>
                </c:pt>
                <c:pt idx="8">
                  <c:v>42561</c:v>
                </c:pt>
                <c:pt idx="9">
                  <c:v>42568</c:v>
                </c:pt>
                <c:pt idx="10">
                  <c:v>42575</c:v>
                </c:pt>
                <c:pt idx="11">
                  <c:v>42491</c:v>
                </c:pt>
                <c:pt idx="12">
                  <c:v>42498</c:v>
                </c:pt>
              </c:numCache>
            </c:numRef>
          </c:cat>
          <c:val>
            <c:numRef>
              <c:f>Tablero_Participacion4G_Ciudad!$L$54:$L$66</c:f>
              <c:numCache>
                <c:formatCode>0.00</c:formatCode>
                <c:ptCount val="13"/>
                <c:pt idx="0">
                  <c:v>28.37</c:v>
                </c:pt>
                <c:pt idx="1">
                  <c:v>29.73</c:v>
                </c:pt>
                <c:pt idx="2">
                  <c:v>32.520000000000003</c:v>
                </c:pt>
                <c:pt idx="3">
                  <c:v>30.86</c:v>
                </c:pt>
                <c:pt idx="4">
                  <c:v>32.619999999999997</c:v>
                </c:pt>
                <c:pt idx="5" formatCode="General">
                  <c:v>33.81</c:v>
                </c:pt>
                <c:pt idx="6" formatCode="General">
                  <c:v>33.46</c:v>
                </c:pt>
                <c:pt idx="7" formatCode="General">
                  <c:v>32.43</c:v>
                </c:pt>
                <c:pt idx="8" formatCode="General">
                  <c:v>35.15</c:v>
                </c:pt>
                <c:pt idx="9" formatCode="General">
                  <c:v>34.33</c:v>
                </c:pt>
                <c:pt idx="10" formatCode="General">
                  <c:v>33.67</c:v>
                </c:pt>
                <c:pt idx="11" formatCode="General">
                  <c:v>36.32</c:v>
                </c:pt>
                <c:pt idx="12" formatCode="General">
                  <c:v>39.04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59232"/>
        <c:axId val="267358672"/>
      </c:lineChart>
      <c:dateAx>
        <c:axId val="26735923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5867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73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59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La Rioja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Tablero_Participacion4G_Ciudad!$S$1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Tablero_Participacion4G_Ciudad!$A$132:$A$144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Tablero_Participacion4G_Ciudad!$S$132:$S$144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</c:numCache>
            </c:numRef>
          </c:val>
        </c:ser>
        <c:ser>
          <c:idx val="1"/>
          <c:order val="1"/>
          <c:tx>
            <c:strRef>
              <c:f>Tablero_Participacion4G_Ciudad!$T$1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Tablero_Participacion4G_Ciudad!$A$132:$A$144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Tablero_Participacion4G_Ciudad!$T$132:$T$144</c:f>
              <c:numCache>
                <c:formatCode>General</c:formatCode>
                <c:ptCount val="13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266841600"/>
        <c:axId val="266835440"/>
      </c:barChart>
      <c:dateAx>
        <c:axId val="26684160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3544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68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41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Catamarca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Tablero_Participacion4G_Ciudad!$D$1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Tablero_Participacion4G_Ciudad!$A$15:$A$27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Tablero_Participacion4G_Ciudad!$D$15:$D$27</c:f>
              <c:numCache>
                <c:formatCode>0.00</c:formatCode>
                <c:ptCount val="13"/>
                <c:pt idx="0">
                  <c:v>8657.3427343750009</c:v>
                </c:pt>
                <c:pt idx="1">
                  <c:v>10165.890488281249</c:v>
                </c:pt>
                <c:pt idx="2">
                  <c:v>9649.3132519531246</c:v>
                </c:pt>
                <c:pt idx="3">
                  <c:v>9992.9722949218758</c:v>
                </c:pt>
                <c:pt idx="4">
                  <c:v>8694.2870117187504</c:v>
                </c:pt>
                <c:pt idx="5" formatCode="General">
                  <c:v>10175.31</c:v>
                </c:pt>
                <c:pt idx="6" formatCode="General">
                  <c:v>8678.82</c:v>
                </c:pt>
                <c:pt idx="7" formatCode="General">
                  <c:v>6751.21</c:v>
                </c:pt>
                <c:pt idx="8" formatCode="General">
                  <c:v>7264.58</c:v>
                </c:pt>
                <c:pt idx="9" formatCode="General">
                  <c:v>10077.82</c:v>
                </c:pt>
                <c:pt idx="10" formatCode="General">
                  <c:v>9849.7900000000009</c:v>
                </c:pt>
                <c:pt idx="11" formatCode="General">
                  <c:v>9957.5400000000009</c:v>
                </c:pt>
                <c:pt idx="12" formatCode="General">
                  <c:v>9872.6200000000008</c:v>
                </c:pt>
              </c:numCache>
            </c:numRef>
          </c:val>
        </c:ser>
        <c:ser>
          <c:idx val="6"/>
          <c:order val="1"/>
          <c:tx>
            <c:strRef>
              <c:f>Tablero_Participacion4G_Ciudad!$J$1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Tablero_Participacion4G_Ciudad!$A$15:$A$27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Tablero_Participacion4G_Ciudad!$J$15:$J$27</c:f>
              <c:numCache>
                <c:formatCode>0.00</c:formatCode>
                <c:ptCount val="13"/>
                <c:pt idx="0">
                  <c:v>754</c:v>
                </c:pt>
                <c:pt idx="1">
                  <c:v>1254.17</c:v>
                </c:pt>
                <c:pt idx="2">
                  <c:v>1764.65</c:v>
                </c:pt>
                <c:pt idx="3">
                  <c:v>1961.54</c:v>
                </c:pt>
                <c:pt idx="4">
                  <c:v>2162.63</c:v>
                </c:pt>
                <c:pt idx="5" formatCode="General">
                  <c:v>2152.14</c:v>
                </c:pt>
                <c:pt idx="6" formatCode="General">
                  <c:v>2169.83</c:v>
                </c:pt>
                <c:pt idx="7" formatCode="General">
                  <c:v>2875.77</c:v>
                </c:pt>
                <c:pt idx="8" formatCode="General">
                  <c:v>3156.11</c:v>
                </c:pt>
                <c:pt idx="9">
                  <c:v>3396.68</c:v>
                </c:pt>
                <c:pt idx="10">
                  <c:v>3906.93</c:v>
                </c:pt>
                <c:pt idx="11">
                  <c:v>4468.67</c:v>
                </c:pt>
                <c:pt idx="12">
                  <c:v>4569.83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6832080"/>
        <c:axId val="266833200"/>
      </c:barChart>
      <c:lineChart>
        <c:grouping val="stacked"/>
        <c:varyColors val="0"/>
        <c:ser>
          <c:idx val="10"/>
          <c:order val="2"/>
          <c:tx>
            <c:strRef>
              <c:f>Tablero_Participacion4G_Ciudad!$N$1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Tablero_Participacion4G_Ciudad!$A$44:$A$55</c:f>
              <c:numCache>
                <c:formatCode>m/d/yyyy</c:formatCode>
                <c:ptCount val="12"/>
                <c:pt idx="0">
                  <c:v>42512</c:v>
                </c:pt>
                <c:pt idx="1">
                  <c:v>42519</c:v>
                </c:pt>
                <c:pt idx="2">
                  <c:v>42526</c:v>
                </c:pt>
                <c:pt idx="3">
                  <c:v>42533</c:v>
                </c:pt>
                <c:pt idx="4">
                  <c:v>42540</c:v>
                </c:pt>
                <c:pt idx="5">
                  <c:v>42547</c:v>
                </c:pt>
                <c:pt idx="6">
                  <c:v>42554</c:v>
                </c:pt>
                <c:pt idx="7">
                  <c:v>42561</c:v>
                </c:pt>
                <c:pt idx="8">
                  <c:v>42568</c:v>
                </c:pt>
                <c:pt idx="9">
                  <c:v>42575</c:v>
                </c:pt>
                <c:pt idx="10">
                  <c:v>42491</c:v>
                </c:pt>
                <c:pt idx="11">
                  <c:v>42498</c:v>
                </c:pt>
              </c:numCache>
            </c:numRef>
          </c:cat>
          <c:val>
            <c:numRef>
              <c:f>Tablero_Participacion4G_Ciudad!$N$15:$N$27</c:f>
              <c:numCache>
                <c:formatCode>0%</c:formatCode>
                <c:ptCount val="13"/>
                <c:pt idx="0">
                  <c:v>7.7927778824973121E-2</c:v>
                </c:pt>
                <c:pt idx="1">
                  <c:v>0.1069439772585658</c:v>
                </c:pt>
                <c:pt idx="2">
                  <c:v>0.15126668964634743</c:v>
                </c:pt>
                <c:pt idx="3">
                  <c:v>0.16048264706225837</c:v>
                </c:pt>
                <c:pt idx="4">
                  <c:v>0.19445623718685259</c:v>
                </c:pt>
                <c:pt idx="5">
                  <c:v>0.17042860163401255</c:v>
                </c:pt>
                <c:pt idx="6">
                  <c:v>0.19535733385672793</c:v>
                </c:pt>
                <c:pt idx="7">
                  <c:v>0.29180940358966445</c:v>
                </c:pt>
                <c:pt idx="8">
                  <c:v>0.29458994527501103</c:v>
                </c:pt>
                <c:pt idx="9">
                  <c:v>0.24686771164704691</c:v>
                </c:pt>
                <c:pt idx="10">
                  <c:v>0.27806757013556299</c:v>
                </c:pt>
                <c:pt idx="11">
                  <c:v>0.30300566660405848</c:v>
                </c:pt>
                <c:pt idx="12">
                  <c:v>0.30868282099310407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832640"/>
        <c:axId val="266834320"/>
      </c:lineChart>
      <c:dateAx>
        <c:axId val="26683208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332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68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32080"/>
        <c:crosses val="autoZero"/>
        <c:crossBetween val="between"/>
      </c:valAx>
      <c:dateAx>
        <c:axId val="2668326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66834320"/>
        <c:crosses val="autoZero"/>
        <c:auto val="1"/>
        <c:lblOffset val="100"/>
        <c:baseTimeUnit val="days"/>
      </c:dateAx>
      <c:valAx>
        <c:axId val="2668343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32640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Catamarca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Tablero_Participacion4G_Ciudad!$F$1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Tablero_Participacion4G_Ciudad!$A$15:$A$27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Tablero_Participacion4G_Ciudad!$F$15:$F$27</c:f>
              <c:numCache>
                <c:formatCode>0.00</c:formatCode>
                <c:ptCount val="13"/>
                <c:pt idx="0">
                  <c:v>17.22</c:v>
                </c:pt>
                <c:pt idx="1">
                  <c:v>17.48</c:v>
                </c:pt>
                <c:pt idx="2">
                  <c:v>16.62</c:v>
                </c:pt>
                <c:pt idx="3">
                  <c:v>15.27</c:v>
                </c:pt>
                <c:pt idx="4">
                  <c:v>15.48</c:v>
                </c:pt>
                <c:pt idx="5" formatCode="General">
                  <c:v>15.91</c:v>
                </c:pt>
                <c:pt idx="6" formatCode="General">
                  <c:v>16.07</c:v>
                </c:pt>
                <c:pt idx="7" formatCode="General">
                  <c:v>16.170000000000002</c:v>
                </c:pt>
                <c:pt idx="8" formatCode="General">
                  <c:v>16.41</c:v>
                </c:pt>
                <c:pt idx="9" formatCode="General">
                  <c:v>14.42</c:v>
                </c:pt>
                <c:pt idx="10" formatCode="General">
                  <c:v>14.42</c:v>
                </c:pt>
                <c:pt idx="11" formatCode="General">
                  <c:v>14.85</c:v>
                </c:pt>
                <c:pt idx="12" formatCode="General">
                  <c:v>14.85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Tablero_Participacion4G_Ciudad!$L$1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Tablero_Participacion4G_Ciudad!$A$15:$A$27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Tablero_Participacion4G_Ciudad!$L$15:$L$27</c:f>
              <c:numCache>
                <c:formatCode>0.00</c:formatCode>
                <c:ptCount val="13"/>
                <c:pt idx="0">
                  <c:v>34.06</c:v>
                </c:pt>
                <c:pt idx="1">
                  <c:v>43.63</c:v>
                </c:pt>
                <c:pt idx="2">
                  <c:v>40.85</c:v>
                </c:pt>
                <c:pt idx="3">
                  <c:v>33.94</c:v>
                </c:pt>
                <c:pt idx="4">
                  <c:v>33.840000000000003</c:v>
                </c:pt>
                <c:pt idx="5" formatCode="General">
                  <c:v>35.54</c:v>
                </c:pt>
                <c:pt idx="6" formatCode="General">
                  <c:v>39.049999999999997</c:v>
                </c:pt>
                <c:pt idx="7" formatCode="General">
                  <c:v>31.33</c:v>
                </c:pt>
                <c:pt idx="8" formatCode="General">
                  <c:v>35.880000000000003</c:v>
                </c:pt>
                <c:pt idx="9" formatCode="General">
                  <c:v>31.78</c:v>
                </c:pt>
                <c:pt idx="10" formatCode="General">
                  <c:v>32.68</c:v>
                </c:pt>
                <c:pt idx="11" formatCode="General">
                  <c:v>32.619999999999997</c:v>
                </c:pt>
                <c:pt idx="12" formatCode="General">
                  <c:v>32.85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827040"/>
        <c:axId val="266830400"/>
      </c:lineChart>
      <c:dateAx>
        <c:axId val="26682704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304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68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27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Catamarca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Tablero_Participacion4G_Ciudad!$G$1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Tablero_Participacion4G_Ciudad!$A$15:$A$27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Tablero_Participacion4G_Ciudad!$G$15:$G$27</c:f>
              <c:numCache>
                <c:formatCode>0.00</c:formatCode>
                <c:ptCount val="13"/>
                <c:pt idx="0">
                  <c:v>94.49</c:v>
                </c:pt>
                <c:pt idx="1">
                  <c:v>93.16</c:v>
                </c:pt>
                <c:pt idx="2">
                  <c:v>94.02</c:v>
                </c:pt>
                <c:pt idx="3">
                  <c:v>94.76</c:v>
                </c:pt>
                <c:pt idx="4">
                  <c:v>93.45</c:v>
                </c:pt>
                <c:pt idx="5" formatCode="General">
                  <c:v>93.85</c:v>
                </c:pt>
                <c:pt idx="6" formatCode="General">
                  <c:v>94.06</c:v>
                </c:pt>
                <c:pt idx="7" formatCode="General">
                  <c:v>94.4</c:v>
                </c:pt>
                <c:pt idx="8" formatCode="General">
                  <c:v>94.85</c:v>
                </c:pt>
                <c:pt idx="9" formatCode="General">
                  <c:v>94.96</c:v>
                </c:pt>
                <c:pt idx="10" formatCode="General">
                  <c:v>95.06</c:v>
                </c:pt>
                <c:pt idx="11" formatCode="General">
                  <c:v>90.17</c:v>
                </c:pt>
                <c:pt idx="12" formatCode="General">
                  <c:v>91.13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Tablero_Participacion4G_Ciudad!$K$1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Tablero_Participacion4G_Ciudad!$A$15:$A$27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Tablero_Participacion4G_Ciudad!$K$15:$K$27</c:f>
              <c:numCache>
                <c:formatCode>0.00</c:formatCode>
                <c:ptCount val="13"/>
                <c:pt idx="0">
                  <c:v>99.72</c:v>
                </c:pt>
                <c:pt idx="1">
                  <c:v>99.66</c:v>
                </c:pt>
                <c:pt idx="2">
                  <c:v>99.57</c:v>
                </c:pt>
                <c:pt idx="3">
                  <c:v>99.6</c:v>
                </c:pt>
                <c:pt idx="4">
                  <c:v>99.63</c:v>
                </c:pt>
                <c:pt idx="5">
                  <c:v>99.63</c:v>
                </c:pt>
                <c:pt idx="6">
                  <c:v>99.63</c:v>
                </c:pt>
                <c:pt idx="7">
                  <c:v>99.63</c:v>
                </c:pt>
                <c:pt idx="8">
                  <c:v>99.63</c:v>
                </c:pt>
                <c:pt idx="9">
                  <c:v>99.7</c:v>
                </c:pt>
                <c:pt idx="10">
                  <c:v>99.75</c:v>
                </c:pt>
                <c:pt idx="11">
                  <c:v>99.77</c:v>
                </c:pt>
                <c:pt idx="12">
                  <c:v>99.74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855040"/>
        <c:axId val="266855600"/>
      </c:lineChart>
      <c:dateAx>
        <c:axId val="26685504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556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6855600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55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Catamarca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Tablero_Participacion4G_Ciudad!$S$1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Tablero_Participacion4G_Ciudad!$A$15:$A$27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Tablero_Participacion4G_Ciudad!$S$15:$S$27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</c:ser>
        <c:ser>
          <c:idx val="1"/>
          <c:order val="1"/>
          <c:tx>
            <c:strRef>
              <c:f>Tablero_Participacion4G_Ciudad!$T$1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Tablero_Participacion4G_Ciudad!$A$15:$A$27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Tablero_Participacion4G_Ciudad!$T$15:$T$27</c:f>
              <c:numCache>
                <c:formatCode>General</c:formatCode>
                <c:ptCount val="13"/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266851680"/>
        <c:axId val="266852800"/>
      </c:barChart>
      <c:dateAx>
        <c:axId val="26685168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528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68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51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Salta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Tablero_Participacion4G_Ciudad!$D$1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Tablero_Participacion4G_Ciudad!$A$197:$A$209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Tablero_Participacion4G_Ciudad!$D$197:$D$209</c:f>
              <c:numCache>
                <c:formatCode>0.00</c:formatCode>
                <c:ptCount val="13"/>
                <c:pt idx="0">
                  <c:v>13956.513818359375</c:v>
                </c:pt>
                <c:pt idx="1">
                  <c:v>16084.560195312501</c:v>
                </c:pt>
                <c:pt idx="2">
                  <c:v>15823.319619140624</c:v>
                </c:pt>
                <c:pt idx="3">
                  <c:v>15821.394287109375</c:v>
                </c:pt>
                <c:pt idx="4">
                  <c:v>13248.341455078125</c:v>
                </c:pt>
                <c:pt idx="5" formatCode="General">
                  <c:v>15513.8</c:v>
                </c:pt>
                <c:pt idx="6" formatCode="General">
                  <c:v>14023.22</c:v>
                </c:pt>
                <c:pt idx="7" formatCode="General">
                  <c:v>11468.59</c:v>
                </c:pt>
                <c:pt idx="8" formatCode="General">
                  <c:v>12145.49</c:v>
                </c:pt>
                <c:pt idx="9" formatCode="General">
                  <c:v>16510.099999999999</c:v>
                </c:pt>
                <c:pt idx="10" formatCode="General">
                  <c:v>17152.53</c:v>
                </c:pt>
                <c:pt idx="11" formatCode="General">
                  <c:v>17031.13</c:v>
                </c:pt>
                <c:pt idx="12" formatCode="General">
                  <c:v>16727.97</c:v>
                </c:pt>
              </c:numCache>
            </c:numRef>
          </c:val>
        </c:ser>
        <c:ser>
          <c:idx val="6"/>
          <c:order val="1"/>
          <c:tx>
            <c:strRef>
              <c:f>Tablero_Participacion4G_Ciudad!$J$1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Tablero_Participacion4G_Ciudad!$A$197:$A$209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Tablero_Participacion4G_Ciudad!$J$197:$J$209</c:f>
              <c:numCache>
                <c:formatCode>0.00</c:formatCode>
                <c:ptCount val="13"/>
                <c:pt idx="0">
                  <c:v>3052.82</c:v>
                </c:pt>
                <c:pt idx="1">
                  <c:v>3338.38</c:v>
                </c:pt>
                <c:pt idx="2">
                  <c:v>4230.57</c:v>
                </c:pt>
                <c:pt idx="3">
                  <c:v>4331.7</c:v>
                </c:pt>
                <c:pt idx="4">
                  <c:v>5131.17</c:v>
                </c:pt>
                <c:pt idx="5" formatCode="General">
                  <c:v>5119.41</c:v>
                </c:pt>
                <c:pt idx="6" formatCode="General">
                  <c:v>4780.13</c:v>
                </c:pt>
                <c:pt idx="7" formatCode="General">
                  <c:v>5507.33</c:v>
                </c:pt>
                <c:pt idx="8" formatCode="General">
                  <c:v>6007.73</c:v>
                </c:pt>
                <c:pt idx="9">
                  <c:v>6485.98</c:v>
                </c:pt>
                <c:pt idx="10">
                  <c:v>8316.2999999999993</c:v>
                </c:pt>
                <c:pt idx="11">
                  <c:v>9464.85</c:v>
                </c:pt>
                <c:pt idx="12">
                  <c:v>9738.4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6848320"/>
        <c:axId val="266850000"/>
      </c:barChart>
      <c:lineChart>
        <c:grouping val="stacked"/>
        <c:varyColors val="0"/>
        <c:ser>
          <c:idx val="10"/>
          <c:order val="2"/>
          <c:tx>
            <c:strRef>
              <c:f>Tablero_Participacion4G_Ciudad!$N$1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Tablero_Participacion4G_Ciudad!$A$44:$A$55</c:f>
              <c:numCache>
                <c:formatCode>m/d/yyyy</c:formatCode>
                <c:ptCount val="12"/>
                <c:pt idx="0">
                  <c:v>42512</c:v>
                </c:pt>
                <c:pt idx="1">
                  <c:v>42519</c:v>
                </c:pt>
                <c:pt idx="2">
                  <c:v>42526</c:v>
                </c:pt>
                <c:pt idx="3">
                  <c:v>42533</c:v>
                </c:pt>
                <c:pt idx="4">
                  <c:v>42540</c:v>
                </c:pt>
                <c:pt idx="5">
                  <c:v>42547</c:v>
                </c:pt>
                <c:pt idx="6">
                  <c:v>42554</c:v>
                </c:pt>
                <c:pt idx="7">
                  <c:v>42561</c:v>
                </c:pt>
                <c:pt idx="8">
                  <c:v>42568</c:v>
                </c:pt>
                <c:pt idx="9">
                  <c:v>42575</c:v>
                </c:pt>
                <c:pt idx="10">
                  <c:v>42491</c:v>
                </c:pt>
                <c:pt idx="11">
                  <c:v>42498</c:v>
                </c:pt>
              </c:numCache>
            </c:numRef>
          </c:cat>
          <c:val>
            <c:numRef>
              <c:f>Tablero_Participacion4G_Ciudad!$N$197:$N$209</c:f>
              <c:numCache>
                <c:formatCode>0%</c:formatCode>
                <c:ptCount val="13"/>
                <c:pt idx="0">
                  <c:v>0.17615446321943337</c:v>
                </c:pt>
                <c:pt idx="1">
                  <c:v>0.1687825832238527</c:v>
                </c:pt>
                <c:pt idx="2">
                  <c:v>0.20777169815611357</c:v>
                </c:pt>
                <c:pt idx="3">
                  <c:v>0.21167634332264237</c:v>
                </c:pt>
                <c:pt idx="4">
                  <c:v>0.2748789802932376</c:v>
                </c:pt>
                <c:pt idx="5">
                  <c:v>0.24410108475384432</c:v>
                </c:pt>
                <c:pt idx="6">
                  <c:v>0.25018226695606072</c:v>
                </c:pt>
                <c:pt idx="7">
                  <c:v>0.31957878708925669</c:v>
                </c:pt>
                <c:pt idx="8">
                  <c:v>0.32506846061154354</c:v>
                </c:pt>
                <c:pt idx="9">
                  <c:v>0.27818389873834676</c:v>
                </c:pt>
                <c:pt idx="10">
                  <c:v>0.32225964215589969</c:v>
                </c:pt>
                <c:pt idx="11">
                  <c:v>0.35264891409239435</c:v>
                </c:pt>
                <c:pt idx="12">
                  <c:v>0.36283686685462269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849440"/>
        <c:axId val="266843280"/>
      </c:lineChart>
      <c:dateAx>
        <c:axId val="26684832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500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68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48320"/>
        <c:crosses val="autoZero"/>
        <c:crossBetween val="between"/>
      </c:valAx>
      <c:dateAx>
        <c:axId val="2668494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66843280"/>
        <c:crosses val="autoZero"/>
        <c:auto val="1"/>
        <c:lblOffset val="100"/>
        <c:baseTimeUnit val="days"/>
      </c:dateAx>
      <c:valAx>
        <c:axId val="2668432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6849440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Salta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Tablero_Participacion4G_Ciudad!$F$1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Tablero_Participacion4G_Ciudad!$A$197:$A$209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Tablero_Participacion4G_Ciudad!$F$197:$F$209</c:f>
              <c:numCache>
                <c:formatCode>0.00</c:formatCode>
                <c:ptCount val="13"/>
                <c:pt idx="0">
                  <c:v>14.58</c:v>
                </c:pt>
                <c:pt idx="1">
                  <c:v>14.42</c:v>
                </c:pt>
                <c:pt idx="2">
                  <c:v>14.63</c:v>
                </c:pt>
                <c:pt idx="3">
                  <c:v>13.59</c:v>
                </c:pt>
                <c:pt idx="4">
                  <c:v>13.44</c:v>
                </c:pt>
                <c:pt idx="5" formatCode="General">
                  <c:v>13.89</c:v>
                </c:pt>
                <c:pt idx="6" formatCode="General">
                  <c:v>13.66</c:v>
                </c:pt>
                <c:pt idx="7" formatCode="General">
                  <c:v>14.31</c:v>
                </c:pt>
                <c:pt idx="8" formatCode="General">
                  <c:v>13.48</c:v>
                </c:pt>
                <c:pt idx="9" formatCode="General">
                  <c:v>12.7</c:v>
                </c:pt>
                <c:pt idx="10" formatCode="General">
                  <c:v>13.59</c:v>
                </c:pt>
                <c:pt idx="11" formatCode="General">
                  <c:v>13.91</c:v>
                </c:pt>
                <c:pt idx="12" formatCode="General">
                  <c:v>13.87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Tablero_Participacion4G_Ciudad!$L$1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Tablero_Participacion4G_Ciudad!$A$197:$A$209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Tablero_Participacion4G_Ciudad!$L$197:$L$209</c:f>
              <c:numCache>
                <c:formatCode>0.00</c:formatCode>
                <c:ptCount val="13"/>
                <c:pt idx="0">
                  <c:v>27.87</c:v>
                </c:pt>
                <c:pt idx="1">
                  <c:v>30.79</c:v>
                </c:pt>
                <c:pt idx="2">
                  <c:v>34.840000000000003</c:v>
                </c:pt>
                <c:pt idx="3">
                  <c:v>33.54</c:v>
                </c:pt>
                <c:pt idx="4">
                  <c:v>34.340000000000003</c:v>
                </c:pt>
                <c:pt idx="5" formatCode="General">
                  <c:v>34.43</c:v>
                </c:pt>
                <c:pt idx="6" formatCode="General">
                  <c:v>36.06</c:v>
                </c:pt>
                <c:pt idx="7" formatCode="General">
                  <c:v>35.729999999999997</c:v>
                </c:pt>
                <c:pt idx="8" formatCode="General">
                  <c:v>39.81</c:v>
                </c:pt>
                <c:pt idx="9" formatCode="General">
                  <c:v>39.86</c:v>
                </c:pt>
                <c:pt idx="10" formatCode="General">
                  <c:v>43.27</c:v>
                </c:pt>
                <c:pt idx="11" formatCode="General">
                  <c:v>46.87</c:v>
                </c:pt>
                <c:pt idx="12" formatCode="General">
                  <c:v>47.37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52192"/>
        <c:axId val="528252752"/>
      </c:lineChart>
      <c:dateAx>
        <c:axId val="52825219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82527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82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8252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Salta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Tablero_Participacion4G_Ciudad!$G$1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Tablero_Participacion4G_Ciudad!$A$197:$A$209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Tablero_Participacion4G_Ciudad!$G$197:$G$209</c:f>
              <c:numCache>
                <c:formatCode>0.00</c:formatCode>
                <c:ptCount val="13"/>
                <c:pt idx="0">
                  <c:v>95.24</c:v>
                </c:pt>
                <c:pt idx="1">
                  <c:v>94.99</c:v>
                </c:pt>
                <c:pt idx="2">
                  <c:v>94.93</c:v>
                </c:pt>
                <c:pt idx="3">
                  <c:v>94.67</c:v>
                </c:pt>
                <c:pt idx="4">
                  <c:v>94.32</c:v>
                </c:pt>
                <c:pt idx="5" formatCode="General">
                  <c:v>93.68</c:v>
                </c:pt>
                <c:pt idx="6" formatCode="General">
                  <c:v>92.26</c:v>
                </c:pt>
                <c:pt idx="7" formatCode="General">
                  <c:v>93.04</c:v>
                </c:pt>
                <c:pt idx="8" formatCode="General">
                  <c:v>95.44</c:v>
                </c:pt>
                <c:pt idx="9" formatCode="General">
                  <c:v>95.35</c:v>
                </c:pt>
                <c:pt idx="10" formatCode="General">
                  <c:v>95.33</c:v>
                </c:pt>
                <c:pt idx="11" formatCode="General">
                  <c:v>93.86</c:v>
                </c:pt>
                <c:pt idx="12" formatCode="General">
                  <c:v>92.86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Tablero_Participacion4G_Ciudad!$K$1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Tablero_Participacion4G_Ciudad!$A$197:$A$209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Tablero_Participacion4G_Ciudad!$K$197:$K$209</c:f>
              <c:numCache>
                <c:formatCode>0.00</c:formatCode>
                <c:ptCount val="13"/>
                <c:pt idx="0">
                  <c:v>99.76</c:v>
                </c:pt>
                <c:pt idx="1">
                  <c:v>99.8</c:v>
                </c:pt>
                <c:pt idx="2">
                  <c:v>99.8</c:v>
                </c:pt>
                <c:pt idx="3">
                  <c:v>99.8</c:v>
                </c:pt>
                <c:pt idx="4">
                  <c:v>99.8</c:v>
                </c:pt>
                <c:pt idx="5" formatCode="General">
                  <c:v>99.8</c:v>
                </c:pt>
                <c:pt idx="6" formatCode="General">
                  <c:v>99.8</c:v>
                </c:pt>
                <c:pt idx="7" formatCode="General">
                  <c:v>99.8</c:v>
                </c:pt>
                <c:pt idx="8" formatCode="General">
                  <c:v>99.71</c:v>
                </c:pt>
                <c:pt idx="9">
                  <c:v>99.71</c:v>
                </c:pt>
                <c:pt idx="10">
                  <c:v>99.79</c:v>
                </c:pt>
                <c:pt idx="11">
                  <c:v>99.78</c:v>
                </c:pt>
                <c:pt idx="12">
                  <c:v>99.39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48832"/>
        <c:axId val="528249952"/>
      </c:lineChart>
      <c:dateAx>
        <c:axId val="52824883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82499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8249952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8248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Salta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Tablero_Participacion4G_Ciudad!$S$1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Tablero_Participacion4G_Ciudad!$A$197:$A$209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Tablero_Participacion4G_Ciudad!$S$197:$S$209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</c:ser>
        <c:ser>
          <c:idx val="1"/>
          <c:order val="1"/>
          <c:tx>
            <c:strRef>
              <c:f>Tablero_Participacion4G_Ciudad!$T$1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Tablero_Participacion4G_Ciudad!$A$197:$A$209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Tablero_Participacion4G_Ciudad!$T$197:$T$209</c:f>
              <c:numCache>
                <c:formatCode>General</c:formatCode>
                <c:ptCount val="13"/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528245472"/>
        <c:axId val="528247152"/>
      </c:barChart>
      <c:dateAx>
        <c:axId val="52824547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82471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8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8245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San Salvador de Jujuy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Tablero_Participacion4G_Ciudad!$D$1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Tablero_Participacion4G_Ciudad!$A$106:$A$118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Tablero_Participacion4G_Ciudad!$D$106:$D$118</c:f>
              <c:numCache>
                <c:formatCode>0.00</c:formatCode>
                <c:ptCount val="13"/>
                <c:pt idx="0">
                  <c:v>8518.4636132812502</c:v>
                </c:pt>
                <c:pt idx="1">
                  <c:v>10328.491435546875</c:v>
                </c:pt>
                <c:pt idx="2">
                  <c:v>10645.017783203126</c:v>
                </c:pt>
                <c:pt idx="3">
                  <c:v>10579.229541015626</c:v>
                </c:pt>
                <c:pt idx="4">
                  <c:v>8912.2553417968757</c:v>
                </c:pt>
                <c:pt idx="5" formatCode="General">
                  <c:v>10503.37</c:v>
                </c:pt>
                <c:pt idx="6" formatCode="General">
                  <c:v>9573.6299999999992</c:v>
                </c:pt>
                <c:pt idx="7" formatCode="General">
                  <c:v>7918.35</c:v>
                </c:pt>
                <c:pt idx="8" formatCode="General">
                  <c:v>8137.47</c:v>
                </c:pt>
                <c:pt idx="9" formatCode="General">
                  <c:v>11290.78</c:v>
                </c:pt>
                <c:pt idx="10" formatCode="General">
                  <c:v>11851.65</c:v>
                </c:pt>
                <c:pt idx="11" formatCode="General">
                  <c:v>11915.67</c:v>
                </c:pt>
                <c:pt idx="12" formatCode="General">
                  <c:v>11752.14</c:v>
                </c:pt>
              </c:numCache>
            </c:numRef>
          </c:val>
        </c:ser>
        <c:ser>
          <c:idx val="6"/>
          <c:order val="1"/>
          <c:tx>
            <c:strRef>
              <c:f>Tablero_Participacion4G_Ciudad!$J$1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Tablero_Participacion4G_Ciudad!$A$106:$A$118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Tablero_Participacion4G_Ciudad!$J$106:$J$118</c:f>
              <c:numCache>
                <c:formatCode>0.00</c:formatCode>
                <c:ptCount val="13"/>
                <c:pt idx="0">
                  <c:v>2017.19</c:v>
                </c:pt>
                <c:pt idx="1">
                  <c:v>2106.12</c:v>
                </c:pt>
                <c:pt idx="2">
                  <c:v>2722.54</c:v>
                </c:pt>
                <c:pt idx="3">
                  <c:v>2537.62</c:v>
                </c:pt>
                <c:pt idx="4">
                  <c:v>2850.31</c:v>
                </c:pt>
                <c:pt idx="5" formatCode="General">
                  <c:v>2747.02</c:v>
                </c:pt>
                <c:pt idx="6" formatCode="General">
                  <c:v>2765.56</c:v>
                </c:pt>
                <c:pt idx="7" formatCode="General">
                  <c:v>3115.95</c:v>
                </c:pt>
                <c:pt idx="8" formatCode="General">
                  <c:v>3358.6</c:v>
                </c:pt>
                <c:pt idx="9">
                  <c:v>3398.14</c:v>
                </c:pt>
                <c:pt idx="10">
                  <c:v>3468.48</c:v>
                </c:pt>
                <c:pt idx="11">
                  <c:v>3551.92</c:v>
                </c:pt>
                <c:pt idx="12">
                  <c:v>3505.1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271792"/>
        <c:axId val="528265632"/>
      </c:barChart>
      <c:lineChart>
        <c:grouping val="stacked"/>
        <c:varyColors val="0"/>
        <c:ser>
          <c:idx val="10"/>
          <c:order val="2"/>
          <c:tx>
            <c:strRef>
              <c:f>Tablero_Participacion4G_Ciudad!$N$1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Tablero_Participacion4G_Ciudad!$A$44:$A$55</c:f>
              <c:numCache>
                <c:formatCode>m/d/yyyy</c:formatCode>
                <c:ptCount val="12"/>
                <c:pt idx="0">
                  <c:v>42512</c:v>
                </c:pt>
                <c:pt idx="1">
                  <c:v>42519</c:v>
                </c:pt>
                <c:pt idx="2">
                  <c:v>42526</c:v>
                </c:pt>
                <c:pt idx="3">
                  <c:v>42533</c:v>
                </c:pt>
                <c:pt idx="4">
                  <c:v>42540</c:v>
                </c:pt>
                <c:pt idx="5">
                  <c:v>42547</c:v>
                </c:pt>
                <c:pt idx="6">
                  <c:v>42554</c:v>
                </c:pt>
                <c:pt idx="7">
                  <c:v>42561</c:v>
                </c:pt>
                <c:pt idx="8">
                  <c:v>42568</c:v>
                </c:pt>
                <c:pt idx="9">
                  <c:v>42575</c:v>
                </c:pt>
                <c:pt idx="10">
                  <c:v>42491</c:v>
                </c:pt>
                <c:pt idx="11">
                  <c:v>42498</c:v>
                </c:pt>
              </c:numCache>
            </c:numRef>
          </c:cat>
          <c:val>
            <c:numRef>
              <c:f>Tablero_Participacion4G_Ciudad!$N$106:$N$118</c:f>
              <c:numCache>
                <c:formatCode>0%</c:formatCode>
                <c:ptCount val="13"/>
                <c:pt idx="0">
                  <c:v>0.18636281791465908</c:v>
                </c:pt>
                <c:pt idx="1">
                  <c:v>0.16503049330105171</c:v>
                </c:pt>
                <c:pt idx="2">
                  <c:v>0.19944335943283933</c:v>
                </c:pt>
                <c:pt idx="3">
                  <c:v>0.18882225695001648</c:v>
                </c:pt>
                <c:pt idx="4">
                  <c:v>0.23628064586675643</c:v>
                </c:pt>
                <c:pt idx="5">
                  <c:v>0.20182189402627704</c:v>
                </c:pt>
                <c:pt idx="6">
                  <c:v>0.21855344545133415</c:v>
                </c:pt>
                <c:pt idx="7">
                  <c:v>0.2763552801024553</c:v>
                </c:pt>
                <c:pt idx="8">
                  <c:v>0.2849243575289136</c:v>
                </c:pt>
                <c:pt idx="9">
                  <c:v>0.2268522443628071</c:v>
                </c:pt>
                <c:pt idx="10">
                  <c:v>0.22206657233771473</c:v>
                </c:pt>
                <c:pt idx="11">
                  <c:v>0.2252682890323203</c:v>
                </c:pt>
                <c:pt idx="12">
                  <c:v>0.22478013218362058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66192"/>
        <c:axId val="528267312"/>
      </c:lineChart>
      <c:dateAx>
        <c:axId val="52827179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826563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82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8271792"/>
        <c:crosses val="autoZero"/>
        <c:crossBetween val="between"/>
      </c:valAx>
      <c:dateAx>
        <c:axId val="5282661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8267312"/>
        <c:crosses val="autoZero"/>
        <c:auto val="1"/>
        <c:lblOffset val="100"/>
        <c:baseTimeUnit val="days"/>
      </c:dateAx>
      <c:valAx>
        <c:axId val="5282673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8266192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Córdoba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Tablero_Participacion4G_Ciudad!$G$1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Tablero_Participacion4G_Ciudad!$A$43:$A$55</c:f>
              <c:numCache>
                <c:formatCode>m/d/yyyy</c:formatCode>
                <c:ptCount val="13"/>
                <c:pt idx="0">
                  <c:v>42505</c:v>
                </c:pt>
                <c:pt idx="1">
                  <c:v>42512</c:v>
                </c:pt>
                <c:pt idx="2">
                  <c:v>42519</c:v>
                </c:pt>
                <c:pt idx="3">
                  <c:v>42526</c:v>
                </c:pt>
                <c:pt idx="4">
                  <c:v>42533</c:v>
                </c:pt>
                <c:pt idx="5">
                  <c:v>42540</c:v>
                </c:pt>
                <c:pt idx="6">
                  <c:v>42547</c:v>
                </c:pt>
                <c:pt idx="7">
                  <c:v>42554</c:v>
                </c:pt>
                <c:pt idx="8">
                  <c:v>42561</c:v>
                </c:pt>
                <c:pt idx="9">
                  <c:v>42568</c:v>
                </c:pt>
                <c:pt idx="10">
                  <c:v>42575</c:v>
                </c:pt>
                <c:pt idx="11">
                  <c:v>42491</c:v>
                </c:pt>
                <c:pt idx="12">
                  <c:v>42498</c:v>
                </c:pt>
              </c:numCache>
            </c:numRef>
          </c:cat>
          <c:val>
            <c:numRef>
              <c:f>Tablero_Participacion4G_Ciudad!$G$54:$G$66</c:f>
              <c:numCache>
                <c:formatCode>0.00</c:formatCode>
                <c:ptCount val="13"/>
                <c:pt idx="0">
                  <c:v>97.57</c:v>
                </c:pt>
                <c:pt idx="1">
                  <c:v>97.55</c:v>
                </c:pt>
                <c:pt idx="2">
                  <c:v>97.48</c:v>
                </c:pt>
                <c:pt idx="3">
                  <c:v>97.95</c:v>
                </c:pt>
                <c:pt idx="4">
                  <c:v>97.91</c:v>
                </c:pt>
                <c:pt idx="5" formatCode="General">
                  <c:v>97.52</c:v>
                </c:pt>
                <c:pt idx="6" formatCode="General">
                  <c:v>98.05</c:v>
                </c:pt>
                <c:pt idx="7" formatCode="General">
                  <c:v>97.76</c:v>
                </c:pt>
                <c:pt idx="8" formatCode="General">
                  <c:v>97.93</c:v>
                </c:pt>
                <c:pt idx="9" formatCode="General">
                  <c:v>98.17</c:v>
                </c:pt>
                <c:pt idx="10" formatCode="General">
                  <c:v>98.1</c:v>
                </c:pt>
                <c:pt idx="11" formatCode="General">
                  <c:v>97.49</c:v>
                </c:pt>
                <c:pt idx="12" formatCode="General">
                  <c:v>97.71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Tablero_Participacion4G_Ciudad!$K$1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Tablero_Participacion4G_Ciudad!$A$43:$A$55</c:f>
              <c:numCache>
                <c:formatCode>m/d/yyyy</c:formatCode>
                <c:ptCount val="13"/>
                <c:pt idx="0">
                  <c:v>42505</c:v>
                </c:pt>
                <c:pt idx="1">
                  <c:v>42512</c:v>
                </c:pt>
                <c:pt idx="2">
                  <c:v>42519</c:v>
                </c:pt>
                <c:pt idx="3">
                  <c:v>42526</c:v>
                </c:pt>
                <c:pt idx="4">
                  <c:v>42533</c:v>
                </c:pt>
                <c:pt idx="5">
                  <c:v>42540</c:v>
                </c:pt>
                <c:pt idx="6">
                  <c:v>42547</c:v>
                </c:pt>
                <c:pt idx="7">
                  <c:v>42554</c:v>
                </c:pt>
                <c:pt idx="8">
                  <c:v>42561</c:v>
                </c:pt>
                <c:pt idx="9">
                  <c:v>42568</c:v>
                </c:pt>
                <c:pt idx="10">
                  <c:v>42575</c:v>
                </c:pt>
                <c:pt idx="11">
                  <c:v>42491</c:v>
                </c:pt>
                <c:pt idx="12">
                  <c:v>42498</c:v>
                </c:pt>
              </c:numCache>
            </c:numRef>
          </c:cat>
          <c:val>
            <c:numRef>
              <c:f>Tablero_Participacion4G_Ciudad!$K$54:$K$66</c:f>
              <c:numCache>
                <c:formatCode>0.00</c:formatCode>
                <c:ptCount val="13"/>
                <c:pt idx="0">
                  <c:v>99.6</c:v>
                </c:pt>
                <c:pt idx="1">
                  <c:v>99.73</c:v>
                </c:pt>
                <c:pt idx="2">
                  <c:v>99.72</c:v>
                </c:pt>
                <c:pt idx="3">
                  <c:v>99.71</c:v>
                </c:pt>
                <c:pt idx="4">
                  <c:v>99.76</c:v>
                </c:pt>
                <c:pt idx="5" formatCode="General">
                  <c:v>99.55</c:v>
                </c:pt>
                <c:pt idx="6" formatCode="General">
                  <c:v>99.77</c:v>
                </c:pt>
                <c:pt idx="7" formatCode="General">
                  <c:v>99.77</c:v>
                </c:pt>
                <c:pt idx="8">
                  <c:v>99.78</c:v>
                </c:pt>
                <c:pt idx="9">
                  <c:v>99.78</c:v>
                </c:pt>
                <c:pt idx="10">
                  <c:v>99.78</c:v>
                </c:pt>
                <c:pt idx="11">
                  <c:v>99.47</c:v>
                </c:pt>
                <c:pt idx="12">
                  <c:v>99.71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51392"/>
        <c:axId val="267350832"/>
      </c:lineChart>
      <c:dateAx>
        <c:axId val="26735139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5083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7350832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51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San Salvador de Jujuy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Tablero_Participacion4G_Ciudad!$F$1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Tablero_Participacion4G_Ciudad!$A$106:$A$118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Tablero_Participacion4G_Ciudad!$F$106:$F$118</c:f>
              <c:numCache>
                <c:formatCode>0.00</c:formatCode>
                <c:ptCount val="13"/>
                <c:pt idx="0">
                  <c:v>13.92</c:v>
                </c:pt>
                <c:pt idx="1">
                  <c:v>13.7</c:v>
                </c:pt>
                <c:pt idx="2">
                  <c:v>13.82</c:v>
                </c:pt>
                <c:pt idx="3">
                  <c:v>12.57</c:v>
                </c:pt>
                <c:pt idx="4">
                  <c:v>12.45</c:v>
                </c:pt>
                <c:pt idx="5" formatCode="General">
                  <c:v>12.86</c:v>
                </c:pt>
                <c:pt idx="6" formatCode="General">
                  <c:v>12.63</c:v>
                </c:pt>
                <c:pt idx="7" formatCode="General">
                  <c:v>13.25</c:v>
                </c:pt>
                <c:pt idx="8" formatCode="General">
                  <c:v>13.22</c:v>
                </c:pt>
                <c:pt idx="9" formatCode="General">
                  <c:v>12.83</c:v>
                </c:pt>
                <c:pt idx="10" formatCode="General">
                  <c:v>13.78</c:v>
                </c:pt>
                <c:pt idx="11" formatCode="General">
                  <c:v>13.62</c:v>
                </c:pt>
                <c:pt idx="12" formatCode="General">
                  <c:v>13.06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Tablero_Participacion4G_Ciudad!$L$1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Tablero_Participacion4G_Ciudad!$A$106:$A$118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Tablero_Participacion4G_Ciudad!$L$106:$L$118</c:f>
              <c:numCache>
                <c:formatCode>0.00</c:formatCode>
                <c:ptCount val="13"/>
                <c:pt idx="0">
                  <c:v>37.880000000000003</c:v>
                </c:pt>
                <c:pt idx="1">
                  <c:v>41.62</c:v>
                </c:pt>
                <c:pt idx="2">
                  <c:v>46.3</c:v>
                </c:pt>
                <c:pt idx="3">
                  <c:v>42.14</c:v>
                </c:pt>
                <c:pt idx="4">
                  <c:v>46.77</c:v>
                </c:pt>
                <c:pt idx="5" formatCode="General">
                  <c:v>48.14</c:v>
                </c:pt>
                <c:pt idx="6" formatCode="General">
                  <c:v>51.87</c:v>
                </c:pt>
                <c:pt idx="7" formatCode="General">
                  <c:v>49.6</c:v>
                </c:pt>
                <c:pt idx="8" formatCode="General">
                  <c:v>56.9</c:v>
                </c:pt>
                <c:pt idx="9" formatCode="General">
                  <c:v>58.04</c:v>
                </c:pt>
                <c:pt idx="10" formatCode="General">
                  <c:v>63.11</c:v>
                </c:pt>
                <c:pt idx="11" formatCode="General">
                  <c:v>60.1</c:v>
                </c:pt>
                <c:pt idx="12" formatCode="General">
                  <c:v>54.49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63392"/>
        <c:axId val="528262832"/>
      </c:lineChart>
      <c:dateAx>
        <c:axId val="52826339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826283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82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8263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San Salvador de Jujuy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Tablero_Participacion4G_Ciudad!$G$1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Tablero_Participacion4G_Ciudad!$A$106:$A$118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Tablero_Participacion4G_Ciudad!$G$106:$G$118</c:f>
              <c:numCache>
                <c:formatCode>0.00</c:formatCode>
                <c:ptCount val="13"/>
                <c:pt idx="0">
                  <c:v>92.6</c:v>
                </c:pt>
                <c:pt idx="1">
                  <c:v>90.83</c:v>
                </c:pt>
                <c:pt idx="2">
                  <c:v>92.7</c:v>
                </c:pt>
                <c:pt idx="3">
                  <c:v>92.69</c:v>
                </c:pt>
                <c:pt idx="4">
                  <c:v>93.87</c:v>
                </c:pt>
                <c:pt idx="5" formatCode="General">
                  <c:v>93.48</c:v>
                </c:pt>
                <c:pt idx="6" formatCode="General">
                  <c:v>93.3</c:v>
                </c:pt>
                <c:pt idx="7" formatCode="General">
                  <c:v>96.64</c:v>
                </c:pt>
                <c:pt idx="8" formatCode="General">
                  <c:v>97.58</c:v>
                </c:pt>
                <c:pt idx="9" formatCode="General">
                  <c:v>98.23</c:v>
                </c:pt>
                <c:pt idx="10" formatCode="General">
                  <c:v>97.7</c:v>
                </c:pt>
                <c:pt idx="11" formatCode="General">
                  <c:v>97.03</c:v>
                </c:pt>
                <c:pt idx="12" formatCode="General">
                  <c:v>97.43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Tablero_Participacion4G_Ciudad!$K$1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Tablero_Participacion4G_Ciudad!$A$106:$A$118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Tablero_Participacion4G_Ciudad!$K$106:$K$118</c:f>
              <c:numCache>
                <c:formatCode>0.00</c:formatCode>
                <c:ptCount val="13"/>
                <c:pt idx="0">
                  <c:v>99.7</c:v>
                </c:pt>
                <c:pt idx="1">
                  <c:v>99.7</c:v>
                </c:pt>
                <c:pt idx="2">
                  <c:v>99.7</c:v>
                </c:pt>
                <c:pt idx="3">
                  <c:v>99.7</c:v>
                </c:pt>
                <c:pt idx="4">
                  <c:v>99.7</c:v>
                </c:pt>
                <c:pt idx="5" formatCode="General">
                  <c:v>99.7</c:v>
                </c:pt>
                <c:pt idx="6" formatCode="General">
                  <c:v>99.7</c:v>
                </c:pt>
                <c:pt idx="7" formatCode="General">
                  <c:v>99.7</c:v>
                </c:pt>
                <c:pt idx="8" formatCode="General">
                  <c:v>99.7</c:v>
                </c:pt>
                <c:pt idx="9">
                  <c:v>99.7</c:v>
                </c:pt>
                <c:pt idx="10">
                  <c:v>99.7</c:v>
                </c:pt>
                <c:pt idx="11">
                  <c:v>99.7</c:v>
                </c:pt>
                <c:pt idx="12">
                  <c:v>99.23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57792"/>
        <c:axId val="528257232"/>
      </c:lineChart>
      <c:dateAx>
        <c:axId val="52825779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825723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8257232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8257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San Salvador de Jujuy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Tablero_Participacion4G_Ciudad!$S$1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Tablero_Participacion4G_Ciudad!$A$106:$A$118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Tablero_Participacion4G_Ciudad!$S$106:$S$118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</c:ser>
        <c:ser>
          <c:idx val="1"/>
          <c:order val="1"/>
          <c:tx>
            <c:strRef>
              <c:f>Tablero_Participacion4G_Ciudad!$T$1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Tablero_Participacion4G_Ciudad!$A$106:$A$118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Tablero_Participacion4G_Ciudad!$T$106:$T$118</c:f>
              <c:numCache>
                <c:formatCode>General</c:formatCode>
                <c:ptCount val="13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528274032"/>
        <c:axId val="528275712"/>
      </c:barChart>
      <c:dateAx>
        <c:axId val="52827403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827571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82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8274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Santa Rosa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Tablero_Participacion4G_Ciudad!$D$1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Tablero_Participacion4G_Ciudad!$A$119:$A$131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Tablero_Participacion4G_Ciudad!$D$119:$D$131</c:f>
              <c:numCache>
                <c:formatCode>0.00</c:formatCode>
                <c:ptCount val="13"/>
                <c:pt idx="0">
                  <c:v>5116.6479589843748</c:v>
                </c:pt>
                <c:pt idx="1">
                  <c:v>5853.13916015625</c:v>
                </c:pt>
                <c:pt idx="2">
                  <c:v>5384.2048437499998</c:v>
                </c:pt>
                <c:pt idx="3">
                  <c:v>5947.4374609375</c:v>
                </c:pt>
                <c:pt idx="4">
                  <c:v>5425.2675390625</c:v>
                </c:pt>
                <c:pt idx="5" formatCode="General">
                  <c:v>6104.18</c:v>
                </c:pt>
                <c:pt idx="6" formatCode="General">
                  <c:v>5737.42</c:v>
                </c:pt>
                <c:pt idx="7" formatCode="General">
                  <c:v>5084.3</c:v>
                </c:pt>
                <c:pt idx="8" formatCode="General">
                  <c:v>4602.25</c:v>
                </c:pt>
                <c:pt idx="9" formatCode="General">
                  <c:v>6096.8</c:v>
                </c:pt>
                <c:pt idx="10" formatCode="General">
                  <c:v>6672.03</c:v>
                </c:pt>
                <c:pt idx="11" formatCode="General">
                  <c:v>6737.87</c:v>
                </c:pt>
                <c:pt idx="12" formatCode="General">
                  <c:v>7021.44</c:v>
                </c:pt>
              </c:numCache>
            </c:numRef>
          </c:val>
        </c:ser>
        <c:ser>
          <c:idx val="6"/>
          <c:order val="1"/>
          <c:tx>
            <c:strRef>
              <c:f>Tablero_Participacion4G_Ciudad!$J$1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Tablero_Participacion4G_Ciudad!$A$119:$A$131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Tablero_Participacion4G_Ciudad!$J$119:$J$131</c:f>
              <c:numCache>
                <c:formatCode>0.00</c:formatCode>
                <c:ptCount val="13"/>
                <c:pt idx="0">
                  <c:v>2.46</c:v>
                </c:pt>
                <c:pt idx="1">
                  <c:v>154.86000000000001</c:v>
                </c:pt>
                <c:pt idx="2">
                  <c:v>508.58</c:v>
                </c:pt>
                <c:pt idx="3">
                  <c:v>519.65</c:v>
                </c:pt>
                <c:pt idx="4">
                  <c:v>615.6</c:v>
                </c:pt>
                <c:pt idx="5" formatCode="General">
                  <c:v>588.84</c:v>
                </c:pt>
                <c:pt idx="6" formatCode="General">
                  <c:v>853.56</c:v>
                </c:pt>
                <c:pt idx="7" formatCode="General">
                  <c:v>1855.4</c:v>
                </c:pt>
                <c:pt idx="8" formatCode="General">
                  <c:v>2049.41</c:v>
                </c:pt>
                <c:pt idx="9">
                  <c:v>1996.33</c:v>
                </c:pt>
                <c:pt idx="10">
                  <c:v>2020.17</c:v>
                </c:pt>
                <c:pt idx="11">
                  <c:v>2196.35</c:v>
                </c:pt>
                <c:pt idx="12">
                  <c:v>2455.11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9345264"/>
        <c:axId val="529344704"/>
      </c:barChart>
      <c:lineChart>
        <c:grouping val="stacked"/>
        <c:varyColors val="0"/>
        <c:ser>
          <c:idx val="10"/>
          <c:order val="2"/>
          <c:tx>
            <c:strRef>
              <c:f>Tablero_Participacion4G_Ciudad!$N$1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Tablero_Participacion4G_Ciudad!$A$44:$A$55</c:f>
              <c:numCache>
                <c:formatCode>m/d/yyyy</c:formatCode>
                <c:ptCount val="12"/>
                <c:pt idx="0">
                  <c:v>42512</c:v>
                </c:pt>
                <c:pt idx="1">
                  <c:v>42519</c:v>
                </c:pt>
                <c:pt idx="2">
                  <c:v>42526</c:v>
                </c:pt>
                <c:pt idx="3">
                  <c:v>42533</c:v>
                </c:pt>
                <c:pt idx="4">
                  <c:v>42540</c:v>
                </c:pt>
                <c:pt idx="5">
                  <c:v>42547</c:v>
                </c:pt>
                <c:pt idx="6">
                  <c:v>42554</c:v>
                </c:pt>
                <c:pt idx="7">
                  <c:v>42561</c:v>
                </c:pt>
                <c:pt idx="8">
                  <c:v>42568</c:v>
                </c:pt>
                <c:pt idx="9">
                  <c:v>42575</c:v>
                </c:pt>
                <c:pt idx="10">
                  <c:v>42491</c:v>
                </c:pt>
                <c:pt idx="11">
                  <c:v>42498</c:v>
                </c:pt>
              </c:numCache>
            </c:numRef>
          </c:cat>
          <c:val>
            <c:numRef>
              <c:f>Tablero_Participacion4G_Ciudad!$N$119:$N$131</c:f>
              <c:numCache>
                <c:formatCode>0%</c:formatCode>
                <c:ptCount val="13"/>
                <c:pt idx="0">
                  <c:v>4.5783984569032027E-4</c:v>
                </c:pt>
                <c:pt idx="1">
                  <c:v>2.4632236818665266E-2</c:v>
                </c:pt>
                <c:pt idx="2">
                  <c:v>8.2022435374251704E-2</c:v>
                </c:pt>
                <c:pt idx="3">
                  <c:v>7.7201443606942977E-2</c:v>
                </c:pt>
                <c:pt idx="4">
                  <c:v>9.8460648934758074E-2</c:v>
                </c:pt>
                <c:pt idx="5">
                  <c:v>8.5005023732806703E-2</c:v>
                </c:pt>
                <c:pt idx="6">
                  <c:v>0.12568507169509044</c:v>
                </c:pt>
                <c:pt idx="7">
                  <c:v>0.25967591594752176</c:v>
                </c:pt>
                <c:pt idx="8">
                  <c:v>0.2991952979237168</c:v>
                </c:pt>
                <c:pt idx="9">
                  <c:v>0.24354784204214538</c:v>
                </c:pt>
                <c:pt idx="10">
                  <c:v>0.22755504791770859</c:v>
                </c:pt>
                <c:pt idx="11">
                  <c:v>0.24066872451657514</c:v>
                </c:pt>
                <c:pt idx="12">
                  <c:v>0.25285309532907024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346384"/>
        <c:axId val="529345824"/>
      </c:lineChart>
      <c:dateAx>
        <c:axId val="52934526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934470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93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9345264"/>
        <c:crosses val="autoZero"/>
        <c:crossBetween val="between"/>
      </c:valAx>
      <c:dateAx>
        <c:axId val="5293463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9345824"/>
        <c:crosses val="autoZero"/>
        <c:auto val="1"/>
        <c:lblOffset val="100"/>
        <c:baseTimeUnit val="days"/>
      </c:dateAx>
      <c:valAx>
        <c:axId val="529345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9346384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Santa Rosa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Tablero_Participacion4G_Ciudad!$F$1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Tablero_Participacion4G_Ciudad!$A$119:$A$131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Tablero_Participacion4G_Ciudad!$F$119:$F$131</c:f>
              <c:numCache>
                <c:formatCode>0.00</c:formatCode>
                <c:ptCount val="13"/>
                <c:pt idx="0">
                  <c:v>14.64</c:v>
                </c:pt>
                <c:pt idx="1">
                  <c:v>14.4</c:v>
                </c:pt>
                <c:pt idx="2">
                  <c:v>13.45</c:v>
                </c:pt>
                <c:pt idx="3">
                  <c:v>13.56</c:v>
                </c:pt>
                <c:pt idx="4">
                  <c:v>14.2</c:v>
                </c:pt>
                <c:pt idx="5" formatCode="General">
                  <c:v>14.18</c:v>
                </c:pt>
                <c:pt idx="6" formatCode="General">
                  <c:v>13.8</c:v>
                </c:pt>
                <c:pt idx="7" formatCode="General">
                  <c:v>13.14</c:v>
                </c:pt>
                <c:pt idx="8" formatCode="General">
                  <c:v>13.67</c:v>
                </c:pt>
                <c:pt idx="9" formatCode="General">
                  <c:v>13.19</c:v>
                </c:pt>
                <c:pt idx="10" formatCode="General">
                  <c:v>12.82</c:v>
                </c:pt>
                <c:pt idx="11" formatCode="General">
                  <c:v>13.09</c:v>
                </c:pt>
                <c:pt idx="12" formatCode="General">
                  <c:v>13.92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Tablero_Participacion4G_Ciudad!$L$1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Tablero_Participacion4G_Ciudad!$A$119:$A$131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Tablero_Participacion4G_Ciudad!$L$119:$L$131</c:f>
              <c:numCache>
                <c:formatCode>0.00</c:formatCode>
                <c:ptCount val="13"/>
                <c:pt idx="0">
                  <c:v>16.71</c:v>
                </c:pt>
                <c:pt idx="1">
                  <c:v>19.38</c:v>
                </c:pt>
                <c:pt idx="2">
                  <c:v>24.96</c:v>
                </c:pt>
                <c:pt idx="3">
                  <c:v>23.94</c:v>
                </c:pt>
                <c:pt idx="4">
                  <c:v>19.36</c:v>
                </c:pt>
                <c:pt idx="5" formatCode="General">
                  <c:v>20.74</c:v>
                </c:pt>
                <c:pt idx="6" formatCode="General">
                  <c:v>25.31</c:v>
                </c:pt>
                <c:pt idx="7" formatCode="General">
                  <c:v>34.28</c:v>
                </c:pt>
                <c:pt idx="8" formatCode="General">
                  <c:v>37.520000000000003</c:v>
                </c:pt>
                <c:pt idx="9" formatCode="General">
                  <c:v>38.19</c:v>
                </c:pt>
                <c:pt idx="10" formatCode="General">
                  <c:v>36.409999999999997</c:v>
                </c:pt>
                <c:pt idx="11" formatCode="General">
                  <c:v>39.659999999999997</c:v>
                </c:pt>
                <c:pt idx="12" formatCode="General">
                  <c:v>42.22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341904"/>
        <c:axId val="529338544"/>
      </c:lineChart>
      <c:dateAx>
        <c:axId val="52934190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933854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93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9341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Santa Rosa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Tablero_Participacion4G_Ciudad!$G$1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Tablero_Participacion4G_Ciudad!$A$119:$A$131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Tablero_Participacion4G_Ciudad!$G$119:$G$131</c:f>
              <c:numCache>
                <c:formatCode>0.00</c:formatCode>
                <c:ptCount val="13"/>
                <c:pt idx="0">
                  <c:v>92.83</c:v>
                </c:pt>
                <c:pt idx="1">
                  <c:v>89.85</c:v>
                </c:pt>
                <c:pt idx="2">
                  <c:v>93.76</c:v>
                </c:pt>
                <c:pt idx="3">
                  <c:v>91.27</c:v>
                </c:pt>
                <c:pt idx="4">
                  <c:v>92.59</c:v>
                </c:pt>
                <c:pt idx="5" formatCode="General">
                  <c:v>91.6</c:v>
                </c:pt>
                <c:pt idx="6" formatCode="General">
                  <c:v>93.09</c:v>
                </c:pt>
                <c:pt idx="7" formatCode="General">
                  <c:v>95.77</c:v>
                </c:pt>
                <c:pt idx="8" formatCode="General">
                  <c:v>95.57</c:v>
                </c:pt>
                <c:pt idx="9" formatCode="General">
                  <c:v>94.79</c:v>
                </c:pt>
                <c:pt idx="10" formatCode="General">
                  <c:v>97.58</c:v>
                </c:pt>
                <c:pt idx="11" formatCode="General">
                  <c:v>97.35</c:v>
                </c:pt>
                <c:pt idx="12" formatCode="General">
                  <c:v>95.81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Tablero_Participacion4G_Ciudad!$K$1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Tablero_Participacion4G_Ciudad!$A$119:$A$131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Tablero_Participacion4G_Ciudad!$K$119:$K$131</c:f>
              <c:numCache>
                <c:formatCode>0.00</c:formatCode>
                <c:ptCount val="13"/>
                <c:pt idx="0">
                  <c:v>99.75</c:v>
                </c:pt>
                <c:pt idx="1">
                  <c:v>99.72</c:v>
                </c:pt>
                <c:pt idx="2">
                  <c:v>99.68</c:v>
                </c:pt>
                <c:pt idx="3">
                  <c:v>99.67</c:v>
                </c:pt>
                <c:pt idx="4">
                  <c:v>99.75</c:v>
                </c:pt>
                <c:pt idx="5" formatCode="General">
                  <c:v>99.77</c:v>
                </c:pt>
                <c:pt idx="6" formatCode="General">
                  <c:v>99.76</c:v>
                </c:pt>
                <c:pt idx="7" formatCode="General">
                  <c:v>99.87</c:v>
                </c:pt>
                <c:pt idx="8" formatCode="General">
                  <c:v>99.91</c:v>
                </c:pt>
                <c:pt idx="9">
                  <c:v>99.91</c:v>
                </c:pt>
                <c:pt idx="10">
                  <c:v>99.9</c:v>
                </c:pt>
                <c:pt idx="11">
                  <c:v>99.85</c:v>
                </c:pt>
                <c:pt idx="12">
                  <c:v>99.85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363184"/>
        <c:axId val="529357024"/>
      </c:lineChart>
      <c:dateAx>
        <c:axId val="52936318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935702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9357024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9363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Santa Rosa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Tablero_Participacion4G_Ciudad!$S$1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Tablero_Participacion4G_Ciudad!$A$119:$A$131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Tablero_Participacion4G_Ciudad!$S$119:$S$131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</c:ser>
        <c:ser>
          <c:idx val="1"/>
          <c:order val="1"/>
          <c:tx>
            <c:strRef>
              <c:f>Tablero_Participacion4G_Ciudad!$T$1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Tablero_Participacion4G_Ciudad!$A$119:$A$131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Tablero_Participacion4G_Ciudad!$T$119:$T$131</c:f>
              <c:numCache>
                <c:formatCode>General</c:formatCode>
                <c:ptCount val="13"/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529353104"/>
        <c:axId val="529353664"/>
      </c:barChart>
      <c:dateAx>
        <c:axId val="52935310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935366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9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9353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Neuquen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Tablero_Participacion4G_Ciudad!$D$1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Tablero_Participacion4G_Ciudad!$A$171:$A$183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Tablero_Participacion4G_Ciudad!$D$171:$D$183</c:f>
              <c:numCache>
                <c:formatCode>0.00</c:formatCode>
                <c:ptCount val="13"/>
                <c:pt idx="0">
                  <c:v>11542.778447265626</c:v>
                </c:pt>
                <c:pt idx="1">
                  <c:v>11396.952753906249</c:v>
                </c:pt>
                <c:pt idx="2">
                  <c:v>10961.537265625</c:v>
                </c:pt>
                <c:pt idx="3">
                  <c:v>14573.453046875</c:v>
                </c:pt>
                <c:pt idx="4">
                  <c:v>12155.514121093751</c:v>
                </c:pt>
                <c:pt idx="5" formatCode="General">
                  <c:v>14245.92</c:v>
                </c:pt>
                <c:pt idx="6" formatCode="General">
                  <c:v>13681.36</c:v>
                </c:pt>
                <c:pt idx="7" formatCode="General">
                  <c:v>11970.66</c:v>
                </c:pt>
                <c:pt idx="8" formatCode="General">
                  <c:v>10792.91</c:v>
                </c:pt>
                <c:pt idx="9" formatCode="General">
                  <c:v>14607.37</c:v>
                </c:pt>
                <c:pt idx="10" formatCode="General">
                  <c:v>14993.42</c:v>
                </c:pt>
                <c:pt idx="11" formatCode="General">
                  <c:v>15273.8</c:v>
                </c:pt>
                <c:pt idx="12" formatCode="General">
                  <c:v>15508.43</c:v>
                </c:pt>
              </c:numCache>
            </c:numRef>
          </c:val>
        </c:ser>
        <c:ser>
          <c:idx val="6"/>
          <c:order val="1"/>
          <c:tx>
            <c:strRef>
              <c:f>Tablero_Participacion4G_Ciudad!$J$1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Tablero_Participacion4G_Ciudad!$A$171:$A$183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Tablero_Participacion4G_Ciudad!$J$171:$J$183</c:f>
              <c:numCache>
                <c:formatCode>0.00</c:formatCode>
                <c:ptCount val="13"/>
                <c:pt idx="0">
                  <c:v>2393.91</c:v>
                </c:pt>
                <c:pt idx="1">
                  <c:v>1926.59</c:v>
                </c:pt>
                <c:pt idx="2">
                  <c:v>2973.84</c:v>
                </c:pt>
                <c:pt idx="3">
                  <c:v>2930.96</c:v>
                </c:pt>
                <c:pt idx="4">
                  <c:v>3258.02</c:v>
                </c:pt>
                <c:pt idx="5" formatCode="General">
                  <c:v>3095.35</c:v>
                </c:pt>
                <c:pt idx="6" formatCode="General">
                  <c:v>3151.72</c:v>
                </c:pt>
                <c:pt idx="7" formatCode="General">
                  <c:v>3196.98</c:v>
                </c:pt>
                <c:pt idx="8" formatCode="General">
                  <c:v>3347.18</c:v>
                </c:pt>
                <c:pt idx="9">
                  <c:v>3741.78</c:v>
                </c:pt>
                <c:pt idx="10">
                  <c:v>3931.23</c:v>
                </c:pt>
                <c:pt idx="11">
                  <c:v>4058</c:v>
                </c:pt>
                <c:pt idx="12">
                  <c:v>4421.1499999999996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9349744"/>
        <c:axId val="529349184"/>
      </c:barChart>
      <c:lineChart>
        <c:grouping val="stacked"/>
        <c:varyColors val="0"/>
        <c:ser>
          <c:idx val="10"/>
          <c:order val="2"/>
          <c:tx>
            <c:strRef>
              <c:f>Tablero_Participacion4G_Ciudad!$N$1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Tablero_Participacion4G_Ciudad!$A$44:$A$55</c:f>
              <c:numCache>
                <c:formatCode>m/d/yyyy</c:formatCode>
                <c:ptCount val="12"/>
                <c:pt idx="0">
                  <c:v>42512</c:v>
                </c:pt>
                <c:pt idx="1">
                  <c:v>42519</c:v>
                </c:pt>
                <c:pt idx="2">
                  <c:v>42526</c:v>
                </c:pt>
                <c:pt idx="3">
                  <c:v>42533</c:v>
                </c:pt>
                <c:pt idx="4">
                  <c:v>42540</c:v>
                </c:pt>
                <c:pt idx="5">
                  <c:v>42547</c:v>
                </c:pt>
                <c:pt idx="6">
                  <c:v>42554</c:v>
                </c:pt>
                <c:pt idx="7">
                  <c:v>42561</c:v>
                </c:pt>
                <c:pt idx="8">
                  <c:v>42568</c:v>
                </c:pt>
                <c:pt idx="9">
                  <c:v>42575</c:v>
                </c:pt>
                <c:pt idx="10">
                  <c:v>42491</c:v>
                </c:pt>
                <c:pt idx="11">
                  <c:v>42498</c:v>
                </c:pt>
              </c:numCache>
            </c:numRef>
          </c:cat>
          <c:val>
            <c:numRef>
              <c:f>Tablero_Participacion4G_Ciudad!$N$171:$N$183</c:f>
              <c:numCache>
                <c:formatCode>0%</c:formatCode>
                <c:ptCount val="13"/>
                <c:pt idx="0">
                  <c:v>0.16741195954565335</c:v>
                </c:pt>
                <c:pt idx="1">
                  <c:v>0.14071594487594027</c:v>
                </c:pt>
                <c:pt idx="2">
                  <c:v>0.2078682863003691</c:v>
                </c:pt>
                <c:pt idx="3">
                  <c:v>0.16423330417934756</c:v>
                </c:pt>
                <c:pt idx="4">
                  <c:v>0.20693031841796272</c:v>
                </c:pt>
                <c:pt idx="5">
                  <c:v>0.17478501615237499</c:v>
                </c:pt>
                <c:pt idx="6">
                  <c:v>0.18359947525031628</c:v>
                </c:pt>
                <c:pt idx="7">
                  <c:v>0.20627686955309843</c:v>
                </c:pt>
                <c:pt idx="8">
                  <c:v>0.23153556477251658</c:v>
                </c:pt>
                <c:pt idx="9">
                  <c:v>0.20182233304584635</c:v>
                </c:pt>
                <c:pt idx="10">
                  <c:v>0.20402197142925352</c:v>
                </c:pt>
                <c:pt idx="11">
                  <c:v>0.20617771014706299</c:v>
                </c:pt>
                <c:pt idx="12">
                  <c:v>0.217639686365319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348624"/>
        <c:axId val="529351984"/>
      </c:lineChart>
      <c:dateAx>
        <c:axId val="52934974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934918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93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9349744"/>
        <c:crosses val="autoZero"/>
        <c:crossBetween val="between"/>
      </c:valAx>
      <c:dateAx>
        <c:axId val="5293486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9351984"/>
        <c:crosses val="autoZero"/>
        <c:auto val="1"/>
        <c:lblOffset val="100"/>
        <c:baseTimeUnit val="days"/>
      </c:dateAx>
      <c:valAx>
        <c:axId val="5293519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9348624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Neuquen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Tablero_Participacion4G_Ciudad!$F$1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Tablero_Participacion4G_Ciudad!$A$171:$A$183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Tablero_Participacion4G_Ciudad!$F$171:$F$183</c:f>
              <c:numCache>
                <c:formatCode>0.00</c:formatCode>
                <c:ptCount val="13"/>
                <c:pt idx="0">
                  <c:v>11.04</c:v>
                </c:pt>
                <c:pt idx="1">
                  <c:v>11.52</c:v>
                </c:pt>
                <c:pt idx="2">
                  <c:v>11.93</c:v>
                </c:pt>
                <c:pt idx="3">
                  <c:v>11.15</c:v>
                </c:pt>
                <c:pt idx="4">
                  <c:v>11.2</c:v>
                </c:pt>
                <c:pt idx="5" formatCode="General">
                  <c:v>11.24</c:v>
                </c:pt>
                <c:pt idx="6" formatCode="General">
                  <c:v>10.94</c:v>
                </c:pt>
                <c:pt idx="7" formatCode="General">
                  <c:v>10.58</c:v>
                </c:pt>
                <c:pt idx="8" formatCode="General">
                  <c:v>10.96</c:v>
                </c:pt>
                <c:pt idx="9" formatCode="General">
                  <c:v>10.72</c:v>
                </c:pt>
                <c:pt idx="10" formatCode="General">
                  <c:v>10.23</c:v>
                </c:pt>
                <c:pt idx="11" formatCode="General">
                  <c:v>10.45</c:v>
                </c:pt>
                <c:pt idx="12" formatCode="General">
                  <c:v>10.84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Tablero_Participacion4G_Ciudad!$L$1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Tablero_Participacion4G_Ciudad!$A$171:$A$183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Tablero_Participacion4G_Ciudad!$L$171:$L$183</c:f>
              <c:numCache>
                <c:formatCode>0.00</c:formatCode>
                <c:ptCount val="13"/>
                <c:pt idx="0">
                  <c:v>22.44</c:v>
                </c:pt>
                <c:pt idx="1">
                  <c:v>22.79</c:v>
                </c:pt>
                <c:pt idx="2">
                  <c:v>25.1</c:v>
                </c:pt>
                <c:pt idx="3">
                  <c:v>23.07</c:v>
                </c:pt>
                <c:pt idx="4">
                  <c:v>24.75</c:v>
                </c:pt>
                <c:pt idx="5" formatCode="General">
                  <c:v>26.24</c:v>
                </c:pt>
                <c:pt idx="6" formatCode="General">
                  <c:v>24.67</c:v>
                </c:pt>
                <c:pt idx="7" formatCode="General">
                  <c:v>22.45</c:v>
                </c:pt>
                <c:pt idx="8" formatCode="General">
                  <c:v>24.89</c:v>
                </c:pt>
                <c:pt idx="9" formatCode="General">
                  <c:v>27.44</c:v>
                </c:pt>
                <c:pt idx="10" formatCode="General">
                  <c:v>27.58</c:v>
                </c:pt>
                <c:pt idx="11" formatCode="General">
                  <c:v>29.6</c:v>
                </c:pt>
                <c:pt idx="12" formatCode="General">
                  <c:v>30.8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365424"/>
        <c:axId val="529367104"/>
      </c:lineChart>
      <c:dateAx>
        <c:axId val="52936542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936710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93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9365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Neuquen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Tablero_Participacion4G_Ciudad!$G$1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Tablero_Participacion4G_Ciudad!$A$171:$A$183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Tablero_Participacion4G_Ciudad!$G$171:$G$183</c:f>
              <c:numCache>
                <c:formatCode>0.00</c:formatCode>
                <c:ptCount val="13"/>
                <c:pt idx="0">
                  <c:v>95.71</c:v>
                </c:pt>
                <c:pt idx="1">
                  <c:v>95.51</c:v>
                </c:pt>
                <c:pt idx="2">
                  <c:v>96.72</c:v>
                </c:pt>
                <c:pt idx="3">
                  <c:v>94.45</c:v>
                </c:pt>
                <c:pt idx="4">
                  <c:v>96.81</c:v>
                </c:pt>
                <c:pt idx="5" formatCode="General">
                  <c:v>97.27</c:v>
                </c:pt>
                <c:pt idx="6" formatCode="General">
                  <c:v>97.37</c:v>
                </c:pt>
                <c:pt idx="7" formatCode="General">
                  <c:v>97.35</c:v>
                </c:pt>
                <c:pt idx="8" formatCode="General">
                  <c:v>97.62</c:v>
                </c:pt>
                <c:pt idx="9" formatCode="General">
                  <c:v>97.75</c:v>
                </c:pt>
                <c:pt idx="10" formatCode="General">
                  <c:v>98.08</c:v>
                </c:pt>
                <c:pt idx="11" formatCode="General">
                  <c:v>96.43</c:v>
                </c:pt>
                <c:pt idx="12" formatCode="General">
                  <c:v>96.24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Tablero_Participacion4G_Ciudad!$K$1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Tablero_Participacion4G_Ciudad!$A$171:$A$183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Tablero_Participacion4G_Ciudad!$K$171:$K$183</c:f>
              <c:numCache>
                <c:formatCode>0.00</c:formatCode>
                <c:ptCount val="13"/>
                <c:pt idx="0">
                  <c:v>99.59</c:v>
                </c:pt>
                <c:pt idx="1">
                  <c:v>99.6</c:v>
                </c:pt>
                <c:pt idx="2">
                  <c:v>99.44</c:v>
                </c:pt>
                <c:pt idx="3">
                  <c:v>99.43</c:v>
                </c:pt>
                <c:pt idx="4">
                  <c:v>99.59</c:v>
                </c:pt>
                <c:pt idx="5" formatCode="General">
                  <c:v>99.78</c:v>
                </c:pt>
                <c:pt idx="6" formatCode="General">
                  <c:v>98.01</c:v>
                </c:pt>
                <c:pt idx="7" formatCode="General">
                  <c:v>94.71</c:v>
                </c:pt>
                <c:pt idx="8" formatCode="General">
                  <c:v>94.04</c:v>
                </c:pt>
                <c:pt idx="9">
                  <c:v>98.61</c:v>
                </c:pt>
                <c:pt idx="10">
                  <c:v>99.81</c:v>
                </c:pt>
                <c:pt idx="11">
                  <c:v>99.74</c:v>
                </c:pt>
                <c:pt idx="12">
                  <c:v>99.74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367664"/>
        <c:axId val="299906832"/>
      </c:lineChart>
      <c:dateAx>
        <c:axId val="52936766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990683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9990683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9367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Córdoba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Tablero_Participacion4G_Ciudad!$S$1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Tablero_Participacion4G_Ciudad!$A$54:$A$66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Tablero_Participacion4G_Ciudad!$S$54:$S$66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188</c:v>
                </c:pt>
                <c:pt idx="6">
                  <c:v>188</c:v>
                </c:pt>
                <c:pt idx="7">
                  <c:v>189</c:v>
                </c:pt>
                <c:pt idx="8">
                  <c:v>189</c:v>
                </c:pt>
                <c:pt idx="9">
                  <c:v>189</c:v>
                </c:pt>
                <c:pt idx="10">
                  <c:v>190</c:v>
                </c:pt>
                <c:pt idx="11">
                  <c:v>190</c:v>
                </c:pt>
                <c:pt idx="12">
                  <c:v>191</c:v>
                </c:pt>
              </c:numCache>
            </c:numRef>
          </c:val>
        </c:ser>
        <c:ser>
          <c:idx val="1"/>
          <c:order val="1"/>
          <c:tx>
            <c:strRef>
              <c:f>Tablero_Participacion4G_Ciudad!$T$1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Tablero_Participacion4G_Ciudad!$A$54:$A$66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Tablero_Participacion4G_Ciudad!$T$54:$T$66</c:f>
              <c:numCache>
                <c:formatCode>General</c:formatCode>
                <c:ptCount val="13"/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117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267346912"/>
        <c:axId val="267340752"/>
      </c:barChart>
      <c:dateAx>
        <c:axId val="26734691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407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7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46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Neuquen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Tablero_Participacion4G_Ciudad!$S$1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Tablero_Participacion4G_Ciudad!$A$171:$A$183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Tablero_Participacion4G_Ciudad!$S$171:$S$183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</c:ser>
        <c:ser>
          <c:idx val="1"/>
          <c:order val="1"/>
          <c:tx>
            <c:strRef>
              <c:f>Tablero_Participacion4G_Ciudad!$T$1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Tablero_Participacion4G_Ciudad!$A$171:$A$183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Tablero_Participacion4G_Ciudad!$T$171:$T$183</c:f>
              <c:numCache>
                <c:formatCode>General</c:formatCode>
                <c:ptCount val="13"/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299902912"/>
        <c:axId val="299903472"/>
      </c:barChart>
      <c:dateAx>
        <c:axId val="29990291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990347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999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9902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Chubut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Tablero_Participacion4G_Ciudad!$D$1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Tablero_Participacion4G_Ciudad!$A$41:$A$53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Tablero_Participacion4G_Ciudad!$D$41:$D$53</c:f>
              <c:numCache>
                <c:formatCode>0.00</c:formatCode>
                <c:ptCount val="13"/>
                <c:pt idx="0">
                  <c:v>1562.3045605468751</c:v>
                </c:pt>
                <c:pt idx="1">
                  <c:v>1646.5350292968751</c:v>
                </c:pt>
                <c:pt idx="2">
                  <c:v>1497.4913964843749</c:v>
                </c:pt>
                <c:pt idx="3">
                  <c:v>2012.69873046875</c:v>
                </c:pt>
                <c:pt idx="4">
                  <c:v>1619.3585058593751</c:v>
                </c:pt>
                <c:pt idx="5" formatCode="General">
                  <c:v>1966.46</c:v>
                </c:pt>
                <c:pt idx="6" formatCode="General">
                  <c:v>1832.35</c:v>
                </c:pt>
                <c:pt idx="7" formatCode="General">
                  <c:v>1652.1</c:v>
                </c:pt>
                <c:pt idx="8" formatCode="General">
                  <c:v>1405.24</c:v>
                </c:pt>
                <c:pt idx="9" formatCode="General">
                  <c:v>1911.99</c:v>
                </c:pt>
                <c:pt idx="10" formatCode="General">
                  <c:v>2008.65</c:v>
                </c:pt>
                <c:pt idx="11" formatCode="General">
                  <c:v>1974.55</c:v>
                </c:pt>
                <c:pt idx="12" formatCode="General">
                  <c:v>2063.6799999999998</c:v>
                </c:pt>
              </c:numCache>
            </c:numRef>
          </c:val>
        </c:ser>
        <c:ser>
          <c:idx val="6"/>
          <c:order val="1"/>
          <c:tx>
            <c:strRef>
              <c:f>Tablero_Participacion4G_Ciudad!$J$1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Tablero_Participacion4G_Ciudad!$A$41:$A$53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Tablero_Participacion4G_Ciudad!$J$41:$J$53</c:f>
              <c:numCache>
                <c:formatCode>0.00</c:formatCode>
                <c:ptCount val="13"/>
                <c:pt idx="0">
                  <c:v>441.19</c:v>
                </c:pt>
                <c:pt idx="1">
                  <c:v>421.35</c:v>
                </c:pt>
                <c:pt idx="2">
                  <c:v>618.48</c:v>
                </c:pt>
                <c:pt idx="3">
                  <c:v>611.73</c:v>
                </c:pt>
                <c:pt idx="4">
                  <c:v>661.07</c:v>
                </c:pt>
                <c:pt idx="5" formatCode="General">
                  <c:v>619.28</c:v>
                </c:pt>
                <c:pt idx="6" formatCode="General">
                  <c:v>652.73</c:v>
                </c:pt>
                <c:pt idx="7" formatCode="General">
                  <c:v>672.32</c:v>
                </c:pt>
                <c:pt idx="8" formatCode="General">
                  <c:v>661.72</c:v>
                </c:pt>
                <c:pt idx="9">
                  <c:v>754.04</c:v>
                </c:pt>
                <c:pt idx="10">
                  <c:v>756.24</c:v>
                </c:pt>
                <c:pt idx="11">
                  <c:v>807.73</c:v>
                </c:pt>
                <c:pt idx="12">
                  <c:v>934.92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9900672"/>
        <c:axId val="299900112"/>
      </c:barChart>
      <c:lineChart>
        <c:grouping val="stacked"/>
        <c:varyColors val="0"/>
        <c:ser>
          <c:idx val="10"/>
          <c:order val="2"/>
          <c:tx>
            <c:strRef>
              <c:f>Tablero_Participacion4G_Ciudad!$N$1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Tablero_Participacion4G_Ciudad!$A$44:$A$55</c:f>
              <c:numCache>
                <c:formatCode>m/d/yyyy</c:formatCode>
                <c:ptCount val="12"/>
                <c:pt idx="0">
                  <c:v>42512</c:v>
                </c:pt>
                <c:pt idx="1">
                  <c:v>42519</c:v>
                </c:pt>
                <c:pt idx="2">
                  <c:v>42526</c:v>
                </c:pt>
                <c:pt idx="3">
                  <c:v>42533</c:v>
                </c:pt>
                <c:pt idx="4">
                  <c:v>42540</c:v>
                </c:pt>
                <c:pt idx="5">
                  <c:v>42547</c:v>
                </c:pt>
                <c:pt idx="6">
                  <c:v>42554</c:v>
                </c:pt>
                <c:pt idx="7">
                  <c:v>42561</c:v>
                </c:pt>
                <c:pt idx="8">
                  <c:v>42568</c:v>
                </c:pt>
                <c:pt idx="9">
                  <c:v>42575</c:v>
                </c:pt>
                <c:pt idx="10">
                  <c:v>42491</c:v>
                </c:pt>
                <c:pt idx="11">
                  <c:v>42498</c:v>
                </c:pt>
              </c:numCache>
            </c:numRef>
          </c:cat>
          <c:val>
            <c:numRef>
              <c:f>Tablero_Participacion4G_Ciudad!$N$41:$N$53</c:f>
              <c:numCache>
                <c:formatCode>0%</c:formatCode>
                <c:ptCount val="13"/>
                <c:pt idx="0">
                  <c:v>0.21429096983379906</c:v>
                </c:pt>
                <c:pt idx="1">
                  <c:v>0.19801796983116221</c:v>
                </c:pt>
                <c:pt idx="2">
                  <c:v>0.28421445510220789</c:v>
                </c:pt>
                <c:pt idx="3">
                  <c:v>0.22843511020708288</c:v>
                </c:pt>
                <c:pt idx="4">
                  <c:v>0.28329973401486414</c:v>
                </c:pt>
                <c:pt idx="5">
                  <c:v>0.23402172886159658</c:v>
                </c:pt>
                <c:pt idx="6">
                  <c:v>0.25664183065641771</c:v>
                </c:pt>
                <c:pt idx="7">
                  <c:v>0.28244823196783642</c:v>
                </c:pt>
                <c:pt idx="8">
                  <c:v>0.31219245231389087</c:v>
                </c:pt>
                <c:pt idx="9">
                  <c:v>0.27959820087731335</c:v>
                </c:pt>
                <c:pt idx="10">
                  <c:v>0.26817877166292542</c:v>
                </c:pt>
                <c:pt idx="11">
                  <c:v>0.28436090702021821</c:v>
                </c:pt>
                <c:pt idx="12">
                  <c:v>0.3053468024024848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901792"/>
        <c:axId val="299901232"/>
      </c:lineChart>
      <c:dateAx>
        <c:axId val="29990067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990011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999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9900672"/>
        <c:crosses val="autoZero"/>
        <c:crossBetween val="between"/>
      </c:valAx>
      <c:dateAx>
        <c:axId val="2999017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99901232"/>
        <c:crosses val="autoZero"/>
        <c:auto val="1"/>
        <c:lblOffset val="100"/>
        <c:baseTimeUnit val="days"/>
      </c:dateAx>
      <c:valAx>
        <c:axId val="2999012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9901792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Chubut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Tablero_Participacion4G_Ciudad!$F$1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Tablero_Participacion4G_Ciudad!$A$41:$A$53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Tablero_Participacion4G_Ciudad!$F$41:$F$53</c:f>
              <c:numCache>
                <c:formatCode>0.00</c:formatCode>
                <c:ptCount val="13"/>
                <c:pt idx="0">
                  <c:v>20.98</c:v>
                </c:pt>
                <c:pt idx="1">
                  <c:v>21.42</c:v>
                </c:pt>
                <c:pt idx="2">
                  <c:v>21.2</c:v>
                </c:pt>
                <c:pt idx="3">
                  <c:v>20.309999999999999</c:v>
                </c:pt>
                <c:pt idx="4">
                  <c:v>20.82</c:v>
                </c:pt>
                <c:pt idx="5" formatCode="General">
                  <c:v>20.72</c:v>
                </c:pt>
                <c:pt idx="6" formatCode="General">
                  <c:v>20.34</c:v>
                </c:pt>
                <c:pt idx="7" formatCode="General">
                  <c:v>20.39</c:v>
                </c:pt>
                <c:pt idx="8" formatCode="General">
                  <c:v>20.72</c:v>
                </c:pt>
                <c:pt idx="9" formatCode="General">
                  <c:v>19.559999999999999</c:v>
                </c:pt>
                <c:pt idx="10" formatCode="General">
                  <c:v>19.190000000000001</c:v>
                </c:pt>
                <c:pt idx="11" formatCode="General">
                  <c:v>19.28</c:v>
                </c:pt>
                <c:pt idx="12" formatCode="General">
                  <c:v>20.7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Tablero_Participacion4G_Ciudad!$L$1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Tablero_Participacion4G_Ciudad!$A$41:$A$53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Tablero_Participacion4G_Ciudad!$L$41:$L$53</c:f>
              <c:numCache>
                <c:formatCode>0.00</c:formatCode>
                <c:ptCount val="13"/>
                <c:pt idx="0">
                  <c:v>40.130000000000003</c:v>
                </c:pt>
                <c:pt idx="1">
                  <c:v>41.51</c:v>
                </c:pt>
                <c:pt idx="2">
                  <c:v>45.25</c:v>
                </c:pt>
                <c:pt idx="3">
                  <c:v>44.11</c:v>
                </c:pt>
                <c:pt idx="4">
                  <c:v>49.15</c:v>
                </c:pt>
                <c:pt idx="5" formatCode="General">
                  <c:v>50.45</c:v>
                </c:pt>
                <c:pt idx="6" formatCode="General">
                  <c:v>51.39</c:v>
                </c:pt>
                <c:pt idx="7" formatCode="General">
                  <c:v>48.93</c:v>
                </c:pt>
                <c:pt idx="8" formatCode="General">
                  <c:v>49.63</c:v>
                </c:pt>
                <c:pt idx="9" formatCode="General">
                  <c:v>54.92</c:v>
                </c:pt>
                <c:pt idx="10" formatCode="General">
                  <c:v>54.25</c:v>
                </c:pt>
                <c:pt idx="11" formatCode="General">
                  <c:v>56.49</c:v>
                </c:pt>
                <c:pt idx="12" formatCode="General">
                  <c:v>59.75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897872"/>
        <c:axId val="299897312"/>
      </c:lineChart>
      <c:dateAx>
        <c:axId val="29989787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989731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998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9897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Chubut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Tablero_Participacion4G_Ciudad!$G$1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Tablero_Participacion4G_Ciudad!$A$41:$A$53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Tablero_Participacion4G_Ciudad!$G$41:$G$53</c:f>
              <c:numCache>
                <c:formatCode>0.00</c:formatCode>
                <c:ptCount val="13"/>
                <c:pt idx="0">
                  <c:v>92.25</c:v>
                </c:pt>
                <c:pt idx="1">
                  <c:v>90.96</c:v>
                </c:pt>
                <c:pt idx="2">
                  <c:v>91.48</c:v>
                </c:pt>
                <c:pt idx="3">
                  <c:v>92.23</c:v>
                </c:pt>
                <c:pt idx="4">
                  <c:v>92.46</c:v>
                </c:pt>
                <c:pt idx="5" formatCode="General">
                  <c:v>92.29</c:v>
                </c:pt>
                <c:pt idx="6" formatCode="General">
                  <c:v>92.6</c:v>
                </c:pt>
                <c:pt idx="7" formatCode="General">
                  <c:v>91.66</c:v>
                </c:pt>
                <c:pt idx="8" formatCode="General">
                  <c:v>92.2</c:v>
                </c:pt>
                <c:pt idx="9" formatCode="General">
                  <c:v>92.96</c:v>
                </c:pt>
                <c:pt idx="10" formatCode="General">
                  <c:v>92.34</c:v>
                </c:pt>
                <c:pt idx="11" formatCode="General">
                  <c:v>91.56</c:v>
                </c:pt>
                <c:pt idx="12" formatCode="General">
                  <c:v>89.87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Tablero_Participacion4G_Ciudad!$K$1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Tablero_Participacion4G_Ciudad!$A$41:$A$53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Tablero_Participacion4G_Ciudad!$K$41:$K$53</c:f>
              <c:numCache>
                <c:formatCode>0.00</c:formatCode>
                <c:ptCount val="13"/>
                <c:pt idx="0">
                  <c:v>99.89</c:v>
                </c:pt>
                <c:pt idx="1">
                  <c:v>99.87</c:v>
                </c:pt>
                <c:pt idx="2">
                  <c:v>99.85</c:v>
                </c:pt>
                <c:pt idx="3">
                  <c:v>99.85</c:v>
                </c:pt>
                <c:pt idx="4">
                  <c:v>99.85</c:v>
                </c:pt>
                <c:pt idx="5">
                  <c:v>99.85</c:v>
                </c:pt>
                <c:pt idx="6">
                  <c:v>99.85</c:v>
                </c:pt>
                <c:pt idx="7">
                  <c:v>99.85</c:v>
                </c:pt>
                <c:pt idx="8">
                  <c:v>99.85</c:v>
                </c:pt>
                <c:pt idx="9">
                  <c:v>99.85</c:v>
                </c:pt>
                <c:pt idx="10">
                  <c:v>99.85</c:v>
                </c:pt>
                <c:pt idx="11">
                  <c:v>99.81</c:v>
                </c:pt>
                <c:pt idx="12">
                  <c:v>99.81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917472"/>
        <c:axId val="299918592"/>
      </c:lineChart>
      <c:dateAx>
        <c:axId val="29991747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991859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9991859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9917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Chubut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Tablero_Participacion4G_Ciudad!$S$1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Tablero_Participacion4G_Ciudad!$A$41:$A$53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Tablero_Participacion4G_Ciudad!$S$41:$S$53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Tablero_Participacion4G_Ciudad!$T$1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Tablero_Participacion4G_Ciudad!$A$41:$A$53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Tablero_Participacion4G_Ciudad!$T$41:$T$53</c:f>
              <c:numCache>
                <c:formatCode>General</c:formatCode>
                <c:ptCount val="13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299915232"/>
        <c:axId val="299914672"/>
      </c:barChart>
      <c:dateAx>
        <c:axId val="29991523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991467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999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99915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Viedma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Tablero_Participacion4G_Ciudad!$D$1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Tablero_Participacion4G_Ciudad!$A$184:$A$196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Tablero_Participacion4G_Ciudad!$D$184:$D$196</c:f>
              <c:numCache>
                <c:formatCode>0.00</c:formatCode>
                <c:ptCount val="13"/>
                <c:pt idx="0">
                  <c:v>1059.7205859374999</c:v>
                </c:pt>
                <c:pt idx="1">
                  <c:v>1057.608603515625</c:v>
                </c:pt>
                <c:pt idx="2">
                  <c:v>1047.2906054687501</c:v>
                </c:pt>
                <c:pt idx="3">
                  <c:v>1367.4344335937501</c:v>
                </c:pt>
                <c:pt idx="4">
                  <c:v>1165.029765625</c:v>
                </c:pt>
                <c:pt idx="5" formatCode="General">
                  <c:v>1296.5899999999999</c:v>
                </c:pt>
                <c:pt idx="6" formatCode="General">
                  <c:v>1269.32</c:v>
                </c:pt>
                <c:pt idx="7" formatCode="General">
                  <c:v>1144.45</c:v>
                </c:pt>
                <c:pt idx="8" formatCode="General">
                  <c:v>1020.79</c:v>
                </c:pt>
                <c:pt idx="9" formatCode="General">
                  <c:v>1313.83</c:v>
                </c:pt>
                <c:pt idx="10" formatCode="General">
                  <c:v>1335.97</c:v>
                </c:pt>
                <c:pt idx="11" formatCode="General">
                  <c:v>1381.86</c:v>
                </c:pt>
                <c:pt idx="12" formatCode="General">
                  <c:v>1431.51</c:v>
                </c:pt>
              </c:numCache>
            </c:numRef>
          </c:val>
        </c:ser>
        <c:ser>
          <c:idx val="6"/>
          <c:order val="1"/>
          <c:tx>
            <c:strRef>
              <c:f>Tablero_Participacion4G_Ciudad!$J$1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Tablero_Participacion4G_Ciudad!$A$184:$A$196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Tablero_Participacion4G_Ciudad!$J$184:$J$196</c:f>
              <c:numCache>
                <c:formatCode>0.00</c:formatCode>
                <c:ptCount val="13"/>
                <c:pt idx="0">
                  <c:v>285.72000000000003</c:v>
                </c:pt>
                <c:pt idx="1">
                  <c:v>251.68</c:v>
                </c:pt>
                <c:pt idx="2">
                  <c:v>382.78</c:v>
                </c:pt>
                <c:pt idx="3">
                  <c:v>380.41</c:v>
                </c:pt>
                <c:pt idx="4">
                  <c:v>418.64</c:v>
                </c:pt>
                <c:pt idx="5" formatCode="General">
                  <c:v>409.82</c:v>
                </c:pt>
                <c:pt idx="6" formatCode="General">
                  <c:v>377.22</c:v>
                </c:pt>
                <c:pt idx="7" formatCode="General">
                  <c:v>436.99</c:v>
                </c:pt>
                <c:pt idx="8" formatCode="General">
                  <c:v>429.9</c:v>
                </c:pt>
                <c:pt idx="9">
                  <c:v>446.84</c:v>
                </c:pt>
                <c:pt idx="10">
                  <c:v>430.92</c:v>
                </c:pt>
                <c:pt idx="11">
                  <c:v>475.52</c:v>
                </c:pt>
                <c:pt idx="12">
                  <c:v>524.52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4144544"/>
        <c:axId val="384145104"/>
      </c:barChart>
      <c:lineChart>
        <c:grouping val="stacked"/>
        <c:varyColors val="0"/>
        <c:ser>
          <c:idx val="10"/>
          <c:order val="2"/>
          <c:tx>
            <c:strRef>
              <c:f>Tablero_Participacion4G_Ciudad!$N$1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Tablero_Participacion4G_Ciudad!$A$44:$A$55</c:f>
              <c:numCache>
                <c:formatCode>m/d/yyyy</c:formatCode>
                <c:ptCount val="12"/>
                <c:pt idx="0">
                  <c:v>42512</c:v>
                </c:pt>
                <c:pt idx="1">
                  <c:v>42519</c:v>
                </c:pt>
                <c:pt idx="2">
                  <c:v>42526</c:v>
                </c:pt>
                <c:pt idx="3">
                  <c:v>42533</c:v>
                </c:pt>
                <c:pt idx="4">
                  <c:v>42540</c:v>
                </c:pt>
                <c:pt idx="5">
                  <c:v>42547</c:v>
                </c:pt>
                <c:pt idx="6">
                  <c:v>42554</c:v>
                </c:pt>
                <c:pt idx="7">
                  <c:v>42561</c:v>
                </c:pt>
                <c:pt idx="8">
                  <c:v>42568</c:v>
                </c:pt>
                <c:pt idx="9">
                  <c:v>42575</c:v>
                </c:pt>
                <c:pt idx="10">
                  <c:v>42491</c:v>
                </c:pt>
                <c:pt idx="11">
                  <c:v>42498</c:v>
                </c:pt>
              </c:numCache>
            </c:numRef>
          </c:cat>
          <c:val>
            <c:numRef>
              <c:f>Tablero_Participacion4G_Ciudad!$N$184:$N$196</c:f>
              <c:numCache>
                <c:formatCode>0%</c:formatCode>
                <c:ptCount val="13"/>
                <c:pt idx="0">
                  <c:v>0.20769542483997908</c:v>
                </c:pt>
                <c:pt idx="1">
                  <c:v>0.18787999551252263</c:v>
                </c:pt>
                <c:pt idx="2">
                  <c:v>0.26182499217781519</c:v>
                </c:pt>
                <c:pt idx="3">
                  <c:v>0.2134416831866601</c:v>
                </c:pt>
                <c:pt idx="4">
                  <c:v>0.25867402824655233</c:v>
                </c:pt>
                <c:pt idx="5">
                  <c:v>0.23494946367863145</c:v>
                </c:pt>
                <c:pt idx="6">
                  <c:v>0.22464670045320009</c:v>
                </c:pt>
                <c:pt idx="7">
                  <c:v>0.27107215522802836</c:v>
                </c:pt>
                <c:pt idx="8">
                  <c:v>0.29078537076994881</c:v>
                </c:pt>
                <c:pt idx="9">
                  <c:v>0.25106332769596418</c:v>
                </c:pt>
                <c:pt idx="10">
                  <c:v>0.2398116767116884</c:v>
                </c:pt>
                <c:pt idx="11">
                  <c:v>0.2518377290541256</c:v>
                </c:pt>
                <c:pt idx="12">
                  <c:v>0.26351962380177246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145664"/>
        <c:axId val="384146224"/>
      </c:lineChart>
      <c:dateAx>
        <c:axId val="38414454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4510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41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44544"/>
        <c:crosses val="autoZero"/>
        <c:crossBetween val="between"/>
      </c:valAx>
      <c:dateAx>
        <c:axId val="3841456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84146224"/>
        <c:crosses val="autoZero"/>
        <c:auto val="1"/>
        <c:lblOffset val="100"/>
        <c:baseTimeUnit val="days"/>
      </c:dateAx>
      <c:valAx>
        <c:axId val="3841462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45664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Viedma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Tablero_Participacion4G_Ciudad!$F$1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Tablero_Participacion4G_Ciudad!$A$184:$A$196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Tablero_Participacion4G_Ciudad!$F$184:$F$196</c:f>
              <c:numCache>
                <c:formatCode>0.00</c:formatCode>
                <c:ptCount val="13"/>
                <c:pt idx="0">
                  <c:v>10.029999999999999</c:v>
                </c:pt>
                <c:pt idx="1">
                  <c:v>10.15</c:v>
                </c:pt>
                <c:pt idx="2">
                  <c:v>10.51</c:v>
                </c:pt>
                <c:pt idx="3">
                  <c:v>9.94</c:v>
                </c:pt>
                <c:pt idx="4">
                  <c:v>10.08</c:v>
                </c:pt>
                <c:pt idx="5" formatCode="General">
                  <c:v>10.33</c:v>
                </c:pt>
                <c:pt idx="6" formatCode="General">
                  <c:v>9.89</c:v>
                </c:pt>
                <c:pt idx="7" formatCode="General">
                  <c:v>9.73</c:v>
                </c:pt>
                <c:pt idx="8" formatCode="General">
                  <c:v>10.3</c:v>
                </c:pt>
                <c:pt idx="9" formatCode="General">
                  <c:v>9.48</c:v>
                </c:pt>
                <c:pt idx="10" formatCode="General">
                  <c:v>8.81</c:v>
                </c:pt>
                <c:pt idx="11" formatCode="General">
                  <c:v>9.14</c:v>
                </c:pt>
                <c:pt idx="12" formatCode="General">
                  <c:v>10.02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Tablero_Participacion4G_Ciudad!$L$1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Tablero_Participacion4G_Ciudad!$A$184:$A$196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Tablero_Participacion4G_Ciudad!$L$184:$L$196</c:f>
              <c:numCache>
                <c:formatCode>0.00</c:formatCode>
                <c:ptCount val="13"/>
                <c:pt idx="0">
                  <c:v>22.9</c:v>
                </c:pt>
                <c:pt idx="1">
                  <c:v>23.11</c:v>
                </c:pt>
                <c:pt idx="2">
                  <c:v>25.91</c:v>
                </c:pt>
                <c:pt idx="3">
                  <c:v>26.03</c:v>
                </c:pt>
                <c:pt idx="4">
                  <c:v>26.28</c:v>
                </c:pt>
                <c:pt idx="5" formatCode="General">
                  <c:v>28.03</c:v>
                </c:pt>
                <c:pt idx="6" formatCode="General">
                  <c:v>28.85</c:v>
                </c:pt>
                <c:pt idx="7" formatCode="General">
                  <c:v>28.56</c:v>
                </c:pt>
                <c:pt idx="8" formatCode="General">
                  <c:v>30.5</c:v>
                </c:pt>
                <c:pt idx="9" formatCode="General">
                  <c:v>33.11</c:v>
                </c:pt>
                <c:pt idx="10" formatCode="General">
                  <c:v>31.23</c:v>
                </c:pt>
                <c:pt idx="11" formatCode="General">
                  <c:v>32.270000000000003</c:v>
                </c:pt>
                <c:pt idx="12" formatCode="General">
                  <c:v>35.14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149584"/>
        <c:axId val="384150144"/>
      </c:lineChart>
      <c:dateAx>
        <c:axId val="38414958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5014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41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49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Viedma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Tablero_Participacion4G_Ciudad!$G$1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Tablero_Participacion4G_Ciudad!$A$184:$A$196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Tablero_Participacion4G_Ciudad!$G$184:$G$196</c:f>
              <c:numCache>
                <c:formatCode>0.00</c:formatCode>
                <c:ptCount val="13"/>
                <c:pt idx="0">
                  <c:v>99.43</c:v>
                </c:pt>
                <c:pt idx="1">
                  <c:v>99.34</c:v>
                </c:pt>
                <c:pt idx="2">
                  <c:v>99.23</c:v>
                </c:pt>
                <c:pt idx="3">
                  <c:v>99.23</c:v>
                </c:pt>
                <c:pt idx="4">
                  <c:v>99.23</c:v>
                </c:pt>
                <c:pt idx="5" formatCode="General">
                  <c:v>99.16</c:v>
                </c:pt>
                <c:pt idx="6" formatCode="General">
                  <c:v>99.22</c:v>
                </c:pt>
                <c:pt idx="7" formatCode="General">
                  <c:v>99.26</c:v>
                </c:pt>
                <c:pt idx="8" formatCode="General">
                  <c:v>99.21</c:v>
                </c:pt>
                <c:pt idx="9" formatCode="General">
                  <c:v>99.28</c:v>
                </c:pt>
                <c:pt idx="10" formatCode="General">
                  <c:v>99.33</c:v>
                </c:pt>
                <c:pt idx="11" formatCode="General">
                  <c:v>99.33</c:v>
                </c:pt>
                <c:pt idx="12" formatCode="General">
                  <c:v>99.3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Tablero_Participacion4G_Ciudad!$K$1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Tablero_Participacion4G_Ciudad!$A$184:$A$196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Tablero_Participacion4G_Ciudad!$K$184:$K$196</c:f>
              <c:numCache>
                <c:formatCode>0.00</c:formatCode>
                <c:ptCount val="13"/>
                <c:pt idx="0">
                  <c:v>99.91</c:v>
                </c:pt>
                <c:pt idx="1">
                  <c:v>99.94</c:v>
                </c:pt>
                <c:pt idx="2">
                  <c:v>99.91</c:v>
                </c:pt>
                <c:pt idx="3">
                  <c:v>99.89</c:v>
                </c:pt>
                <c:pt idx="4">
                  <c:v>99.91</c:v>
                </c:pt>
                <c:pt idx="5" formatCode="General">
                  <c:v>99.98</c:v>
                </c:pt>
                <c:pt idx="6" formatCode="General">
                  <c:v>99.98</c:v>
                </c:pt>
                <c:pt idx="7" formatCode="General">
                  <c:v>99.98</c:v>
                </c:pt>
                <c:pt idx="8" formatCode="General">
                  <c:v>99.98</c:v>
                </c:pt>
                <c:pt idx="9" formatCode="General">
                  <c:v>99.98</c:v>
                </c:pt>
                <c:pt idx="10" formatCode="General">
                  <c:v>99.98</c:v>
                </c:pt>
                <c:pt idx="11" formatCode="General">
                  <c:v>99.9</c:v>
                </c:pt>
                <c:pt idx="12" formatCode="General">
                  <c:v>99.9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153504"/>
        <c:axId val="384154064"/>
      </c:lineChart>
      <c:dateAx>
        <c:axId val="38415350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5406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4154064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53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Viedma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Tablero_Participacion4G_Ciudad!$S$1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Tablero_Participacion4G_Ciudad!$A$184:$A$196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Tablero_Participacion4G_Ciudad!$S$184:$S$196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Tablero_Participacion4G_Ciudad!$T$1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Tablero_Participacion4G_Ciudad!$A$184:$A$196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Tablero_Participacion4G_Ciudad!$T$184:$T$196</c:f>
              <c:numCache>
                <c:formatCode>General</c:formatCode>
                <c:ptCount val="13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384157424"/>
        <c:axId val="384157984"/>
      </c:barChart>
      <c:dateAx>
        <c:axId val="38415742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5798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41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57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Rio Gallegos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Tablero_Participacion4G_Ciudad!$D$1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Tablero_Participacion4G_Ciudad!$A$236:$A$248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Tablero_Participacion4G_Ciudad!$D$236:$D$248</c:f>
              <c:numCache>
                <c:formatCode>0.00</c:formatCode>
                <c:ptCount val="13"/>
                <c:pt idx="0">
                  <c:v>4398.2127636718751</c:v>
                </c:pt>
                <c:pt idx="1">
                  <c:v>4499.260048828125</c:v>
                </c:pt>
                <c:pt idx="2">
                  <c:v>4466.4375878906249</c:v>
                </c:pt>
                <c:pt idx="3">
                  <c:v>6221.7409374999997</c:v>
                </c:pt>
                <c:pt idx="4">
                  <c:v>5096.5020117187496</c:v>
                </c:pt>
                <c:pt idx="5" formatCode="General">
                  <c:v>5954.93</c:v>
                </c:pt>
                <c:pt idx="6" formatCode="General">
                  <c:v>5622.65</c:v>
                </c:pt>
                <c:pt idx="7" formatCode="General">
                  <c:v>4920.43</c:v>
                </c:pt>
                <c:pt idx="8" formatCode="General">
                  <c:v>4411.63</c:v>
                </c:pt>
                <c:pt idx="9" formatCode="General">
                  <c:v>5795.17</c:v>
                </c:pt>
                <c:pt idx="10" formatCode="General">
                  <c:v>5925.48</c:v>
                </c:pt>
                <c:pt idx="11" formatCode="General">
                  <c:v>6099.04</c:v>
                </c:pt>
                <c:pt idx="12" formatCode="General">
                  <c:v>6031.81</c:v>
                </c:pt>
              </c:numCache>
            </c:numRef>
          </c:val>
        </c:ser>
        <c:ser>
          <c:idx val="6"/>
          <c:order val="1"/>
          <c:tx>
            <c:strRef>
              <c:f>Tablero_Participacion4G_Ciudad!$J$1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Tablero_Participacion4G_Ciudad!$A$236:$A$248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Tablero_Participacion4G_Ciudad!$J$236:$J$248</c:f>
              <c:numCache>
                <c:formatCode>0.00</c:formatCode>
                <c:ptCount val="13"/>
                <c:pt idx="0">
                  <c:v>1227.33</c:v>
                </c:pt>
                <c:pt idx="1">
                  <c:v>1159.94</c:v>
                </c:pt>
                <c:pt idx="2">
                  <c:v>2052.41</c:v>
                </c:pt>
                <c:pt idx="3">
                  <c:v>2176.79</c:v>
                </c:pt>
                <c:pt idx="4">
                  <c:v>2396.67</c:v>
                </c:pt>
                <c:pt idx="5" formatCode="General">
                  <c:v>2402.73</c:v>
                </c:pt>
                <c:pt idx="6" formatCode="General">
                  <c:v>2838.43</c:v>
                </c:pt>
                <c:pt idx="7" formatCode="General">
                  <c:v>3223.4</c:v>
                </c:pt>
                <c:pt idx="8" formatCode="General">
                  <c:v>3112.39</c:v>
                </c:pt>
                <c:pt idx="9">
                  <c:v>3428.82</c:v>
                </c:pt>
                <c:pt idx="10">
                  <c:v>3708.6</c:v>
                </c:pt>
                <c:pt idx="11">
                  <c:v>3995.89</c:v>
                </c:pt>
                <c:pt idx="12">
                  <c:v>4051.86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4161904"/>
        <c:axId val="384162464"/>
      </c:barChart>
      <c:lineChart>
        <c:grouping val="stacked"/>
        <c:varyColors val="0"/>
        <c:ser>
          <c:idx val="10"/>
          <c:order val="2"/>
          <c:tx>
            <c:strRef>
              <c:f>Tablero_Participacion4G_Ciudad!$N$1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Tablero_Participacion4G_Ciudad!$A$44:$A$55</c:f>
              <c:numCache>
                <c:formatCode>m/d/yyyy</c:formatCode>
                <c:ptCount val="12"/>
                <c:pt idx="0">
                  <c:v>42512</c:v>
                </c:pt>
                <c:pt idx="1">
                  <c:v>42519</c:v>
                </c:pt>
                <c:pt idx="2">
                  <c:v>42526</c:v>
                </c:pt>
                <c:pt idx="3">
                  <c:v>42533</c:v>
                </c:pt>
                <c:pt idx="4">
                  <c:v>42540</c:v>
                </c:pt>
                <c:pt idx="5">
                  <c:v>42547</c:v>
                </c:pt>
                <c:pt idx="6">
                  <c:v>42554</c:v>
                </c:pt>
                <c:pt idx="7">
                  <c:v>42561</c:v>
                </c:pt>
                <c:pt idx="8">
                  <c:v>42568</c:v>
                </c:pt>
                <c:pt idx="9">
                  <c:v>42575</c:v>
                </c:pt>
                <c:pt idx="10">
                  <c:v>42491</c:v>
                </c:pt>
                <c:pt idx="11">
                  <c:v>42498</c:v>
                </c:pt>
              </c:numCache>
            </c:numRef>
          </c:cat>
          <c:val>
            <c:numRef>
              <c:f>Tablero_Participacion4G_Ciudad!$N$236:$N$248</c:f>
              <c:numCache>
                <c:formatCode>0%</c:formatCode>
                <c:ptCount val="13"/>
                <c:pt idx="0">
                  <c:v>0.21104626653494152</c:v>
                </c:pt>
                <c:pt idx="1">
                  <c:v>0.19794302125116842</c:v>
                </c:pt>
                <c:pt idx="2">
                  <c:v>0.30541795636592833</c:v>
                </c:pt>
                <c:pt idx="3">
                  <c:v>0.2535907910829554</c:v>
                </c:pt>
                <c:pt idx="4">
                  <c:v>0.31246642129410307</c:v>
                </c:pt>
                <c:pt idx="5">
                  <c:v>0.28067636236201154</c:v>
                </c:pt>
                <c:pt idx="6">
                  <c:v>0.3285953922577613</c:v>
                </c:pt>
                <c:pt idx="7">
                  <c:v>0.38739063551581576</c:v>
                </c:pt>
                <c:pt idx="8">
                  <c:v>0.40463161945472581</c:v>
                </c:pt>
                <c:pt idx="9">
                  <c:v>0.36775669509985937</c:v>
                </c:pt>
                <c:pt idx="10">
                  <c:v>0.37795612627073305</c:v>
                </c:pt>
                <c:pt idx="11">
                  <c:v>0.38910381937918903</c:v>
                </c:pt>
                <c:pt idx="12">
                  <c:v>0.39459160986668929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163024"/>
        <c:axId val="384163584"/>
      </c:lineChart>
      <c:dateAx>
        <c:axId val="38416190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6246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41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61904"/>
        <c:crosses val="autoZero"/>
        <c:crossBetween val="between"/>
      </c:valAx>
      <c:dateAx>
        <c:axId val="3841630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84163584"/>
        <c:crosses val="autoZero"/>
        <c:auto val="1"/>
        <c:lblOffset val="100"/>
        <c:baseTimeUnit val="days"/>
      </c:dateAx>
      <c:valAx>
        <c:axId val="3841635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63024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La Plata 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Tablero_Participacion4G_Ciudad!$D$1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Tablero_Participacion4G_Ciudad!$A$2:$A$14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Tablero_Participacion4G_Ciudad!$D$2:$D$14</c:f>
              <c:numCache>
                <c:formatCode>0.00</c:formatCode>
                <c:ptCount val="13"/>
                <c:pt idx="0">
                  <c:v>9474.5254003906248</c:v>
                </c:pt>
                <c:pt idx="1">
                  <c:v>11586.843964843751</c:v>
                </c:pt>
                <c:pt idx="2">
                  <c:v>11235.265185546876</c:v>
                </c:pt>
                <c:pt idx="3">
                  <c:v>11273.038994140625</c:v>
                </c:pt>
                <c:pt idx="4">
                  <c:v>9566.8618066406252</c:v>
                </c:pt>
                <c:pt idx="5" formatCode="General">
                  <c:v>11618.19</c:v>
                </c:pt>
                <c:pt idx="6" formatCode="General">
                  <c:v>10693.06</c:v>
                </c:pt>
                <c:pt idx="7" formatCode="General">
                  <c:v>9028.51</c:v>
                </c:pt>
                <c:pt idx="8" formatCode="General">
                  <c:v>8809.0400000000009</c:v>
                </c:pt>
                <c:pt idx="9" formatCode="General">
                  <c:v>11889.18</c:v>
                </c:pt>
                <c:pt idx="10" formatCode="General">
                  <c:v>11413.12</c:v>
                </c:pt>
                <c:pt idx="11" formatCode="General">
                  <c:v>9076.01</c:v>
                </c:pt>
                <c:pt idx="12" formatCode="General">
                  <c:v>9175.8799999999992</c:v>
                </c:pt>
              </c:numCache>
            </c:numRef>
          </c:val>
        </c:ser>
        <c:ser>
          <c:idx val="6"/>
          <c:order val="1"/>
          <c:tx>
            <c:strRef>
              <c:f>Tablero_Participacion4G_Ciudad!$J$1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Tablero_Participacion4G_Ciudad!$A$2:$A$14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Tablero_Participacion4G_Ciudad!$J$2:$J$14</c:f>
              <c:numCache>
                <c:formatCode>0.00</c:formatCode>
                <c:ptCount val="13"/>
                <c:pt idx="0">
                  <c:v>2002.2</c:v>
                </c:pt>
                <c:pt idx="1">
                  <c:v>1895.47</c:v>
                </c:pt>
                <c:pt idx="2">
                  <c:v>2633.88</c:v>
                </c:pt>
                <c:pt idx="3">
                  <c:v>2471.0300000000002</c:v>
                </c:pt>
                <c:pt idx="4">
                  <c:v>2727.81</c:v>
                </c:pt>
                <c:pt idx="5" formatCode="General">
                  <c:v>2816.51</c:v>
                </c:pt>
                <c:pt idx="6" formatCode="General">
                  <c:v>2805.37</c:v>
                </c:pt>
                <c:pt idx="7" formatCode="General">
                  <c:v>3070.18</c:v>
                </c:pt>
                <c:pt idx="8" formatCode="General">
                  <c:v>3462.42</c:v>
                </c:pt>
                <c:pt idx="9" formatCode="General">
                  <c:v>3456.64</c:v>
                </c:pt>
                <c:pt idx="10" formatCode="General">
                  <c:v>3467.47</c:v>
                </c:pt>
                <c:pt idx="11" formatCode="General">
                  <c:v>2810.92</c:v>
                </c:pt>
                <c:pt idx="12" formatCode="General">
                  <c:v>3086.67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337392"/>
        <c:axId val="267338512"/>
      </c:barChart>
      <c:lineChart>
        <c:grouping val="stacked"/>
        <c:varyColors val="0"/>
        <c:ser>
          <c:idx val="10"/>
          <c:order val="2"/>
          <c:tx>
            <c:strRef>
              <c:f>Tablero_Participacion4G_Ciudad!$N$1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Tablero_Participacion4G_Ciudad!$A$44:$A$55</c:f>
              <c:numCache>
                <c:formatCode>m/d/yyyy</c:formatCode>
                <c:ptCount val="12"/>
                <c:pt idx="0">
                  <c:v>42512</c:v>
                </c:pt>
                <c:pt idx="1">
                  <c:v>42519</c:v>
                </c:pt>
                <c:pt idx="2">
                  <c:v>42526</c:v>
                </c:pt>
                <c:pt idx="3">
                  <c:v>42533</c:v>
                </c:pt>
                <c:pt idx="4">
                  <c:v>42540</c:v>
                </c:pt>
                <c:pt idx="5">
                  <c:v>42547</c:v>
                </c:pt>
                <c:pt idx="6">
                  <c:v>42554</c:v>
                </c:pt>
                <c:pt idx="7">
                  <c:v>42561</c:v>
                </c:pt>
                <c:pt idx="8">
                  <c:v>42568</c:v>
                </c:pt>
                <c:pt idx="9">
                  <c:v>42575</c:v>
                </c:pt>
                <c:pt idx="10">
                  <c:v>42491</c:v>
                </c:pt>
                <c:pt idx="11">
                  <c:v>42498</c:v>
                </c:pt>
              </c:numCache>
            </c:numRef>
          </c:cat>
          <c:val>
            <c:numRef>
              <c:f>Tablero_Participacion4G_Ciudad!$N$2:$N$14</c:f>
              <c:numCache>
                <c:formatCode>0%</c:formatCode>
                <c:ptCount val="13"/>
                <c:pt idx="0">
                  <c:v>0.17139721956495474</c:v>
                </c:pt>
                <c:pt idx="1">
                  <c:v>0.13847047745712193</c:v>
                </c:pt>
                <c:pt idx="2">
                  <c:v>0.18701910835637972</c:v>
                </c:pt>
                <c:pt idx="3">
                  <c:v>0.17756866651834979</c:v>
                </c:pt>
                <c:pt idx="4">
                  <c:v>0.21880828271388339</c:v>
                </c:pt>
                <c:pt idx="5">
                  <c:v>0.19248488112315371</c:v>
                </c:pt>
                <c:pt idx="6">
                  <c:v>0.20512983627606468</c:v>
                </c:pt>
                <c:pt idx="7">
                  <c:v>0.25018559096972603</c:v>
                </c:pt>
                <c:pt idx="8">
                  <c:v>0.27826717319829392</c:v>
                </c:pt>
                <c:pt idx="9">
                  <c:v>0.22375724762221025</c:v>
                </c:pt>
                <c:pt idx="10">
                  <c:v>0.2303807577416577</c:v>
                </c:pt>
                <c:pt idx="11">
                  <c:v>0.23371766335550292</c:v>
                </c:pt>
                <c:pt idx="12">
                  <c:v>0.24850534661627868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37952"/>
        <c:axId val="267339632"/>
      </c:lineChart>
      <c:dateAx>
        <c:axId val="26733739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3851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73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37392"/>
        <c:crosses val="autoZero"/>
        <c:crossBetween val="between"/>
      </c:valAx>
      <c:dateAx>
        <c:axId val="2673379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67339632"/>
        <c:crosses val="autoZero"/>
        <c:auto val="1"/>
        <c:lblOffset val="100"/>
        <c:baseTimeUnit val="days"/>
      </c:dateAx>
      <c:valAx>
        <c:axId val="2673396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37952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Rio Gallegos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Tablero_Participacion4G_Ciudad!$F$1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Tablero_Participacion4G_Ciudad!$A$236:$A$248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Tablero_Participacion4G_Ciudad!$F$236:$F$248</c:f>
              <c:numCache>
                <c:formatCode>0.00</c:formatCode>
                <c:ptCount val="13"/>
                <c:pt idx="0">
                  <c:v>19.32</c:v>
                </c:pt>
                <c:pt idx="1">
                  <c:v>18.66</c:v>
                </c:pt>
                <c:pt idx="2">
                  <c:v>17.97</c:v>
                </c:pt>
                <c:pt idx="3">
                  <c:v>16.920000000000002</c:v>
                </c:pt>
                <c:pt idx="4">
                  <c:v>16.989999999999998</c:v>
                </c:pt>
                <c:pt idx="5" formatCode="General">
                  <c:v>17.399999999999999</c:v>
                </c:pt>
                <c:pt idx="6" formatCode="General">
                  <c:v>16.39</c:v>
                </c:pt>
                <c:pt idx="7" formatCode="General">
                  <c:v>16.03</c:v>
                </c:pt>
                <c:pt idx="8" formatCode="General">
                  <c:v>16.98</c:v>
                </c:pt>
                <c:pt idx="9" formatCode="General">
                  <c:v>16.32</c:v>
                </c:pt>
                <c:pt idx="10" formatCode="General">
                  <c:v>16.37</c:v>
                </c:pt>
                <c:pt idx="11" formatCode="General">
                  <c:v>16.03</c:v>
                </c:pt>
                <c:pt idx="12" formatCode="General">
                  <c:v>15.48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Tablero_Participacion4G_Ciudad!$L$1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Tablero_Participacion4G_Ciudad!$A$236:$A$248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Tablero_Participacion4G_Ciudad!$L$236:$L$248</c:f>
              <c:numCache>
                <c:formatCode>0.00</c:formatCode>
                <c:ptCount val="13"/>
                <c:pt idx="0">
                  <c:v>48.52</c:v>
                </c:pt>
                <c:pt idx="1">
                  <c:v>44.32</c:v>
                </c:pt>
                <c:pt idx="2">
                  <c:v>45.3</c:v>
                </c:pt>
                <c:pt idx="3">
                  <c:v>46.63</c:v>
                </c:pt>
                <c:pt idx="4">
                  <c:v>52.48</c:v>
                </c:pt>
                <c:pt idx="5" formatCode="General">
                  <c:v>55.02</c:v>
                </c:pt>
                <c:pt idx="6" formatCode="General">
                  <c:v>53.18</c:v>
                </c:pt>
                <c:pt idx="7" formatCode="General">
                  <c:v>52.24</c:v>
                </c:pt>
                <c:pt idx="8" formatCode="General">
                  <c:v>53.08</c:v>
                </c:pt>
                <c:pt idx="9" formatCode="General">
                  <c:v>58.63</c:v>
                </c:pt>
                <c:pt idx="10" formatCode="General">
                  <c:v>63.97</c:v>
                </c:pt>
                <c:pt idx="11" formatCode="General">
                  <c:v>63.79</c:v>
                </c:pt>
                <c:pt idx="12" formatCode="General">
                  <c:v>62.81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166944"/>
        <c:axId val="384167504"/>
      </c:lineChart>
      <c:dateAx>
        <c:axId val="38416694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6750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41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66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Rio Gallegos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Tablero_Participacion4G_Ciudad!$G$1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Tablero_Participacion4G_Ciudad!$A$236:$A$248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Tablero_Participacion4G_Ciudad!$G$236:$G$248</c:f>
              <c:numCache>
                <c:formatCode>0.00</c:formatCode>
                <c:ptCount val="13"/>
                <c:pt idx="0">
                  <c:v>91.76</c:v>
                </c:pt>
                <c:pt idx="1">
                  <c:v>84.96</c:v>
                </c:pt>
                <c:pt idx="2">
                  <c:v>79.14</c:v>
                </c:pt>
                <c:pt idx="3">
                  <c:v>82.07</c:v>
                </c:pt>
                <c:pt idx="4">
                  <c:v>84.16</c:v>
                </c:pt>
                <c:pt idx="5" formatCode="General">
                  <c:v>82.11</c:v>
                </c:pt>
                <c:pt idx="6" formatCode="General">
                  <c:v>84.84</c:v>
                </c:pt>
                <c:pt idx="7" formatCode="General">
                  <c:v>83.79</c:v>
                </c:pt>
                <c:pt idx="8" formatCode="General">
                  <c:v>84.09</c:v>
                </c:pt>
                <c:pt idx="9" formatCode="General">
                  <c:v>83.99</c:v>
                </c:pt>
                <c:pt idx="10" formatCode="General">
                  <c:v>81.430000000000007</c:v>
                </c:pt>
                <c:pt idx="11" formatCode="General">
                  <c:v>85.53</c:v>
                </c:pt>
                <c:pt idx="12" formatCode="General">
                  <c:v>89.82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Tablero_Participacion4G_Ciudad!$K$1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Tablero_Participacion4G_Ciudad!$A$236:$A$248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Tablero_Participacion4G_Ciudad!$K$236:$K$248</c:f>
              <c:numCache>
                <c:formatCode>0.00</c:formatCode>
                <c:ptCount val="13"/>
                <c:pt idx="0">
                  <c:v>99.69</c:v>
                </c:pt>
                <c:pt idx="1">
                  <c:v>99.62</c:v>
                </c:pt>
                <c:pt idx="2">
                  <c:v>99.71</c:v>
                </c:pt>
                <c:pt idx="3">
                  <c:v>99.71</c:v>
                </c:pt>
                <c:pt idx="4">
                  <c:v>99.79</c:v>
                </c:pt>
                <c:pt idx="5" formatCode="General">
                  <c:v>99.83</c:v>
                </c:pt>
                <c:pt idx="6" formatCode="General">
                  <c:v>98.45</c:v>
                </c:pt>
                <c:pt idx="7" formatCode="General">
                  <c:v>95.81</c:v>
                </c:pt>
                <c:pt idx="8" formatCode="General">
                  <c:v>92.53</c:v>
                </c:pt>
                <c:pt idx="9">
                  <c:v>98.65</c:v>
                </c:pt>
                <c:pt idx="10">
                  <c:v>99.86</c:v>
                </c:pt>
                <c:pt idx="11">
                  <c:v>99.78</c:v>
                </c:pt>
                <c:pt idx="12">
                  <c:v>99.7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170864"/>
        <c:axId val="384171424"/>
      </c:lineChart>
      <c:dateAx>
        <c:axId val="38417086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7142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4171424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70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Rio Gallegos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Tablero_Participacion4G_Ciudad!$S$1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Tablero_Participacion4G_Ciudad!$A$236:$A$248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Tablero_Participacion4G_Ciudad!$S$236:$S$248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</c:ser>
        <c:ser>
          <c:idx val="1"/>
          <c:order val="1"/>
          <c:tx>
            <c:strRef>
              <c:f>Tablero_Participacion4G_Ciudad!$T$1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Tablero_Participacion4G_Ciudad!$A$236:$A$248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Tablero_Participacion4G_Ciudad!$T$236:$T$248</c:f>
              <c:numCache>
                <c:formatCode>General</c:formatCode>
                <c:ptCount val="13"/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384174784"/>
        <c:axId val="384175344"/>
      </c:barChart>
      <c:dateAx>
        <c:axId val="38417478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7534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41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74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Ushuaia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Tablero_Participacion4G_Ciudad!$D$1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Tablero_Participacion4G_Ciudad!$A$275:$A$287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Tablero_Participacion4G_Ciudad!$D$275:$D$287</c:f>
              <c:numCache>
                <c:formatCode>0.00</c:formatCode>
                <c:ptCount val="13"/>
                <c:pt idx="0">
                  <c:v>6512.7870703125</c:v>
                </c:pt>
                <c:pt idx="1">
                  <c:v>6926.5320605468751</c:v>
                </c:pt>
                <c:pt idx="2">
                  <c:v>5686.7537695312503</c:v>
                </c:pt>
                <c:pt idx="3">
                  <c:v>7868.8270703124999</c:v>
                </c:pt>
                <c:pt idx="4">
                  <c:v>6519.5457714843751</c:v>
                </c:pt>
                <c:pt idx="5" formatCode="General">
                  <c:v>7674.12</c:v>
                </c:pt>
                <c:pt idx="6" formatCode="General">
                  <c:v>7479.81</c:v>
                </c:pt>
                <c:pt idx="7" formatCode="General">
                  <c:v>6787.99</c:v>
                </c:pt>
                <c:pt idx="8" formatCode="General">
                  <c:v>5912.25</c:v>
                </c:pt>
                <c:pt idx="9" formatCode="General">
                  <c:v>8245.59</c:v>
                </c:pt>
                <c:pt idx="10" formatCode="General">
                  <c:v>8435.7099999999991</c:v>
                </c:pt>
                <c:pt idx="11" formatCode="General">
                  <c:v>8845.49</c:v>
                </c:pt>
                <c:pt idx="12" formatCode="General">
                  <c:v>8859.1</c:v>
                </c:pt>
              </c:numCache>
            </c:numRef>
          </c:val>
        </c:ser>
        <c:ser>
          <c:idx val="6"/>
          <c:order val="1"/>
          <c:tx>
            <c:strRef>
              <c:f>Tablero_Participacion4G_Ciudad!$J$1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Tablero_Participacion4G_Ciudad!$A$275:$A$287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Tablero_Participacion4G_Ciudad!$J$275:$J$287</c:f>
              <c:numCache>
                <c:formatCode>0.00</c:formatCode>
                <c:ptCount val="13"/>
                <c:pt idx="0">
                  <c:v>2251.34</c:v>
                </c:pt>
                <c:pt idx="1">
                  <c:v>543.99</c:v>
                </c:pt>
                <c:pt idx="2">
                  <c:v>33.4</c:v>
                </c:pt>
                <c:pt idx="3">
                  <c:v>1489.84</c:v>
                </c:pt>
                <c:pt idx="4">
                  <c:v>3877.88</c:v>
                </c:pt>
                <c:pt idx="5" formatCode="General">
                  <c:v>4011.86</c:v>
                </c:pt>
                <c:pt idx="6" formatCode="General">
                  <c:v>4392.17</c:v>
                </c:pt>
                <c:pt idx="7" formatCode="General">
                  <c:v>4836.03</c:v>
                </c:pt>
                <c:pt idx="8" formatCode="General">
                  <c:v>4750.3500000000004</c:v>
                </c:pt>
                <c:pt idx="9">
                  <c:v>5191.34</c:v>
                </c:pt>
                <c:pt idx="10">
                  <c:v>5679.98</c:v>
                </c:pt>
                <c:pt idx="11">
                  <c:v>6081.1</c:v>
                </c:pt>
                <c:pt idx="12">
                  <c:v>6460.81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4179264"/>
        <c:axId val="384179824"/>
      </c:barChart>
      <c:lineChart>
        <c:grouping val="stacked"/>
        <c:varyColors val="0"/>
        <c:ser>
          <c:idx val="10"/>
          <c:order val="2"/>
          <c:tx>
            <c:strRef>
              <c:f>Tablero_Participacion4G_Ciudad!$N$1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Tablero_Participacion4G_Ciudad!$A$44:$A$55</c:f>
              <c:numCache>
                <c:formatCode>m/d/yyyy</c:formatCode>
                <c:ptCount val="12"/>
                <c:pt idx="0">
                  <c:v>42512</c:v>
                </c:pt>
                <c:pt idx="1">
                  <c:v>42519</c:v>
                </c:pt>
                <c:pt idx="2">
                  <c:v>42526</c:v>
                </c:pt>
                <c:pt idx="3">
                  <c:v>42533</c:v>
                </c:pt>
                <c:pt idx="4">
                  <c:v>42540</c:v>
                </c:pt>
                <c:pt idx="5">
                  <c:v>42547</c:v>
                </c:pt>
                <c:pt idx="6">
                  <c:v>42554</c:v>
                </c:pt>
                <c:pt idx="7">
                  <c:v>42561</c:v>
                </c:pt>
                <c:pt idx="8">
                  <c:v>42568</c:v>
                </c:pt>
                <c:pt idx="9">
                  <c:v>42575</c:v>
                </c:pt>
                <c:pt idx="10">
                  <c:v>42491</c:v>
                </c:pt>
                <c:pt idx="11">
                  <c:v>42498</c:v>
                </c:pt>
              </c:numCache>
            </c:numRef>
          </c:cat>
          <c:val>
            <c:numRef>
              <c:f>Tablero_Participacion4G_Ciudad!$N$275:$N$287</c:f>
              <c:numCache>
                <c:formatCode>0%</c:formatCode>
                <c:ptCount val="13"/>
                <c:pt idx="0">
                  <c:v>0.25458356216756095</c:v>
                </c:pt>
                <c:pt idx="1">
                  <c:v>7.19496582033919E-2</c:v>
                </c:pt>
                <c:pt idx="2">
                  <c:v>5.7807765240491076E-3</c:v>
                </c:pt>
                <c:pt idx="3">
                  <c:v>0.1583448875520074</c:v>
                </c:pt>
                <c:pt idx="4">
                  <c:v>0.37136392348507841</c:v>
                </c:pt>
                <c:pt idx="5">
                  <c:v>0.34179355868754191</c:v>
                </c:pt>
                <c:pt idx="6">
                  <c:v>0.36777396508962051</c:v>
                </c:pt>
                <c:pt idx="7">
                  <c:v>0.4135009443940445</c:v>
                </c:pt>
                <c:pt idx="8">
                  <c:v>0.44414182694330462</c:v>
                </c:pt>
                <c:pt idx="9">
                  <c:v>0.38561628826848016</c:v>
                </c:pt>
                <c:pt idx="10">
                  <c:v>0.40130963054655316</c:v>
                </c:pt>
                <c:pt idx="11">
                  <c:v>0.40629374133524865</c:v>
                </c:pt>
                <c:pt idx="12">
                  <c:v>0.42052791115606597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180384"/>
        <c:axId val="384180944"/>
      </c:lineChart>
      <c:dateAx>
        <c:axId val="38417926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7982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41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79264"/>
        <c:crosses val="autoZero"/>
        <c:crossBetween val="between"/>
      </c:valAx>
      <c:dateAx>
        <c:axId val="3841803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84180944"/>
        <c:crosses val="autoZero"/>
        <c:auto val="1"/>
        <c:lblOffset val="100"/>
        <c:baseTimeUnit val="days"/>
      </c:dateAx>
      <c:valAx>
        <c:axId val="3841809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80384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Ushuaia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Tablero_Participacion4G_Ciudad!$F$1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Tablero_Participacion4G_Ciudad!$A$275:$A$287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Tablero_Participacion4G_Ciudad!$F$275:$F$287</c:f>
              <c:numCache>
                <c:formatCode>0.00</c:formatCode>
                <c:ptCount val="13"/>
                <c:pt idx="0">
                  <c:v>10.06</c:v>
                </c:pt>
                <c:pt idx="1">
                  <c:v>10.26</c:v>
                </c:pt>
                <c:pt idx="2">
                  <c:v>9.14</c:v>
                </c:pt>
                <c:pt idx="3">
                  <c:v>8.25</c:v>
                </c:pt>
                <c:pt idx="4">
                  <c:v>7.88</c:v>
                </c:pt>
                <c:pt idx="5" formatCode="General">
                  <c:v>7.98</c:v>
                </c:pt>
                <c:pt idx="6" formatCode="General">
                  <c:v>7.03</c:v>
                </c:pt>
                <c:pt idx="7" formatCode="General">
                  <c:v>6.03</c:v>
                </c:pt>
                <c:pt idx="8" formatCode="General">
                  <c:v>6.71</c:v>
                </c:pt>
                <c:pt idx="9" formatCode="General">
                  <c:v>5.96</c:v>
                </c:pt>
                <c:pt idx="10" formatCode="General">
                  <c:v>5.98</c:v>
                </c:pt>
                <c:pt idx="11" formatCode="General">
                  <c:v>5.93</c:v>
                </c:pt>
                <c:pt idx="12" formatCode="General">
                  <c:v>5.88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Tablero_Participacion4G_Ciudad!$L$1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Tablero_Participacion4G_Ciudad!$A$275:$A$287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Tablero_Participacion4G_Ciudad!$L$275:$L$287</c:f>
              <c:numCache>
                <c:formatCode>0.00</c:formatCode>
                <c:ptCount val="13"/>
                <c:pt idx="0">
                  <c:v>28.49</c:v>
                </c:pt>
                <c:pt idx="1">
                  <c:v>27.87</c:v>
                </c:pt>
                <c:pt idx="2">
                  <c:v>46.79</c:v>
                </c:pt>
                <c:pt idx="3">
                  <c:v>30.82</c:v>
                </c:pt>
                <c:pt idx="4">
                  <c:v>32.39</c:v>
                </c:pt>
                <c:pt idx="5" formatCode="General">
                  <c:v>33.35</c:v>
                </c:pt>
                <c:pt idx="6" formatCode="General">
                  <c:v>30.36</c:v>
                </c:pt>
                <c:pt idx="7" formatCode="General">
                  <c:v>30.35</c:v>
                </c:pt>
                <c:pt idx="8" formatCode="General">
                  <c:v>30.75</c:v>
                </c:pt>
                <c:pt idx="9" formatCode="General">
                  <c:v>32.14</c:v>
                </c:pt>
                <c:pt idx="10" formatCode="General">
                  <c:v>33.049999999999997</c:v>
                </c:pt>
                <c:pt idx="11" formatCode="General">
                  <c:v>33.78</c:v>
                </c:pt>
                <c:pt idx="12" formatCode="General">
                  <c:v>33.82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184304"/>
        <c:axId val="384184864"/>
      </c:lineChart>
      <c:dateAx>
        <c:axId val="38418430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8486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41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84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Ushuahia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Tablero_Participacion4G_Ciudad!$G$1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Tablero_Participacion4G_Ciudad!$A$275:$A$287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Tablero_Participacion4G_Ciudad!$G$275:$G$287</c:f>
              <c:numCache>
                <c:formatCode>0.00</c:formatCode>
                <c:ptCount val="13"/>
                <c:pt idx="0">
                  <c:v>97.49</c:v>
                </c:pt>
                <c:pt idx="1">
                  <c:v>97.94</c:v>
                </c:pt>
                <c:pt idx="2">
                  <c:v>98.68</c:v>
                </c:pt>
                <c:pt idx="3">
                  <c:v>98.71</c:v>
                </c:pt>
                <c:pt idx="4">
                  <c:v>98.84</c:v>
                </c:pt>
                <c:pt idx="5" formatCode="General">
                  <c:v>98.76</c:v>
                </c:pt>
                <c:pt idx="6" formatCode="General">
                  <c:v>99.35</c:v>
                </c:pt>
                <c:pt idx="7" formatCode="General">
                  <c:v>99.64</c:v>
                </c:pt>
                <c:pt idx="8" formatCode="General">
                  <c:v>99.43</c:v>
                </c:pt>
                <c:pt idx="9" formatCode="General">
                  <c:v>99.64</c:v>
                </c:pt>
                <c:pt idx="10" formatCode="General">
                  <c:v>99.67</c:v>
                </c:pt>
                <c:pt idx="11" formatCode="General">
                  <c:v>99.67</c:v>
                </c:pt>
                <c:pt idx="12" formatCode="General">
                  <c:v>99.67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Tablero_Participacion4G_Ciudad!$K$1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Tablero_Participacion4G_Ciudad!$A$275:$A$287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Tablero_Participacion4G_Ciudad!$K$275:$K$287</c:f>
              <c:numCache>
                <c:formatCode>0.00</c:formatCode>
                <c:ptCount val="13"/>
                <c:pt idx="0">
                  <c:v>99.81</c:v>
                </c:pt>
                <c:pt idx="1">
                  <c:v>99.84</c:v>
                </c:pt>
                <c:pt idx="2">
                  <c:v>99.82</c:v>
                </c:pt>
                <c:pt idx="3">
                  <c:v>99.8</c:v>
                </c:pt>
                <c:pt idx="4">
                  <c:v>99.83</c:v>
                </c:pt>
                <c:pt idx="5" formatCode="General">
                  <c:v>99.93</c:v>
                </c:pt>
                <c:pt idx="6" formatCode="General">
                  <c:v>99.93</c:v>
                </c:pt>
                <c:pt idx="7" formatCode="General">
                  <c:v>99.93</c:v>
                </c:pt>
                <c:pt idx="8" formatCode="General">
                  <c:v>99.93</c:v>
                </c:pt>
                <c:pt idx="9" formatCode="General">
                  <c:v>99.93</c:v>
                </c:pt>
                <c:pt idx="10" formatCode="General">
                  <c:v>99.93</c:v>
                </c:pt>
                <c:pt idx="11" formatCode="General">
                  <c:v>99.87</c:v>
                </c:pt>
                <c:pt idx="12" formatCode="General">
                  <c:v>99.87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188224"/>
        <c:axId val="384188784"/>
      </c:lineChart>
      <c:dateAx>
        <c:axId val="38418822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8878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4188784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88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Ushuahia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Tablero_Participacion4G_Ciudad!$S$1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Tablero_Participacion4G_Ciudad!$A$275:$A$287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Tablero_Participacion4G_Ciudad!$S$275:$S$287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</c:numCache>
            </c:numRef>
          </c:val>
        </c:ser>
        <c:ser>
          <c:idx val="1"/>
          <c:order val="1"/>
          <c:tx>
            <c:strRef>
              <c:f>Tablero_Participacion4G_Ciudad!$T$1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Tablero_Participacion4G_Ciudad!$A$275:$A$287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Tablero_Participacion4G_Ciudad!$T$275:$T$287</c:f>
              <c:numCache>
                <c:formatCode>General</c:formatCode>
                <c:ptCount val="13"/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384192144"/>
        <c:axId val="384192704"/>
      </c:barChart>
      <c:dateAx>
        <c:axId val="38419214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9270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41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92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Resistencia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Tablero_Participacion4G_Ciudad!$D$1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Tablero_Participacion4G_Ciudad!$A$28:$A$40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Tablero_Participacion4G_Ciudad!$D$28:$D$40</c:f>
              <c:numCache>
                <c:formatCode>0.00</c:formatCode>
                <c:ptCount val="13"/>
                <c:pt idx="0">
                  <c:v>7688.7015136718746</c:v>
                </c:pt>
                <c:pt idx="1">
                  <c:v>9169.5806640624996</c:v>
                </c:pt>
                <c:pt idx="2">
                  <c:v>8881.6350292968746</c:v>
                </c:pt>
                <c:pt idx="3">
                  <c:v>8835.6349414062497</c:v>
                </c:pt>
                <c:pt idx="4">
                  <c:v>7452.6016796875001</c:v>
                </c:pt>
                <c:pt idx="5" formatCode="General">
                  <c:v>9063.6</c:v>
                </c:pt>
                <c:pt idx="6" formatCode="General">
                  <c:v>8478.7900000000009</c:v>
                </c:pt>
                <c:pt idx="7" formatCode="General">
                  <c:v>6564.76</c:v>
                </c:pt>
                <c:pt idx="8" formatCode="General">
                  <c:v>7441.47</c:v>
                </c:pt>
                <c:pt idx="9" formatCode="General">
                  <c:v>9629.9</c:v>
                </c:pt>
                <c:pt idx="10" formatCode="General">
                  <c:v>9368.1200000000008</c:v>
                </c:pt>
                <c:pt idx="11" formatCode="General">
                  <c:v>9190.94</c:v>
                </c:pt>
                <c:pt idx="12" formatCode="General">
                  <c:v>9361.18</c:v>
                </c:pt>
              </c:numCache>
            </c:numRef>
          </c:val>
        </c:ser>
        <c:ser>
          <c:idx val="6"/>
          <c:order val="1"/>
          <c:tx>
            <c:strRef>
              <c:f>Tablero_Participacion4G_Ciudad!$J$1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Tablero_Participacion4G_Ciudad!$A$28:$A$40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Tablero_Participacion4G_Ciudad!$J$28:$J$40</c:f>
              <c:numCache>
                <c:formatCode>0.00</c:formatCode>
                <c:ptCount val="13"/>
                <c:pt idx="0">
                  <c:v>652.71</c:v>
                </c:pt>
                <c:pt idx="1">
                  <c:v>668.49</c:v>
                </c:pt>
                <c:pt idx="2">
                  <c:v>873.07</c:v>
                </c:pt>
                <c:pt idx="3">
                  <c:v>856.83</c:v>
                </c:pt>
                <c:pt idx="4">
                  <c:v>924.59</c:v>
                </c:pt>
                <c:pt idx="5" formatCode="General">
                  <c:v>956.41</c:v>
                </c:pt>
                <c:pt idx="6" formatCode="General">
                  <c:v>973.49</c:v>
                </c:pt>
                <c:pt idx="7" formatCode="General">
                  <c:v>959</c:v>
                </c:pt>
                <c:pt idx="8" formatCode="General">
                  <c:v>999.17</c:v>
                </c:pt>
                <c:pt idx="9">
                  <c:v>1429.33</c:v>
                </c:pt>
                <c:pt idx="10">
                  <c:v>1835.75</c:v>
                </c:pt>
                <c:pt idx="11">
                  <c:v>1929.44</c:v>
                </c:pt>
                <c:pt idx="12">
                  <c:v>1852.04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4196624"/>
        <c:axId val="384197184"/>
      </c:barChart>
      <c:lineChart>
        <c:grouping val="stacked"/>
        <c:varyColors val="0"/>
        <c:ser>
          <c:idx val="10"/>
          <c:order val="2"/>
          <c:tx>
            <c:strRef>
              <c:f>Tablero_Participacion4G_Ciudad!$N$1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Tablero_Participacion4G_Ciudad!$A$44:$A$55</c:f>
              <c:numCache>
                <c:formatCode>m/d/yyyy</c:formatCode>
                <c:ptCount val="12"/>
                <c:pt idx="0">
                  <c:v>42512</c:v>
                </c:pt>
                <c:pt idx="1">
                  <c:v>42519</c:v>
                </c:pt>
                <c:pt idx="2">
                  <c:v>42526</c:v>
                </c:pt>
                <c:pt idx="3">
                  <c:v>42533</c:v>
                </c:pt>
                <c:pt idx="4">
                  <c:v>42540</c:v>
                </c:pt>
                <c:pt idx="5">
                  <c:v>42547</c:v>
                </c:pt>
                <c:pt idx="6">
                  <c:v>42554</c:v>
                </c:pt>
                <c:pt idx="7">
                  <c:v>42561</c:v>
                </c:pt>
                <c:pt idx="8">
                  <c:v>42568</c:v>
                </c:pt>
                <c:pt idx="9">
                  <c:v>42575</c:v>
                </c:pt>
                <c:pt idx="10">
                  <c:v>42491</c:v>
                </c:pt>
                <c:pt idx="11">
                  <c:v>42498</c:v>
                </c:pt>
              </c:numCache>
            </c:numRef>
          </c:cat>
          <c:val>
            <c:numRef>
              <c:f>Tablero_Participacion4G_Ciudad!$N$28:$N$40</c:f>
              <c:numCache>
                <c:formatCode>0%</c:formatCode>
                <c:ptCount val="13"/>
                <c:pt idx="0">
                  <c:v>7.6008019027196158E-2</c:v>
                </c:pt>
                <c:pt idx="1">
                  <c:v>6.6088648868513539E-2</c:v>
                </c:pt>
                <c:pt idx="2">
                  <c:v>8.7236426242320919E-2</c:v>
                </c:pt>
                <c:pt idx="3">
                  <c:v>8.612289302940955E-2</c:v>
                </c:pt>
                <c:pt idx="4">
                  <c:v>0.10726705207705849</c:v>
                </c:pt>
                <c:pt idx="5">
                  <c:v>9.278606554911914E-2</c:v>
                </c:pt>
                <c:pt idx="6">
                  <c:v>0.10024229331186023</c:v>
                </c:pt>
                <c:pt idx="7">
                  <c:v>0.1239199004505826</c:v>
                </c:pt>
                <c:pt idx="8">
                  <c:v>0.11448275545992123</c:v>
                </c:pt>
                <c:pt idx="9">
                  <c:v>0.12612796252861269</c:v>
                </c:pt>
                <c:pt idx="10">
                  <c:v>0.1598865312962153</c:v>
                </c:pt>
                <c:pt idx="11">
                  <c:v>0.16963556452726078</c:v>
                </c:pt>
                <c:pt idx="12">
                  <c:v>0.16127554707977393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197744"/>
        <c:axId val="384198304"/>
      </c:lineChart>
      <c:dateAx>
        <c:axId val="38419662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9718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41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96624"/>
        <c:crosses val="autoZero"/>
        <c:crossBetween val="between"/>
      </c:valAx>
      <c:dateAx>
        <c:axId val="3841977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84198304"/>
        <c:crosses val="autoZero"/>
        <c:auto val="1"/>
        <c:lblOffset val="100"/>
        <c:baseTimeUnit val="days"/>
      </c:dateAx>
      <c:valAx>
        <c:axId val="3841983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197744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Resistencia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Tablero_Participacion4G_Ciudad!$F$1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Tablero_Participacion4G_Ciudad!$A$28:$A$40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Tablero_Participacion4G_Ciudad!$F$28:$F$40</c:f>
              <c:numCache>
                <c:formatCode>0.00</c:formatCode>
                <c:ptCount val="13"/>
                <c:pt idx="0">
                  <c:v>14.13</c:v>
                </c:pt>
                <c:pt idx="1">
                  <c:v>14.44</c:v>
                </c:pt>
                <c:pt idx="2">
                  <c:v>14.48</c:v>
                </c:pt>
                <c:pt idx="3">
                  <c:v>13.64</c:v>
                </c:pt>
                <c:pt idx="4">
                  <c:v>13.61</c:v>
                </c:pt>
                <c:pt idx="5" formatCode="General">
                  <c:v>13.78</c:v>
                </c:pt>
                <c:pt idx="6" formatCode="General">
                  <c:v>13.6</c:v>
                </c:pt>
                <c:pt idx="7" formatCode="General">
                  <c:v>14.62</c:v>
                </c:pt>
                <c:pt idx="8" formatCode="General">
                  <c:v>14.78</c:v>
                </c:pt>
                <c:pt idx="9" formatCode="General">
                  <c:v>13.91</c:v>
                </c:pt>
                <c:pt idx="10" formatCode="General">
                  <c:v>13.8</c:v>
                </c:pt>
                <c:pt idx="11" formatCode="General">
                  <c:v>13.52</c:v>
                </c:pt>
                <c:pt idx="12" formatCode="General">
                  <c:v>13.33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Tablero_Participacion4G_Ciudad!$L$1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Tablero_Participacion4G_Ciudad!$A$28:$A$40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Tablero_Participacion4G_Ciudad!$L$28:$L$40</c:f>
              <c:numCache>
                <c:formatCode>0.00</c:formatCode>
                <c:ptCount val="13"/>
                <c:pt idx="0">
                  <c:v>58.56</c:v>
                </c:pt>
                <c:pt idx="1">
                  <c:v>64.069999999999993</c:v>
                </c:pt>
                <c:pt idx="2">
                  <c:v>72.83</c:v>
                </c:pt>
                <c:pt idx="3">
                  <c:v>71.33</c:v>
                </c:pt>
                <c:pt idx="4">
                  <c:v>79.290000000000006</c:v>
                </c:pt>
                <c:pt idx="5" formatCode="General">
                  <c:v>81.400000000000006</c:v>
                </c:pt>
                <c:pt idx="6" formatCode="General">
                  <c:v>75.239999999999995</c:v>
                </c:pt>
                <c:pt idx="7" formatCode="General">
                  <c:v>73.75</c:v>
                </c:pt>
                <c:pt idx="8" formatCode="General">
                  <c:v>65</c:v>
                </c:pt>
                <c:pt idx="9" formatCode="General">
                  <c:v>41.6</c:v>
                </c:pt>
                <c:pt idx="10" formatCode="General">
                  <c:v>38.31</c:v>
                </c:pt>
                <c:pt idx="11" formatCode="General">
                  <c:v>39.18</c:v>
                </c:pt>
                <c:pt idx="12" formatCode="General">
                  <c:v>35.700000000000003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201664"/>
        <c:axId val="384202224"/>
      </c:lineChart>
      <c:dateAx>
        <c:axId val="38420166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20222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42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201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Resistencia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Tablero_Participacion4G_Ciudad!$G$1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Tablero_Participacion4G_Ciudad!$A$28:$A$40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Tablero_Participacion4G_Ciudad!$G$28:$G$40</c:f>
              <c:numCache>
                <c:formatCode>0.00</c:formatCode>
                <c:ptCount val="13"/>
                <c:pt idx="0">
                  <c:v>88.44</c:v>
                </c:pt>
                <c:pt idx="1">
                  <c:v>92.38</c:v>
                </c:pt>
                <c:pt idx="2">
                  <c:v>91.52</c:v>
                </c:pt>
                <c:pt idx="3">
                  <c:v>91.67</c:v>
                </c:pt>
                <c:pt idx="4">
                  <c:v>91.1</c:v>
                </c:pt>
                <c:pt idx="5" formatCode="General">
                  <c:v>88.94</c:v>
                </c:pt>
                <c:pt idx="6" formatCode="General">
                  <c:v>88.73</c:v>
                </c:pt>
                <c:pt idx="7" formatCode="General">
                  <c:v>89.02</c:v>
                </c:pt>
                <c:pt idx="8" formatCode="General">
                  <c:v>89.33</c:v>
                </c:pt>
                <c:pt idx="9" formatCode="General">
                  <c:v>92.15</c:v>
                </c:pt>
                <c:pt idx="10" formatCode="General">
                  <c:v>92.48</c:v>
                </c:pt>
                <c:pt idx="11" formatCode="General">
                  <c:v>92.4</c:v>
                </c:pt>
                <c:pt idx="12" formatCode="General">
                  <c:v>92.98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Tablero_Participacion4G_Ciudad!$K$1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Tablero_Participacion4G_Ciudad!$A$28:$A$40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Tablero_Participacion4G_Ciudad!$K$28:$K$40</c:f>
              <c:numCache>
                <c:formatCode>0.00</c:formatCode>
                <c:ptCount val="13"/>
                <c:pt idx="0">
                  <c:v>99.68</c:v>
                </c:pt>
                <c:pt idx="1">
                  <c:v>99.68</c:v>
                </c:pt>
                <c:pt idx="2">
                  <c:v>99.68</c:v>
                </c:pt>
                <c:pt idx="3">
                  <c:v>99.68</c:v>
                </c:pt>
                <c:pt idx="4">
                  <c:v>99.68</c:v>
                </c:pt>
                <c:pt idx="5" formatCode="General">
                  <c:v>99.68</c:v>
                </c:pt>
                <c:pt idx="6" formatCode="General">
                  <c:v>99.68</c:v>
                </c:pt>
                <c:pt idx="7" formatCode="General">
                  <c:v>99.68</c:v>
                </c:pt>
                <c:pt idx="8" formatCode="General">
                  <c:v>99.68</c:v>
                </c:pt>
                <c:pt idx="9">
                  <c:v>99.68</c:v>
                </c:pt>
                <c:pt idx="10">
                  <c:v>99.68</c:v>
                </c:pt>
                <c:pt idx="11">
                  <c:v>99.68</c:v>
                </c:pt>
                <c:pt idx="12">
                  <c:v>99.69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205584"/>
        <c:axId val="384206144"/>
      </c:lineChart>
      <c:dateAx>
        <c:axId val="38420558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20614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84206144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84205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La Plata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Tablero_Participacion4G_Ciudad!$F$1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Tablero_Participacion4G_Ciudad!$A$2:$A$14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Tablero_Participacion4G_Ciudad!$F$2:$F$14</c:f>
              <c:numCache>
                <c:formatCode>0.00</c:formatCode>
                <c:ptCount val="13"/>
                <c:pt idx="0">
                  <c:v>5.55</c:v>
                </c:pt>
                <c:pt idx="1">
                  <c:v>5.91</c:v>
                </c:pt>
                <c:pt idx="2">
                  <c:v>5.8</c:v>
                </c:pt>
                <c:pt idx="3">
                  <c:v>5.18</c:v>
                </c:pt>
                <c:pt idx="4">
                  <c:v>5.44</c:v>
                </c:pt>
                <c:pt idx="5" formatCode="General">
                  <c:v>5.63</c:v>
                </c:pt>
                <c:pt idx="6" formatCode="General">
                  <c:v>5.32</c:v>
                </c:pt>
                <c:pt idx="7" formatCode="General">
                  <c:v>4.8499999999999996</c:v>
                </c:pt>
                <c:pt idx="8" formatCode="General">
                  <c:v>5.34</c:v>
                </c:pt>
                <c:pt idx="9" formatCode="General">
                  <c:v>5.28</c:v>
                </c:pt>
                <c:pt idx="10" formatCode="General">
                  <c:v>5.18</c:v>
                </c:pt>
                <c:pt idx="11" formatCode="General">
                  <c:v>3.96</c:v>
                </c:pt>
                <c:pt idx="12" formatCode="General">
                  <c:v>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Tablero_Participacion4G_Ciudad!$L$1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Tablero_Participacion4G_Ciudad!$A$2:$A$14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Tablero_Participacion4G_Ciudad!$L$2:$L$14</c:f>
              <c:numCache>
                <c:formatCode>0.00</c:formatCode>
                <c:ptCount val="13"/>
                <c:pt idx="0">
                  <c:v>25.28</c:v>
                </c:pt>
                <c:pt idx="1">
                  <c:v>24.62</c:v>
                </c:pt>
                <c:pt idx="2">
                  <c:v>25.94</c:v>
                </c:pt>
                <c:pt idx="3">
                  <c:v>23.21</c:v>
                </c:pt>
                <c:pt idx="4">
                  <c:v>25.66</c:v>
                </c:pt>
                <c:pt idx="5" formatCode="General">
                  <c:v>24.64</c:v>
                </c:pt>
                <c:pt idx="6" formatCode="General">
                  <c:v>23.94</c:v>
                </c:pt>
                <c:pt idx="7" formatCode="General">
                  <c:v>22.49</c:v>
                </c:pt>
                <c:pt idx="8" formatCode="General">
                  <c:v>25.57</c:v>
                </c:pt>
                <c:pt idx="9" formatCode="General">
                  <c:v>25.57</c:v>
                </c:pt>
                <c:pt idx="10" formatCode="General">
                  <c:v>25.85</c:v>
                </c:pt>
                <c:pt idx="11" formatCode="General">
                  <c:v>21.74</c:v>
                </c:pt>
                <c:pt idx="12" formatCode="General">
                  <c:v>21.24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35712"/>
        <c:axId val="267335152"/>
      </c:lineChart>
      <c:dateAx>
        <c:axId val="26733571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351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73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35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Resistencia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Tablero_Participacion4G_Ciudad!$S$1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Tablero_Participacion4G_Ciudad!$A$28:$A$40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Tablero_Participacion4G_Ciudad!$S$28:$S$40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</c:ser>
        <c:ser>
          <c:idx val="1"/>
          <c:order val="1"/>
          <c:tx>
            <c:strRef>
              <c:f>Tablero_Participacion4G_Ciudad!$T$1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Tablero_Participacion4G_Ciudad!$A$28:$A$40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Tablero_Participacion4G_Ciudad!$T$28:$T$40</c:f>
              <c:numCache>
                <c:formatCode>General</c:formatCode>
                <c:ptCount val="13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527574288"/>
        <c:axId val="527574848"/>
      </c:barChart>
      <c:dateAx>
        <c:axId val="52757428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5748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5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574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Formosa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Tablero_Participacion4G_Ciudad!$D$1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Tablero_Participacion4G_Ciudad!$A$93:$A$105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Tablero_Participacion4G_Ciudad!$D$93:$D$105</c:f>
              <c:numCache>
                <c:formatCode>0.00</c:formatCode>
                <c:ptCount val="13"/>
                <c:pt idx="0">
                  <c:v>7698.1276953124998</c:v>
                </c:pt>
                <c:pt idx="1">
                  <c:v>9160.6952832031257</c:v>
                </c:pt>
                <c:pt idx="2">
                  <c:v>8619.5214453125009</c:v>
                </c:pt>
                <c:pt idx="3">
                  <c:v>8757.684326171875</c:v>
                </c:pt>
                <c:pt idx="4">
                  <c:v>7233.3556933593754</c:v>
                </c:pt>
                <c:pt idx="5" formatCode="General">
                  <c:v>8917.86</c:v>
                </c:pt>
                <c:pt idx="6" formatCode="General">
                  <c:v>8283.3700000000008</c:v>
                </c:pt>
                <c:pt idx="7" formatCode="General">
                  <c:v>6683.3</c:v>
                </c:pt>
                <c:pt idx="8" formatCode="General">
                  <c:v>7794.99</c:v>
                </c:pt>
                <c:pt idx="9" formatCode="General">
                  <c:v>10341.43</c:v>
                </c:pt>
                <c:pt idx="10" formatCode="General">
                  <c:v>10576.33</c:v>
                </c:pt>
                <c:pt idx="11" formatCode="General">
                  <c:v>10709.27</c:v>
                </c:pt>
                <c:pt idx="12" formatCode="General">
                  <c:v>10979.29</c:v>
                </c:pt>
              </c:numCache>
            </c:numRef>
          </c:val>
        </c:ser>
        <c:ser>
          <c:idx val="6"/>
          <c:order val="1"/>
          <c:tx>
            <c:strRef>
              <c:f>Tablero_Participacion4G_Ciudad!$J$1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Tablero_Participacion4G_Ciudad!$A$93:$A$105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Tablero_Participacion4G_Ciudad!$J$93:$J$105</c:f>
              <c:numCache>
                <c:formatCode>0.00</c:formatCode>
                <c:ptCount val="13"/>
                <c:pt idx="0">
                  <c:v>636.52</c:v>
                </c:pt>
                <c:pt idx="1">
                  <c:v>833.16</c:v>
                </c:pt>
                <c:pt idx="2">
                  <c:v>944.14</c:v>
                </c:pt>
                <c:pt idx="3">
                  <c:v>1059.42</c:v>
                </c:pt>
                <c:pt idx="4">
                  <c:v>1224.94</c:v>
                </c:pt>
                <c:pt idx="5" formatCode="General">
                  <c:v>1272.57</c:v>
                </c:pt>
                <c:pt idx="6" formatCode="General">
                  <c:v>1321.87</c:v>
                </c:pt>
                <c:pt idx="7" formatCode="General">
                  <c:v>1594.19</c:v>
                </c:pt>
                <c:pt idx="8" formatCode="General">
                  <c:v>1800.94</c:v>
                </c:pt>
                <c:pt idx="9">
                  <c:v>1828.88</c:v>
                </c:pt>
                <c:pt idx="10">
                  <c:v>1917.01</c:v>
                </c:pt>
                <c:pt idx="11">
                  <c:v>2020.22</c:v>
                </c:pt>
                <c:pt idx="12">
                  <c:v>2024.31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578768"/>
        <c:axId val="527579328"/>
      </c:barChart>
      <c:lineChart>
        <c:grouping val="stacked"/>
        <c:varyColors val="0"/>
        <c:ser>
          <c:idx val="10"/>
          <c:order val="2"/>
          <c:tx>
            <c:strRef>
              <c:f>Tablero_Participacion4G_Ciudad!$N$1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Tablero_Participacion4G_Ciudad!$A$93:$A$105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Tablero_Participacion4G_Ciudad!$N$93:$N$105</c:f>
              <c:numCache>
                <c:formatCode>0%</c:formatCode>
                <c:ptCount val="13"/>
                <c:pt idx="0">
                  <c:v>7.4929948454377768E-2</c:v>
                </c:pt>
                <c:pt idx="1">
                  <c:v>8.1896630305650045E-2</c:v>
                </c:pt>
                <c:pt idx="2">
                  <c:v>9.7249729947742211E-2</c:v>
                </c:pt>
                <c:pt idx="3">
                  <c:v>0.10629789521480028</c:v>
                </c:pt>
                <c:pt idx="4">
                  <c:v>0.14255585968229514</c:v>
                </c:pt>
                <c:pt idx="5">
                  <c:v>0.12289674633671953</c:v>
                </c:pt>
                <c:pt idx="6">
                  <c:v>0.1355030301539269</c:v>
                </c:pt>
                <c:pt idx="7">
                  <c:v>0.18925213951704906</c:v>
                </c:pt>
                <c:pt idx="8">
                  <c:v>0.18438708448813731</c:v>
                </c:pt>
                <c:pt idx="9">
                  <c:v>0.14818475938450271</c:v>
                </c:pt>
                <c:pt idx="10">
                  <c:v>0.15143730394027224</c:v>
                </c:pt>
                <c:pt idx="11">
                  <c:v>0.15665526257835788</c:v>
                </c:pt>
                <c:pt idx="12">
                  <c:v>0.15344900383336352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579888"/>
        <c:axId val="527580448"/>
      </c:lineChart>
      <c:dateAx>
        <c:axId val="52757876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57932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5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578768"/>
        <c:crosses val="autoZero"/>
        <c:crossBetween val="between"/>
      </c:valAx>
      <c:dateAx>
        <c:axId val="5275798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7580448"/>
        <c:crosses val="autoZero"/>
        <c:auto val="1"/>
        <c:lblOffset val="100"/>
        <c:baseTimeUnit val="days"/>
      </c:dateAx>
      <c:valAx>
        <c:axId val="5275804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579888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Formosa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Tablero_Participacion4G_Ciudad!$F$1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Tablero_Participacion4G_Ciudad!$A$93:$A$105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Tablero_Participacion4G_Ciudad!$F$93:$F$105</c:f>
              <c:numCache>
                <c:formatCode>0.00</c:formatCode>
                <c:ptCount val="13"/>
                <c:pt idx="0">
                  <c:v>15.13</c:v>
                </c:pt>
                <c:pt idx="1">
                  <c:v>15.22</c:v>
                </c:pt>
                <c:pt idx="2">
                  <c:v>15.13</c:v>
                </c:pt>
                <c:pt idx="3">
                  <c:v>14.51</c:v>
                </c:pt>
                <c:pt idx="4">
                  <c:v>13.86</c:v>
                </c:pt>
                <c:pt idx="5" formatCode="General">
                  <c:v>14.22</c:v>
                </c:pt>
                <c:pt idx="6" formatCode="General">
                  <c:v>14.23</c:v>
                </c:pt>
                <c:pt idx="7" formatCode="General">
                  <c:v>14.91</c:v>
                </c:pt>
                <c:pt idx="8" formatCode="General">
                  <c:v>14.96</c:v>
                </c:pt>
                <c:pt idx="9" formatCode="General">
                  <c:v>14.35</c:v>
                </c:pt>
                <c:pt idx="10" formatCode="General">
                  <c:v>14.17</c:v>
                </c:pt>
                <c:pt idx="11" formatCode="General">
                  <c:v>14.32</c:v>
                </c:pt>
                <c:pt idx="12" formatCode="General">
                  <c:v>14.91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Tablero_Participacion4G_Ciudad!$L$1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Tablero_Participacion4G_Ciudad!$A$93:$A$105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Tablero_Participacion4G_Ciudad!$L$93:$L$105</c:f>
              <c:numCache>
                <c:formatCode>0.00</c:formatCode>
                <c:ptCount val="13"/>
                <c:pt idx="0">
                  <c:v>15.78</c:v>
                </c:pt>
                <c:pt idx="1">
                  <c:v>16.16</c:v>
                </c:pt>
                <c:pt idx="2">
                  <c:v>19.75</c:v>
                </c:pt>
                <c:pt idx="3">
                  <c:v>18.75</c:v>
                </c:pt>
                <c:pt idx="4">
                  <c:v>19.61</c:v>
                </c:pt>
                <c:pt idx="5" formatCode="General">
                  <c:v>20.78</c:v>
                </c:pt>
                <c:pt idx="6" formatCode="General">
                  <c:v>22.82</c:v>
                </c:pt>
                <c:pt idx="7" formatCode="General">
                  <c:v>22.12</c:v>
                </c:pt>
                <c:pt idx="8" formatCode="General">
                  <c:v>23.04</c:v>
                </c:pt>
                <c:pt idx="9" formatCode="General">
                  <c:v>24.69</c:v>
                </c:pt>
                <c:pt idx="10" formatCode="General">
                  <c:v>26.01</c:v>
                </c:pt>
                <c:pt idx="11" formatCode="General">
                  <c:v>27.87</c:v>
                </c:pt>
                <c:pt idx="12" formatCode="General">
                  <c:v>30.29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583808"/>
        <c:axId val="527584368"/>
      </c:lineChart>
      <c:dateAx>
        <c:axId val="52758380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58436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5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583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Formosa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Tablero_Participacion4G_Ciudad!$G$1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Tablero_Participacion4G_Ciudad!$A$93:$A$105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Tablero_Participacion4G_Ciudad!$G$93:$G$105</c:f>
              <c:numCache>
                <c:formatCode>0.00</c:formatCode>
                <c:ptCount val="13"/>
                <c:pt idx="0">
                  <c:v>93.7</c:v>
                </c:pt>
                <c:pt idx="1">
                  <c:v>93.7</c:v>
                </c:pt>
                <c:pt idx="2">
                  <c:v>93.93</c:v>
                </c:pt>
                <c:pt idx="3">
                  <c:v>93.78</c:v>
                </c:pt>
                <c:pt idx="4">
                  <c:v>97.09</c:v>
                </c:pt>
                <c:pt idx="5" formatCode="General">
                  <c:v>98.06</c:v>
                </c:pt>
                <c:pt idx="6" formatCode="General">
                  <c:v>96.73</c:v>
                </c:pt>
                <c:pt idx="7" formatCode="General">
                  <c:v>95.56</c:v>
                </c:pt>
                <c:pt idx="8" formatCode="General">
                  <c:v>96.56</c:v>
                </c:pt>
                <c:pt idx="9" formatCode="General">
                  <c:v>97.66</c:v>
                </c:pt>
                <c:pt idx="10" formatCode="General">
                  <c:v>97.81</c:v>
                </c:pt>
                <c:pt idx="11" formatCode="General">
                  <c:v>98.02</c:v>
                </c:pt>
                <c:pt idx="12" formatCode="General">
                  <c:v>98.21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Tablero_Participacion4G_Ciudad!$K$1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Tablero_Participacion4G_Ciudad!$A$93:$A$105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Tablero_Participacion4G_Ciudad!$K$93:$K$105</c:f>
              <c:numCache>
                <c:formatCode>0.00</c:formatCode>
                <c:ptCount val="13"/>
                <c:pt idx="0">
                  <c:v>99.74</c:v>
                </c:pt>
                <c:pt idx="1">
                  <c:v>99.7</c:v>
                </c:pt>
                <c:pt idx="2">
                  <c:v>99.76</c:v>
                </c:pt>
                <c:pt idx="3">
                  <c:v>99.76</c:v>
                </c:pt>
                <c:pt idx="4">
                  <c:v>99.76</c:v>
                </c:pt>
                <c:pt idx="5" formatCode="General">
                  <c:v>99.76</c:v>
                </c:pt>
                <c:pt idx="6" formatCode="General">
                  <c:v>99.76</c:v>
                </c:pt>
                <c:pt idx="7" formatCode="General">
                  <c:v>99.76</c:v>
                </c:pt>
                <c:pt idx="8" formatCode="General">
                  <c:v>99.76</c:v>
                </c:pt>
                <c:pt idx="9" formatCode="General">
                  <c:v>99.76</c:v>
                </c:pt>
                <c:pt idx="10" formatCode="General">
                  <c:v>99.76</c:v>
                </c:pt>
                <c:pt idx="11" formatCode="General">
                  <c:v>99.79</c:v>
                </c:pt>
                <c:pt idx="12" formatCode="General">
                  <c:v>99.76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587728"/>
        <c:axId val="527588288"/>
      </c:lineChart>
      <c:dateAx>
        <c:axId val="52758772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58828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588288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587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Formosa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Tablero_Participacion4G_Ciudad!$S$1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Tablero_Participacion4G_Ciudad!$A$93:$A$105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Tablero_Participacion4G_Ciudad!$S$93:$S$105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</c:numCache>
            </c:numRef>
          </c:val>
        </c:ser>
        <c:ser>
          <c:idx val="1"/>
          <c:order val="1"/>
          <c:tx>
            <c:strRef>
              <c:f>Tablero_Participacion4G_Ciudad!$T$1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Tablero_Participacion4G_Ciudad!$A$93:$A$105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Tablero_Participacion4G_Ciudad!$T$93:$T$105</c:f>
              <c:numCache>
                <c:formatCode>General</c:formatCode>
                <c:ptCount val="13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527591648"/>
        <c:axId val="527592208"/>
      </c:barChart>
      <c:dateAx>
        <c:axId val="52759164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59220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5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591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San Juan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Tablero_Participacion4G_Ciudad!$D$1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Tablero_Participacion4G_Ciudad!$A$210:$A$222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Tablero_Participacion4G_Ciudad!$D$210:$D$222</c:f>
              <c:numCache>
                <c:formatCode>0.00</c:formatCode>
                <c:ptCount val="13"/>
                <c:pt idx="0">
                  <c:v>7700.253212890625</c:v>
                </c:pt>
                <c:pt idx="1">
                  <c:v>8825.208984375</c:v>
                </c:pt>
                <c:pt idx="2">
                  <c:v>8710.4258691406249</c:v>
                </c:pt>
                <c:pt idx="3">
                  <c:v>8794.6071972656246</c:v>
                </c:pt>
                <c:pt idx="4">
                  <c:v>7506.2251855468749</c:v>
                </c:pt>
                <c:pt idx="5" formatCode="General">
                  <c:v>8819.41</c:v>
                </c:pt>
                <c:pt idx="6" formatCode="General">
                  <c:v>7612.18</c:v>
                </c:pt>
                <c:pt idx="7" formatCode="General">
                  <c:v>6582.67</c:v>
                </c:pt>
                <c:pt idx="8" formatCode="General">
                  <c:v>6556.92</c:v>
                </c:pt>
                <c:pt idx="9" formatCode="General">
                  <c:v>8779.31</c:v>
                </c:pt>
                <c:pt idx="10" formatCode="General">
                  <c:v>8700.7999999999993</c:v>
                </c:pt>
                <c:pt idx="11" formatCode="General">
                  <c:v>8575.36</c:v>
                </c:pt>
                <c:pt idx="12" formatCode="General">
                  <c:v>8771.0400000000009</c:v>
                </c:pt>
              </c:numCache>
            </c:numRef>
          </c:val>
        </c:ser>
        <c:ser>
          <c:idx val="6"/>
          <c:order val="1"/>
          <c:tx>
            <c:strRef>
              <c:f>Tablero_Participacion4G_Ciudad!$J$1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Tablero_Participacion4G_Ciudad!$A$210:$A$222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Tablero_Participacion4G_Ciudad!$J$210:$J$222</c:f>
              <c:numCache>
                <c:formatCode>0.00</c:formatCode>
                <c:ptCount val="13"/>
                <c:pt idx="0">
                  <c:v>170.81</c:v>
                </c:pt>
                <c:pt idx="1">
                  <c:v>221.35</c:v>
                </c:pt>
                <c:pt idx="2">
                  <c:v>305.62</c:v>
                </c:pt>
                <c:pt idx="3">
                  <c:v>315.17</c:v>
                </c:pt>
                <c:pt idx="4">
                  <c:v>382.06</c:v>
                </c:pt>
                <c:pt idx="5" formatCode="General">
                  <c:v>399.75</c:v>
                </c:pt>
                <c:pt idx="6" formatCode="General">
                  <c:v>450.6</c:v>
                </c:pt>
                <c:pt idx="7" formatCode="General">
                  <c:v>525.67999999999995</c:v>
                </c:pt>
                <c:pt idx="8" formatCode="General">
                  <c:v>671.3</c:v>
                </c:pt>
                <c:pt idx="9">
                  <c:v>1017.27</c:v>
                </c:pt>
                <c:pt idx="10">
                  <c:v>1415.93</c:v>
                </c:pt>
                <c:pt idx="11">
                  <c:v>1680.67</c:v>
                </c:pt>
                <c:pt idx="12">
                  <c:v>1169.58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596128"/>
        <c:axId val="527596688"/>
      </c:barChart>
      <c:lineChart>
        <c:grouping val="stacked"/>
        <c:varyColors val="0"/>
        <c:ser>
          <c:idx val="10"/>
          <c:order val="2"/>
          <c:tx>
            <c:strRef>
              <c:f>Tablero_Participacion4G_Ciudad!$N$1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Tablero_Participacion4G_Ciudad!$A$44:$A$55</c:f>
              <c:numCache>
                <c:formatCode>m/d/yyyy</c:formatCode>
                <c:ptCount val="12"/>
                <c:pt idx="0">
                  <c:v>42512</c:v>
                </c:pt>
                <c:pt idx="1">
                  <c:v>42519</c:v>
                </c:pt>
                <c:pt idx="2">
                  <c:v>42526</c:v>
                </c:pt>
                <c:pt idx="3">
                  <c:v>42533</c:v>
                </c:pt>
                <c:pt idx="4">
                  <c:v>42540</c:v>
                </c:pt>
                <c:pt idx="5">
                  <c:v>42547</c:v>
                </c:pt>
                <c:pt idx="6">
                  <c:v>42554</c:v>
                </c:pt>
                <c:pt idx="7">
                  <c:v>42561</c:v>
                </c:pt>
                <c:pt idx="8">
                  <c:v>42568</c:v>
                </c:pt>
                <c:pt idx="9">
                  <c:v>42575</c:v>
                </c:pt>
                <c:pt idx="10">
                  <c:v>42491</c:v>
                </c:pt>
                <c:pt idx="11">
                  <c:v>42498</c:v>
                </c:pt>
              </c:numCache>
            </c:numRef>
          </c:cat>
          <c:val>
            <c:numRef>
              <c:f>Tablero_Participacion4G_Ciudad!$N$210:$N$222</c:f>
              <c:numCache>
                <c:formatCode>0%</c:formatCode>
                <c:ptCount val="13"/>
                <c:pt idx="0">
                  <c:v>2.1357366570417261E-2</c:v>
                </c:pt>
                <c:pt idx="1">
                  <c:v>2.4088273624919075E-2</c:v>
                </c:pt>
                <c:pt idx="2">
                  <c:v>3.3407136886742461E-2</c:v>
                </c:pt>
                <c:pt idx="3">
                  <c:v>3.407724472796881E-2</c:v>
                </c:pt>
                <c:pt idx="4">
                  <c:v>4.7651536756525829E-2</c:v>
                </c:pt>
                <c:pt idx="5">
                  <c:v>4.268954263721525E-2</c:v>
                </c:pt>
                <c:pt idx="6">
                  <c:v>5.4996021148935967E-2</c:v>
                </c:pt>
                <c:pt idx="7">
                  <c:v>7.2833982911003931E-2</c:v>
                </c:pt>
                <c:pt idx="8">
                  <c:v>9.1053112733329514E-2</c:v>
                </c:pt>
                <c:pt idx="9">
                  <c:v>0.10237637333607069</c:v>
                </c:pt>
                <c:pt idx="10">
                  <c:v>0.13808481713584669</c:v>
                </c:pt>
                <c:pt idx="11">
                  <c:v>0.16171157345177192</c:v>
                </c:pt>
                <c:pt idx="12">
                  <c:v>0.11587285075270096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597248"/>
        <c:axId val="527597808"/>
      </c:lineChart>
      <c:dateAx>
        <c:axId val="52759612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59668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5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596128"/>
        <c:crosses val="autoZero"/>
        <c:crossBetween val="between"/>
      </c:valAx>
      <c:dateAx>
        <c:axId val="5275972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7597808"/>
        <c:crosses val="autoZero"/>
        <c:auto val="1"/>
        <c:lblOffset val="100"/>
        <c:baseTimeUnit val="days"/>
      </c:dateAx>
      <c:valAx>
        <c:axId val="5275978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597248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San Juan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Tablero_Participacion4G_Ciudad!$F$1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Tablero_Participacion4G_Ciudad!$A$210:$A$222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Tablero_Participacion4G_Ciudad!$F$210:$F$222</c:f>
              <c:numCache>
                <c:formatCode>0.00</c:formatCode>
                <c:ptCount val="13"/>
                <c:pt idx="0">
                  <c:v>8.9</c:v>
                </c:pt>
                <c:pt idx="1">
                  <c:v>8.89</c:v>
                </c:pt>
                <c:pt idx="2">
                  <c:v>8.98</c:v>
                </c:pt>
                <c:pt idx="3">
                  <c:v>8.35</c:v>
                </c:pt>
                <c:pt idx="4">
                  <c:v>8.15</c:v>
                </c:pt>
                <c:pt idx="5" formatCode="General">
                  <c:v>8.5</c:v>
                </c:pt>
                <c:pt idx="6" formatCode="General">
                  <c:v>8.5299999999999994</c:v>
                </c:pt>
                <c:pt idx="7" formatCode="General">
                  <c:v>9.49</c:v>
                </c:pt>
                <c:pt idx="8" formatCode="General">
                  <c:v>9.1999999999999993</c:v>
                </c:pt>
                <c:pt idx="9" formatCode="General">
                  <c:v>8.58</c:v>
                </c:pt>
                <c:pt idx="10" formatCode="General">
                  <c:v>8.19</c:v>
                </c:pt>
                <c:pt idx="11" formatCode="General">
                  <c:v>8.36</c:v>
                </c:pt>
                <c:pt idx="12" formatCode="General">
                  <c:v>8.89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Tablero_Participacion4G_Ciudad!$L$1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Tablero_Participacion4G_Ciudad!$A$210:$A$222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Tablero_Participacion4G_Ciudad!$L$210:$L$222</c:f>
              <c:numCache>
                <c:formatCode>0.00</c:formatCode>
                <c:ptCount val="13"/>
                <c:pt idx="0">
                  <c:v>9.58</c:v>
                </c:pt>
                <c:pt idx="1">
                  <c:v>10.039999999999999</c:v>
                </c:pt>
                <c:pt idx="2">
                  <c:v>9.3800000000000008</c:v>
                </c:pt>
                <c:pt idx="3">
                  <c:v>8.67</c:v>
                </c:pt>
                <c:pt idx="4">
                  <c:v>8.99</c:v>
                </c:pt>
                <c:pt idx="5" formatCode="General">
                  <c:v>8.57</c:v>
                </c:pt>
                <c:pt idx="6" formatCode="General">
                  <c:v>9.15</c:v>
                </c:pt>
                <c:pt idx="7" formatCode="General">
                  <c:v>8.8699999999999992</c:v>
                </c:pt>
                <c:pt idx="8" formatCode="General">
                  <c:v>11.22</c:v>
                </c:pt>
                <c:pt idx="9" formatCode="General">
                  <c:v>12.07</c:v>
                </c:pt>
                <c:pt idx="10" formatCode="General">
                  <c:v>12.92</c:v>
                </c:pt>
                <c:pt idx="11" formatCode="General">
                  <c:v>13.99</c:v>
                </c:pt>
                <c:pt idx="12" formatCode="General">
                  <c:v>9.77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601168"/>
        <c:axId val="527601728"/>
      </c:lineChart>
      <c:dateAx>
        <c:axId val="52760116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60172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6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601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San Juan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Tablero_Participacion4G_Ciudad!$G$1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Tablero_Participacion4G_Ciudad!$A$210:$A$222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Tablero_Participacion4G_Ciudad!$G$210:$G$222</c:f>
              <c:numCache>
                <c:formatCode>0.00</c:formatCode>
                <c:ptCount val="13"/>
                <c:pt idx="0">
                  <c:v>97.52</c:v>
                </c:pt>
                <c:pt idx="1">
                  <c:v>96.88</c:v>
                </c:pt>
                <c:pt idx="2">
                  <c:v>97.74</c:v>
                </c:pt>
                <c:pt idx="3">
                  <c:v>97.63</c:v>
                </c:pt>
                <c:pt idx="4">
                  <c:v>95.35</c:v>
                </c:pt>
                <c:pt idx="5" formatCode="General">
                  <c:v>86.72</c:v>
                </c:pt>
                <c:pt idx="6" formatCode="General">
                  <c:v>92.21</c:v>
                </c:pt>
                <c:pt idx="7" formatCode="General">
                  <c:v>95.16</c:v>
                </c:pt>
                <c:pt idx="8" formatCode="General">
                  <c:v>97.57</c:v>
                </c:pt>
                <c:pt idx="9" formatCode="General">
                  <c:v>98.35</c:v>
                </c:pt>
                <c:pt idx="10" formatCode="General">
                  <c:v>98.63</c:v>
                </c:pt>
                <c:pt idx="11" formatCode="General">
                  <c:v>97.13</c:v>
                </c:pt>
                <c:pt idx="12" formatCode="General">
                  <c:v>91.95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Tablero_Participacion4G_Ciudad!$K$1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Tablero_Participacion4G_Ciudad!$A$210:$A$222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Tablero_Participacion4G_Ciudad!$K$210:$K$222</c:f>
              <c:numCache>
                <c:formatCode>0.00</c:formatCode>
                <c:ptCount val="13"/>
                <c:pt idx="0">
                  <c:v>99.88</c:v>
                </c:pt>
                <c:pt idx="1">
                  <c:v>99.8</c:v>
                </c:pt>
                <c:pt idx="2">
                  <c:v>99.82</c:v>
                </c:pt>
                <c:pt idx="3">
                  <c:v>99.79</c:v>
                </c:pt>
                <c:pt idx="4">
                  <c:v>99.75</c:v>
                </c:pt>
                <c:pt idx="5" formatCode="General">
                  <c:v>99.81</c:v>
                </c:pt>
                <c:pt idx="6" formatCode="General">
                  <c:v>99.74</c:v>
                </c:pt>
                <c:pt idx="7" formatCode="General">
                  <c:v>99.84</c:v>
                </c:pt>
                <c:pt idx="8" formatCode="General">
                  <c:v>99.8</c:v>
                </c:pt>
                <c:pt idx="9">
                  <c:v>99.83</c:v>
                </c:pt>
                <c:pt idx="10">
                  <c:v>99.86</c:v>
                </c:pt>
                <c:pt idx="11">
                  <c:v>99.83</c:v>
                </c:pt>
                <c:pt idx="12">
                  <c:v>99.7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605088"/>
        <c:axId val="527605648"/>
      </c:lineChart>
      <c:dateAx>
        <c:axId val="52760508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6056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605648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605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San Juan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Tablero_Participacion4G_Ciudad!$S$1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Tablero_Participacion4G_Ciudad!$A$210:$A$222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Tablero_Participacion4G_Ciudad!$S$210:$S$222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</c:numCache>
            </c:numRef>
          </c:val>
        </c:ser>
        <c:ser>
          <c:idx val="1"/>
          <c:order val="1"/>
          <c:tx>
            <c:strRef>
              <c:f>Tablero_Participacion4G_Ciudad!$T$1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Tablero_Participacion4G_Ciudad!$A$210:$A$222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Tablero_Participacion4G_Ciudad!$T$210:$T$222</c:f>
              <c:numCache>
                <c:formatCode>General</c:formatCode>
                <c:ptCount val="13"/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527609008"/>
        <c:axId val="527609568"/>
      </c:barChart>
      <c:dateAx>
        <c:axId val="52760900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60956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6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609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San Luis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Tablero_Participacion4G_Ciudad!$D$1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Tablero_Participacion4G_Ciudad!$A$223:$A$235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Tablero_Participacion4G_Ciudad!$D$223:$D$235</c:f>
              <c:numCache>
                <c:formatCode>0.00</c:formatCode>
                <c:ptCount val="13"/>
                <c:pt idx="0">
                  <c:v>9529.0033398437499</c:v>
                </c:pt>
                <c:pt idx="1">
                  <c:v>11173.21396484375</c:v>
                </c:pt>
                <c:pt idx="2">
                  <c:v>10823.374238281251</c:v>
                </c:pt>
                <c:pt idx="3">
                  <c:v>11045.99421875</c:v>
                </c:pt>
                <c:pt idx="4">
                  <c:v>9718.8817187500008</c:v>
                </c:pt>
                <c:pt idx="5" formatCode="General">
                  <c:v>11415.05</c:v>
                </c:pt>
                <c:pt idx="6" formatCode="General">
                  <c:v>10489.35</c:v>
                </c:pt>
                <c:pt idx="7" formatCode="General">
                  <c:v>8430.9699999999993</c:v>
                </c:pt>
                <c:pt idx="8" formatCode="General">
                  <c:v>8774.1299999999992</c:v>
                </c:pt>
                <c:pt idx="9" formatCode="General">
                  <c:v>11737.38</c:v>
                </c:pt>
                <c:pt idx="10" formatCode="General">
                  <c:v>11856.58</c:v>
                </c:pt>
                <c:pt idx="11" formatCode="General">
                  <c:v>12045.61</c:v>
                </c:pt>
                <c:pt idx="12" formatCode="General">
                  <c:v>12073.7</c:v>
                </c:pt>
              </c:numCache>
            </c:numRef>
          </c:val>
        </c:ser>
        <c:ser>
          <c:idx val="6"/>
          <c:order val="1"/>
          <c:tx>
            <c:strRef>
              <c:f>Tablero_Participacion4G_Ciudad!$J$1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Tablero_Participacion4G_Ciudad!$A$223:$A$235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Tablero_Participacion4G_Ciudad!$J$223:$J$235</c:f>
              <c:numCache>
                <c:formatCode>0.00</c:formatCode>
                <c:ptCount val="13"/>
                <c:pt idx="0">
                  <c:v>129.15</c:v>
                </c:pt>
                <c:pt idx="1">
                  <c:v>596.66</c:v>
                </c:pt>
                <c:pt idx="2">
                  <c:v>1023.99</c:v>
                </c:pt>
                <c:pt idx="3">
                  <c:v>1093.21</c:v>
                </c:pt>
                <c:pt idx="4">
                  <c:v>1276.69</c:v>
                </c:pt>
                <c:pt idx="5" formatCode="General">
                  <c:v>1487.61</c:v>
                </c:pt>
                <c:pt idx="6" formatCode="General">
                  <c:v>1522.06</c:v>
                </c:pt>
                <c:pt idx="7" formatCode="General">
                  <c:v>1667.41</c:v>
                </c:pt>
                <c:pt idx="8" formatCode="General">
                  <c:v>1671.96</c:v>
                </c:pt>
                <c:pt idx="9">
                  <c:v>1991.66</c:v>
                </c:pt>
                <c:pt idx="10">
                  <c:v>2516.66</c:v>
                </c:pt>
                <c:pt idx="11">
                  <c:v>2886.61</c:v>
                </c:pt>
                <c:pt idx="12">
                  <c:v>3113.02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613488"/>
        <c:axId val="527614048"/>
      </c:barChart>
      <c:lineChart>
        <c:grouping val="stacked"/>
        <c:varyColors val="0"/>
        <c:ser>
          <c:idx val="10"/>
          <c:order val="2"/>
          <c:tx>
            <c:strRef>
              <c:f>Tablero_Participacion4G_Ciudad!$N$1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Tablero_Participacion4G_Ciudad!$A$44:$A$55</c:f>
              <c:numCache>
                <c:formatCode>m/d/yyyy</c:formatCode>
                <c:ptCount val="12"/>
                <c:pt idx="0">
                  <c:v>42512</c:v>
                </c:pt>
                <c:pt idx="1">
                  <c:v>42519</c:v>
                </c:pt>
                <c:pt idx="2">
                  <c:v>42526</c:v>
                </c:pt>
                <c:pt idx="3">
                  <c:v>42533</c:v>
                </c:pt>
                <c:pt idx="4">
                  <c:v>42540</c:v>
                </c:pt>
                <c:pt idx="5">
                  <c:v>42547</c:v>
                </c:pt>
                <c:pt idx="6">
                  <c:v>42554</c:v>
                </c:pt>
                <c:pt idx="7">
                  <c:v>42561</c:v>
                </c:pt>
                <c:pt idx="8">
                  <c:v>42568</c:v>
                </c:pt>
                <c:pt idx="9">
                  <c:v>42575</c:v>
                </c:pt>
                <c:pt idx="10">
                  <c:v>42491</c:v>
                </c:pt>
                <c:pt idx="11">
                  <c:v>42498</c:v>
                </c:pt>
              </c:numCache>
            </c:numRef>
          </c:cat>
          <c:val>
            <c:numRef>
              <c:f>Tablero_Participacion4G_Ciudad!$N$223:$N$235</c:f>
              <c:numCache>
                <c:formatCode>0%</c:formatCode>
                <c:ptCount val="13"/>
                <c:pt idx="0">
                  <c:v>1.301038200733867E-2</c:v>
                </c:pt>
                <c:pt idx="1">
                  <c:v>4.94266670155393E-2</c:v>
                </c:pt>
                <c:pt idx="2">
                  <c:v>8.4673948434954974E-2</c:v>
                </c:pt>
                <c:pt idx="3">
                  <c:v>8.8230928168843606E-2</c:v>
                </c:pt>
                <c:pt idx="4">
                  <c:v>0.11374509353937079</c:v>
                </c:pt>
                <c:pt idx="5">
                  <c:v>0.11287482102601884</c:v>
                </c:pt>
                <c:pt idx="6">
                  <c:v>0.12423438071357676</c:v>
                </c:pt>
                <c:pt idx="7">
                  <c:v>0.16171333249279893</c:v>
                </c:pt>
                <c:pt idx="8">
                  <c:v>0.15594401550523529</c:v>
                </c:pt>
                <c:pt idx="9">
                  <c:v>0.14222993480015139</c:v>
                </c:pt>
                <c:pt idx="10">
                  <c:v>0.1719086418133928</c:v>
                </c:pt>
                <c:pt idx="11">
                  <c:v>0.18989568470031307</c:v>
                </c:pt>
                <c:pt idx="12">
                  <c:v>0.20095538728689374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614608"/>
        <c:axId val="527615168"/>
      </c:lineChart>
      <c:dateAx>
        <c:axId val="52761348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6140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6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613488"/>
        <c:crosses val="autoZero"/>
        <c:crossBetween val="between"/>
      </c:valAx>
      <c:dateAx>
        <c:axId val="5276146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7615168"/>
        <c:crosses val="autoZero"/>
        <c:auto val="1"/>
        <c:lblOffset val="100"/>
        <c:baseTimeUnit val="days"/>
      </c:dateAx>
      <c:valAx>
        <c:axId val="5276151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614608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La Plata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Tablero_Participacion4G_Ciudad!$G$1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Tablero_Participacion4G_Ciudad!$A$2:$A$14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Tablero_Participacion4G_Ciudad!$G$2:$G$14</c:f>
              <c:numCache>
                <c:formatCode>0.00</c:formatCode>
                <c:ptCount val="13"/>
                <c:pt idx="0">
                  <c:v>99.09</c:v>
                </c:pt>
                <c:pt idx="1">
                  <c:v>99.12</c:v>
                </c:pt>
                <c:pt idx="2">
                  <c:v>99.11</c:v>
                </c:pt>
                <c:pt idx="3">
                  <c:v>99.42</c:v>
                </c:pt>
                <c:pt idx="4">
                  <c:v>98.8</c:v>
                </c:pt>
                <c:pt idx="5" formatCode="General">
                  <c:v>99.09</c:v>
                </c:pt>
                <c:pt idx="6" formatCode="General">
                  <c:v>99.4</c:v>
                </c:pt>
                <c:pt idx="7" formatCode="General">
                  <c:v>99.43</c:v>
                </c:pt>
                <c:pt idx="8" formatCode="General">
                  <c:v>99.14</c:v>
                </c:pt>
                <c:pt idx="9" formatCode="General">
                  <c:v>99.4</c:v>
                </c:pt>
                <c:pt idx="10" formatCode="General">
                  <c:v>99.41</c:v>
                </c:pt>
                <c:pt idx="11" formatCode="General">
                  <c:v>99.42</c:v>
                </c:pt>
                <c:pt idx="12" formatCode="General">
                  <c:v>99.41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Tablero_Participacion4G_Ciudad!$K$1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Tablero_Participacion4G_Ciudad!$A$2:$A$14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Tablero_Participacion4G_Ciudad!$K$2:$K$14</c:f>
              <c:numCache>
                <c:formatCode>0.00</c:formatCode>
                <c:ptCount val="13"/>
                <c:pt idx="0">
                  <c:v>99.83</c:v>
                </c:pt>
                <c:pt idx="1">
                  <c:v>99.83</c:v>
                </c:pt>
                <c:pt idx="2">
                  <c:v>99.81</c:v>
                </c:pt>
                <c:pt idx="3">
                  <c:v>99.83</c:v>
                </c:pt>
                <c:pt idx="4">
                  <c:v>99.81</c:v>
                </c:pt>
                <c:pt idx="5" formatCode="General">
                  <c:v>99.36</c:v>
                </c:pt>
                <c:pt idx="6" formatCode="General">
                  <c:v>99.81</c:v>
                </c:pt>
                <c:pt idx="7" formatCode="General">
                  <c:v>99.82</c:v>
                </c:pt>
                <c:pt idx="8" formatCode="General">
                  <c:v>99.82</c:v>
                </c:pt>
                <c:pt idx="9" formatCode="General">
                  <c:v>99.82</c:v>
                </c:pt>
                <c:pt idx="10" formatCode="General">
                  <c:v>99.76</c:v>
                </c:pt>
                <c:pt idx="11" formatCode="General">
                  <c:v>99.79</c:v>
                </c:pt>
                <c:pt idx="12" formatCode="General">
                  <c:v>99.77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31232"/>
        <c:axId val="267325072"/>
      </c:lineChart>
      <c:dateAx>
        <c:axId val="26733123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2507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7325072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31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San Luis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Tablero_Participacion4G_Ciudad!$F$1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Tablero_Participacion4G_Ciudad!$A$223:$A$235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Tablero_Participacion4G_Ciudad!$F$223:$F$235</c:f>
              <c:numCache>
                <c:formatCode>0.00</c:formatCode>
                <c:ptCount val="13"/>
                <c:pt idx="0">
                  <c:v>15.03</c:v>
                </c:pt>
                <c:pt idx="1">
                  <c:v>16.16</c:v>
                </c:pt>
                <c:pt idx="2">
                  <c:v>16.260000000000002</c:v>
                </c:pt>
                <c:pt idx="3">
                  <c:v>14.99</c:v>
                </c:pt>
                <c:pt idx="4">
                  <c:v>14.64</c:v>
                </c:pt>
                <c:pt idx="5" formatCode="General">
                  <c:v>15.02</c:v>
                </c:pt>
                <c:pt idx="6" formatCode="General">
                  <c:v>15.17</c:v>
                </c:pt>
                <c:pt idx="7" formatCode="General">
                  <c:v>16.29</c:v>
                </c:pt>
                <c:pt idx="8" formatCode="General">
                  <c:v>15.92</c:v>
                </c:pt>
                <c:pt idx="9" formatCode="General">
                  <c:v>14.97</c:v>
                </c:pt>
                <c:pt idx="10" formatCode="General">
                  <c:v>14.47</c:v>
                </c:pt>
                <c:pt idx="11" formatCode="General">
                  <c:v>15.01</c:v>
                </c:pt>
                <c:pt idx="12" formatCode="General">
                  <c:v>15.43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Tablero_Participacion4G_Ciudad!$L$1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Tablero_Participacion4G_Ciudad!$A$223:$A$235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Tablero_Participacion4G_Ciudad!$L$223:$L$235</c:f>
              <c:numCache>
                <c:formatCode>0.00</c:formatCode>
                <c:ptCount val="13"/>
                <c:pt idx="0">
                  <c:v>25.92</c:v>
                </c:pt>
                <c:pt idx="1">
                  <c:v>24.69</c:v>
                </c:pt>
                <c:pt idx="2">
                  <c:v>29.24</c:v>
                </c:pt>
                <c:pt idx="3">
                  <c:v>26.51</c:v>
                </c:pt>
                <c:pt idx="4">
                  <c:v>23.45</c:v>
                </c:pt>
                <c:pt idx="5" formatCode="General">
                  <c:v>23.76</c:v>
                </c:pt>
                <c:pt idx="6" formatCode="General">
                  <c:v>25.26</c:v>
                </c:pt>
                <c:pt idx="7" formatCode="General">
                  <c:v>25.2</c:v>
                </c:pt>
                <c:pt idx="8" formatCode="General">
                  <c:v>26.91</c:v>
                </c:pt>
                <c:pt idx="9" formatCode="General">
                  <c:v>26.92</c:v>
                </c:pt>
                <c:pt idx="10" formatCode="General">
                  <c:v>25.25</c:v>
                </c:pt>
                <c:pt idx="11" formatCode="General">
                  <c:v>26.46</c:v>
                </c:pt>
                <c:pt idx="12" formatCode="General">
                  <c:v>28.36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618528"/>
        <c:axId val="527619088"/>
      </c:lineChart>
      <c:dateAx>
        <c:axId val="52761852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61908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618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San Luis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Tablero_Participacion4G_Ciudad!$G$1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Tablero_Participacion4G_Ciudad!$A$223:$A$235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Tablero_Participacion4G_Ciudad!$G$223:$G$235</c:f>
              <c:numCache>
                <c:formatCode>0.00</c:formatCode>
                <c:ptCount val="13"/>
                <c:pt idx="0">
                  <c:v>97.34</c:v>
                </c:pt>
                <c:pt idx="1">
                  <c:v>96.4</c:v>
                </c:pt>
                <c:pt idx="2">
                  <c:v>95.71</c:v>
                </c:pt>
                <c:pt idx="3">
                  <c:v>95.78</c:v>
                </c:pt>
                <c:pt idx="4">
                  <c:v>96.65</c:v>
                </c:pt>
                <c:pt idx="5" formatCode="General">
                  <c:v>95.73</c:v>
                </c:pt>
                <c:pt idx="6" formatCode="General">
                  <c:v>94.87</c:v>
                </c:pt>
                <c:pt idx="7" formatCode="General">
                  <c:v>93.86</c:v>
                </c:pt>
                <c:pt idx="8" formatCode="General">
                  <c:v>92.47</c:v>
                </c:pt>
                <c:pt idx="9" formatCode="General">
                  <c:v>95.92</c:v>
                </c:pt>
                <c:pt idx="10" formatCode="General">
                  <c:v>96.36</c:v>
                </c:pt>
                <c:pt idx="11" formatCode="General">
                  <c:v>96</c:v>
                </c:pt>
                <c:pt idx="12" formatCode="General">
                  <c:v>95.97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Tablero_Participacion4G_Ciudad!$K$1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Tablero_Participacion4G_Ciudad!$A$223:$A$235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Tablero_Participacion4G_Ciudad!$K$223:$K$235</c:f>
              <c:numCache>
                <c:formatCode>0.00</c:formatCode>
                <c:ptCount val="13"/>
                <c:pt idx="0">
                  <c:v>99.65</c:v>
                </c:pt>
                <c:pt idx="1">
                  <c:v>99.69</c:v>
                </c:pt>
                <c:pt idx="2">
                  <c:v>99.68</c:v>
                </c:pt>
                <c:pt idx="3">
                  <c:v>99.66</c:v>
                </c:pt>
                <c:pt idx="4">
                  <c:v>99.69</c:v>
                </c:pt>
                <c:pt idx="5" formatCode="General">
                  <c:v>99.73</c:v>
                </c:pt>
                <c:pt idx="6" formatCode="General">
                  <c:v>99.73</c:v>
                </c:pt>
                <c:pt idx="7" formatCode="General">
                  <c:v>99.75</c:v>
                </c:pt>
                <c:pt idx="8" formatCode="General">
                  <c:v>99.75</c:v>
                </c:pt>
                <c:pt idx="9">
                  <c:v>99.76</c:v>
                </c:pt>
                <c:pt idx="10">
                  <c:v>99.8</c:v>
                </c:pt>
                <c:pt idx="11">
                  <c:v>99.76</c:v>
                </c:pt>
                <c:pt idx="12">
                  <c:v>99.76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622448"/>
        <c:axId val="527623008"/>
      </c:lineChart>
      <c:dateAx>
        <c:axId val="52762244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62300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623008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622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San Luis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Tablero_Participacion4G_Ciudad!$S$1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Tablero_Participacion4G_Ciudad!$A$223:$A$235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Tablero_Participacion4G_Ciudad!$S$223:$S$235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</c:numCache>
            </c:numRef>
          </c:val>
        </c:ser>
        <c:ser>
          <c:idx val="1"/>
          <c:order val="1"/>
          <c:tx>
            <c:strRef>
              <c:f>Tablero_Participacion4G_Ciudad!$T$1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Tablero_Participacion4G_Ciudad!$A$223:$A$235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Tablero_Participacion4G_Ciudad!$T$223:$T$235</c:f>
              <c:numCache>
                <c:formatCode>General</c:formatCode>
                <c:ptCount val="13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527626368"/>
        <c:axId val="527626928"/>
      </c:barChart>
      <c:dateAx>
        <c:axId val="52762636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62692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6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626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Santiago del Estero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Tablero_Participacion4G_Ciudad!$D$1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Tablero_Participacion4G_Ciudad!$A$262:$A$274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Tablero_Participacion4G_Ciudad!$D$262:$D$274</c:f>
              <c:numCache>
                <c:formatCode>0.00</c:formatCode>
                <c:ptCount val="13"/>
                <c:pt idx="0">
                  <c:v>7158.5420703125001</c:v>
                </c:pt>
                <c:pt idx="1">
                  <c:v>8820.4587597656246</c:v>
                </c:pt>
                <c:pt idx="2">
                  <c:v>8282.6066796875002</c:v>
                </c:pt>
                <c:pt idx="3">
                  <c:v>8036.0908984375001</c:v>
                </c:pt>
                <c:pt idx="4">
                  <c:v>6922.0777832031254</c:v>
                </c:pt>
                <c:pt idx="5" formatCode="General">
                  <c:v>8198.27</c:v>
                </c:pt>
                <c:pt idx="6" formatCode="General">
                  <c:v>7582.77</c:v>
                </c:pt>
                <c:pt idx="7" formatCode="General">
                  <c:v>6164.45</c:v>
                </c:pt>
                <c:pt idx="8" formatCode="General">
                  <c:v>6092.82</c:v>
                </c:pt>
                <c:pt idx="9" formatCode="General">
                  <c:v>8587.4599999999991</c:v>
                </c:pt>
                <c:pt idx="10" formatCode="General">
                  <c:v>8829.74</c:v>
                </c:pt>
                <c:pt idx="11" formatCode="General">
                  <c:v>8855.4699999999993</c:v>
                </c:pt>
                <c:pt idx="12" formatCode="General">
                  <c:v>8661.8700000000008</c:v>
                </c:pt>
              </c:numCache>
            </c:numRef>
          </c:val>
        </c:ser>
        <c:ser>
          <c:idx val="6"/>
          <c:order val="1"/>
          <c:tx>
            <c:strRef>
              <c:f>Tablero_Participacion4G_Ciudad!$J$1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Tablero_Participacion4G_Ciudad!$A$262:$A$274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Tablero_Participacion4G_Ciudad!$J$262:$J$274</c:f>
              <c:numCache>
                <c:formatCode>0.00</c:formatCode>
                <c:ptCount val="13"/>
                <c:pt idx="0">
                  <c:v>106.68</c:v>
                </c:pt>
                <c:pt idx="1">
                  <c:v>164.09</c:v>
                </c:pt>
                <c:pt idx="2">
                  <c:v>908.31</c:v>
                </c:pt>
                <c:pt idx="3">
                  <c:v>1571.98</c:v>
                </c:pt>
                <c:pt idx="4">
                  <c:v>1972.57</c:v>
                </c:pt>
                <c:pt idx="5" formatCode="General">
                  <c:v>2202.21</c:v>
                </c:pt>
                <c:pt idx="6" formatCode="General">
                  <c:v>2158.64</c:v>
                </c:pt>
                <c:pt idx="7" formatCode="General">
                  <c:v>2556.2600000000002</c:v>
                </c:pt>
                <c:pt idx="8" formatCode="General">
                  <c:v>2813</c:v>
                </c:pt>
                <c:pt idx="9">
                  <c:v>2961.33</c:v>
                </c:pt>
                <c:pt idx="10">
                  <c:v>3373.39</c:v>
                </c:pt>
                <c:pt idx="11">
                  <c:v>3438.61</c:v>
                </c:pt>
                <c:pt idx="12">
                  <c:v>3398.98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630848"/>
        <c:axId val="527631408"/>
      </c:barChart>
      <c:lineChart>
        <c:grouping val="stacked"/>
        <c:varyColors val="0"/>
        <c:ser>
          <c:idx val="10"/>
          <c:order val="2"/>
          <c:tx>
            <c:strRef>
              <c:f>Tablero_Participacion4G_Ciudad!$N$1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Tablero_Participacion4G_Ciudad!$A$44:$A$55</c:f>
              <c:numCache>
                <c:formatCode>m/d/yyyy</c:formatCode>
                <c:ptCount val="12"/>
                <c:pt idx="0">
                  <c:v>42512</c:v>
                </c:pt>
                <c:pt idx="1">
                  <c:v>42519</c:v>
                </c:pt>
                <c:pt idx="2">
                  <c:v>42526</c:v>
                </c:pt>
                <c:pt idx="3">
                  <c:v>42533</c:v>
                </c:pt>
                <c:pt idx="4">
                  <c:v>42540</c:v>
                </c:pt>
                <c:pt idx="5">
                  <c:v>42547</c:v>
                </c:pt>
                <c:pt idx="6">
                  <c:v>42554</c:v>
                </c:pt>
                <c:pt idx="7">
                  <c:v>42561</c:v>
                </c:pt>
                <c:pt idx="8">
                  <c:v>42568</c:v>
                </c:pt>
                <c:pt idx="9">
                  <c:v>42575</c:v>
                </c:pt>
                <c:pt idx="10">
                  <c:v>42491</c:v>
                </c:pt>
                <c:pt idx="11">
                  <c:v>42498</c:v>
                </c:pt>
              </c:numCache>
            </c:numRef>
          </c:cat>
          <c:val>
            <c:numRef>
              <c:f>Tablero_Participacion4G_Ciudad!$N$262:$N$274</c:f>
              <c:numCache>
                <c:formatCode>0%</c:formatCode>
                <c:ptCount val="13"/>
                <c:pt idx="0">
                  <c:v>1.4281760086801472E-2</c:v>
                </c:pt>
                <c:pt idx="1">
                  <c:v>1.7799519212804121E-2</c:v>
                </c:pt>
                <c:pt idx="2">
                  <c:v>9.6659137352049701E-2</c:v>
                </c:pt>
                <c:pt idx="3">
                  <c:v>0.16018932078048032</c:v>
                </c:pt>
                <c:pt idx="4">
                  <c:v>0.2169599558801876</c:v>
                </c:pt>
                <c:pt idx="5">
                  <c:v>0.20684554000135255</c:v>
                </c:pt>
                <c:pt idx="6">
                  <c:v>0.21713205117888468</c:v>
                </c:pt>
                <c:pt idx="7">
                  <c:v>0.28796083410028717</c:v>
                </c:pt>
                <c:pt idx="8">
                  <c:v>0.30798944098766839</c:v>
                </c:pt>
                <c:pt idx="9">
                  <c:v>0.25142786794078814</c:v>
                </c:pt>
                <c:pt idx="10">
                  <c:v>0.27137919993821669</c:v>
                </c:pt>
                <c:pt idx="11">
                  <c:v>0.27479641661272403</c:v>
                </c:pt>
                <c:pt idx="12">
                  <c:v>0.27654736033625232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631968"/>
        <c:axId val="527632528"/>
      </c:lineChart>
      <c:dateAx>
        <c:axId val="52763084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63140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6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630848"/>
        <c:crosses val="autoZero"/>
        <c:crossBetween val="between"/>
      </c:valAx>
      <c:dateAx>
        <c:axId val="527631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7632528"/>
        <c:crosses val="autoZero"/>
        <c:auto val="1"/>
        <c:lblOffset val="100"/>
        <c:baseTimeUnit val="days"/>
      </c:dateAx>
      <c:valAx>
        <c:axId val="5276325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631968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Santiago del Estero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Tablero_Participacion4G_Ciudad!$F$1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Tablero_Participacion4G_Ciudad!$A$262:$A$274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Tablero_Participacion4G_Ciudad!$F$262:$F$274</c:f>
              <c:numCache>
                <c:formatCode>0.00</c:formatCode>
                <c:ptCount val="13"/>
                <c:pt idx="0">
                  <c:v>14.68</c:v>
                </c:pt>
                <c:pt idx="1">
                  <c:v>14.32</c:v>
                </c:pt>
                <c:pt idx="2">
                  <c:v>13.83</c:v>
                </c:pt>
                <c:pt idx="3">
                  <c:v>12.32</c:v>
                </c:pt>
                <c:pt idx="4">
                  <c:v>12.17</c:v>
                </c:pt>
                <c:pt idx="5" formatCode="General">
                  <c:v>12.5</c:v>
                </c:pt>
                <c:pt idx="6" formatCode="General">
                  <c:v>12.79</c:v>
                </c:pt>
                <c:pt idx="7" formatCode="General">
                  <c:v>13.53</c:v>
                </c:pt>
                <c:pt idx="8" formatCode="General">
                  <c:v>12.62</c:v>
                </c:pt>
                <c:pt idx="9" formatCode="General">
                  <c:v>12.63</c:v>
                </c:pt>
                <c:pt idx="10" formatCode="General">
                  <c:v>13.1</c:v>
                </c:pt>
                <c:pt idx="11" formatCode="General">
                  <c:v>12.95</c:v>
                </c:pt>
                <c:pt idx="12" formatCode="General">
                  <c:v>12.2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Tablero_Participacion4G_Ciudad!$L$1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Tablero_Participacion4G_Ciudad!$A$262:$A$274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Tablero_Participacion4G_Ciudad!$L$262:$L$274</c:f>
              <c:numCache>
                <c:formatCode>0.00</c:formatCode>
                <c:ptCount val="13"/>
                <c:pt idx="0">
                  <c:v>10.75</c:v>
                </c:pt>
                <c:pt idx="1">
                  <c:v>13.55</c:v>
                </c:pt>
                <c:pt idx="2">
                  <c:v>29.11</c:v>
                </c:pt>
                <c:pt idx="3">
                  <c:v>28.5</c:v>
                </c:pt>
                <c:pt idx="4">
                  <c:v>31.15</c:v>
                </c:pt>
                <c:pt idx="5" formatCode="General">
                  <c:v>32.409999999999997</c:v>
                </c:pt>
                <c:pt idx="6" formatCode="General">
                  <c:v>35.950000000000003</c:v>
                </c:pt>
                <c:pt idx="7" formatCode="General">
                  <c:v>34.9</c:v>
                </c:pt>
                <c:pt idx="8" formatCode="General">
                  <c:v>38.090000000000003</c:v>
                </c:pt>
                <c:pt idx="9" formatCode="General">
                  <c:v>39.229999999999997</c:v>
                </c:pt>
                <c:pt idx="10" formatCode="General">
                  <c:v>41.85</c:v>
                </c:pt>
                <c:pt idx="11" formatCode="General">
                  <c:v>40.98</c:v>
                </c:pt>
                <c:pt idx="12" formatCode="General">
                  <c:v>39.14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635888"/>
        <c:axId val="527636448"/>
      </c:lineChart>
      <c:dateAx>
        <c:axId val="52763588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6364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6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635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Santiago del Estero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Tablero_Participacion4G_Ciudad!$G$1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Tablero_Participacion4G_Ciudad!$A$262:$A$274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Tablero_Participacion4G_Ciudad!$G$262:$G$274</c:f>
              <c:numCache>
                <c:formatCode>0.00</c:formatCode>
                <c:ptCount val="13"/>
                <c:pt idx="0">
                  <c:v>95.56</c:v>
                </c:pt>
                <c:pt idx="1">
                  <c:v>93.74</c:v>
                </c:pt>
                <c:pt idx="2">
                  <c:v>95.05</c:v>
                </c:pt>
                <c:pt idx="3">
                  <c:v>96.51</c:v>
                </c:pt>
                <c:pt idx="4">
                  <c:v>96.56</c:v>
                </c:pt>
                <c:pt idx="5" formatCode="General">
                  <c:v>96.81</c:v>
                </c:pt>
                <c:pt idx="6" formatCode="General">
                  <c:v>97.07</c:v>
                </c:pt>
                <c:pt idx="7" formatCode="General">
                  <c:v>97.07</c:v>
                </c:pt>
                <c:pt idx="8" formatCode="General">
                  <c:v>96.26</c:v>
                </c:pt>
                <c:pt idx="9" formatCode="General">
                  <c:v>97.64</c:v>
                </c:pt>
                <c:pt idx="10" formatCode="General">
                  <c:v>97.65</c:v>
                </c:pt>
                <c:pt idx="11" formatCode="General">
                  <c:v>98.13</c:v>
                </c:pt>
                <c:pt idx="12" formatCode="General">
                  <c:v>97.52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Tablero_Participacion4G_Ciudad!$K$1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Tablero_Participacion4G_Ciudad!$A$262:$A$274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Tablero_Participacion4G_Ciudad!$K$262:$K$274</c:f>
              <c:numCache>
                <c:formatCode>0.00</c:formatCode>
                <c:ptCount val="13"/>
                <c:pt idx="0">
                  <c:v>99.82</c:v>
                </c:pt>
                <c:pt idx="1">
                  <c:v>99.79</c:v>
                </c:pt>
                <c:pt idx="2">
                  <c:v>99.73</c:v>
                </c:pt>
                <c:pt idx="3">
                  <c:v>99.8</c:v>
                </c:pt>
                <c:pt idx="4">
                  <c:v>99.78</c:v>
                </c:pt>
                <c:pt idx="5" formatCode="General">
                  <c:v>99.8</c:v>
                </c:pt>
                <c:pt idx="6" formatCode="General">
                  <c:v>99.78</c:v>
                </c:pt>
                <c:pt idx="7" formatCode="General">
                  <c:v>99.79</c:v>
                </c:pt>
                <c:pt idx="8" formatCode="General">
                  <c:v>99.8</c:v>
                </c:pt>
                <c:pt idx="9">
                  <c:v>99.8</c:v>
                </c:pt>
                <c:pt idx="10">
                  <c:v>99.81</c:v>
                </c:pt>
                <c:pt idx="11">
                  <c:v>99.8</c:v>
                </c:pt>
                <c:pt idx="12">
                  <c:v>99.03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18496"/>
        <c:axId val="527219056"/>
      </c:lineChart>
      <c:dateAx>
        <c:axId val="52721849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1905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219056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18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Santiago del Estero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Tablero_Participacion4G_Ciudad!$S$1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Tablero_Participacion4G_Ciudad!$A$262:$A$274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Tablero_Participacion4G_Ciudad!$S$262:$S$274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</c:numCache>
            </c:numRef>
          </c:val>
        </c:ser>
        <c:ser>
          <c:idx val="1"/>
          <c:order val="1"/>
          <c:tx>
            <c:strRef>
              <c:f>Tablero_Participacion4G_Ciudad!$T$1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Tablero_Participacion4G_Ciudad!$A$262:$A$274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Tablero_Participacion4G_Ciudad!$T$262:$T$274</c:f>
              <c:numCache>
                <c:formatCode>General</c:formatCode>
                <c:ptCount val="13"/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527222416"/>
        <c:axId val="527222976"/>
      </c:barChart>
      <c:dateAx>
        <c:axId val="52722241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2297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2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22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San Miguel de Tuc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Tablero_Participacion4G_Ciudad!$D$1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Tablero_Participacion4G_Ciudad!$A$288:$A$300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Tablero_Participacion4G_Ciudad!$D$288:$D$300</c:f>
              <c:numCache>
                <c:formatCode>0.00</c:formatCode>
                <c:ptCount val="13"/>
                <c:pt idx="0">
                  <c:v>26526.598691406249</c:v>
                </c:pt>
                <c:pt idx="1">
                  <c:v>32034.208740234375</c:v>
                </c:pt>
                <c:pt idx="2">
                  <c:v>29987.2900390625</c:v>
                </c:pt>
                <c:pt idx="3">
                  <c:v>29754.422773437502</c:v>
                </c:pt>
                <c:pt idx="4">
                  <c:v>25451.689423828124</c:v>
                </c:pt>
                <c:pt idx="5" formatCode="General">
                  <c:v>30727.77</c:v>
                </c:pt>
                <c:pt idx="6" formatCode="General">
                  <c:v>26331.71</c:v>
                </c:pt>
                <c:pt idx="7" formatCode="General">
                  <c:v>20792.97</c:v>
                </c:pt>
                <c:pt idx="8" formatCode="General">
                  <c:v>22321.56</c:v>
                </c:pt>
                <c:pt idx="9" formatCode="General">
                  <c:v>29876.2</c:v>
                </c:pt>
                <c:pt idx="10" formatCode="General">
                  <c:v>29518.51</c:v>
                </c:pt>
                <c:pt idx="11" formatCode="General">
                  <c:v>30208.57</c:v>
                </c:pt>
                <c:pt idx="12" formatCode="General">
                  <c:v>30139.5</c:v>
                </c:pt>
              </c:numCache>
            </c:numRef>
          </c:val>
        </c:ser>
        <c:ser>
          <c:idx val="6"/>
          <c:order val="1"/>
          <c:tx>
            <c:strRef>
              <c:f>Tablero_Participacion4G_Ciudad!$J$1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Tablero_Participacion4G_Ciudad!$A$288:$A$300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Tablero_Participacion4G_Ciudad!$J$288:$J$300</c:f>
              <c:numCache>
                <c:formatCode>0.00</c:formatCode>
                <c:ptCount val="13"/>
                <c:pt idx="0">
                  <c:v>5888.28</c:v>
                </c:pt>
                <c:pt idx="1">
                  <c:v>5895.29</c:v>
                </c:pt>
                <c:pt idx="2">
                  <c:v>7798.55</c:v>
                </c:pt>
                <c:pt idx="3">
                  <c:v>8821.4699999999993</c:v>
                </c:pt>
                <c:pt idx="4">
                  <c:v>10334.75</c:v>
                </c:pt>
                <c:pt idx="5" formatCode="General">
                  <c:v>10702.1</c:v>
                </c:pt>
                <c:pt idx="6" formatCode="General">
                  <c:v>10775.57</c:v>
                </c:pt>
                <c:pt idx="7" formatCode="General">
                  <c:v>12773.75</c:v>
                </c:pt>
                <c:pt idx="8" formatCode="General">
                  <c:v>13746.99</c:v>
                </c:pt>
                <c:pt idx="9">
                  <c:v>15129.78</c:v>
                </c:pt>
                <c:pt idx="10">
                  <c:v>15997.12</c:v>
                </c:pt>
                <c:pt idx="11">
                  <c:v>17479.580000000002</c:v>
                </c:pt>
                <c:pt idx="12">
                  <c:v>18418.62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226896"/>
        <c:axId val="527227456"/>
      </c:barChart>
      <c:lineChart>
        <c:grouping val="stacked"/>
        <c:varyColors val="0"/>
        <c:ser>
          <c:idx val="10"/>
          <c:order val="2"/>
          <c:tx>
            <c:strRef>
              <c:f>Tablero_Participacion4G_Ciudad!$N$1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Tablero_Participacion4G_Ciudad!$A$288:$A$300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Tablero_Participacion4G_Ciudad!$N$288:$N$300</c:f>
              <c:numCache>
                <c:formatCode>0%</c:formatCode>
                <c:ptCount val="13"/>
                <c:pt idx="0">
                  <c:v>0.17773937859089919</c:v>
                </c:pt>
                <c:pt idx="1">
                  <c:v>0.15204508216354368</c:v>
                </c:pt>
                <c:pt idx="2">
                  <c:v>0.20241979149596129</c:v>
                </c:pt>
                <c:pt idx="3">
                  <c:v>0.22437939136802626</c:v>
                </c:pt>
                <c:pt idx="4">
                  <c:v>0.28322915718758751</c:v>
                </c:pt>
                <c:pt idx="5">
                  <c:v>0.25346347905334099</c:v>
                </c:pt>
                <c:pt idx="6">
                  <c:v>0.28529667961355265</c:v>
                </c:pt>
                <c:pt idx="7">
                  <c:v>0.37418582817404339</c:v>
                </c:pt>
                <c:pt idx="8">
                  <c:v>0.37337201318468333</c:v>
                </c:pt>
                <c:pt idx="9">
                  <c:v>0.33080803387628477</c:v>
                </c:pt>
                <c:pt idx="10">
                  <c:v>0.3461985104724426</c:v>
                </c:pt>
                <c:pt idx="11">
                  <c:v>0.36153580293591497</c:v>
                </c:pt>
                <c:pt idx="12">
                  <c:v>0.37358230409646853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28016"/>
        <c:axId val="527228576"/>
      </c:lineChart>
      <c:dateAx>
        <c:axId val="52722689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2745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2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26896"/>
        <c:crosses val="autoZero"/>
        <c:crossBetween val="between"/>
      </c:valAx>
      <c:dateAx>
        <c:axId val="5272280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7228576"/>
        <c:crosses val="autoZero"/>
        <c:auto val="1"/>
        <c:lblOffset val="100"/>
        <c:baseTimeUnit val="days"/>
      </c:dateAx>
      <c:valAx>
        <c:axId val="5272285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28016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San Miguel de Tuc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Tablero_Participacion4G_Ciudad!$F$1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Tablero_Participacion4G_Ciudad!$A$288:$A$300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Tablero_Participacion4G_Ciudad!$F$288:$F$300</c:f>
              <c:numCache>
                <c:formatCode>0.00</c:formatCode>
                <c:ptCount val="13"/>
                <c:pt idx="0">
                  <c:v>14.78</c:v>
                </c:pt>
                <c:pt idx="1">
                  <c:v>14.97</c:v>
                </c:pt>
                <c:pt idx="2">
                  <c:v>15.09</c:v>
                </c:pt>
                <c:pt idx="3">
                  <c:v>13.57</c:v>
                </c:pt>
                <c:pt idx="4">
                  <c:v>13.45</c:v>
                </c:pt>
                <c:pt idx="5" formatCode="General">
                  <c:v>13.76</c:v>
                </c:pt>
                <c:pt idx="6" formatCode="General">
                  <c:v>13.36</c:v>
                </c:pt>
                <c:pt idx="7" formatCode="General">
                  <c:v>14.08</c:v>
                </c:pt>
                <c:pt idx="8" formatCode="General">
                  <c:v>13.62</c:v>
                </c:pt>
                <c:pt idx="9" formatCode="General">
                  <c:v>12.94</c:v>
                </c:pt>
                <c:pt idx="10" formatCode="General">
                  <c:v>12.21</c:v>
                </c:pt>
                <c:pt idx="11" formatCode="General">
                  <c:v>12.79</c:v>
                </c:pt>
                <c:pt idx="12" formatCode="General">
                  <c:v>13.17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Tablero_Participacion4G_Ciudad!$L$1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Tablero_Participacion4G_Ciudad!$A$288:$A$300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Tablero_Participacion4G_Ciudad!$L$288:$L$300</c:f>
              <c:numCache>
                <c:formatCode>0.00</c:formatCode>
                <c:ptCount val="13"/>
                <c:pt idx="0">
                  <c:v>41.48</c:v>
                </c:pt>
                <c:pt idx="1">
                  <c:v>43.2</c:v>
                </c:pt>
                <c:pt idx="2">
                  <c:v>46.79</c:v>
                </c:pt>
                <c:pt idx="3">
                  <c:v>45.9</c:v>
                </c:pt>
                <c:pt idx="4">
                  <c:v>49.1</c:v>
                </c:pt>
                <c:pt idx="5" formatCode="General">
                  <c:v>47.53</c:v>
                </c:pt>
                <c:pt idx="6" formatCode="General">
                  <c:v>48.44</c:v>
                </c:pt>
                <c:pt idx="7" formatCode="General">
                  <c:v>47.05</c:v>
                </c:pt>
                <c:pt idx="8" formatCode="General">
                  <c:v>51.15</c:v>
                </c:pt>
                <c:pt idx="9" formatCode="General">
                  <c:v>52.39</c:v>
                </c:pt>
                <c:pt idx="10" formatCode="General">
                  <c:v>49.14</c:v>
                </c:pt>
                <c:pt idx="11" formatCode="General">
                  <c:v>49.86</c:v>
                </c:pt>
                <c:pt idx="12" formatCode="General">
                  <c:v>52.04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31936"/>
        <c:axId val="527232496"/>
      </c:lineChart>
      <c:dateAx>
        <c:axId val="52723193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3249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2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31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San Miguel de Tuc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Tablero_Participacion4G_Ciudad!$G$1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Tablero_Participacion4G_Ciudad!$A$288:$A$300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Tablero_Participacion4G_Ciudad!$G$288:$G$300</c:f>
              <c:numCache>
                <c:formatCode>0.00</c:formatCode>
                <c:ptCount val="13"/>
                <c:pt idx="0">
                  <c:v>92.87</c:v>
                </c:pt>
                <c:pt idx="1">
                  <c:v>89.65</c:v>
                </c:pt>
                <c:pt idx="2">
                  <c:v>93.11</c:v>
                </c:pt>
                <c:pt idx="3">
                  <c:v>95.16</c:v>
                </c:pt>
                <c:pt idx="4">
                  <c:v>94.7</c:v>
                </c:pt>
                <c:pt idx="5" formatCode="General">
                  <c:v>94.56</c:v>
                </c:pt>
                <c:pt idx="6" formatCode="General">
                  <c:v>95.38</c:v>
                </c:pt>
                <c:pt idx="7" formatCode="General">
                  <c:v>94.53</c:v>
                </c:pt>
                <c:pt idx="8" formatCode="General">
                  <c:v>92.37</c:v>
                </c:pt>
                <c:pt idx="9" formatCode="General">
                  <c:v>92.37</c:v>
                </c:pt>
                <c:pt idx="10" formatCode="General">
                  <c:v>95.38</c:v>
                </c:pt>
                <c:pt idx="11" formatCode="General">
                  <c:v>95.59</c:v>
                </c:pt>
                <c:pt idx="12" formatCode="General">
                  <c:v>96.31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Tablero_Participacion4G_Ciudad!$K$1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Tablero_Participacion4G_Ciudad!$A$288:$A$300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Tablero_Participacion4G_Ciudad!$K$288:$K$300</c:f>
              <c:numCache>
                <c:formatCode>0.00</c:formatCode>
                <c:ptCount val="13"/>
                <c:pt idx="0">
                  <c:v>99.47</c:v>
                </c:pt>
                <c:pt idx="1">
                  <c:v>99.48</c:v>
                </c:pt>
                <c:pt idx="2">
                  <c:v>99.64</c:v>
                </c:pt>
                <c:pt idx="3">
                  <c:v>99.51</c:v>
                </c:pt>
                <c:pt idx="4">
                  <c:v>99.68</c:v>
                </c:pt>
                <c:pt idx="5" formatCode="General">
                  <c:v>99.74</c:v>
                </c:pt>
                <c:pt idx="6" formatCode="General">
                  <c:v>99.14</c:v>
                </c:pt>
                <c:pt idx="7" formatCode="General">
                  <c:v>99.51</c:v>
                </c:pt>
                <c:pt idx="8" formatCode="General">
                  <c:v>99.7</c:v>
                </c:pt>
                <c:pt idx="9">
                  <c:v>99.58</c:v>
                </c:pt>
                <c:pt idx="10">
                  <c:v>99.69</c:v>
                </c:pt>
                <c:pt idx="11">
                  <c:v>99.69</c:v>
                </c:pt>
                <c:pt idx="12">
                  <c:v>99.38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35856"/>
        <c:axId val="527236416"/>
      </c:lineChart>
      <c:dateAx>
        <c:axId val="52723585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3641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23641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35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La Plata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Tablero_Participacion4G_Ciudad!$S$1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Tablero_Participacion4G_Ciudad!$A$2:$A$14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Tablero_Participacion4G_Ciudad!$S$2:$S$14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</c:ser>
        <c:ser>
          <c:idx val="1"/>
          <c:order val="1"/>
          <c:tx>
            <c:strRef>
              <c:f>Tablero_Participacion4G_Ciudad!$T$1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Tablero_Participacion4G_Ciudad!$A$2:$A$14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Tablero_Participacion4G_Ciudad!$T$2:$T$14</c:f>
              <c:numCache>
                <c:formatCode>General</c:formatCode>
                <c:ptCount val="13"/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267321152"/>
        <c:axId val="267321712"/>
      </c:barChart>
      <c:dateAx>
        <c:axId val="26732115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2171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73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21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San Miguel de Tuc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Tablero_Participacion4G_Ciudad!$S$1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Tablero_Participacion4G_Ciudad!$A$288:$A$300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Tablero_Participacion4G_Ciudad!$S$288:$S$300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</c:numCache>
            </c:numRef>
          </c:val>
        </c:ser>
        <c:ser>
          <c:idx val="1"/>
          <c:order val="1"/>
          <c:tx>
            <c:strRef>
              <c:f>Tablero_Participacion4G_Ciudad!$T$1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Tablero_Participacion4G_Ciudad!$A$288:$A$300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Tablero_Participacion4G_Ciudad!$T$288:$T$300</c:f>
              <c:numCache>
                <c:formatCode>General</c:formatCode>
                <c:ptCount val="13"/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527239776"/>
        <c:axId val="527240336"/>
      </c:barChart>
      <c:dateAx>
        <c:axId val="52723977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4033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2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39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Entre Rios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Tablero_Participacion4G_Ciudad!$D$1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Tablero_Participacion4G_Ciudad!$A$80:$A$92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Tablero_Participacion4G_Ciudad!$D$80:$D$92</c:f>
              <c:numCache>
                <c:formatCode>0.00</c:formatCode>
                <c:ptCount val="13"/>
                <c:pt idx="0">
                  <c:v>5282.4826562500002</c:v>
                </c:pt>
                <c:pt idx="1">
                  <c:v>6231.7371874999999</c:v>
                </c:pt>
                <c:pt idx="2">
                  <c:v>6105.9031933593751</c:v>
                </c:pt>
                <c:pt idx="3">
                  <c:v>6241.6081347656254</c:v>
                </c:pt>
                <c:pt idx="4">
                  <c:v>5351.0384472656251</c:v>
                </c:pt>
                <c:pt idx="5" formatCode="General">
                  <c:v>6295.92</c:v>
                </c:pt>
                <c:pt idx="6" formatCode="General">
                  <c:v>5576.9</c:v>
                </c:pt>
                <c:pt idx="7" formatCode="General">
                  <c:v>4589.1499999999996</c:v>
                </c:pt>
                <c:pt idx="8" formatCode="General">
                  <c:v>4578.67</c:v>
                </c:pt>
                <c:pt idx="9" formatCode="General">
                  <c:v>6318.78</c:v>
                </c:pt>
                <c:pt idx="10" formatCode="General">
                  <c:v>6331.7</c:v>
                </c:pt>
                <c:pt idx="11" formatCode="General">
                  <c:v>6358.84</c:v>
                </c:pt>
                <c:pt idx="12" formatCode="General">
                  <c:v>6547.37</c:v>
                </c:pt>
              </c:numCache>
            </c:numRef>
          </c:val>
        </c:ser>
        <c:ser>
          <c:idx val="6"/>
          <c:order val="1"/>
          <c:tx>
            <c:strRef>
              <c:f>Tablero_Participacion4G_Ciudad!$J$1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Tablero_Participacion4G_Ciudad!$A$80:$A$92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Tablero_Participacion4G_Ciudad!$J$80:$J$92</c:f>
              <c:numCache>
                <c:formatCode>0.00</c:formatCode>
                <c:ptCount val="13"/>
                <c:pt idx="0">
                  <c:v>0.91</c:v>
                </c:pt>
                <c:pt idx="1">
                  <c:v>7.02</c:v>
                </c:pt>
                <c:pt idx="2">
                  <c:v>21.03</c:v>
                </c:pt>
                <c:pt idx="3">
                  <c:v>61.79</c:v>
                </c:pt>
                <c:pt idx="4">
                  <c:v>113.37</c:v>
                </c:pt>
                <c:pt idx="5" formatCode="General">
                  <c:v>152.94</c:v>
                </c:pt>
                <c:pt idx="6" formatCode="General">
                  <c:v>251.06</c:v>
                </c:pt>
                <c:pt idx="7" formatCode="General">
                  <c:v>315.85000000000002</c:v>
                </c:pt>
                <c:pt idx="8" formatCode="General">
                  <c:v>473.8</c:v>
                </c:pt>
                <c:pt idx="9">
                  <c:v>513.98</c:v>
                </c:pt>
                <c:pt idx="10">
                  <c:v>614.85</c:v>
                </c:pt>
                <c:pt idx="11">
                  <c:v>653.49</c:v>
                </c:pt>
                <c:pt idx="12">
                  <c:v>800.06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244256"/>
        <c:axId val="527244816"/>
      </c:barChart>
      <c:lineChart>
        <c:grouping val="stacked"/>
        <c:varyColors val="0"/>
        <c:ser>
          <c:idx val="10"/>
          <c:order val="2"/>
          <c:tx>
            <c:strRef>
              <c:f>Tablero_Participacion4G_Ciudad!$N$1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Tablero_Participacion4G_Ciudad!$A$44:$A$55</c:f>
              <c:numCache>
                <c:formatCode>m/d/yyyy</c:formatCode>
                <c:ptCount val="12"/>
                <c:pt idx="0">
                  <c:v>42512</c:v>
                </c:pt>
                <c:pt idx="1">
                  <c:v>42519</c:v>
                </c:pt>
                <c:pt idx="2">
                  <c:v>42526</c:v>
                </c:pt>
                <c:pt idx="3">
                  <c:v>42533</c:v>
                </c:pt>
                <c:pt idx="4">
                  <c:v>42540</c:v>
                </c:pt>
                <c:pt idx="5">
                  <c:v>42547</c:v>
                </c:pt>
                <c:pt idx="6">
                  <c:v>42554</c:v>
                </c:pt>
                <c:pt idx="7">
                  <c:v>42561</c:v>
                </c:pt>
                <c:pt idx="8">
                  <c:v>42568</c:v>
                </c:pt>
                <c:pt idx="9">
                  <c:v>42575</c:v>
                </c:pt>
                <c:pt idx="10">
                  <c:v>42491</c:v>
                </c:pt>
                <c:pt idx="11">
                  <c:v>42498</c:v>
                </c:pt>
              </c:numCache>
            </c:numRef>
          </c:cat>
          <c:val>
            <c:numRef>
              <c:f>Tablero_Participacion4G_Ciudad!$N$80:$N$92</c:f>
              <c:numCache>
                <c:formatCode>0%</c:formatCode>
                <c:ptCount val="13"/>
                <c:pt idx="0">
                  <c:v>1.6689990903879728E-4</c:v>
                </c:pt>
                <c:pt idx="1">
                  <c:v>1.0914592960861893E-3</c:v>
                </c:pt>
                <c:pt idx="2">
                  <c:v>3.3396335547306809E-3</c:v>
                </c:pt>
                <c:pt idx="3">
                  <c:v>9.5565606691379538E-3</c:v>
                </c:pt>
                <c:pt idx="4">
                  <c:v>2.018540925522706E-2</c:v>
                </c:pt>
                <c:pt idx="5">
                  <c:v>2.3097031999673799E-2</c:v>
                </c:pt>
                <c:pt idx="6">
                  <c:v>4.2156061046194349E-2</c:v>
                </c:pt>
                <c:pt idx="7">
                  <c:v>6.2535514668176695E-2</c:v>
                </c:pt>
                <c:pt idx="8">
                  <c:v>9.0020937752934516E-2</c:v>
                </c:pt>
                <c:pt idx="9">
                  <c:v>7.294324681038275E-2</c:v>
                </c:pt>
                <c:pt idx="10">
                  <c:v>8.6098613264101564E-2</c:v>
                </c:pt>
                <c:pt idx="11">
                  <c:v>9.0729610516187886E-2</c:v>
                </c:pt>
                <c:pt idx="12">
                  <c:v>0.10569005808554177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45376"/>
        <c:axId val="527245936"/>
      </c:lineChart>
      <c:dateAx>
        <c:axId val="52724425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4481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2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44256"/>
        <c:crosses val="autoZero"/>
        <c:crossBetween val="between"/>
      </c:valAx>
      <c:dateAx>
        <c:axId val="5272453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7245936"/>
        <c:crosses val="autoZero"/>
        <c:auto val="1"/>
        <c:lblOffset val="100"/>
        <c:baseTimeUnit val="days"/>
      </c:dateAx>
      <c:valAx>
        <c:axId val="5272459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45376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Entre Rios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Tablero_Participacion4G_Ciudad!$F$1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Tablero_Participacion4G_Ciudad!$A$80:$A$92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Tablero_Participacion4G_Ciudad!$F$80:$F$92</c:f>
              <c:numCache>
                <c:formatCode>0.00</c:formatCode>
                <c:ptCount val="13"/>
                <c:pt idx="0">
                  <c:v>7.66</c:v>
                </c:pt>
                <c:pt idx="1">
                  <c:v>7.71</c:v>
                </c:pt>
                <c:pt idx="2">
                  <c:v>7.83</c:v>
                </c:pt>
                <c:pt idx="3">
                  <c:v>7.15</c:v>
                </c:pt>
                <c:pt idx="4">
                  <c:v>7.13</c:v>
                </c:pt>
                <c:pt idx="5" formatCode="General">
                  <c:v>7.51</c:v>
                </c:pt>
                <c:pt idx="6" formatCode="General">
                  <c:v>7.41</c:v>
                </c:pt>
                <c:pt idx="7" formatCode="General">
                  <c:v>7.8</c:v>
                </c:pt>
                <c:pt idx="8" formatCode="General">
                  <c:v>7.27</c:v>
                </c:pt>
                <c:pt idx="9" formatCode="General">
                  <c:v>7.24</c:v>
                </c:pt>
                <c:pt idx="10" formatCode="General">
                  <c:v>6.93</c:v>
                </c:pt>
                <c:pt idx="11" formatCode="General">
                  <c:v>7.15</c:v>
                </c:pt>
                <c:pt idx="12" formatCode="General">
                  <c:v>7.38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Tablero_Participacion4G_Ciudad!$L$1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Tablero_Participacion4G_Ciudad!$A$80:$A$92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Tablero_Participacion4G_Ciudad!$L$80:$L$92</c:f>
              <c:numCache>
                <c:formatCode>0.00</c:formatCode>
                <c:ptCount val="13"/>
                <c:pt idx="0">
                  <c:v>3.44</c:v>
                </c:pt>
                <c:pt idx="1">
                  <c:v>3.53</c:v>
                </c:pt>
                <c:pt idx="2">
                  <c:v>2.78</c:v>
                </c:pt>
                <c:pt idx="3">
                  <c:v>5.29</c:v>
                </c:pt>
                <c:pt idx="4">
                  <c:v>6.74</c:v>
                </c:pt>
                <c:pt idx="5" formatCode="General">
                  <c:v>7</c:v>
                </c:pt>
                <c:pt idx="6" formatCode="General">
                  <c:v>8.3800000000000008</c:v>
                </c:pt>
                <c:pt idx="7" formatCode="General">
                  <c:v>8.84</c:v>
                </c:pt>
                <c:pt idx="8" formatCode="General">
                  <c:v>11.71</c:v>
                </c:pt>
                <c:pt idx="9" formatCode="General">
                  <c:v>11.56</c:v>
                </c:pt>
                <c:pt idx="10" formatCode="General">
                  <c:v>11.82</c:v>
                </c:pt>
                <c:pt idx="11" formatCode="General">
                  <c:v>13.35</c:v>
                </c:pt>
                <c:pt idx="12" formatCode="General">
                  <c:v>13.79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49296"/>
        <c:axId val="527249856"/>
      </c:lineChart>
      <c:dateAx>
        <c:axId val="52724929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4985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2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49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Entre Rios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Tablero_Participacion4G_Ciudad!$G$1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Tablero_Participacion4G_Ciudad!$A$80:$A$92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Tablero_Participacion4G_Ciudad!$G$80:$G$92</c:f>
              <c:numCache>
                <c:formatCode>0.00</c:formatCode>
                <c:ptCount val="13"/>
                <c:pt idx="0">
                  <c:v>96.98</c:v>
                </c:pt>
                <c:pt idx="1">
                  <c:v>97.18</c:v>
                </c:pt>
                <c:pt idx="2">
                  <c:v>96.92</c:v>
                </c:pt>
                <c:pt idx="3">
                  <c:v>96.88</c:v>
                </c:pt>
                <c:pt idx="4">
                  <c:v>95.25</c:v>
                </c:pt>
                <c:pt idx="5" formatCode="General">
                  <c:v>94.68</c:v>
                </c:pt>
                <c:pt idx="6" formatCode="General">
                  <c:v>94.09</c:v>
                </c:pt>
                <c:pt idx="7" formatCode="General">
                  <c:v>94.97</c:v>
                </c:pt>
                <c:pt idx="8" formatCode="General">
                  <c:v>95.75</c:v>
                </c:pt>
                <c:pt idx="9" formatCode="General">
                  <c:v>93.46</c:v>
                </c:pt>
                <c:pt idx="10" formatCode="General">
                  <c:v>96.6</c:v>
                </c:pt>
                <c:pt idx="11" formatCode="General">
                  <c:v>96.54</c:v>
                </c:pt>
                <c:pt idx="12" formatCode="General">
                  <c:v>94.74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Tablero_Participacion4G_Ciudad!$K$1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Tablero_Participacion4G_Ciudad!$A$80:$A$92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Tablero_Participacion4G_Ciudad!$K$80:$K$92</c:f>
              <c:numCache>
                <c:formatCode>0.00</c:formatCode>
                <c:ptCount val="13"/>
                <c:pt idx="0">
                  <c:v>99.57</c:v>
                </c:pt>
                <c:pt idx="1">
                  <c:v>99.5</c:v>
                </c:pt>
                <c:pt idx="2">
                  <c:v>99.74</c:v>
                </c:pt>
                <c:pt idx="3">
                  <c:v>99.47</c:v>
                </c:pt>
                <c:pt idx="4">
                  <c:v>99.58</c:v>
                </c:pt>
                <c:pt idx="5" formatCode="General">
                  <c:v>99.64</c:v>
                </c:pt>
                <c:pt idx="6" formatCode="General">
                  <c:v>99.7</c:v>
                </c:pt>
                <c:pt idx="7" formatCode="General">
                  <c:v>99.73</c:v>
                </c:pt>
                <c:pt idx="8" formatCode="General">
                  <c:v>99.76</c:v>
                </c:pt>
                <c:pt idx="9">
                  <c:v>99.75</c:v>
                </c:pt>
                <c:pt idx="10">
                  <c:v>99.77</c:v>
                </c:pt>
                <c:pt idx="11">
                  <c:v>99.77</c:v>
                </c:pt>
                <c:pt idx="12">
                  <c:v>99.72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53216"/>
        <c:axId val="527253776"/>
      </c:lineChart>
      <c:dateAx>
        <c:axId val="52725321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5377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25377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53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Entre Rios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Tablero_Participacion4G_Ciudad!$S$1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Tablero_Participacion4G_Ciudad!$A$80:$A$92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Tablero_Participacion4G_Ciudad!$S$80:$S$92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</c:ser>
        <c:ser>
          <c:idx val="1"/>
          <c:order val="1"/>
          <c:tx>
            <c:strRef>
              <c:f>Tablero_Participacion4G_Ciudad!$T$1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Tablero_Participacion4G_Ciudad!$A$80:$A$92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Tablero_Participacion4G_Ciudad!$T$80:$T$92</c:f>
              <c:numCache>
                <c:formatCode>General</c:formatCode>
                <c:ptCount val="13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527257136"/>
        <c:axId val="527257696"/>
      </c:barChart>
      <c:dateAx>
        <c:axId val="52725713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5769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2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57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Corrientes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Tablero_Participacion4G_Ciudad!$D$1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Tablero_Participacion4G_Ciudad!$A$67:$A$79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Tablero_Participacion4G_Ciudad!$D$67:$D$79</c:f>
              <c:numCache>
                <c:formatCode>0.00</c:formatCode>
                <c:ptCount val="13"/>
                <c:pt idx="0">
                  <c:v>14070.695478515625</c:v>
                </c:pt>
                <c:pt idx="1">
                  <c:v>16794.732939453126</c:v>
                </c:pt>
                <c:pt idx="2">
                  <c:v>16044.396826171875</c:v>
                </c:pt>
                <c:pt idx="3">
                  <c:v>15860.193164062501</c:v>
                </c:pt>
                <c:pt idx="4">
                  <c:v>13622.422607421875</c:v>
                </c:pt>
                <c:pt idx="5" formatCode="General">
                  <c:v>16363.62</c:v>
                </c:pt>
                <c:pt idx="6" formatCode="General">
                  <c:v>15139.88</c:v>
                </c:pt>
                <c:pt idx="7" formatCode="General">
                  <c:v>11568.63</c:v>
                </c:pt>
                <c:pt idx="8" formatCode="General">
                  <c:v>12805.61</c:v>
                </c:pt>
                <c:pt idx="9" formatCode="General">
                  <c:v>17274.939999999999</c:v>
                </c:pt>
                <c:pt idx="10" formatCode="General">
                  <c:v>17047.080000000002</c:v>
                </c:pt>
                <c:pt idx="11" formatCode="General">
                  <c:v>17050.47</c:v>
                </c:pt>
                <c:pt idx="12" formatCode="General">
                  <c:v>17350.53</c:v>
                </c:pt>
              </c:numCache>
            </c:numRef>
          </c:val>
        </c:ser>
        <c:ser>
          <c:idx val="6"/>
          <c:order val="1"/>
          <c:tx>
            <c:strRef>
              <c:f>Tablero_Participacion4G_Ciudad!$J$1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Tablero_Participacion4G_Ciudad!$A$67:$A$79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Tablero_Participacion4G_Ciudad!$J$67:$J$79</c:f>
              <c:numCache>
                <c:formatCode>0.00</c:formatCode>
                <c:ptCount val="13"/>
                <c:pt idx="0">
                  <c:v>2912.29</c:v>
                </c:pt>
                <c:pt idx="1">
                  <c:v>3205.74</c:v>
                </c:pt>
                <c:pt idx="2">
                  <c:v>3998.11</c:v>
                </c:pt>
                <c:pt idx="3">
                  <c:v>3940.08</c:v>
                </c:pt>
                <c:pt idx="4">
                  <c:v>4406.6400000000003</c:v>
                </c:pt>
                <c:pt idx="5" formatCode="General">
                  <c:v>4513.59</c:v>
                </c:pt>
                <c:pt idx="6" formatCode="General">
                  <c:v>4057.5</c:v>
                </c:pt>
                <c:pt idx="7" formatCode="General">
                  <c:v>4940.59</c:v>
                </c:pt>
                <c:pt idx="8" formatCode="General">
                  <c:v>5243.14</c:v>
                </c:pt>
                <c:pt idx="9">
                  <c:v>5614.03</c:v>
                </c:pt>
                <c:pt idx="10">
                  <c:v>5995.94</c:v>
                </c:pt>
                <c:pt idx="11">
                  <c:v>6512.31</c:v>
                </c:pt>
                <c:pt idx="12">
                  <c:v>7454.35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261616"/>
        <c:axId val="527262176"/>
      </c:barChart>
      <c:lineChart>
        <c:grouping val="stacked"/>
        <c:varyColors val="0"/>
        <c:ser>
          <c:idx val="10"/>
          <c:order val="2"/>
          <c:tx>
            <c:strRef>
              <c:f>Tablero_Participacion4G_Ciudad!$N$1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Tablero_Participacion4G_Ciudad!$A$44:$A$55</c:f>
              <c:numCache>
                <c:formatCode>m/d/yyyy</c:formatCode>
                <c:ptCount val="12"/>
                <c:pt idx="0">
                  <c:v>42512</c:v>
                </c:pt>
                <c:pt idx="1">
                  <c:v>42519</c:v>
                </c:pt>
                <c:pt idx="2">
                  <c:v>42526</c:v>
                </c:pt>
                <c:pt idx="3">
                  <c:v>42533</c:v>
                </c:pt>
                <c:pt idx="4">
                  <c:v>42540</c:v>
                </c:pt>
                <c:pt idx="5">
                  <c:v>42547</c:v>
                </c:pt>
                <c:pt idx="6">
                  <c:v>42554</c:v>
                </c:pt>
                <c:pt idx="7">
                  <c:v>42561</c:v>
                </c:pt>
                <c:pt idx="8">
                  <c:v>42568</c:v>
                </c:pt>
                <c:pt idx="9">
                  <c:v>42575</c:v>
                </c:pt>
                <c:pt idx="10">
                  <c:v>42491</c:v>
                </c:pt>
                <c:pt idx="11">
                  <c:v>42498</c:v>
                </c:pt>
              </c:numCache>
            </c:numRef>
          </c:cat>
          <c:val>
            <c:numRef>
              <c:f>Tablero_Participacion4G_Ciudad!$N$67:$N$79</c:f>
              <c:numCache>
                <c:formatCode>0%</c:formatCode>
                <c:ptCount val="13"/>
                <c:pt idx="0">
                  <c:v>0.16721551305982479</c:v>
                </c:pt>
                <c:pt idx="1">
                  <c:v>0.15646576982045643</c:v>
                </c:pt>
                <c:pt idx="2">
                  <c:v>0.19547719186149437</c:v>
                </c:pt>
                <c:pt idx="3">
                  <c:v>0.19498320472932923</c:v>
                </c:pt>
                <c:pt idx="4">
                  <c:v>0.23922874884066034</c:v>
                </c:pt>
                <c:pt idx="5">
                  <c:v>0.2116739849488658</c:v>
                </c:pt>
                <c:pt idx="6">
                  <c:v>0.20705840807678336</c:v>
                </c:pt>
                <c:pt idx="7">
                  <c:v>0.29309233026255926</c:v>
                </c:pt>
                <c:pt idx="8">
                  <c:v>0.28277100636393054</c:v>
                </c:pt>
                <c:pt idx="9">
                  <c:v>0.24030533253260519</c:v>
                </c:pt>
                <c:pt idx="10">
                  <c:v>0.25509916249545295</c:v>
                </c:pt>
                <c:pt idx="11">
                  <c:v>0.27138435688677953</c:v>
                </c:pt>
                <c:pt idx="12">
                  <c:v>0.29463135261614354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62736"/>
        <c:axId val="527263296"/>
      </c:lineChart>
      <c:dateAx>
        <c:axId val="52726161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6217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2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61616"/>
        <c:crosses val="autoZero"/>
        <c:crossBetween val="between"/>
      </c:valAx>
      <c:dateAx>
        <c:axId val="527262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7263296"/>
        <c:crosses val="autoZero"/>
        <c:auto val="1"/>
        <c:lblOffset val="100"/>
        <c:baseTimeUnit val="days"/>
      </c:dateAx>
      <c:valAx>
        <c:axId val="5272632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62736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Corrientes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Tablero_Participacion4G_Ciudad!$F$1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Tablero_Participacion4G_Ciudad!$F$67:$F$79</c:f>
              <c:numCache>
                <c:formatCode>0.00</c:formatCode>
                <c:ptCount val="13"/>
                <c:pt idx="0">
                  <c:v>15.69</c:v>
                </c:pt>
                <c:pt idx="1">
                  <c:v>16.010000000000002</c:v>
                </c:pt>
                <c:pt idx="2">
                  <c:v>16.059999999999999</c:v>
                </c:pt>
                <c:pt idx="3">
                  <c:v>15.19</c:v>
                </c:pt>
                <c:pt idx="4">
                  <c:v>14.83</c:v>
                </c:pt>
                <c:pt idx="5" formatCode="General">
                  <c:v>15</c:v>
                </c:pt>
                <c:pt idx="6" formatCode="General">
                  <c:v>14.98</c:v>
                </c:pt>
                <c:pt idx="7" formatCode="General">
                  <c:v>16.09</c:v>
                </c:pt>
                <c:pt idx="8" formatCode="General">
                  <c:v>16.329999999999998</c:v>
                </c:pt>
                <c:pt idx="9" formatCode="General">
                  <c:v>15.72</c:v>
                </c:pt>
                <c:pt idx="10" formatCode="General">
                  <c:v>14.64</c:v>
                </c:pt>
                <c:pt idx="11" formatCode="General">
                  <c:v>14.73</c:v>
                </c:pt>
                <c:pt idx="12" formatCode="General">
                  <c:v>15.56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Tablero_Participacion4G_Ciudad!$L$1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Tablero_Participacion4G_Ciudad!$L$67:$L$79</c:f>
              <c:numCache>
                <c:formatCode>0.00</c:formatCode>
                <c:ptCount val="13"/>
                <c:pt idx="0">
                  <c:v>30.19</c:v>
                </c:pt>
                <c:pt idx="1">
                  <c:v>33.270000000000003</c:v>
                </c:pt>
                <c:pt idx="2">
                  <c:v>35.869999999999997</c:v>
                </c:pt>
                <c:pt idx="3">
                  <c:v>33.909999999999997</c:v>
                </c:pt>
                <c:pt idx="4">
                  <c:v>37.479999999999997</c:v>
                </c:pt>
                <c:pt idx="5" formatCode="General">
                  <c:v>38.71</c:v>
                </c:pt>
                <c:pt idx="6" formatCode="General">
                  <c:v>39.799999999999997</c:v>
                </c:pt>
                <c:pt idx="7" formatCode="General">
                  <c:v>37.79</c:v>
                </c:pt>
                <c:pt idx="8" formatCode="General">
                  <c:v>40.770000000000003</c:v>
                </c:pt>
                <c:pt idx="9" formatCode="General">
                  <c:v>41.13</c:v>
                </c:pt>
                <c:pt idx="10" formatCode="General">
                  <c:v>38.5</c:v>
                </c:pt>
                <c:pt idx="11" formatCode="General">
                  <c:v>40.69</c:v>
                </c:pt>
                <c:pt idx="12" formatCode="General">
                  <c:v>46.29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66656"/>
        <c:axId val="527267216"/>
      </c:lineChart>
      <c:dateAx>
        <c:axId val="52726665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6721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2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66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Corrientes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Tablero_Participacion4G_Ciudad!$G$1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Tablero_Participacion4G_Ciudad!$G$67:$G$79</c:f>
              <c:numCache>
                <c:formatCode>0.00</c:formatCode>
                <c:ptCount val="13"/>
                <c:pt idx="0">
                  <c:v>95.98</c:v>
                </c:pt>
                <c:pt idx="1">
                  <c:v>94.7</c:v>
                </c:pt>
                <c:pt idx="2">
                  <c:v>92.61</c:v>
                </c:pt>
                <c:pt idx="3">
                  <c:v>91.27</c:v>
                </c:pt>
                <c:pt idx="4">
                  <c:v>95.37</c:v>
                </c:pt>
                <c:pt idx="5" formatCode="General">
                  <c:v>94.72</c:v>
                </c:pt>
                <c:pt idx="6" formatCode="General">
                  <c:v>93.76</c:v>
                </c:pt>
                <c:pt idx="7" formatCode="General">
                  <c:v>93.63</c:v>
                </c:pt>
                <c:pt idx="8" formatCode="General">
                  <c:v>94.23</c:v>
                </c:pt>
                <c:pt idx="9" formatCode="General">
                  <c:v>94.97</c:v>
                </c:pt>
                <c:pt idx="10" formatCode="General">
                  <c:v>96.26</c:v>
                </c:pt>
                <c:pt idx="11" formatCode="General">
                  <c:v>96.26</c:v>
                </c:pt>
                <c:pt idx="12" formatCode="General">
                  <c:v>96.15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Tablero_Participacion4G_Ciudad!$K$1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Tablero_Participacion4G_Ciudad!$K$67:$K$79</c:f>
              <c:numCache>
                <c:formatCode>0.00</c:formatCode>
                <c:ptCount val="13"/>
                <c:pt idx="0">
                  <c:v>99.83</c:v>
                </c:pt>
                <c:pt idx="1">
                  <c:v>99.74</c:v>
                </c:pt>
                <c:pt idx="2">
                  <c:v>99.75</c:v>
                </c:pt>
                <c:pt idx="3">
                  <c:v>99.69</c:v>
                </c:pt>
                <c:pt idx="4">
                  <c:v>99.726666666666674</c:v>
                </c:pt>
                <c:pt idx="5">
                  <c:v>99.726666666666674</c:v>
                </c:pt>
                <c:pt idx="6">
                  <c:v>99.726666666666674</c:v>
                </c:pt>
                <c:pt idx="7">
                  <c:v>99.726666666666674</c:v>
                </c:pt>
                <c:pt idx="8">
                  <c:v>99.726666666666702</c:v>
                </c:pt>
                <c:pt idx="9">
                  <c:v>99.726666666666702</c:v>
                </c:pt>
                <c:pt idx="10">
                  <c:v>99.726666666666702</c:v>
                </c:pt>
                <c:pt idx="11">
                  <c:v>99.74</c:v>
                </c:pt>
                <c:pt idx="12">
                  <c:v>99.73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70576"/>
        <c:axId val="527271136"/>
      </c:lineChart>
      <c:dateAx>
        <c:axId val="52727057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7113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27113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70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Corrientes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Tablero_Participacion4G_Ciudad!$S$1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Tablero_Participacion4G_Ciudad!$A$67:$A$79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Tablero_Participacion4G_Ciudad!$S$67:$S$79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</c:numCache>
            </c:numRef>
          </c:val>
        </c:ser>
        <c:ser>
          <c:idx val="1"/>
          <c:order val="1"/>
          <c:tx>
            <c:strRef>
              <c:f>Tablero_Participacion4G_Ciudad!$T$1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Tablero_Participacion4G_Ciudad!$A$67:$A$79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Tablero_Participacion4G_Ciudad!$T$67:$T$79</c:f>
              <c:numCache>
                <c:formatCode>General</c:formatCode>
                <c:ptCount val="13"/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527274496"/>
        <c:axId val="527275056"/>
      </c:barChart>
      <c:dateAx>
        <c:axId val="52727449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7505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2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74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Posadas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Tablero_Participacion4G_Ciudad!$D$1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Tablero_Participacion4G_Ciudad!$A$158:$A$170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Tablero_Participacion4G_Ciudad!$D$158:$D$170</c:f>
              <c:numCache>
                <c:formatCode>0.00</c:formatCode>
                <c:ptCount val="13"/>
                <c:pt idx="0">
                  <c:v>12950.51</c:v>
                </c:pt>
                <c:pt idx="1">
                  <c:v>15198.09</c:v>
                </c:pt>
                <c:pt idx="2">
                  <c:v>14833.009999999998</c:v>
                </c:pt>
                <c:pt idx="3">
                  <c:v>14751.11</c:v>
                </c:pt>
                <c:pt idx="4">
                  <c:v>12290.8</c:v>
                </c:pt>
                <c:pt idx="5" formatCode="General">
                  <c:v>14874.439999999999</c:v>
                </c:pt>
                <c:pt idx="6" formatCode="General">
                  <c:v>13536.48</c:v>
                </c:pt>
                <c:pt idx="7" formatCode="General">
                  <c:v>10799.18</c:v>
                </c:pt>
                <c:pt idx="8" formatCode="General">
                  <c:v>11550.029999999999</c:v>
                </c:pt>
                <c:pt idx="9" formatCode="General">
                  <c:v>15901.17</c:v>
                </c:pt>
                <c:pt idx="10" formatCode="General">
                  <c:v>15909.93</c:v>
                </c:pt>
                <c:pt idx="11" formatCode="General">
                  <c:v>15471.31</c:v>
                </c:pt>
                <c:pt idx="12" formatCode="General">
                  <c:v>16016.509999999998</c:v>
                </c:pt>
              </c:numCache>
            </c:numRef>
          </c:val>
        </c:ser>
        <c:ser>
          <c:idx val="6"/>
          <c:order val="1"/>
          <c:tx>
            <c:strRef>
              <c:f>Tablero_Participacion4G_Ciudad!$J$1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Tablero_Participacion4G_Ciudad!$A$158:$A$170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Tablero_Participacion4G_Ciudad!$J$158:$J$170</c:f>
              <c:numCache>
                <c:formatCode>0.00</c:formatCode>
                <c:ptCount val="13"/>
                <c:pt idx="0">
                  <c:v>280.55</c:v>
                </c:pt>
                <c:pt idx="1">
                  <c:v>513.30999999999995</c:v>
                </c:pt>
                <c:pt idx="2">
                  <c:v>634.43000000000006</c:v>
                </c:pt>
                <c:pt idx="3">
                  <c:v>1050.04</c:v>
                </c:pt>
                <c:pt idx="4">
                  <c:v>1089.9000000000001</c:v>
                </c:pt>
                <c:pt idx="5" formatCode="General">
                  <c:v>1117.5900000000001</c:v>
                </c:pt>
                <c:pt idx="6" formatCode="General">
                  <c:v>1132.76</c:v>
                </c:pt>
                <c:pt idx="7" formatCode="General">
                  <c:v>1435.6</c:v>
                </c:pt>
                <c:pt idx="8" formatCode="General">
                  <c:v>1766.63</c:v>
                </c:pt>
                <c:pt idx="9">
                  <c:v>1980.6599999999999</c:v>
                </c:pt>
                <c:pt idx="10">
                  <c:v>2140.3200000000002</c:v>
                </c:pt>
                <c:pt idx="11">
                  <c:v>2306.41</c:v>
                </c:pt>
                <c:pt idx="12">
                  <c:v>2643.1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278976"/>
        <c:axId val="527279536"/>
      </c:barChart>
      <c:lineChart>
        <c:grouping val="stacked"/>
        <c:varyColors val="0"/>
        <c:ser>
          <c:idx val="10"/>
          <c:order val="2"/>
          <c:tx>
            <c:strRef>
              <c:f>Tablero_Participacion4G_Ciudad!$N$1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Tablero_Participacion4G_Ciudad!$A$44:$A$55</c:f>
              <c:numCache>
                <c:formatCode>m/d/yyyy</c:formatCode>
                <c:ptCount val="12"/>
                <c:pt idx="0">
                  <c:v>42512</c:v>
                </c:pt>
                <c:pt idx="1">
                  <c:v>42519</c:v>
                </c:pt>
                <c:pt idx="2">
                  <c:v>42526</c:v>
                </c:pt>
                <c:pt idx="3">
                  <c:v>42533</c:v>
                </c:pt>
                <c:pt idx="4">
                  <c:v>42540</c:v>
                </c:pt>
                <c:pt idx="5">
                  <c:v>42547</c:v>
                </c:pt>
                <c:pt idx="6">
                  <c:v>42554</c:v>
                </c:pt>
                <c:pt idx="7">
                  <c:v>42561</c:v>
                </c:pt>
                <c:pt idx="8">
                  <c:v>42568</c:v>
                </c:pt>
                <c:pt idx="9">
                  <c:v>42575</c:v>
                </c:pt>
                <c:pt idx="10">
                  <c:v>42491</c:v>
                </c:pt>
                <c:pt idx="11">
                  <c:v>42498</c:v>
                </c:pt>
              </c:numCache>
            </c:numRef>
          </c:cat>
          <c:val>
            <c:numRef>
              <c:f>Tablero_Participacion4G_Ciudad!$N$158:$N$170</c:f>
              <c:numCache>
                <c:formatCode>0%</c:formatCode>
                <c:ptCount val="13"/>
                <c:pt idx="0">
                  <c:v>2.0673367426642893E-2</c:v>
                </c:pt>
                <c:pt idx="1">
                  <c:v>3.1882054225143903E-2</c:v>
                </c:pt>
                <c:pt idx="2">
                  <c:v>4.0095430702142464E-2</c:v>
                </c:pt>
                <c:pt idx="3">
                  <c:v>6.5077594327928992E-2</c:v>
                </c:pt>
                <c:pt idx="4">
                  <c:v>7.9623034354281974E-2</c:v>
                </c:pt>
                <c:pt idx="5">
                  <c:v>6.835153651665811E-2</c:v>
                </c:pt>
                <c:pt idx="6">
                  <c:v>7.5609930294634156E-2</c:v>
                </c:pt>
                <c:pt idx="7">
                  <c:v>0.11588334818603327</c:v>
                </c:pt>
                <c:pt idx="8">
                  <c:v>0.12923200943364482</c:v>
                </c:pt>
                <c:pt idx="9">
                  <c:v>0.10866525083158823</c:v>
                </c:pt>
                <c:pt idx="10">
                  <c:v>0.1163560135648653</c:v>
                </c:pt>
                <c:pt idx="11">
                  <c:v>0.12713369982046796</c:v>
                </c:pt>
                <c:pt idx="12">
                  <c:v>0.13881317388541389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80096"/>
        <c:axId val="527280656"/>
      </c:lineChart>
      <c:dateAx>
        <c:axId val="52727897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7953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2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78976"/>
        <c:crosses val="autoZero"/>
        <c:crossBetween val="between"/>
      </c:valAx>
      <c:dateAx>
        <c:axId val="527280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7280656"/>
        <c:crosses val="autoZero"/>
        <c:auto val="1"/>
        <c:lblOffset val="100"/>
        <c:baseTimeUnit val="days"/>
      </c:dateAx>
      <c:valAx>
        <c:axId val="527280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280096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Mendoza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Tablero_Participacion4G_Ciudad!$D$1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Tablero_Participacion4G_Ciudad!$A$145:$A$157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Tablero_Participacion4G_Ciudad!$D$145:$D$157</c:f>
              <c:numCache>
                <c:formatCode>0.00</c:formatCode>
                <c:ptCount val="13"/>
                <c:pt idx="0">
                  <c:v>11545.362275390626</c:v>
                </c:pt>
                <c:pt idx="1">
                  <c:v>13178.074072265625</c:v>
                </c:pt>
                <c:pt idx="2">
                  <c:v>13019.71720703125</c:v>
                </c:pt>
                <c:pt idx="3">
                  <c:v>12536.221718749999</c:v>
                </c:pt>
                <c:pt idx="4">
                  <c:v>10555.0186328125</c:v>
                </c:pt>
                <c:pt idx="5" formatCode="General">
                  <c:v>13401.72</c:v>
                </c:pt>
                <c:pt idx="6" formatCode="General">
                  <c:v>11794.22</c:v>
                </c:pt>
                <c:pt idx="7" formatCode="General">
                  <c:v>9394.74</c:v>
                </c:pt>
                <c:pt idx="8" formatCode="General">
                  <c:v>10107.86</c:v>
                </c:pt>
                <c:pt idx="9" formatCode="General">
                  <c:v>13364.26</c:v>
                </c:pt>
                <c:pt idx="10" formatCode="General">
                  <c:v>13647.72</c:v>
                </c:pt>
                <c:pt idx="11" formatCode="General">
                  <c:v>13734.49</c:v>
                </c:pt>
                <c:pt idx="12" formatCode="General">
                  <c:v>13752.43</c:v>
                </c:pt>
              </c:numCache>
            </c:numRef>
          </c:val>
        </c:ser>
        <c:ser>
          <c:idx val="6"/>
          <c:order val="1"/>
          <c:tx>
            <c:strRef>
              <c:f>Tablero_Participacion4G_Ciudad!$J$1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Tablero_Participacion4G_Ciudad!$A$145:$A$157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Tablero_Participacion4G_Ciudad!$J$145:$J$157</c:f>
              <c:numCache>
                <c:formatCode>0.00</c:formatCode>
                <c:ptCount val="13"/>
                <c:pt idx="0">
                  <c:v>3084.75</c:v>
                </c:pt>
                <c:pt idx="1">
                  <c:v>3345.75</c:v>
                </c:pt>
                <c:pt idx="2">
                  <c:v>4162.3</c:v>
                </c:pt>
                <c:pt idx="3">
                  <c:v>3977.13</c:v>
                </c:pt>
                <c:pt idx="4">
                  <c:v>4234.8100000000004</c:v>
                </c:pt>
                <c:pt idx="5" formatCode="General">
                  <c:v>4181.95</c:v>
                </c:pt>
                <c:pt idx="6" formatCode="General">
                  <c:v>4071.75</c:v>
                </c:pt>
                <c:pt idx="7" formatCode="General">
                  <c:v>4583.91</c:v>
                </c:pt>
                <c:pt idx="8" formatCode="General">
                  <c:v>4747.76</c:v>
                </c:pt>
                <c:pt idx="9">
                  <c:v>4899.74</c:v>
                </c:pt>
                <c:pt idx="10">
                  <c:v>4886.3500000000004</c:v>
                </c:pt>
                <c:pt idx="11">
                  <c:v>5382.91</c:v>
                </c:pt>
                <c:pt idx="12">
                  <c:v>6411.98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318912"/>
        <c:axId val="267318352"/>
      </c:barChart>
      <c:lineChart>
        <c:grouping val="stacked"/>
        <c:varyColors val="0"/>
        <c:ser>
          <c:idx val="10"/>
          <c:order val="2"/>
          <c:tx>
            <c:strRef>
              <c:f>Tablero_Participacion4G_Ciudad!$N$1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Tablero_Participacion4G_Ciudad!$A$44:$A$55</c:f>
              <c:numCache>
                <c:formatCode>m/d/yyyy</c:formatCode>
                <c:ptCount val="12"/>
                <c:pt idx="0">
                  <c:v>42512</c:v>
                </c:pt>
                <c:pt idx="1">
                  <c:v>42519</c:v>
                </c:pt>
                <c:pt idx="2">
                  <c:v>42526</c:v>
                </c:pt>
                <c:pt idx="3">
                  <c:v>42533</c:v>
                </c:pt>
                <c:pt idx="4">
                  <c:v>42540</c:v>
                </c:pt>
                <c:pt idx="5">
                  <c:v>42547</c:v>
                </c:pt>
                <c:pt idx="6">
                  <c:v>42554</c:v>
                </c:pt>
                <c:pt idx="7">
                  <c:v>42561</c:v>
                </c:pt>
                <c:pt idx="8">
                  <c:v>42568</c:v>
                </c:pt>
                <c:pt idx="9">
                  <c:v>42575</c:v>
                </c:pt>
                <c:pt idx="10">
                  <c:v>42491</c:v>
                </c:pt>
                <c:pt idx="11">
                  <c:v>42498</c:v>
                </c:pt>
              </c:numCache>
            </c:numRef>
          </c:cat>
          <c:val>
            <c:numRef>
              <c:f>Tablero_Participacion4G_Ciudad!$N$145:$N$157</c:f>
              <c:numCache>
                <c:formatCode>0%</c:formatCode>
                <c:ptCount val="13"/>
                <c:pt idx="0">
                  <c:v>0.206819520086858</c:v>
                </c:pt>
                <c:pt idx="1">
                  <c:v>0.19872612065259065</c:v>
                </c:pt>
                <c:pt idx="2">
                  <c:v>0.23839058643498706</c:v>
                </c:pt>
                <c:pt idx="3">
                  <c:v>0.23667565926955295</c:v>
                </c:pt>
                <c:pt idx="4">
                  <c:v>0.28033902511074948</c:v>
                </c:pt>
                <c:pt idx="5">
                  <c:v>0.23377999150287335</c:v>
                </c:pt>
                <c:pt idx="6">
                  <c:v>0.25258352610138329</c:v>
                </c:pt>
                <c:pt idx="7">
                  <c:v>0.32282124830892289</c:v>
                </c:pt>
                <c:pt idx="8">
                  <c:v>0.31327287063644194</c:v>
                </c:pt>
                <c:pt idx="9">
                  <c:v>0.26371455743927114</c:v>
                </c:pt>
                <c:pt idx="10">
                  <c:v>0.25923972757904096</c:v>
                </c:pt>
                <c:pt idx="11">
                  <c:v>0.2772547866266496</c:v>
                </c:pt>
                <c:pt idx="12">
                  <c:v>0.31319858718275234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20032"/>
        <c:axId val="267319472"/>
      </c:lineChart>
      <c:dateAx>
        <c:axId val="26731891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183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673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18912"/>
        <c:crosses val="autoZero"/>
        <c:crossBetween val="between"/>
      </c:valAx>
      <c:dateAx>
        <c:axId val="2673200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67319472"/>
        <c:crosses val="autoZero"/>
        <c:auto val="1"/>
        <c:lblOffset val="100"/>
        <c:baseTimeUnit val="days"/>
      </c:dateAx>
      <c:valAx>
        <c:axId val="2673194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267320032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Posadas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Tablero_Participacion4G_Ciudad!$F$1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Tablero_Participacion4G_Ciudad!$A$158:$A$170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Tablero_Participacion4G_Ciudad!$F$158:$F$170</c:f>
              <c:numCache>
                <c:formatCode>0.00</c:formatCode>
                <c:ptCount val="13"/>
                <c:pt idx="0">
                  <c:v>31.27</c:v>
                </c:pt>
                <c:pt idx="1">
                  <c:v>31.02</c:v>
                </c:pt>
                <c:pt idx="2">
                  <c:v>31.85</c:v>
                </c:pt>
                <c:pt idx="3">
                  <c:v>30.57</c:v>
                </c:pt>
                <c:pt idx="4">
                  <c:v>29.48</c:v>
                </c:pt>
                <c:pt idx="5" formatCode="General">
                  <c:v>29.48</c:v>
                </c:pt>
                <c:pt idx="6" formatCode="General">
                  <c:v>14.86</c:v>
                </c:pt>
                <c:pt idx="7" formatCode="General">
                  <c:v>31.700000000000003</c:v>
                </c:pt>
                <c:pt idx="8" formatCode="General">
                  <c:v>31.91</c:v>
                </c:pt>
                <c:pt idx="9" formatCode="General">
                  <c:v>31.61</c:v>
                </c:pt>
                <c:pt idx="10" formatCode="General">
                  <c:v>31.71</c:v>
                </c:pt>
                <c:pt idx="11" formatCode="General">
                  <c:v>31.52</c:v>
                </c:pt>
                <c:pt idx="12" formatCode="General">
                  <c:v>33.29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Tablero_Participacion4G_Ciudad!$L$1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Tablero_Participacion4G_Ciudad!$A$158:$A$170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Tablero_Participacion4G_Ciudad!$L$158:$L$170</c:f>
              <c:numCache>
                <c:formatCode>0.00</c:formatCode>
                <c:ptCount val="13"/>
                <c:pt idx="0">
                  <c:v>9.83</c:v>
                </c:pt>
                <c:pt idx="1">
                  <c:v>23.61</c:v>
                </c:pt>
                <c:pt idx="2">
                  <c:v>28.17</c:v>
                </c:pt>
                <c:pt idx="3">
                  <c:v>24.57</c:v>
                </c:pt>
                <c:pt idx="4">
                  <c:v>23.42</c:v>
                </c:pt>
                <c:pt idx="5" formatCode="General">
                  <c:v>36.700000000000003</c:v>
                </c:pt>
                <c:pt idx="6" formatCode="General">
                  <c:v>20.05</c:v>
                </c:pt>
                <c:pt idx="7" formatCode="General">
                  <c:v>39.39</c:v>
                </c:pt>
                <c:pt idx="8" formatCode="General">
                  <c:v>41.05</c:v>
                </c:pt>
                <c:pt idx="9" formatCode="General">
                  <c:v>45.93</c:v>
                </c:pt>
                <c:pt idx="10" formatCode="General">
                  <c:v>44.1</c:v>
                </c:pt>
                <c:pt idx="11" formatCode="General">
                  <c:v>47.68</c:v>
                </c:pt>
                <c:pt idx="12" formatCode="General">
                  <c:v>50.95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06480"/>
        <c:axId val="527707040"/>
      </c:lineChart>
      <c:dateAx>
        <c:axId val="52770648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0704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7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06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Posadas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Tablero_Participacion4G_Ciudad!$G$1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Tablero_Participacion4G_Ciudad!$A$158:$A$170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Tablero_Participacion4G_Ciudad!$G$158:$G$170</c:f>
              <c:numCache>
                <c:formatCode>0.00</c:formatCode>
                <c:ptCount val="13"/>
                <c:pt idx="0">
                  <c:v>91.254999999999995</c:v>
                </c:pt>
                <c:pt idx="1">
                  <c:v>90.435000000000002</c:v>
                </c:pt>
                <c:pt idx="2">
                  <c:v>89.41</c:v>
                </c:pt>
                <c:pt idx="3">
                  <c:v>89.834999999999994</c:v>
                </c:pt>
                <c:pt idx="4">
                  <c:v>91.055000000000007</c:v>
                </c:pt>
                <c:pt idx="5" formatCode="General">
                  <c:v>89.97</c:v>
                </c:pt>
                <c:pt idx="6" formatCode="General">
                  <c:v>87.67</c:v>
                </c:pt>
                <c:pt idx="7" formatCode="General">
                  <c:v>86.155000000000001</c:v>
                </c:pt>
                <c:pt idx="8" formatCode="General">
                  <c:v>87.245000000000005</c:v>
                </c:pt>
                <c:pt idx="9" formatCode="General">
                  <c:v>87.509999999999991</c:v>
                </c:pt>
                <c:pt idx="10" formatCode="General">
                  <c:v>85.935000000000002</c:v>
                </c:pt>
                <c:pt idx="11" formatCode="General">
                  <c:v>86.259999999999991</c:v>
                </c:pt>
                <c:pt idx="12" formatCode="General">
                  <c:v>85.06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Tablero_Participacion4G_Ciudad!$K$1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Tablero_Participacion4G_Ciudad!$A$158:$A$170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Tablero_Participacion4G_Ciudad!$K$158:$K$170</c:f>
              <c:numCache>
                <c:formatCode>0.00</c:formatCode>
                <c:ptCount val="13"/>
                <c:pt idx="0">
                  <c:v>99.48</c:v>
                </c:pt>
                <c:pt idx="1">
                  <c:v>99.48</c:v>
                </c:pt>
                <c:pt idx="2">
                  <c:v>99.48</c:v>
                </c:pt>
                <c:pt idx="3">
                  <c:v>99.5</c:v>
                </c:pt>
                <c:pt idx="4">
                  <c:v>99.5</c:v>
                </c:pt>
                <c:pt idx="5">
                  <c:v>99.5</c:v>
                </c:pt>
                <c:pt idx="6">
                  <c:v>99.5</c:v>
                </c:pt>
                <c:pt idx="7">
                  <c:v>99.5</c:v>
                </c:pt>
                <c:pt idx="8">
                  <c:v>99.5</c:v>
                </c:pt>
                <c:pt idx="9">
                  <c:v>99.5</c:v>
                </c:pt>
                <c:pt idx="10">
                  <c:v>99.5</c:v>
                </c:pt>
                <c:pt idx="11">
                  <c:v>99.64484667234899</c:v>
                </c:pt>
                <c:pt idx="12">
                  <c:v>99.65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10400"/>
        <c:axId val="527710960"/>
      </c:lineChart>
      <c:dateAx>
        <c:axId val="52771040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1096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710960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10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Posadas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Tablero_Participacion4G_Ciudad!$S$1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Tablero_Participacion4G_Ciudad!$A$158:$A$170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Tablero_Participacion4G_Ciudad!$S$158:$S$170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</c:ser>
        <c:ser>
          <c:idx val="1"/>
          <c:order val="1"/>
          <c:tx>
            <c:strRef>
              <c:f>Tablero_Participacion4G_Ciudad!$T$1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Tablero_Participacion4G_Ciudad!$A$158:$A$170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Tablero_Participacion4G_Ciudad!$T$158:$T$170</c:f>
              <c:numCache>
                <c:formatCode>General</c:formatCode>
                <c:ptCount val="13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527714320"/>
        <c:axId val="527714880"/>
      </c:barChart>
      <c:dateAx>
        <c:axId val="52771432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1488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7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14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Mediterraneo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Tablero_Participacion4G_Mercado!$C$1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Tablero_Participacion4G_Mercado!$A$67:$A$79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Tablero_Participacion4G_Mercado!$C$67:$C$79</c:f>
              <c:numCache>
                <c:formatCode>_ * #,##0_ ;_ * \-#,##0_ ;_ * "-"??_ ;_ @_ </c:formatCode>
                <c:ptCount val="13"/>
                <c:pt idx="0">
                  <c:v>242267.54</c:v>
                </c:pt>
                <c:pt idx="1">
                  <c:v>290501.28000000003</c:v>
                </c:pt>
                <c:pt idx="2">
                  <c:v>279549</c:v>
                </c:pt>
                <c:pt idx="3">
                  <c:v>286587.57</c:v>
                </c:pt>
                <c:pt idx="4">
                  <c:v>245948.44</c:v>
                </c:pt>
                <c:pt idx="5">
                  <c:v>286947.18</c:v>
                </c:pt>
                <c:pt idx="6">
                  <c:v>254312.18</c:v>
                </c:pt>
                <c:pt idx="7">
                  <c:v>207178.64</c:v>
                </c:pt>
                <c:pt idx="8">
                  <c:v>218912.84</c:v>
                </c:pt>
                <c:pt idx="9">
                  <c:v>306314.11</c:v>
                </c:pt>
                <c:pt idx="10">
                  <c:v>309513.03999999998</c:v>
                </c:pt>
                <c:pt idx="11">
                  <c:v>313931.78999999998</c:v>
                </c:pt>
                <c:pt idx="12">
                  <c:v>310074.59000000003</c:v>
                </c:pt>
              </c:numCache>
            </c:numRef>
          </c:val>
        </c:ser>
        <c:ser>
          <c:idx val="6"/>
          <c:order val="1"/>
          <c:tx>
            <c:strRef>
              <c:f>Tablero_Participacion4G_Mercado!$I$1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Tablero_Participacion4G_Mercado!$A$67:$A$79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Tablero_Participacion4G_Mercado!$I$67:$I$79</c:f>
              <c:numCache>
                <c:formatCode>_ * #,##0_ ;_ * \-#,##0_ ;_ * "-"??_ ;_ @_ </c:formatCode>
                <c:ptCount val="13"/>
                <c:pt idx="0">
                  <c:v>36141.46</c:v>
                </c:pt>
                <c:pt idx="1">
                  <c:v>38176.71</c:v>
                </c:pt>
                <c:pt idx="2">
                  <c:v>49063.29</c:v>
                </c:pt>
                <c:pt idx="3">
                  <c:v>49300.35</c:v>
                </c:pt>
                <c:pt idx="4">
                  <c:v>53218.67</c:v>
                </c:pt>
                <c:pt idx="5">
                  <c:v>53995.33</c:v>
                </c:pt>
                <c:pt idx="6">
                  <c:v>50702.28</c:v>
                </c:pt>
                <c:pt idx="7">
                  <c:v>59484.45</c:v>
                </c:pt>
                <c:pt idx="8">
                  <c:v>61960.61</c:v>
                </c:pt>
                <c:pt idx="9">
                  <c:v>61354.07</c:v>
                </c:pt>
                <c:pt idx="10">
                  <c:v>60879.16</c:v>
                </c:pt>
                <c:pt idx="11">
                  <c:v>67428.460000000006</c:v>
                </c:pt>
                <c:pt idx="12">
                  <c:v>77376.56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718800"/>
        <c:axId val="527719360"/>
      </c:barChart>
      <c:lineChart>
        <c:grouping val="stacked"/>
        <c:varyColors val="0"/>
        <c:ser>
          <c:idx val="10"/>
          <c:order val="2"/>
          <c:tx>
            <c:strRef>
              <c:f>Tablero_Participacion4G_Mercado!$M$1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Tablero_Participacion4G_Mercado!$A$67:$A$79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Tablero_Participacion4G_Mercado!$M$67:$M$79</c:f>
              <c:numCache>
                <c:formatCode>0%</c:formatCode>
                <c:ptCount val="13"/>
                <c:pt idx="0">
                  <c:v>0.12602160461422679</c:v>
                </c:pt>
                <c:pt idx="1">
                  <c:v>0.11283805454094525</c:v>
                </c:pt>
                <c:pt idx="2">
                  <c:v>0.14561860160312182</c:v>
                </c:pt>
                <c:pt idx="3">
                  <c:v>0.14317286769704127</c:v>
                </c:pt>
                <c:pt idx="4">
                  <c:v>0.17324586054284213</c:v>
                </c:pt>
                <c:pt idx="5">
                  <c:v>0.1541875638630878</c:v>
                </c:pt>
                <c:pt idx="6">
                  <c:v>0.1618145340321194</c:v>
                </c:pt>
                <c:pt idx="7">
                  <c:v>0.21718969454306436</c:v>
                </c:pt>
                <c:pt idx="8">
                  <c:v>0.213388979690432</c:v>
                </c:pt>
                <c:pt idx="9">
                  <c:v>0.16279758173402287</c:v>
                </c:pt>
                <c:pt idx="10">
                  <c:v>0.16035094795768207</c:v>
                </c:pt>
                <c:pt idx="11">
                  <c:v>0.17264308387992947</c:v>
                </c:pt>
                <c:pt idx="12">
                  <c:v>0.19450477706670133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19920"/>
        <c:axId val="527720480"/>
      </c:lineChart>
      <c:dateAx>
        <c:axId val="52771880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1936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7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18800"/>
        <c:crosses val="autoZero"/>
        <c:crossBetween val="between"/>
      </c:valAx>
      <c:dateAx>
        <c:axId val="5277199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7720480"/>
        <c:crosses val="autoZero"/>
        <c:auto val="1"/>
        <c:lblOffset val="100"/>
        <c:baseTimeUnit val="days"/>
      </c:dateAx>
      <c:valAx>
        <c:axId val="5277204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19920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Mediterraneo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Tablero_Participacion4G_Mercado!$E$1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Tablero_Participacion4G_Mercado!$E$67:$E$79</c:f>
              <c:numCache>
                <c:formatCode>General</c:formatCode>
                <c:ptCount val="13"/>
                <c:pt idx="0">
                  <c:v>11.1</c:v>
                </c:pt>
                <c:pt idx="1">
                  <c:v>11.1</c:v>
                </c:pt>
                <c:pt idx="2">
                  <c:v>11.18</c:v>
                </c:pt>
                <c:pt idx="3">
                  <c:v>10.59</c:v>
                </c:pt>
                <c:pt idx="4">
                  <c:v>10.53</c:v>
                </c:pt>
                <c:pt idx="5">
                  <c:v>10.64</c:v>
                </c:pt>
                <c:pt idx="6">
                  <c:v>10.55</c:v>
                </c:pt>
                <c:pt idx="7">
                  <c:v>11.27</c:v>
                </c:pt>
                <c:pt idx="8">
                  <c:v>11</c:v>
                </c:pt>
                <c:pt idx="9">
                  <c:v>10.66</c:v>
                </c:pt>
                <c:pt idx="10">
                  <c:v>10.54</c:v>
                </c:pt>
                <c:pt idx="11">
                  <c:v>10.94</c:v>
                </c:pt>
                <c:pt idx="12">
                  <c:v>10.98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Tablero_Participacion4G_Mercado!$K$1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Tablero_Participacion4G_Mercado!$K$67:$K$79</c:f>
              <c:numCache>
                <c:formatCode>General</c:formatCode>
                <c:ptCount val="13"/>
                <c:pt idx="0">
                  <c:v>27.22</c:v>
                </c:pt>
                <c:pt idx="1">
                  <c:v>28.59</c:v>
                </c:pt>
                <c:pt idx="2">
                  <c:v>31.69</c:v>
                </c:pt>
                <c:pt idx="3">
                  <c:v>30.43</c:v>
                </c:pt>
                <c:pt idx="4">
                  <c:v>25.3</c:v>
                </c:pt>
                <c:pt idx="5">
                  <c:v>32.74</c:v>
                </c:pt>
                <c:pt idx="6">
                  <c:v>32.549999999999997</c:v>
                </c:pt>
                <c:pt idx="7">
                  <c:v>31.26</c:v>
                </c:pt>
                <c:pt idx="8">
                  <c:v>33.409999999999997</c:v>
                </c:pt>
                <c:pt idx="9">
                  <c:v>33.020000000000003</c:v>
                </c:pt>
                <c:pt idx="10">
                  <c:v>32.840000000000003</c:v>
                </c:pt>
                <c:pt idx="11">
                  <c:v>35.4</c:v>
                </c:pt>
                <c:pt idx="12">
                  <c:v>37.880000000000003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23840"/>
        <c:axId val="527724400"/>
      </c:lineChart>
      <c:dateAx>
        <c:axId val="52772384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244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7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23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Mediterraneo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Tablero_Participacion4G_Mercado!$F$1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Tablero_Participacion4G_Mercado!$F$67:$F$79</c:f>
              <c:numCache>
                <c:formatCode>General</c:formatCode>
                <c:ptCount val="13"/>
                <c:pt idx="0">
                  <c:v>94.7</c:v>
                </c:pt>
                <c:pt idx="1">
                  <c:v>94.27</c:v>
                </c:pt>
                <c:pt idx="2">
                  <c:v>94.5</c:v>
                </c:pt>
                <c:pt idx="3">
                  <c:v>94.63</c:v>
                </c:pt>
                <c:pt idx="4">
                  <c:v>95.3</c:v>
                </c:pt>
                <c:pt idx="5">
                  <c:v>95.37</c:v>
                </c:pt>
                <c:pt idx="6">
                  <c:v>95.52</c:v>
                </c:pt>
                <c:pt idx="7">
                  <c:v>95.14</c:v>
                </c:pt>
                <c:pt idx="8">
                  <c:v>96.12</c:v>
                </c:pt>
                <c:pt idx="9">
                  <c:v>95.9</c:v>
                </c:pt>
                <c:pt idx="10">
                  <c:v>96</c:v>
                </c:pt>
                <c:pt idx="11">
                  <c:v>95.23</c:v>
                </c:pt>
                <c:pt idx="12">
                  <c:v>95.09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Tablero_Participacion4G_Mercado!$J$1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Tablero_Participacion4G_Mercado!$J$67:$J$79</c:f>
              <c:numCache>
                <c:formatCode>General</c:formatCode>
                <c:ptCount val="13"/>
                <c:pt idx="0">
                  <c:v>99.41</c:v>
                </c:pt>
                <c:pt idx="1">
                  <c:v>99.65</c:v>
                </c:pt>
                <c:pt idx="2">
                  <c:v>99.7</c:v>
                </c:pt>
                <c:pt idx="3">
                  <c:v>99.72</c:v>
                </c:pt>
                <c:pt idx="4">
                  <c:v>99.76</c:v>
                </c:pt>
                <c:pt idx="5">
                  <c:v>99.58</c:v>
                </c:pt>
                <c:pt idx="6">
                  <c:v>99.7</c:v>
                </c:pt>
                <c:pt idx="7">
                  <c:v>99.68</c:v>
                </c:pt>
                <c:pt idx="8">
                  <c:v>99.65</c:v>
                </c:pt>
                <c:pt idx="9">
                  <c:v>99.66</c:v>
                </c:pt>
                <c:pt idx="10">
                  <c:v>99.65</c:v>
                </c:pt>
                <c:pt idx="11">
                  <c:v>99.46</c:v>
                </c:pt>
                <c:pt idx="12">
                  <c:v>99.69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27760"/>
        <c:axId val="527728320"/>
      </c:lineChart>
      <c:dateAx>
        <c:axId val="52772776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2832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728320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27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Cantidad de Nodos - Mediterraneo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Tablero_Participacion4G_Mercado!$R$1</c:f>
              <c:strCache>
                <c:ptCount val="1"/>
                <c:pt idx="0">
                  <c:v>SITIO3G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Tablero_Participacion4G_Mercado!$A$67:$A$79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Tablero_Participacion4G_Mercado!$R$67:$R$79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507</c:v>
                </c:pt>
                <c:pt idx="5">
                  <c:v>507</c:v>
                </c:pt>
                <c:pt idx="6">
                  <c:v>508</c:v>
                </c:pt>
                <c:pt idx="7">
                  <c:v>509</c:v>
                </c:pt>
                <c:pt idx="8">
                  <c:v>515</c:v>
                </c:pt>
                <c:pt idx="9">
                  <c:v>516</c:v>
                </c:pt>
                <c:pt idx="10">
                  <c:v>517</c:v>
                </c:pt>
                <c:pt idx="11">
                  <c:v>517</c:v>
                </c:pt>
                <c:pt idx="12">
                  <c:v>520</c:v>
                </c:pt>
              </c:numCache>
            </c:numRef>
          </c:val>
        </c:ser>
        <c:ser>
          <c:idx val="1"/>
          <c:order val="1"/>
          <c:tx>
            <c:strRef>
              <c:f>Tablero_Participacion4G_Mercado!$S$1</c:f>
              <c:strCache>
                <c:ptCount val="1"/>
                <c:pt idx="0">
                  <c:v>SITIO4G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Tablero_Participacion4G_Mercado!$A$67:$A$79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Tablero_Participacion4G_Mercado!$S$67:$S$79</c:f>
              <c:numCache>
                <c:formatCode>General</c:formatCode>
                <c:ptCount val="13"/>
                <c:pt idx="4">
                  <c:v>148</c:v>
                </c:pt>
                <c:pt idx="5">
                  <c:v>149</c:v>
                </c:pt>
                <c:pt idx="6">
                  <c:v>150</c:v>
                </c:pt>
                <c:pt idx="7">
                  <c:v>152</c:v>
                </c:pt>
                <c:pt idx="8">
                  <c:v>154</c:v>
                </c:pt>
                <c:pt idx="9">
                  <c:v>155</c:v>
                </c:pt>
                <c:pt idx="10">
                  <c:v>158</c:v>
                </c:pt>
                <c:pt idx="11">
                  <c:v>165</c:v>
                </c:pt>
                <c:pt idx="12">
                  <c:v>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527731680"/>
        <c:axId val="527732240"/>
      </c:barChart>
      <c:dateAx>
        <c:axId val="52773168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3224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7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31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DL - AMBA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Tablero_Participacion4G_Mercado!$C$1</c:f>
              <c:strCache>
                <c:ptCount val="1"/>
                <c:pt idx="0">
                  <c:v>TRAFICO HSDPA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cat>
            <c:numRef>
              <c:f>Tablero_Participacion4G_Mercado!$A$2:$A$14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Tablero_Participacion4G_Mercado!$C$2:$C$14</c:f>
              <c:numCache>
                <c:formatCode>_ * #,##0_ ;_ * \-#,##0_ ;_ * "-"??_ ;_ @_ </c:formatCode>
                <c:ptCount val="13"/>
                <c:pt idx="0">
                  <c:v>490252.44</c:v>
                </c:pt>
                <c:pt idx="1">
                  <c:v>597321.5</c:v>
                </c:pt>
                <c:pt idx="2">
                  <c:v>567561.31999999995</c:v>
                </c:pt>
                <c:pt idx="3">
                  <c:v>607531.61</c:v>
                </c:pt>
                <c:pt idx="4">
                  <c:v>504319.81</c:v>
                </c:pt>
                <c:pt idx="5">
                  <c:v>604105.99</c:v>
                </c:pt>
                <c:pt idx="6">
                  <c:v>553733.80000000005</c:v>
                </c:pt>
                <c:pt idx="7">
                  <c:v>476439.35</c:v>
                </c:pt>
                <c:pt idx="8">
                  <c:v>442478.37</c:v>
                </c:pt>
                <c:pt idx="9">
                  <c:v>625461.26</c:v>
                </c:pt>
                <c:pt idx="10">
                  <c:v>646335.12</c:v>
                </c:pt>
                <c:pt idx="11">
                  <c:v>623630.4</c:v>
                </c:pt>
                <c:pt idx="12">
                  <c:v>640697.39</c:v>
                </c:pt>
              </c:numCache>
            </c:numRef>
          </c:val>
        </c:ser>
        <c:ser>
          <c:idx val="6"/>
          <c:order val="1"/>
          <c:tx>
            <c:strRef>
              <c:f>Tablero_Participacion4G_Mercado!$I$1</c:f>
              <c:strCache>
                <c:ptCount val="1"/>
                <c:pt idx="0">
                  <c:v>TRAFICO LTE</c:v>
                </c:pt>
              </c:strCache>
            </c:strRef>
          </c:tx>
          <c:spPr>
            <a:solidFill>
              <a:schemeClr val="accent3"/>
            </a:solidFill>
            <a:ln w="31750">
              <a:solidFill>
                <a:schemeClr val="accent3"/>
              </a:solidFill>
            </a:ln>
            <a:effectLst/>
          </c:spPr>
          <c:invertIfNegative val="0"/>
          <c:cat>
            <c:numRef>
              <c:f>Tablero_Participacion4G_Mercado!$A$2:$A$14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Tablero_Participacion4G_Mercado!$I$2:$I$14</c:f>
              <c:numCache>
                <c:formatCode>_ * #,##0_ ;_ * \-#,##0_ ;_ * "-"??_ ;_ @_ </c:formatCode>
                <c:ptCount val="13"/>
                <c:pt idx="0">
                  <c:v>165766.89000000001</c:v>
                </c:pt>
                <c:pt idx="1">
                  <c:v>158177.47</c:v>
                </c:pt>
                <c:pt idx="2">
                  <c:v>212594.66</c:v>
                </c:pt>
                <c:pt idx="3">
                  <c:v>219252.98</c:v>
                </c:pt>
                <c:pt idx="4">
                  <c:v>228874.15</c:v>
                </c:pt>
                <c:pt idx="5">
                  <c:v>222352.63</c:v>
                </c:pt>
                <c:pt idx="6">
                  <c:v>226560.87</c:v>
                </c:pt>
                <c:pt idx="7">
                  <c:v>255725.12</c:v>
                </c:pt>
                <c:pt idx="8">
                  <c:v>271211.2</c:v>
                </c:pt>
                <c:pt idx="9">
                  <c:v>269917.06</c:v>
                </c:pt>
                <c:pt idx="10">
                  <c:v>282426.76</c:v>
                </c:pt>
                <c:pt idx="11">
                  <c:v>284052.03000000003</c:v>
                </c:pt>
                <c:pt idx="12">
                  <c:v>304923.09000000003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736160"/>
        <c:axId val="527736720"/>
      </c:barChart>
      <c:lineChart>
        <c:grouping val="stacked"/>
        <c:varyColors val="0"/>
        <c:ser>
          <c:idx val="10"/>
          <c:order val="2"/>
          <c:tx>
            <c:strRef>
              <c:f>Tablero_Participacion4G_Mercado!$M$1</c:f>
              <c:strCache>
                <c:ptCount val="1"/>
                <c:pt idx="0">
                  <c:v>PARTICIPACIÓN 4G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Tablero_Participacion4G_Mercado!$A$67:$A$79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Tablero_Participacion4G_Mercado!$M$2:$M$14</c:f>
              <c:numCache>
                <c:formatCode>0%</c:formatCode>
                <c:ptCount val="13"/>
                <c:pt idx="0">
                  <c:v>0.24886697494602539</c:v>
                </c:pt>
                <c:pt idx="1">
                  <c:v>0.20646827495294445</c:v>
                </c:pt>
                <c:pt idx="2">
                  <c:v>0.26886257448730055</c:v>
                </c:pt>
                <c:pt idx="3">
                  <c:v>0.26217230640957795</c:v>
                </c:pt>
                <c:pt idx="4">
                  <c:v>0.30827523718155148</c:v>
                </c:pt>
                <c:pt idx="5">
                  <c:v>0.26577904408841485</c:v>
                </c:pt>
                <c:pt idx="6">
                  <c:v>0.28691498681812044</c:v>
                </c:pt>
                <c:pt idx="7">
                  <c:v>0.34482470709903967</c:v>
                </c:pt>
                <c:pt idx="8">
                  <c:v>0.37508488676534585</c:v>
                </c:pt>
                <c:pt idx="9">
                  <c:v>0.29959360071665275</c:v>
                </c:pt>
                <c:pt idx="10">
                  <c:v>0.30089139686089428</c:v>
                </c:pt>
                <c:pt idx="11">
                  <c:v>0.30967697602534072</c:v>
                </c:pt>
                <c:pt idx="12">
                  <c:v>0.31881960777179219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37280"/>
        <c:axId val="527737840"/>
      </c:lineChart>
      <c:dateAx>
        <c:axId val="52773616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3672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7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Gbytes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36160"/>
        <c:crosses val="autoZero"/>
        <c:crossBetween val="between"/>
      </c:valAx>
      <c:dateAx>
        <c:axId val="5277372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7737840"/>
        <c:crosses val="autoZero"/>
        <c:auto val="1"/>
        <c:lblOffset val="100"/>
        <c:baseTimeUnit val="days"/>
      </c:dateAx>
      <c:valAx>
        <c:axId val="5277378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Participación 4G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37280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Usuarios - AMBA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Tablero_Participacion4G_Mercado!$E$1</c:f>
              <c:strCache>
                <c:ptCount val="1"/>
                <c:pt idx="0">
                  <c:v>HSDPAACTUSERAVG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Tablero_Participacion4G_Mercado!$A$2:$A$14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Tablero_Participacion4G_Mercado!$E$2:$E$14</c:f>
              <c:numCache>
                <c:formatCode>General</c:formatCode>
                <c:ptCount val="13"/>
                <c:pt idx="0">
                  <c:v>6.31</c:v>
                </c:pt>
                <c:pt idx="1">
                  <c:v>6.43</c:v>
                </c:pt>
                <c:pt idx="2">
                  <c:v>6.31</c:v>
                </c:pt>
                <c:pt idx="3">
                  <c:v>6.17</c:v>
                </c:pt>
                <c:pt idx="4">
                  <c:v>6.21</c:v>
                </c:pt>
                <c:pt idx="5">
                  <c:v>6.24</c:v>
                </c:pt>
                <c:pt idx="6">
                  <c:v>6.16</c:v>
                </c:pt>
                <c:pt idx="7">
                  <c:v>6.09</c:v>
                </c:pt>
                <c:pt idx="8">
                  <c:v>6.54</c:v>
                </c:pt>
                <c:pt idx="9">
                  <c:v>6.41</c:v>
                </c:pt>
                <c:pt idx="10">
                  <c:v>6.39</c:v>
                </c:pt>
                <c:pt idx="11">
                  <c:v>6.1</c:v>
                </c:pt>
                <c:pt idx="12">
                  <c:v>6.27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Tablero_Participacion4G_Mercado!$K$1</c:f>
              <c:strCache>
                <c:ptCount val="1"/>
                <c:pt idx="0">
                  <c:v>LTEACTUSERAVG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Tablero_Participacion4G_Mercado!$A$2:$A$14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Tablero_Participacion4G_Mercado!$K$2:$K$14</c:f>
              <c:numCache>
                <c:formatCode>General</c:formatCode>
                <c:ptCount val="13"/>
                <c:pt idx="0">
                  <c:v>14.98</c:v>
                </c:pt>
                <c:pt idx="1">
                  <c:v>15.98</c:v>
                </c:pt>
                <c:pt idx="2">
                  <c:v>17.41</c:v>
                </c:pt>
                <c:pt idx="3">
                  <c:v>17.34</c:v>
                </c:pt>
                <c:pt idx="4">
                  <c:v>14.59</c:v>
                </c:pt>
                <c:pt idx="5">
                  <c:v>19.07</c:v>
                </c:pt>
                <c:pt idx="6">
                  <c:v>19.89</c:v>
                </c:pt>
                <c:pt idx="7">
                  <c:v>19.84</c:v>
                </c:pt>
                <c:pt idx="8">
                  <c:v>21.38</c:v>
                </c:pt>
                <c:pt idx="9">
                  <c:v>21.52</c:v>
                </c:pt>
                <c:pt idx="10">
                  <c:v>22.61</c:v>
                </c:pt>
                <c:pt idx="11">
                  <c:v>22.55</c:v>
                </c:pt>
                <c:pt idx="12">
                  <c:v>22.38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41200"/>
        <c:axId val="527741760"/>
      </c:lineChart>
      <c:dateAx>
        <c:axId val="52774120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4176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7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#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41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Accesibilidad - AMBA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Tablero_Participacion4G_Mercado!$F$1</c:f>
              <c:strCache>
                <c:ptCount val="1"/>
                <c:pt idx="0">
                  <c:v>ACCESIBILITYHSDPA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Tablero_Participacion4G_Mercado!$A$2:$A$14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Tablero_Participacion4G_Mercado!$F$2:$F$14</c:f>
              <c:numCache>
                <c:formatCode>General</c:formatCode>
                <c:ptCount val="13"/>
                <c:pt idx="0">
                  <c:v>97.02</c:v>
                </c:pt>
                <c:pt idx="1">
                  <c:v>97.12</c:v>
                </c:pt>
                <c:pt idx="2">
                  <c:v>97.23</c:v>
                </c:pt>
                <c:pt idx="3">
                  <c:v>96.99</c:v>
                </c:pt>
                <c:pt idx="4">
                  <c:v>97.14</c:v>
                </c:pt>
                <c:pt idx="5">
                  <c:v>97.2</c:v>
                </c:pt>
                <c:pt idx="6">
                  <c:v>97.25</c:v>
                </c:pt>
                <c:pt idx="7">
                  <c:v>97.13</c:v>
                </c:pt>
                <c:pt idx="8">
                  <c:v>96.99</c:v>
                </c:pt>
                <c:pt idx="9">
                  <c:v>97.03</c:v>
                </c:pt>
                <c:pt idx="10">
                  <c:v>97.16</c:v>
                </c:pt>
                <c:pt idx="11">
                  <c:v>97.07</c:v>
                </c:pt>
                <c:pt idx="12">
                  <c:v>96.66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Tablero_Participacion4G_Mercado!$J$1</c:f>
              <c:strCache>
                <c:ptCount val="1"/>
                <c:pt idx="0">
                  <c:v>ACCESIBILITYLTE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Tablero_Participacion4G_Mercado!$A$2:$A$14</c:f>
              <c:numCache>
                <c:formatCode>m/d/yyyy</c:formatCode>
                <c:ptCount val="13"/>
                <c:pt idx="0">
                  <c:v>42491</c:v>
                </c:pt>
                <c:pt idx="1">
                  <c:v>42498</c:v>
                </c:pt>
                <c:pt idx="2">
                  <c:v>42505</c:v>
                </c:pt>
                <c:pt idx="3">
                  <c:v>42512</c:v>
                </c:pt>
                <c:pt idx="4">
                  <c:v>42519</c:v>
                </c:pt>
                <c:pt idx="5">
                  <c:v>42526</c:v>
                </c:pt>
                <c:pt idx="6">
                  <c:v>42533</c:v>
                </c:pt>
                <c:pt idx="7">
                  <c:v>42540</c:v>
                </c:pt>
                <c:pt idx="8">
                  <c:v>42547</c:v>
                </c:pt>
                <c:pt idx="9">
                  <c:v>42554</c:v>
                </c:pt>
                <c:pt idx="10">
                  <c:v>42561</c:v>
                </c:pt>
                <c:pt idx="11">
                  <c:v>42568</c:v>
                </c:pt>
                <c:pt idx="12">
                  <c:v>42575</c:v>
                </c:pt>
              </c:numCache>
            </c:numRef>
          </c:cat>
          <c:val>
            <c:numRef>
              <c:f>Tablero_Participacion4G_Mercado!$J$2:$J$14</c:f>
              <c:numCache>
                <c:formatCode>General</c:formatCode>
                <c:ptCount val="13"/>
                <c:pt idx="0">
                  <c:v>99.42</c:v>
                </c:pt>
                <c:pt idx="1">
                  <c:v>99.48</c:v>
                </c:pt>
                <c:pt idx="2">
                  <c:v>99.27</c:v>
                </c:pt>
                <c:pt idx="3">
                  <c:v>99.39</c:v>
                </c:pt>
                <c:pt idx="4">
                  <c:v>99.58</c:v>
                </c:pt>
                <c:pt idx="5">
                  <c:v>99.69</c:v>
                </c:pt>
                <c:pt idx="6">
                  <c:v>99.7</c:v>
                </c:pt>
                <c:pt idx="7">
                  <c:v>99.6</c:v>
                </c:pt>
                <c:pt idx="8">
                  <c:v>99.72</c:v>
                </c:pt>
                <c:pt idx="9">
                  <c:v>99.51</c:v>
                </c:pt>
                <c:pt idx="10">
                  <c:v>99.68</c:v>
                </c:pt>
                <c:pt idx="11">
                  <c:v>99.43</c:v>
                </c:pt>
                <c:pt idx="12">
                  <c:v>99.68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45120"/>
        <c:axId val="527745680"/>
      </c:lineChart>
      <c:dateAx>
        <c:axId val="52774512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4568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27745680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27745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05.xml"/><Relationship Id="rId18" Type="http://schemas.openxmlformats.org/officeDocument/2006/relationships/chart" Target="../charts/chart110.xml"/><Relationship Id="rId26" Type="http://schemas.openxmlformats.org/officeDocument/2006/relationships/chart" Target="../charts/chart118.xml"/><Relationship Id="rId39" Type="http://schemas.openxmlformats.org/officeDocument/2006/relationships/chart" Target="../charts/chart131.xml"/><Relationship Id="rId21" Type="http://schemas.openxmlformats.org/officeDocument/2006/relationships/chart" Target="../charts/chart113.xml"/><Relationship Id="rId34" Type="http://schemas.openxmlformats.org/officeDocument/2006/relationships/chart" Target="../charts/chart126.xml"/><Relationship Id="rId42" Type="http://schemas.openxmlformats.org/officeDocument/2006/relationships/chart" Target="../charts/chart134.xml"/><Relationship Id="rId47" Type="http://schemas.openxmlformats.org/officeDocument/2006/relationships/chart" Target="../charts/chart139.xml"/><Relationship Id="rId7" Type="http://schemas.openxmlformats.org/officeDocument/2006/relationships/chart" Target="../charts/chart99.xml"/><Relationship Id="rId2" Type="http://schemas.openxmlformats.org/officeDocument/2006/relationships/chart" Target="../charts/chart94.xml"/><Relationship Id="rId16" Type="http://schemas.openxmlformats.org/officeDocument/2006/relationships/chart" Target="../charts/chart108.xml"/><Relationship Id="rId29" Type="http://schemas.openxmlformats.org/officeDocument/2006/relationships/chart" Target="../charts/chart121.xml"/><Relationship Id="rId1" Type="http://schemas.openxmlformats.org/officeDocument/2006/relationships/chart" Target="../charts/chart93.xml"/><Relationship Id="rId6" Type="http://schemas.openxmlformats.org/officeDocument/2006/relationships/chart" Target="../charts/chart98.xml"/><Relationship Id="rId11" Type="http://schemas.openxmlformats.org/officeDocument/2006/relationships/chart" Target="../charts/chart103.xml"/><Relationship Id="rId24" Type="http://schemas.openxmlformats.org/officeDocument/2006/relationships/chart" Target="../charts/chart116.xml"/><Relationship Id="rId32" Type="http://schemas.openxmlformats.org/officeDocument/2006/relationships/chart" Target="../charts/chart124.xml"/><Relationship Id="rId37" Type="http://schemas.openxmlformats.org/officeDocument/2006/relationships/chart" Target="../charts/chart129.xml"/><Relationship Id="rId40" Type="http://schemas.openxmlformats.org/officeDocument/2006/relationships/chart" Target="../charts/chart132.xml"/><Relationship Id="rId45" Type="http://schemas.openxmlformats.org/officeDocument/2006/relationships/chart" Target="../charts/chart137.xml"/><Relationship Id="rId5" Type="http://schemas.openxmlformats.org/officeDocument/2006/relationships/chart" Target="../charts/chart97.xml"/><Relationship Id="rId15" Type="http://schemas.openxmlformats.org/officeDocument/2006/relationships/chart" Target="../charts/chart107.xml"/><Relationship Id="rId23" Type="http://schemas.openxmlformats.org/officeDocument/2006/relationships/chart" Target="../charts/chart115.xml"/><Relationship Id="rId28" Type="http://schemas.openxmlformats.org/officeDocument/2006/relationships/chart" Target="../charts/chart120.xml"/><Relationship Id="rId36" Type="http://schemas.openxmlformats.org/officeDocument/2006/relationships/chart" Target="../charts/chart128.xml"/><Relationship Id="rId10" Type="http://schemas.openxmlformats.org/officeDocument/2006/relationships/chart" Target="../charts/chart102.xml"/><Relationship Id="rId19" Type="http://schemas.openxmlformats.org/officeDocument/2006/relationships/chart" Target="../charts/chart111.xml"/><Relationship Id="rId31" Type="http://schemas.openxmlformats.org/officeDocument/2006/relationships/chart" Target="../charts/chart123.xml"/><Relationship Id="rId44" Type="http://schemas.openxmlformats.org/officeDocument/2006/relationships/chart" Target="../charts/chart136.xml"/><Relationship Id="rId4" Type="http://schemas.openxmlformats.org/officeDocument/2006/relationships/chart" Target="../charts/chart96.xml"/><Relationship Id="rId9" Type="http://schemas.openxmlformats.org/officeDocument/2006/relationships/chart" Target="../charts/chart101.xml"/><Relationship Id="rId14" Type="http://schemas.openxmlformats.org/officeDocument/2006/relationships/chart" Target="../charts/chart106.xml"/><Relationship Id="rId22" Type="http://schemas.openxmlformats.org/officeDocument/2006/relationships/chart" Target="../charts/chart114.xml"/><Relationship Id="rId27" Type="http://schemas.openxmlformats.org/officeDocument/2006/relationships/chart" Target="../charts/chart119.xml"/><Relationship Id="rId30" Type="http://schemas.openxmlformats.org/officeDocument/2006/relationships/chart" Target="../charts/chart122.xml"/><Relationship Id="rId35" Type="http://schemas.openxmlformats.org/officeDocument/2006/relationships/chart" Target="../charts/chart127.xml"/><Relationship Id="rId43" Type="http://schemas.openxmlformats.org/officeDocument/2006/relationships/chart" Target="../charts/chart135.xml"/><Relationship Id="rId48" Type="http://schemas.openxmlformats.org/officeDocument/2006/relationships/chart" Target="../charts/chart140.xml"/><Relationship Id="rId8" Type="http://schemas.openxmlformats.org/officeDocument/2006/relationships/chart" Target="../charts/chart100.xml"/><Relationship Id="rId3" Type="http://schemas.openxmlformats.org/officeDocument/2006/relationships/chart" Target="../charts/chart95.xml"/><Relationship Id="rId12" Type="http://schemas.openxmlformats.org/officeDocument/2006/relationships/chart" Target="../charts/chart104.xml"/><Relationship Id="rId17" Type="http://schemas.openxmlformats.org/officeDocument/2006/relationships/chart" Target="../charts/chart109.xml"/><Relationship Id="rId25" Type="http://schemas.openxmlformats.org/officeDocument/2006/relationships/chart" Target="../charts/chart117.xml"/><Relationship Id="rId33" Type="http://schemas.openxmlformats.org/officeDocument/2006/relationships/chart" Target="../charts/chart125.xml"/><Relationship Id="rId38" Type="http://schemas.openxmlformats.org/officeDocument/2006/relationships/chart" Target="../charts/chart130.xml"/><Relationship Id="rId46" Type="http://schemas.openxmlformats.org/officeDocument/2006/relationships/chart" Target="../charts/chart138.xml"/><Relationship Id="rId20" Type="http://schemas.openxmlformats.org/officeDocument/2006/relationships/chart" Target="../charts/chart112.xml"/><Relationship Id="rId41" Type="http://schemas.openxmlformats.org/officeDocument/2006/relationships/chart" Target="../charts/chart1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276225</xdr:colOff>
      <xdr:row>35</xdr:row>
      <xdr:rowOff>152400</xdr:rowOff>
    </xdr:to>
    <xdr:grpSp>
      <xdr:nvGrpSpPr>
        <xdr:cNvPr id="15928608" name="Grupo 6"/>
        <xdr:cNvGrpSpPr>
          <a:grpSpLocks/>
        </xdr:cNvGrpSpPr>
      </xdr:nvGrpSpPr>
      <xdr:grpSpPr bwMode="auto">
        <a:xfrm>
          <a:off x="0" y="165100"/>
          <a:ext cx="9725025" cy="5765800"/>
          <a:chOff x="0" y="163286"/>
          <a:chExt cx="9416143" cy="5707085"/>
        </a:xfrm>
      </xdr:grpSpPr>
      <xdr:graphicFrame macro="">
        <xdr:nvGraphicFramePr>
          <xdr:cNvPr id="15928810" name="Gráfico 1"/>
          <xdr:cNvGraphicFramePr>
            <a:graphicFrameLocks/>
          </xdr:cNvGraphicFramePr>
        </xdr:nvGraphicFramePr>
        <xdr:xfrm>
          <a:off x="0" y="163286"/>
          <a:ext cx="4572000" cy="27649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5928811" name="Gráfico 3"/>
          <xdr:cNvGraphicFramePr>
            <a:graphicFrameLocks/>
          </xdr:cNvGraphicFramePr>
        </xdr:nvGraphicFramePr>
        <xdr:xfrm>
          <a:off x="4844143" y="166858"/>
          <a:ext cx="4572000" cy="27643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5928812" name="Gráfico 4"/>
          <xdr:cNvGraphicFramePr>
            <a:graphicFrameLocks/>
          </xdr:cNvGraphicFramePr>
        </xdr:nvGraphicFramePr>
        <xdr:xfrm>
          <a:off x="5953" y="3106000"/>
          <a:ext cx="4572000" cy="27643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5928813" name="Gráfico 5"/>
          <xdr:cNvGraphicFramePr>
            <a:graphicFrameLocks/>
          </xdr:cNvGraphicFramePr>
        </xdr:nvGraphicFramePr>
        <xdr:xfrm>
          <a:off x="4830535" y="3102429"/>
          <a:ext cx="4572000" cy="27643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4</xdr:col>
      <xdr:colOff>639537</xdr:colOff>
      <xdr:row>1</xdr:row>
      <xdr:rowOff>40821</xdr:rowOff>
    </xdr:from>
    <xdr:to>
      <xdr:col>5</xdr:col>
      <xdr:colOff>721179</xdr:colOff>
      <xdr:row>2</xdr:row>
      <xdr:rowOff>95251</xdr:rowOff>
    </xdr:to>
    <xdr:sp macro="" textlink="">
      <xdr:nvSpPr>
        <xdr:cNvPr id="2" name="CuadroTexto 1"/>
        <xdr:cNvSpPr txBox="1"/>
      </xdr:nvSpPr>
      <xdr:spPr>
        <a:xfrm>
          <a:off x="3687537" y="204107"/>
          <a:ext cx="843642" cy="2177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 b="1"/>
            <a:t>DAYWEEK</a:t>
          </a:r>
        </a:p>
      </xdr:txBody>
    </xdr:sp>
    <xdr:clientData/>
  </xdr:twoCellAnchor>
  <xdr:twoCellAnchor>
    <xdr:from>
      <xdr:col>11</xdr:col>
      <xdr:colOff>138793</xdr:colOff>
      <xdr:row>1</xdr:row>
      <xdr:rowOff>43542</xdr:rowOff>
    </xdr:from>
    <xdr:to>
      <xdr:col>12</xdr:col>
      <xdr:colOff>220435</xdr:colOff>
      <xdr:row>2</xdr:row>
      <xdr:rowOff>97972</xdr:rowOff>
    </xdr:to>
    <xdr:sp macro="" textlink="">
      <xdr:nvSpPr>
        <xdr:cNvPr id="8" name="CuadroTexto 7"/>
        <xdr:cNvSpPr txBox="1"/>
      </xdr:nvSpPr>
      <xdr:spPr>
        <a:xfrm>
          <a:off x="8520793" y="206828"/>
          <a:ext cx="843642" cy="2177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 b="1"/>
            <a:t>DAYWEEK</a:t>
          </a:r>
        </a:p>
      </xdr:txBody>
    </xdr:sp>
    <xdr:clientData/>
  </xdr:twoCellAnchor>
  <xdr:twoCellAnchor>
    <xdr:from>
      <xdr:col>4</xdr:col>
      <xdr:colOff>644979</xdr:colOff>
      <xdr:row>19</xdr:row>
      <xdr:rowOff>46263</xdr:rowOff>
    </xdr:from>
    <xdr:to>
      <xdr:col>5</xdr:col>
      <xdr:colOff>726621</xdr:colOff>
      <xdr:row>20</xdr:row>
      <xdr:rowOff>100693</xdr:rowOff>
    </xdr:to>
    <xdr:sp macro="" textlink="">
      <xdr:nvSpPr>
        <xdr:cNvPr id="9" name="CuadroTexto 8"/>
        <xdr:cNvSpPr txBox="1"/>
      </xdr:nvSpPr>
      <xdr:spPr>
        <a:xfrm>
          <a:off x="3692979" y="3148692"/>
          <a:ext cx="843642" cy="2177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 b="1"/>
            <a:t>DAYWEEK</a:t>
          </a:r>
        </a:p>
      </xdr:txBody>
    </xdr:sp>
    <xdr:clientData/>
  </xdr:twoCellAnchor>
  <xdr:twoCellAnchor>
    <xdr:from>
      <xdr:col>0</xdr:col>
      <xdr:colOff>0</xdr:colOff>
      <xdr:row>37</xdr:row>
      <xdr:rowOff>9525</xdr:rowOff>
    </xdr:from>
    <xdr:to>
      <xdr:col>12</xdr:col>
      <xdr:colOff>257175</xdr:colOff>
      <xdr:row>72</xdr:row>
      <xdr:rowOff>0</xdr:rowOff>
    </xdr:to>
    <xdr:grpSp>
      <xdr:nvGrpSpPr>
        <xdr:cNvPr id="15928612" name="Grupo 4"/>
        <xdr:cNvGrpSpPr>
          <a:grpSpLocks/>
        </xdr:cNvGrpSpPr>
      </xdr:nvGrpSpPr>
      <xdr:grpSpPr bwMode="auto">
        <a:xfrm>
          <a:off x="0" y="6118225"/>
          <a:ext cx="9705975" cy="5768975"/>
          <a:chOff x="10668000" y="163284"/>
          <a:chExt cx="9402536" cy="5704114"/>
        </a:xfrm>
      </xdr:grpSpPr>
      <xdr:grpSp>
        <xdr:nvGrpSpPr>
          <xdr:cNvPr id="15928802" name="Grupo 6"/>
          <xdr:cNvGrpSpPr>
            <a:grpSpLocks/>
          </xdr:cNvGrpSpPr>
        </xdr:nvGrpSpPr>
        <xdr:grpSpPr bwMode="auto">
          <a:xfrm>
            <a:off x="10668000" y="163284"/>
            <a:ext cx="9402536" cy="5704114"/>
            <a:chOff x="0" y="163286"/>
            <a:chExt cx="9402536" cy="5707085"/>
          </a:xfrm>
        </xdr:grpSpPr>
        <xdr:graphicFrame macro="">
          <xdr:nvGraphicFramePr>
            <xdr:cNvPr id="15928806" name="Gráfico 1"/>
            <xdr:cNvGraphicFramePr>
              <a:graphicFrameLocks/>
            </xdr:cNvGraphicFramePr>
          </xdr:nvGraphicFramePr>
          <xdr:xfrm>
            <a:off x="0" y="163286"/>
            <a:ext cx="4572000" cy="27649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15928807" name="Gráfico 3"/>
            <xdr:cNvGraphicFramePr>
              <a:graphicFrameLocks/>
            </xdr:cNvGraphicFramePr>
          </xdr:nvGraphicFramePr>
          <xdr:xfrm>
            <a:off x="4830536" y="166858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15928808" name="Gráfico 4"/>
            <xdr:cNvGraphicFramePr>
              <a:graphicFrameLocks/>
            </xdr:cNvGraphicFramePr>
          </xdr:nvGraphicFramePr>
          <xdr:xfrm>
            <a:off x="5953" y="3106000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 macro="">
          <xdr:nvGraphicFramePr>
            <xdr:cNvPr id="15928809" name="Gráfico 5"/>
            <xdr:cNvGraphicFramePr>
              <a:graphicFrameLocks/>
            </xdr:cNvGraphicFramePr>
          </xdr:nvGraphicFramePr>
          <xdr:xfrm>
            <a:off x="4830536" y="3102429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</xdr:grpSp>
      <xdr:sp macro="" textlink="">
        <xdr:nvSpPr>
          <xdr:cNvPr id="18" name="CuadroTexto 17"/>
          <xdr:cNvSpPr txBox="1"/>
        </xdr:nvSpPr>
        <xdr:spPr>
          <a:xfrm>
            <a:off x="14354709" y="201696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19" name="CuadroTexto 18"/>
          <xdr:cNvSpPr txBox="1"/>
        </xdr:nvSpPr>
        <xdr:spPr>
          <a:xfrm>
            <a:off x="14354709" y="3159384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20" name="CuadroTexto 19"/>
          <xdr:cNvSpPr txBox="1"/>
        </xdr:nvSpPr>
        <xdr:spPr>
          <a:xfrm>
            <a:off x="19175056" y="220901"/>
            <a:ext cx="838321" cy="2112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0</xdr:col>
      <xdr:colOff>0</xdr:colOff>
      <xdr:row>73</xdr:row>
      <xdr:rowOff>0</xdr:rowOff>
    </xdr:from>
    <xdr:to>
      <xdr:col>12</xdr:col>
      <xdr:colOff>257175</xdr:colOff>
      <xdr:row>107</xdr:row>
      <xdr:rowOff>152400</xdr:rowOff>
    </xdr:to>
    <xdr:grpSp>
      <xdr:nvGrpSpPr>
        <xdr:cNvPr id="15928613" name="Grupo 30"/>
        <xdr:cNvGrpSpPr>
          <a:grpSpLocks/>
        </xdr:cNvGrpSpPr>
      </xdr:nvGrpSpPr>
      <xdr:grpSpPr bwMode="auto">
        <a:xfrm>
          <a:off x="0" y="12052300"/>
          <a:ext cx="9705975" cy="5765800"/>
          <a:chOff x="10668000" y="163284"/>
          <a:chExt cx="9402536" cy="5704114"/>
        </a:xfrm>
      </xdr:grpSpPr>
      <xdr:grpSp>
        <xdr:nvGrpSpPr>
          <xdr:cNvPr id="15928794" name="Grupo 6"/>
          <xdr:cNvGrpSpPr>
            <a:grpSpLocks/>
          </xdr:cNvGrpSpPr>
        </xdr:nvGrpSpPr>
        <xdr:grpSpPr bwMode="auto">
          <a:xfrm>
            <a:off x="10668000" y="163284"/>
            <a:ext cx="9402536" cy="5704114"/>
            <a:chOff x="0" y="163286"/>
            <a:chExt cx="9402536" cy="5707085"/>
          </a:xfrm>
        </xdr:grpSpPr>
        <xdr:graphicFrame macro="">
          <xdr:nvGraphicFramePr>
            <xdr:cNvPr id="15928798" name="Gráfico 1"/>
            <xdr:cNvGraphicFramePr>
              <a:graphicFrameLocks/>
            </xdr:cNvGraphicFramePr>
          </xdr:nvGraphicFramePr>
          <xdr:xfrm>
            <a:off x="0" y="163286"/>
            <a:ext cx="4572000" cy="27649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15928799" name="Gráfico 3"/>
            <xdr:cNvGraphicFramePr>
              <a:graphicFrameLocks/>
            </xdr:cNvGraphicFramePr>
          </xdr:nvGraphicFramePr>
          <xdr:xfrm>
            <a:off x="4830536" y="166858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15928800" name="Gráfico 4"/>
            <xdr:cNvGraphicFramePr>
              <a:graphicFrameLocks/>
            </xdr:cNvGraphicFramePr>
          </xdr:nvGraphicFramePr>
          <xdr:xfrm>
            <a:off x="5953" y="3106000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15928801" name="Gráfico 5"/>
            <xdr:cNvGraphicFramePr>
              <a:graphicFrameLocks/>
            </xdr:cNvGraphicFramePr>
          </xdr:nvGraphicFramePr>
          <xdr:xfrm>
            <a:off x="4830536" y="3102429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</xdr:grpSp>
      <xdr:sp macro="" textlink="">
        <xdr:nvSpPr>
          <xdr:cNvPr id="33" name="CuadroTexto 32"/>
          <xdr:cNvSpPr txBox="1"/>
        </xdr:nvSpPr>
        <xdr:spPr>
          <a:xfrm>
            <a:off x="14354709" y="201696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34" name="CuadroTexto 33"/>
          <xdr:cNvSpPr txBox="1"/>
        </xdr:nvSpPr>
        <xdr:spPr>
          <a:xfrm>
            <a:off x="14354709" y="3159384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35" name="CuadroTexto 34"/>
          <xdr:cNvSpPr txBox="1"/>
        </xdr:nvSpPr>
        <xdr:spPr>
          <a:xfrm>
            <a:off x="19175056" y="220901"/>
            <a:ext cx="838321" cy="2112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0</xdr:col>
      <xdr:colOff>0</xdr:colOff>
      <xdr:row>108</xdr:row>
      <xdr:rowOff>161925</xdr:rowOff>
    </xdr:from>
    <xdr:to>
      <xdr:col>12</xdr:col>
      <xdr:colOff>257175</xdr:colOff>
      <xdr:row>143</xdr:row>
      <xdr:rowOff>152400</xdr:rowOff>
    </xdr:to>
    <xdr:grpSp>
      <xdr:nvGrpSpPr>
        <xdr:cNvPr id="15928614" name="Grupo 39"/>
        <xdr:cNvGrpSpPr>
          <a:grpSpLocks/>
        </xdr:cNvGrpSpPr>
      </xdr:nvGrpSpPr>
      <xdr:grpSpPr bwMode="auto">
        <a:xfrm>
          <a:off x="0" y="17992725"/>
          <a:ext cx="9705975" cy="5768975"/>
          <a:chOff x="10668000" y="163284"/>
          <a:chExt cx="9402536" cy="5704114"/>
        </a:xfrm>
      </xdr:grpSpPr>
      <xdr:grpSp>
        <xdr:nvGrpSpPr>
          <xdr:cNvPr id="15928786" name="Grupo 6"/>
          <xdr:cNvGrpSpPr>
            <a:grpSpLocks/>
          </xdr:cNvGrpSpPr>
        </xdr:nvGrpSpPr>
        <xdr:grpSpPr bwMode="auto">
          <a:xfrm>
            <a:off x="10668000" y="163284"/>
            <a:ext cx="9402536" cy="5704114"/>
            <a:chOff x="0" y="163286"/>
            <a:chExt cx="9402536" cy="5707085"/>
          </a:xfrm>
        </xdr:grpSpPr>
        <xdr:graphicFrame macro="">
          <xdr:nvGraphicFramePr>
            <xdr:cNvPr id="15928790" name="Gráfico 1"/>
            <xdr:cNvGraphicFramePr>
              <a:graphicFrameLocks/>
            </xdr:cNvGraphicFramePr>
          </xdr:nvGraphicFramePr>
          <xdr:xfrm>
            <a:off x="0" y="163286"/>
            <a:ext cx="4572000" cy="27649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graphicFrame macro="">
          <xdr:nvGraphicFramePr>
            <xdr:cNvPr id="15928791" name="Gráfico 3"/>
            <xdr:cNvGraphicFramePr>
              <a:graphicFrameLocks/>
            </xdr:cNvGraphicFramePr>
          </xdr:nvGraphicFramePr>
          <xdr:xfrm>
            <a:off x="4830536" y="166858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  <xdr:graphicFrame macro="">
          <xdr:nvGraphicFramePr>
            <xdr:cNvPr id="15928792" name="Gráfico 4"/>
            <xdr:cNvGraphicFramePr>
              <a:graphicFrameLocks/>
            </xdr:cNvGraphicFramePr>
          </xdr:nvGraphicFramePr>
          <xdr:xfrm>
            <a:off x="5953" y="3106000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5"/>
            </a:graphicData>
          </a:graphic>
        </xdr:graphicFrame>
        <xdr:graphicFrame macro="">
          <xdr:nvGraphicFramePr>
            <xdr:cNvPr id="15928793" name="Gráfico 5"/>
            <xdr:cNvGraphicFramePr>
              <a:graphicFrameLocks/>
            </xdr:cNvGraphicFramePr>
          </xdr:nvGraphicFramePr>
          <xdr:xfrm>
            <a:off x="4830536" y="3102429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6"/>
            </a:graphicData>
          </a:graphic>
        </xdr:graphicFrame>
      </xdr:grpSp>
      <xdr:sp macro="" textlink="">
        <xdr:nvSpPr>
          <xdr:cNvPr id="42" name="CuadroTexto 41"/>
          <xdr:cNvSpPr txBox="1"/>
        </xdr:nvSpPr>
        <xdr:spPr>
          <a:xfrm>
            <a:off x="14354709" y="201696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43" name="CuadroTexto 42"/>
          <xdr:cNvSpPr txBox="1"/>
        </xdr:nvSpPr>
        <xdr:spPr>
          <a:xfrm>
            <a:off x="14354709" y="3159384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44" name="CuadroTexto 43"/>
          <xdr:cNvSpPr txBox="1"/>
        </xdr:nvSpPr>
        <xdr:spPr>
          <a:xfrm>
            <a:off x="19175056" y="220901"/>
            <a:ext cx="838321" cy="2112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14</xdr:col>
      <xdr:colOff>0</xdr:colOff>
      <xdr:row>0</xdr:row>
      <xdr:rowOff>161925</xdr:rowOff>
    </xdr:from>
    <xdr:to>
      <xdr:col>26</xdr:col>
      <xdr:colOff>257175</xdr:colOff>
      <xdr:row>35</xdr:row>
      <xdr:rowOff>152400</xdr:rowOff>
    </xdr:to>
    <xdr:grpSp>
      <xdr:nvGrpSpPr>
        <xdr:cNvPr id="15928615" name="Grupo 48"/>
        <xdr:cNvGrpSpPr>
          <a:grpSpLocks/>
        </xdr:cNvGrpSpPr>
      </xdr:nvGrpSpPr>
      <xdr:grpSpPr bwMode="auto">
        <a:xfrm>
          <a:off x="11023600" y="161925"/>
          <a:ext cx="9705975" cy="5768975"/>
          <a:chOff x="10668000" y="163284"/>
          <a:chExt cx="9402536" cy="5704114"/>
        </a:xfrm>
      </xdr:grpSpPr>
      <xdr:grpSp>
        <xdr:nvGrpSpPr>
          <xdr:cNvPr id="15928778" name="Grupo 6"/>
          <xdr:cNvGrpSpPr>
            <a:grpSpLocks/>
          </xdr:cNvGrpSpPr>
        </xdr:nvGrpSpPr>
        <xdr:grpSpPr bwMode="auto">
          <a:xfrm>
            <a:off x="10668000" y="163284"/>
            <a:ext cx="9402536" cy="5704114"/>
            <a:chOff x="0" y="163286"/>
            <a:chExt cx="9402536" cy="5707085"/>
          </a:xfrm>
        </xdr:grpSpPr>
        <xdr:graphicFrame macro="">
          <xdr:nvGraphicFramePr>
            <xdr:cNvPr id="15928782" name="Gráfico 1"/>
            <xdr:cNvGraphicFramePr>
              <a:graphicFrameLocks/>
            </xdr:cNvGraphicFramePr>
          </xdr:nvGraphicFramePr>
          <xdr:xfrm>
            <a:off x="0" y="163286"/>
            <a:ext cx="4572000" cy="27649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7"/>
            </a:graphicData>
          </a:graphic>
        </xdr:graphicFrame>
        <xdr:graphicFrame macro="">
          <xdr:nvGraphicFramePr>
            <xdr:cNvPr id="15928783" name="Gráfico 3"/>
            <xdr:cNvGraphicFramePr>
              <a:graphicFrameLocks/>
            </xdr:cNvGraphicFramePr>
          </xdr:nvGraphicFramePr>
          <xdr:xfrm>
            <a:off x="4830536" y="166858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8"/>
            </a:graphicData>
          </a:graphic>
        </xdr:graphicFrame>
        <xdr:graphicFrame macro="">
          <xdr:nvGraphicFramePr>
            <xdr:cNvPr id="15928784" name="Gráfico 4"/>
            <xdr:cNvGraphicFramePr>
              <a:graphicFrameLocks/>
            </xdr:cNvGraphicFramePr>
          </xdr:nvGraphicFramePr>
          <xdr:xfrm>
            <a:off x="5953" y="3106000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9"/>
            </a:graphicData>
          </a:graphic>
        </xdr:graphicFrame>
        <xdr:graphicFrame macro="">
          <xdr:nvGraphicFramePr>
            <xdr:cNvPr id="15928785" name="Gráfico 5"/>
            <xdr:cNvGraphicFramePr>
              <a:graphicFrameLocks/>
            </xdr:cNvGraphicFramePr>
          </xdr:nvGraphicFramePr>
          <xdr:xfrm>
            <a:off x="4830536" y="3102429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0"/>
            </a:graphicData>
          </a:graphic>
        </xdr:graphicFrame>
      </xdr:grpSp>
      <xdr:sp macro="" textlink="">
        <xdr:nvSpPr>
          <xdr:cNvPr id="51" name="CuadroTexto 50"/>
          <xdr:cNvSpPr txBox="1"/>
        </xdr:nvSpPr>
        <xdr:spPr>
          <a:xfrm>
            <a:off x="14354709" y="201696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52" name="CuadroTexto 51"/>
          <xdr:cNvSpPr txBox="1"/>
        </xdr:nvSpPr>
        <xdr:spPr>
          <a:xfrm>
            <a:off x="14354709" y="3159384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53" name="CuadroTexto 52"/>
          <xdr:cNvSpPr txBox="1"/>
        </xdr:nvSpPr>
        <xdr:spPr>
          <a:xfrm>
            <a:off x="19175056" y="220901"/>
            <a:ext cx="838321" cy="2112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0</xdr:col>
      <xdr:colOff>0</xdr:colOff>
      <xdr:row>145</xdr:row>
      <xdr:rowOff>0</xdr:rowOff>
    </xdr:from>
    <xdr:to>
      <xdr:col>12</xdr:col>
      <xdr:colOff>257175</xdr:colOff>
      <xdr:row>179</xdr:row>
      <xdr:rowOff>152400</xdr:rowOff>
    </xdr:to>
    <xdr:grpSp>
      <xdr:nvGrpSpPr>
        <xdr:cNvPr id="15928616" name="Grupo 57"/>
        <xdr:cNvGrpSpPr>
          <a:grpSpLocks/>
        </xdr:cNvGrpSpPr>
      </xdr:nvGrpSpPr>
      <xdr:grpSpPr bwMode="auto">
        <a:xfrm>
          <a:off x="0" y="23939500"/>
          <a:ext cx="9705975" cy="5765800"/>
          <a:chOff x="10668000" y="163284"/>
          <a:chExt cx="9402536" cy="5704114"/>
        </a:xfrm>
      </xdr:grpSpPr>
      <xdr:grpSp>
        <xdr:nvGrpSpPr>
          <xdr:cNvPr id="15928770" name="Grupo 6"/>
          <xdr:cNvGrpSpPr>
            <a:grpSpLocks/>
          </xdr:cNvGrpSpPr>
        </xdr:nvGrpSpPr>
        <xdr:grpSpPr bwMode="auto">
          <a:xfrm>
            <a:off x="10668000" y="163284"/>
            <a:ext cx="9402536" cy="5704114"/>
            <a:chOff x="0" y="163286"/>
            <a:chExt cx="9402536" cy="5707085"/>
          </a:xfrm>
        </xdr:grpSpPr>
        <xdr:graphicFrame macro="">
          <xdr:nvGraphicFramePr>
            <xdr:cNvPr id="15928774" name="Gráfico 1"/>
            <xdr:cNvGraphicFramePr>
              <a:graphicFrameLocks/>
            </xdr:cNvGraphicFramePr>
          </xdr:nvGraphicFramePr>
          <xdr:xfrm>
            <a:off x="0" y="163286"/>
            <a:ext cx="4572000" cy="27649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1"/>
            </a:graphicData>
          </a:graphic>
        </xdr:graphicFrame>
        <xdr:graphicFrame macro="">
          <xdr:nvGraphicFramePr>
            <xdr:cNvPr id="15928775" name="Gráfico 3"/>
            <xdr:cNvGraphicFramePr>
              <a:graphicFrameLocks/>
            </xdr:cNvGraphicFramePr>
          </xdr:nvGraphicFramePr>
          <xdr:xfrm>
            <a:off x="4830536" y="166858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  <xdr:graphicFrame macro="">
          <xdr:nvGraphicFramePr>
            <xdr:cNvPr id="15928776" name="Gráfico 4"/>
            <xdr:cNvGraphicFramePr>
              <a:graphicFrameLocks/>
            </xdr:cNvGraphicFramePr>
          </xdr:nvGraphicFramePr>
          <xdr:xfrm>
            <a:off x="5953" y="3106000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3"/>
            </a:graphicData>
          </a:graphic>
        </xdr:graphicFrame>
        <xdr:graphicFrame macro="">
          <xdr:nvGraphicFramePr>
            <xdr:cNvPr id="15928777" name="Gráfico 5"/>
            <xdr:cNvGraphicFramePr>
              <a:graphicFrameLocks/>
            </xdr:cNvGraphicFramePr>
          </xdr:nvGraphicFramePr>
          <xdr:xfrm>
            <a:off x="4830536" y="3102429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4"/>
            </a:graphicData>
          </a:graphic>
        </xdr:graphicFrame>
      </xdr:grpSp>
      <xdr:sp macro="" textlink="">
        <xdr:nvSpPr>
          <xdr:cNvPr id="60" name="CuadroTexto 59"/>
          <xdr:cNvSpPr txBox="1"/>
        </xdr:nvSpPr>
        <xdr:spPr>
          <a:xfrm>
            <a:off x="14354709" y="201696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61" name="CuadroTexto 60"/>
          <xdr:cNvSpPr txBox="1"/>
        </xdr:nvSpPr>
        <xdr:spPr>
          <a:xfrm>
            <a:off x="14354709" y="3159384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62" name="CuadroTexto 61"/>
          <xdr:cNvSpPr txBox="1"/>
        </xdr:nvSpPr>
        <xdr:spPr>
          <a:xfrm>
            <a:off x="19175056" y="220901"/>
            <a:ext cx="838321" cy="2112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14</xdr:col>
      <xdr:colOff>0</xdr:colOff>
      <xdr:row>144</xdr:row>
      <xdr:rowOff>161925</xdr:rowOff>
    </xdr:from>
    <xdr:to>
      <xdr:col>26</xdr:col>
      <xdr:colOff>257175</xdr:colOff>
      <xdr:row>179</xdr:row>
      <xdr:rowOff>152400</xdr:rowOff>
    </xdr:to>
    <xdr:grpSp>
      <xdr:nvGrpSpPr>
        <xdr:cNvPr id="15928617" name="Grupo 66"/>
        <xdr:cNvGrpSpPr>
          <a:grpSpLocks/>
        </xdr:cNvGrpSpPr>
      </xdr:nvGrpSpPr>
      <xdr:grpSpPr bwMode="auto">
        <a:xfrm>
          <a:off x="11023600" y="23936325"/>
          <a:ext cx="9705975" cy="5768975"/>
          <a:chOff x="10668000" y="163284"/>
          <a:chExt cx="9402536" cy="5704114"/>
        </a:xfrm>
      </xdr:grpSpPr>
      <xdr:grpSp>
        <xdr:nvGrpSpPr>
          <xdr:cNvPr id="15928762" name="Grupo 6"/>
          <xdr:cNvGrpSpPr>
            <a:grpSpLocks/>
          </xdr:cNvGrpSpPr>
        </xdr:nvGrpSpPr>
        <xdr:grpSpPr bwMode="auto">
          <a:xfrm>
            <a:off x="10668000" y="163284"/>
            <a:ext cx="9402536" cy="5704114"/>
            <a:chOff x="0" y="163286"/>
            <a:chExt cx="9402536" cy="5707085"/>
          </a:xfrm>
        </xdr:grpSpPr>
        <xdr:graphicFrame macro="">
          <xdr:nvGraphicFramePr>
            <xdr:cNvPr id="15928766" name="Gráfico 1"/>
            <xdr:cNvGraphicFramePr>
              <a:graphicFrameLocks/>
            </xdr:cNvGraphicFramePr>
          </xdr:nvGraphicFramePr>
          <xdr:xfrm>
            <a:off x="0" y="163286"/>
            <a:ext cx="4572000" cy="27649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5"/>
            </a:graphicData>
          </a:graphic>
        </xdr:graphicFrame>
        <xdr:graphicFrame macro="">
          <xdr:nvGraphicFramePr>
            <xdr:cNvPr id="15928767" name="Gráfico 3"/>
            <xdr:cNvGraphicFramePr>
              <a:graphicFrameLocks/>
            </xdr:cNvGraphicFramePr>
          </xdr:nvGraphicFramePr>
          <xdr:xfrm>
            <a:off x="4830536" y="166858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6"/>
            </a:graphicData>
          </a:graphic>
        </xdr:graphicFrame>
        <xdr:graphicFrame macro="">
          <xdr:nvGraphicFramePr>
            <xdr:cNvPr id="15928768" name="Gráfico 4"/>
            <xdr:cNvGraphicFramePr>
              <a:graphicFrameLocks/>
            </xdr:cNvGraphicFramePr>
          </xdr:nvGraphicFramePr>
          <xdr:xfrm>
            <a:off x="5953" y="3106000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7"/>
            </a:graphicData>
          </a:graphic>
        </xdr:graphicFrame>
        <xdr:graphicFrame macro="">
          <xdr:nvGraphicFramePr>
            <xdr:cNvPr id="15928769" name="Gráfico 5"/>
            <xdr:cNvGraphicFramePr>
              <a:graphicFrameLocks/>
            </xdr:cNvGraphicFramePr>
          </xdr:nvGraphicFramePr>
          <xdr:xfrm>
            <a:off x="4830536" y="3102429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8"/>
            </a:graphicData>
          </a:graphic>
        </xdr:graphicFrame>
      </xdr:grpSp>
      <xdr:sp macro="" textlink="">
        <xdr:nvSpPr>
          <xdr:cNvPr id="69" name="CuadroTexto 68"/>
          <xdr:cNvSpPr txBox="1"/>
        </xdr:nvSpPr>
        <xdr:spPr>
          <a:xfrm>
            <a:off x="14354709" y="201696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70" name="CuadroTexto 69"/>
          <xdr:cNvSpPr txBox="1"/>
        </xdr:nvSpPr>
        <xdr:spPr>
          <a:xfrm>
            <a:off x="14354709" y="3159384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71" name="CuadroTexto 70"/>
          <xdr:cNvSpPr txBox="1"/>
        </xdr:nvSpPr>
        <xdr:spPr>
          <a:xfrm>
            <a:off x="19175056" y="220901"/>
            <a:ext cx="838321" cy="2112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28</xdr:col>
      <xdr:colOff>0</xdr:colOff>
      <xdr:row>145</xdr:row>
      <xdr:rowOff>0</xdr:rowOff>
    </xdr:from>
    <xdr:to>
      <xdr:col>40</xdr:col>
      <xdr:colOff>257175</xdr:colOff>
      <xdr:row>179</xdr:row>
      <xdr:rowOff>152400</xdr:rowOff>
    </xdr:to>
    <xdr:grpSp>
      <xdr:nvGrpSpPr>
        <xdr:cNvPr id="15928618" name="Grupo 75"/>
        <xdr:cNvGrpSpPr>
          <a:grpSpLocks/>
        </xdr:cNvGrpSpPr>
      </xdr:nvGrpSpPr>
      <xdr:grpSpPr bwMode="auto">
        <a:xfrm>
          <a:off x="22047200" y="23939500"/>
          <a:ext cx="9705975" cy="5765800"/>
          <a:chOff x="10668000" y="163284"/>
          <a:chExt cx="9402536" cy="5704114"/>
        </a:xfrm>
      </xdr:grpSpPr>
      <xdr:grpSp>
        <xdr:nvGrpSpPr>
          <xdr:cNvPr id="15928754" name="Grupo 6"/>
          <xdr:cNvGrpSpPr>
            <a:grpSpLocks/>
          </xdr:cNvGrpSpPr>
        </xdr:nvGrpSpPr>
        <xdr:grpSpPr bwMode="auto">
          <a:xfrm>
            <a:off x="10668000" y="163284"/>
            <a:ext cx="9402536" cy="5704114"/>
            <a:chOff x="0" y="163286"/>
            <a:chExt cx="9402536" cy="5707085"/>
          </a:xfrm>
        </xdr:grpSpPr>
        <xdr:graphicFrame macro="">
          <xdr:nvGraphicFramePr>
            <xdr:cNvPr id="15928758" name="Gráfico 1"/>
            <xdr:cNvGraphicFramePr>
              <a:graphicFrameLocks/>
            </xdr:cNvGraphicFramePr>
          </xdr:nvGraphicFramePr>
          <xdr:xfrm>
            <a:off x="0" y="163286"/>
            <a:ext cx="4572000" cy="27649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9"/>
            </a:graphicData>
          </a:graphic>
        </xdr:graphicFrame>
        <xdr:graphicFrame macro="">
          <xdr:nvGraphicFramePr>
            <xdr:cNvPr id="15928759" name="Gráfico 3"/>
            <xdr:cNvGraphicFramePr>
              <a:graphicFrameLocks/>
            </xdr:cNvGraphicFramePr>
          </xdr:nvGraphicFramePr>
          <xdr:xfrm>
            <a:off x="4830536" y="166858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0"/>
            </a:graphicData>
          </a:graphic>
        </xdr:graphicFrame>
        <xdr:graphicFrame macro="">
          <xdr:nvGraphicFramePr>
            <xdr:cNvPr id="15928760" name="Gráfico 4"/>
            <xdr:cNvGraphicFramePr>
              <a:graphicFrameLocks/>
            </xdr:cNvGraphicFramePr>
          </xdr:nvGraphicFramePr>
          <xdr:xfrm>
            <a:off x="5953" y="3106000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1"/>
            </a:graphicData>
          </a:graphic>
        </xdr:graphicFrame>
        <xdr:graphicFrame macro="">
          <xdr:nvGraphicFramePr>
            <xdr:cNvPr id="15928761" name="Gráfico 5"/>
            <xdr:cNvGraphicFramePr>
              <a:graphicFrameLocks/>
            </xdr:cNvGraphicFramePr>
          </xdr:nvGraphicFramePr>
          <xdr:xfrm>
            <a:off x="4830536" y="3102429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2"/>
            </a:graphicData>
          </a:graphic>
        </xdr:graphicFrame>
      </xdr:grpSp>
      <xdr:sp macro="" textlink="">
        <xdr:nvSpPr>
          <xdr:cNvPr id="78" name="CuadroTexto 77"/>
          <xdr:cNvSpPr txBox="1"/>
        </xdr:nvSpPr>
        <xdr:spPr>
          <a:xfrm>
            <a:off x="14354709" y="201696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79" name="CuadroTexto 78"/>
          <xdr:cNvSpPr txBox="1"/>
        </xdr:nvSpPr>
        <xdr:spPr>
          <a:xfrm>
            <a:off x="14354709" y="3159384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80" name="CuadroTexto 79"/>
          <xdr:cNvSpPr txBox="1"/>
        </xdr:nvSpPr>
        <xdr:spPr>
          <a:xfrm>
            <a:off x="19175056" y="220901"/>
            <a:ext cx="838321" cy="2112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0</xdr:col>
      <xdr:colOff>0</xdr:colOff>
      <xdr:row>181</xdr:row>
      <xdr:rowOff>0</xdr:rowOff>
    </xdr:from>
    <xdr:to>
      <xdr:col>12</xdr:col>
      <xdr:colOff>257175</xdr:colOff>
      <xdr:row>215</xdr:row>
      <xdr:rowOff>152400</xdr:rowOff>
    </xdr:to>
    <xdr:grpSp>
      <xdr:nvGrpSpPr>
        <xdr:cNvPr id="15928619" name="Grupo 84"/>
        <xdr:cNvGrpSpPr>
          <a:grpSpLocks/>
        </xdr:cNvGrpSpPr>
      </xdr:nvGrpSpPr>
      <xdr:grpSpPr bwMode="auto">
        <a:xfrm>
          <a:off x="0" y="29883100"/>
          <a:ext cx="9705975" cy="5765800"/>
          <a:chOff x="10668000" y="163284"/>
          <a:chExt cx="9402536" cy="5704114"/>
        </a:xfrm>
      </xdr:grpSpPr>
      <xdr:grpSp>
        <xdr:nvGrpSpPr>
          <xdr:cNvPr id="15928746" name="Grupo 6"/>
          <xdr:cNvGrpSpPr>
            <a:grpSpLocks/>
          </xdr:cNvGrpSpPr>
        </xdr:nvGrpSpPr>
        <xdr:grpSpPr bwMode="auto">
          <a:xfrm>
            <a:off x="10668000" y="163284"/>
            <a:ext cx="9402536" cy="5704114"/>
            <a:chOff x="0" y="163286"/>
            <a:chExt cx="9402536" cy="5707085"/>
          </a:xfrm>
        </xdr:grpSpPr>
        <xdr:graphicFrame macro="">
          <xdr:nvGraphicFramePr>
            <xdr:cNvPr id="15928750" name="Gráfico 1"/>
            <xdr:cNvGraphicFramePr>
              <a:graphicFrameLocks/>
            </xdr:cNvGraphicFramePr>
          </xdr:nvGraphicFramePr>
          <xdr:xfrm>
            <a:off x="0" y="163286"/>
            <a:ext cx="4572000" cy="27649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3"/>
            </a:graphicData>
          </a:graphic>
        </xdr:graphicFrame>
        <xdr:graphicFrame macro="">
          <xdr:nvGraphicFramePr>
            <xdr:cNvPr id="15928751" name="Gráfico 3"/>
            <xdr:cNvGraphicFramePr>
              <a:graphicFrameLocks/>
            </xdr:cNvGraphicFramePr>
          </xdr:nvGraphicFramePr>
          <xdr:xfrm>
            <a:off x="4830536" y="166858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4"/>
            </a:graphicData>
          </a:graphic>
        </xdr:graphicFrame>
        <xdr:graphicFrame macro="">
          <xdr:nvGraphicFramePr>
            <xdr:cNvPr id="15928752" name="Gráfico 4"/>
            <xdr:cNvGraphicFramePr>
              <a:graphicFrameLocks/>
            </xdr:cNvGraphicFramePr>
          </xdr:nvGraphicFramePr>
          <xdr:xfrm>
            <a:off x="5953" y="3106000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5"/>
            </a:graphicData>
          </a:graphic>
        </xdr:graphicFrame>
        <xdr:graphicFrame macro="">
          <xdr:nvGraphicFramePr>
            <xdr:cNvPr id="15928753" name="Gráfico 5"/>
            <xdr:cNvGraphicFramePr>
              <a:graphicFrameLocks/>
            </xdr:cNvGraphicFramePr>
          </xdr:nvGraphicFramePr>
          <xdr:xfrm>
            <a:off x="4830536" y="3102429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6"/>
            </a:graphicData>
          </a:graphic>
        </xdr:graphicFrame>
      </xdr:grpSp>
      <xdr:sp macro="" textlink="">
        <xdr:nvSpPr>
          <xdr:cNvPr id="87" name="CuadroTexto 86"/>
          <xdr:cNvSpPr txBox="1"/>
        </xdr:nvSpPr>
        <xdr:spPr>
          <a:xfrm>
            <a:off x="14354709" y="201696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88" name="CuadroTexto 87"/>
          <xdr:cNvSpPr txBox="1"/>
        </xdr:nvSpPr>
        <xdr:spPr>
          <a:xfrm>
            <a:off x="14354709" y="3159384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89" name="CuadroTexto 88"/>
          <xdr:cNvSpPr txBox="1"/>
        </xdr:nvSpPr>
        <xdr:spPr>
          <a:xfrm>
            <a:off x="19175056" y="220901"/>
            <a:ext cx="838321" cy="2112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0</xdr:col>
      <xdr:colOff>0</xdr:colOff>
      <xdr:row>217</xdr:row>
      <xdr:rowOff>0</xdr:rowOff>
    </xdr:from>
    <xdr:to>
      <xdr:col>12</xdr:col>
      <xdr:colOff>257175</xdr:colOff>
      <xdr:row>251</xdr:row>
      <xdr:rowOff>152400</xdr:rowOff>
    </xdr:to>
    <xdr:grpSp>
      <xdr:nvGrpSpPr>
        <xdr:cNvPr id="15928620" name="Grupo 93"/>
        <xdr:cNvGrpSpPr>
          <a:grpSpLocks/>
        </xdr:cNvGrpSpPr>
      </xdr:nvGrpSpPr>
      <xdr:grpSpPr bwMode="auto">
        <a:xfrm>
          <a:off x="0" y="35826700"/>
          <a:ext cx="9705975" cy="5765800"/>
          <a:chOff x="10668000" y="163284"/>
          <a:chExt cx="9402536" cy="5704114"/>
        </a:xfrm>
      </xdr:grpSpPr>
      <xdr:grpSp>
        <xdr:nvGrpSpPr>
          <xdr:cNvPr id="15928738" name="Grupo 6"/>
          <xdr:cNvGrpSpPr>
            <a:grpSpLocks/>
          </xdr:cNvGrpSpPr>
        </xdr:nvGrpSpPr>
        <xdr:grpSpPr bwMode="auto">
          <a:xfrm>
            <a:off x="10668000" y="163284"/>
            <a:ext cx="9402536" cy="5704114"/>
            <a:chOff x="0" y="163286"/>
            <a:chExt cx="9402536" cy="5707085"/>
          </a:xfrm>
        </xdr:grpSpPr>
        <xdr:graphicFrame macro="">
          <xdr:nvGraphicFramePr>
            <xdr:cNvPr id="15928742" name="Gráfico 1"/>
            <xdr:cNvGraphicFramePr>
              <a:graphicFrameLocks/>
            </xdr:cNvGraphicFramePr>
          </xdr:nvGraphicFramePr>
          <xdr:xfrm>
            <a:off x="0" y="163286"/>
            <a:ext cx="4572000" cy="27649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7"/>
            </a:graphicData>
          </a:graphic>
        </xdr:graphicFrame>
        <xdr:graphicFrame macro="">
          <xdr:nvGraphicFramePr>
            <xdr:cNvPr id="15928743" name="Gráfico 3"/>
            <xdr:cNvGraphicFramePr>
              <a:graphicFrameLocks/>
            </xdr:cNvGraphicFramePr>
          </xdr:nvGraphicFramePr>
          <xdr:xfrm>
            <a:off x="4830536" y="166858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8"/>
            </a:graphicData>
          </a:graphic>
        </xdr:graphicFrame>
        <xdr:graphicFrame macro="">
          <xdr:nvGraphicFramePr>
            <xdr:cNvPr id="15928744" name="Gráfico 4"/>
            <xdr:cNvGraphicFramePr>
              <a:graphicFrameLocks/>
            </xdr:cNvGraphicFramePr>
          </xdr:nvGraphicFramePr>
          <xdr:xfrm>
            <a:off x="5953" y="3106000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9"/>
            </a:graphicData>
          </a:graphic>
        </xdr:graphicFrame>
        <xdr:graphicFrame macro="">
          <xdr:nvGraphicFramePr>
            <xdr:cNvPr id="15928745" name="Gráfico 5"/>
            <xdr:cNvGraphicFramePr>
              <a:graphicFrameLocks/>
            </xdr:cNvGraphicFramePr>
          </xdr:nvGraphicFramePr>
          <xdr:xfrm>
            <a:off x="4830536" y="3102429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0"/>
            </a:graphicData>
          </a:graphic>
        </xdr:graphicFrame>
      </xdr:grpSp>
      <xdr:sp macro="" textlink="">
        <xdr:nvSpPr>
          <xdr:cNvPr id="96" name="CuadroTexto 95"/>
          <xdr:cNvSpPr txBox="1"/>
        </xdr:nvSpPr>
        <xdr:spPr>
          <a:xfrm>
            <a:off x="14354709" y="201696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97" name="CuadroTexto 96"/>
          <xdr:cNvSpPr txBox="1"/>
        </xdr:nvSpPr>
        <xdr:spPr>
          <a:xfrm>
            <a:off x="14354709" y="3159384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98" name="CuadroTexto 97"/>
          <xdr:cNvSpPr txBox="1"/>
        </xdr:nvSpPr>
        <xdr:spPr>
          <a:xfrm>
            <a:off x="19175056" y="220901"/>
            <a:ext cx="838321" cy="2112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14</xdr:col>
      <xdr:colOff>0</xdr:colOff>
      <xdr:row>217</xdr:row>
      <xdr:rowOff>0</xdr:rowOff>
    </xdr:from>
    <xdr:to>
      <xdr:col>26</xdr:col>
      <xdr:colOff>257175</xdr:colOff>
      <xdr:row>251</xdr:row>
      <xdr:rowOff>152400</xdr:rowOff>
    </xdr:to>
    <xdr:grpSp>
      <xdr:nvGrpSpPr>
        <xdr:cNvPr id="15928621" name="Grupo 102"/>
        <xdr:cNvGrpSpPr>
          <a:grpSpLocks/>
        </xdr:cNvGrpSpPr>
      </xdr:nvGrpSpPr>
      <xdr:grpSpPr bwMode="auto">
        <a:xfrm>
          <a:off x="11023600" y="35826700"/>
          <a:ext cx="9705975" cy="5765800"/>
          <a:chOff x="10668000" y="163284"/>
          <a:chExt cx="9402536" cy="5704114"/>
        </a:xfrm>
      </xdr:grpSpPr>
      <xdr:grpSp>
        <xdr:nvGrpSpPr>
          <xdr:cNvPr id="15928730" name="Grupo 6"/>
          <xdr:cNvGrpSpPr>
            <a:grpSpLocks/>
          </xdr:cNvGrpSpPr>
        </xdr:nvGrpSpPr>
        <xdr:grpSpPr bwMode="auto">
          <a:xfrm>
            <a:off x="10668000" y="163284"/>
            <a:ext cx="9402536" cy="5704114"/>
            <a:chOff x="0" y="163286"/>
            <a:chExt cx="9402536" cy="5707085"/>
          </a:xfrm>
        </xdr:grpSpPr>
        <xdr:graphicFrame macro="">
          <xdr:nvGraphicFramePr>
            <xdr:cNvPr id="15928734" name="Gráfico 1"/>
            <xdr:cNvGraphicFramePr>
              <a:graphicFrameLocks/>
            </xdr:cNvGraphicFramePr>
          </xdr:nvGraphicFramePr>
          <xdr:xfrm>
            <a:off x="0" y="163286"/>
            <a:ext cx="4572000" cy="27649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1"/>
            </a:graphicData>
          </a:graphic>
        </xdr:graphicFrame>
        <xdr:graphicFrame macro="">
          <xdr:nvGraphicFramePr>
            <xdr:cNvPr id="15928735" name="Gráfico 3"/>
            <xdr:cNvGraphicFramePr>
              <a:graphicFrameLocks/>
            </xdr:cNvGraphicFramePr>
          </xdr:nvGraphicFramePr>
          <xdr:xfrm>
            <a:off x="4830536" y="166858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2"/>
            </a:graphicData>
          </a:graphic>
        </xdr:graphicFrame>
        <xdr:graphicFrame macro="">
          <xdr:nvGraphicFramePr>
            <xdr:cNvPr id="15928736" name="Gráfico 4"/>
            <xdr:cNvGraphicFramePr>
              <a:graphicFrameLocks/>
            </xdr:cNvGraphicFramePr>
          </xdr:nvGraphicFramePr>
          <xdr:xfrm>
            <a:off x="5953" y="3106000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3"/>
            </a:graphicData>
          </a:graphic>
        </xdr:graphicFrame>
        <xdr:graphicFrame macro="">
          <xdr:nvGraphicFramePr>
            <xdr:cNvPr id="15928737" name="Gráfico 5"/>
            <xdr:cNvGraphicFramePr>
              <a:graphicFrameLocks/>
            </xdr:cNvGraphicFramePr>
          </xdr:nvGraphicFramePr>
          <xdr:xfrm>
            <a:off x="4830536" y="3102429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4"/>
            </a:graphicData>
          </a:graphic>
        </xdr:graphicFrame>
      </xdr:grpSp>
      <xdr:sp macro="" textlink="">
        <xdr:nvSpPr>
          <xdr:cNvPr id="105" name="CuadroTexto 104"/>
          <xdr:cNvSpPr txBox="1"/>
        </xdr:nvSpPr>
        <xdr:spPr>
          <a:xfrm>
            <a:off x="14354709" y="201696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106" name="CuadroTexto 105"/>
          <xdr:cNvSpPr txBox="1"/>
        </xdr:nvSpPr>
        <xdr:spPr>
          <a:xfrm>
            <a:off x="14354709" y="3159384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107" name="CuadroTexto 106"/>
          <xdr:cNvSpPr txBox="1"/>
        </xdr:nvSpPr>
        <xdr:spPr>
          <a:xfrm>
            <a:off x="19175056" y="220901"/>
            <a:ext cx="838321" cy="2112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28</xdr:col>
      <xdr:colOff>0</xdr:colOff>
      <xdr:row>217</xdr:row>
      <xdr:rowOff>0</xdr:rowOff>
    </xdr:from>
    <xdr:to>
      <xdr:col>40</xdr:col>
      <xdr:colOff>257175</xdr:colOff>
      <xdr:row>251</xdr:row>
      <xdr:rowOff>152400</xdr:rowOff>
    </xdr:to>
    <xdr:grpSp>
      <xdr:nvGrpSpPr>
        <xdr:cNvPr id="15928622" name="Grupo 120"/>
        <xdr:cNvGrpSpPr>
          <a:grpSpLocks/>
        </xdr:cNvGrpSpPr>
      </xdr:nvGrpSpPr>
      <xdr:grpSpPr bwMode="auto">
        <a:xfrm>
          <a:off x="22047200" y="35826700"/>
          <a:ext cx="9705975" cy="5765800"/>
          <a:chOff x="10668000" y="163284"/>
          <a:chExt cx="9402536" cy="5704114"/>
        </a:xfrm>
      </xdr:grpSpPr>
      <xdr:grpSp>
        <xdr:nvGrpSpPr>
          <xdr:cNvPr id="15928722" name="Grupo 6"/>
          <xdr:cNvGrpSpPr>
            <a:grpSpLocks/>
          </xdr:cNvGrpSpPr>
        </xdr:nvGrpSpPr>
        <xdr:grpSpPr bwMode="auto">
          <a:xfrm>
            <a:off x="10668000" y="163284"/>
            <a:ext cx="9402536" cy="5704114"/>
            <a:chOff x="0" y="163286"/>
            <a:chExt cx="9402536" cy="5707085"/>
          </a:xfrm>
        </xdr:grpSpPr>
        <xdr:graphicFrame macro="">
          <xdr:nvGraphicFramePr>
            <xdr:cNvPr id="15928726" name="Gráfico 1"/>
            <xdr:cNvGraphicFramePr>
              <a:graphicFrameLocks/>
            </xdr:cNvGraphicFramePr>
          </xdr:nvGraphicFramePr>
          <xdr:xfrm>
            <a:off x="0" y="163286"/>
            <a:ext cx="4572000" cy="27649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5"/>
            </a:graphicData>
          </a:graphic>
        </xdr:graphicFrame>
        <xdr:graphicFrame macro="">
          <xdr:nvGraphicFramePr>
            <xdr:cNvPr id="15928727" name="Gráfico 3"/>
            <xdr:cNvGraphicFramePr>
              <a:graphicFrameLocks/>
            </xdr:cNvGraphicFramePr>
          </xdr:nvGraphicFramePr>
          <xdr:xfrm>
            <a:off x="4830536" y="166858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6"/>
            </a:graphicData>
          </a:graphic>
        </xdr:graphicFrame>
        <xdr:graphicFrame macro="">
          <xdr:nvGraphicFramePr>
            <xdr:cNvPr id="15928728" name="Gráfico 4"/>
            <xdr:cNvGraphicFramePr>
              <a:graphicFrameLocks/>
            </xdr:cNvGraphicFramePr>
          </xdr:nvGraphicFramePr>
          <xdr:xfrm>
            <a:off x="5953" y="3106000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7"/>
            </a:graphicData>
          </a:graphic>
        </xdr:graphicFrame>
        <xdr:graphicFrame macro="">
          <xdr:nvGraphicFramePr>
            <xdr:cNvPr id="15928729" name="Gráfico 5"/>
            <xdr:cNvGraphicFramePr>
              <a:graphicFrameLocks/>
            </xdr:cNvGraphicFramePr>
          </xdr:nvGraphicFramePr>
          <xdr:xfrm>
            <a:off x="4830536" y="3102429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8"/>
            </a:graphicData>
          </a:graphic>
        </xdr:graphicFrame>
      </xdr:grpSp>
      <xdr:sp macro="" textlink="">
        <xdr:nvSpPr>
          <xdr:cNvPr id="123" name="CuadroTexto 122"/>
          <xdr:cNvSpPr txBox="1"/>
        </xdr:nvSpPr>
        <xdr:spPr>
          <a:xfrm>
            <a:off x="14354709" y="201696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124" name="CuadroTexto 123"/>
          <xdr:cNvSpPr txBox="1"/>
        </xdr:nvSpPr>
        <xdr:spPr>
          <a:xfrm>
            <a:off x="14354709" y="3159384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125" name="CuadroTexto 124"/>
          <xdr:cNvSpPr txBox="1"/>
        </xdr:nvSpPr>
        <xdr:spPr>
          <a:xfrm>
            <a:off x="19175056" y="220901"/>
            <a:ext cx="838321" cy="2112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42</xdr:col>
      <xdr:colOff>0</xdr:colOff>
      <xdr:row>217</xdr:row>
      <xdr:rowOff>0</xdr:rowOff>
    </xdr:from>
    <xdr:to>
      <xdr:col>54</xdr:col>
      <xdr:colOff>257175</xdr:colOff>
      <xdr:row>251</xdr:row>
      <xdr:rowOff>152400</xdr:rowOff>
    </xdr:to>
    <xdr:grpSp>
      <xdr:nvGrpSpPr>
        <xdr:cNvPr id="15928623" name="Grupo 129"/>
        <xdr:cNvGrpSpPr>
          <a:grpSpLocks/>
        </xdr:cNvGrpSpPr>
      </xdr:nvGrpSpPr>
      <xdr:grpSpPr bwMode="auto">
        <a:xfrm>
          <a:off x="33070800" y="35826700"/>
          <a:ext cx="9705975" cy="5765800"/>
          <a:chOff x="10668000" y="163284"/>
          <a:chExt cx="9402536" cy="5704114"/>
        </a:xfrm>
      </xdr:grpSpPr>
      <xdr:grpSp>
        <xdr:nvGrpSpPr>
          <xdr:cNvPr id="15928714" name="Grupo 6"/>
          <xdr:cNvGrpSpPr>
            <a:grpSpLocks/>
          </xdr:cNvGrpSpPr>
        </xdr:nvGrpSpPr>
        <xdr:grpSpPr bwMode="auto">
          <a:xfrm>
            <a:off x="10668000" y="163284"/>
            <a:ext cx="9402536" cy="5704114"/>
            <a:chOff x="0" y="163286"/>
            <a:chExt cx="9402536" cy="5707085"/>
          </a:xfrm>
        </xdr:grpSpPr>
        <xdr:graphicFrame macro="">
          <xdr:nvGraphicFramePr>
            <xdr:cNvPr id="15928718" name="Gráfico 1"/>
            <xdr:cNvGraphicFramePr>
              <a:graphicFrameLocks/>
            </xdr:cNvGraphicFramePr>
          </xdr:nvGraphicFramePr>
          <xdr:xfrm>
            <a:off x="0" y="163286"/>
            <a:ext cx="4572000" cy="27649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9"/>
            </a:graphicData>
          </a:graphic>
        </xdr:graphicFrame>
        <xdr:graphicFrame macro="">
          <xdr:nvGraphicFramePr>
            <xdr:cNvPr id="15928719" name="Gráfico 3"/>
            <xdr:cNvGraphicFramePr>
              <a:graphicFrameLocks/>
            </xdr:cNvGraphicFramePr>
          </xdr:nvGraphicFramePr>
          <xdr:xfrm>
            <a:off x="4830536" y="166858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0"/>
            </a:graphicData>
          </a:graphic>
        </xdr:graphicFrame>
        <xdr:graphicFrame macro="">
          <xdr:nvGraphicFramePr>
            <xdr:cNvPr id="15928720" name="Gráfico 4"/>
            <xdr:cNvGraphicFramePr>
              <a:graphicFrameLocks/>
            </xdr:cNvGraphicFramePr>
          </xdr:nvGraphicFramePr>
          <xdr:xfrm>
            <a:off x="5953" y="3106000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1"/>
            </a:graphicData>
          </a:graphic>
        </xdr:graphicFrame>
        <xdr:graphicFrame macro="">
          <xdr:nvGraphicFramePr>
            <xdr:cNvPr id="15928721" name="Gráfico 5"/>
            <xdr:cNvGraphicFramePr>
              <a:graphicFrameLocks/>
            </xdr:cNvGraphicFramePr>
          </xdr:nvGraphicFramePr>
          <xdr:xfrm>
            <a:off x="4830536" y="3102429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2"/>
            </a:graphicData>
          </a:graphic>
        </xdr:graphicFrame>
      </xdr:grpSp>
      <xdr:sp macro="" textlink="">
        <xdr:nvSpPr>
          <xdr:cNvPr id="132" name="CuadroTexto 131"/>
          <xdr:cNvSpPr txBox="1"/>
        </xdr:nvSpPr>
        <xdr:spPr>
          <a:xfrm>
            <a:off x="14354709" y="201696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133" name="CuadroTexto 132"/>
          <xdr:cNvSpPr txBox="1"/>
        </xdr:nvSpPr>
        <xdr:spPr>
          <a:xfrm>
            <a:off x="14354709" y="3159384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134" name="CuadroTexto 133"/>
          <xdr:cNvSpPr txBox="1"/>
        </xdr:nvSpPr>
        <xdr:spPr>
          <a:xfrm>
            <a:off x="19175056" y="220901"/>
            <a:ext cx="838321" cy="2112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56</xdr:col>
      <xdr:colOff>0</xdr:colOff>
      <xdr:row>217</xdr:row>
      <xdr:rowOff>0</xdr:rowOff>
    </xdr:from>
    <xdr:to>
      <xdr:col>68</xdr:col>
      <xdr:colOff>257175</xdr:colOff>
      <xdr:row>251</xdr:row>
      <xdr:rowOff>152400</xdr:rowOff>
    </xdr:to>
    <xdr:grpSp>
      <xdr:nvGrpSpPr>
        <xdr:cNvPr id="15928624" name="Grupo 138"/>
        <xdr:cNvGrpSpPr>
          <a:grpSpLocks/>
        </xdr:cNvGrpSpPr>
      </xdr:nvGrpSpPr>
      <xdr:grpSpPr bwMode="auto">
        <a:xfrm>
          <a:off x="44094400" y="35826700"/>
          <a:ext cx="9705975" cy="5765800"/>
          <a:chOff x="10668000" y="163284"/>
          <a:chExt cx="9402536" cy="5704114"/>
        </a:xfrm>
      </xdr:grpSpPr>
      <xdr:grpSp>
        <xdr:nvGrpSpPr>
          <xdr:cNvPr id="15928706" name="Grupo 6"/>
          <xdr:cNvGrpSpPr>
            <a:grpSpLocks/>
          </xdr:cNvGrpSpPr>
        </xdr:nvGrpSpPr>
        <xdr:grpSpPr bwMode="auto">
          <a:xfrm>
            <a:off x="10668000" y="163284"/>
            <a:ext cx="9402536" cy="5704114"/>
            <a:chOff x="0" y="163286"/>
            <a:chExt cx="9402536" cy="5707085"/>
          </a:xfrm>
        </xdr:grpSpPr>
        <xdr:graphicFrame macro="">
          <xdr:nvGraphicFramePr>
            <xdr:cNvPr id="15928710" name="Gráfico 1"/>
            <xdr:cNvGraphicFramePr>
              <a:graphicFrameLocks/>
            </xdr:cNvGraphicFramePr>
          </xdr:nvGraphicFramePr>
          <xdr:xfrm>
            <a:off x="0" y="163286"/>
            <a:ext cx="4572000" cy="27649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3"/>
            </a:graphicData>
          </a:graphic>
        </xdr:graphicFrame>
        <xdr:graphicFrame macro="">
          <xdr:nvGraphicFramePr>
            <xdr:cNvPr id="15928711" name="Gráfico 3"/>
            <xdr:cNvGraphicFramePr>
              <a:graphicFrameLocks/>
            </xdr:cNvGraphicFramePr>
          </xdr:nvGraphicFramePr>
          <xdr:xfrm>
            <a:off x="4830536" y="166858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4"/>
            </a:graphicData>
          </a:graphic>
        </xdr:graphicFrame>
        <xdr:graphicFrame macro="">
          <xdr:nvGraphicFramePr>
            <xdr:cNvPr id="15928712" name="Gráfico 4"/>
            <xdr:cNvGraphicFramePr>
              <a:graphicFrameLocks/>
            </xdr:cNvGraphicFramePr>
          </xdr:nvGraphicFramePr>
          <xdr:xfrm>
            <a:off x="5953" y="3106000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5"/>
            </a:graphicData>
          </a:graphic>
        </xdr:graphicFrame>
        <xdr:graphicFrame macro="">
          <xdr:nvGraphicFramePr>
            <xdr:cNvPr id="15928713" name="Gráfico 5"/>
            <xdr:cNvGraphicFramePr>
              <a:graphicFrameLocks/>
            </xdr:cNvGraphicFramePr>
          </xdr:nvGraphicFramePr>
          <xdr:xfrm>
            <a:off x="4830536" y="3102429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6"/>
            </a:graphicData>
          </a:graphic>
        </xdr:graphicFrame>
      </xdr:grpSp>
      <xdr:sp macro="" textlink="">
        <xdr:nvSpPr>
          <xdr:cNvPr id="141" name="CuadroTexto 140"/>
          <xdr:cNvSpPr txBox="1"/>
        </xdr:nvSpPr>
        <xdr:spPr>
          <a:xfrm>
            <a:off x="14354709" y="201696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142" name="CuadroTexto 141"/>
          <xdr:cNvSpPr txBox="1"/>
        </xdr:nvSpPr>
        <xdr:spPr>
          <a:xfrm>
            <a:off x="14354709" y="3159384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143" name="CuadroTexto 142"/>
          <xdr:cNvSpPr txBox="1"/>
        </xdr:nvSpPr>
        <xdr:spPr>
          <a:xfrm>
            <a:off x="19175056" y="220901"/>
            <a:ext cx="838321" cy="2112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0</xdr:col>
      <xdr:colOff>0</xdr:colOff>
      <xdr:row>253</xdr:row>
      <xdr:rowOff>0</xdr:rowOff>
    </xdr:from>
    <xdr:to>
      <xdr:col>12</xdr:col>
      <xdr:colOff>257175</xdr:colOff>
      <xdr:row>287</xdr:row>
      <xdr:rowOff>152400</xdr:rowOff>
    </xdr:to>
    <xdr:grpSp>
      <xdr:nvGrpSpPr>
        <xdr:cNvPr id="15928625" name="Grupo 147"/>
        <xdr:cNvGrpSpPr>
          <a:grpSpLocks/>
        </xdr:cNvGrpSpPr>
      </xdr:nvGrpSpPr>
      <xdr:grpSpPr bwMode="auto">
        <a:xfrm>
          <a:off x="0" y="41770300"/>
          <a:ext cx="9705975" cy="5765800"/>
          <a:chOff x="10668000" y="163284"/>
          <a:chExt cx="9402536" cy="5704114"/>
        </a:xfrm>
      </xdr:grpSpPr>
      <xdr:grpSp>
        <xdr:nvGrpSpPr>
          <xdr:cNvPr id="15928698" name="Grupo 6"/>
          <xdr:cNvGrpSpPr>
            <a:grpSpLocks/>
          </xdr:cNvGrpSpPr>
        </xdr:nvGrpSpPr>
        <xdr:grpSpPr bwMode="auto">
          <a:xfrm>
            <a:off x="10668000" y="163284"/>
            <a:ext cx="9402536" cy="5704114"/>
            <a:chOff x="0" y="163286"/>
            <a:chExt cx="9402536" cy="5707085"/>
          </a:xfrm>
        </xdr:grpSpPr>
        <xdr:graphicFrame macro="">
          <xdr:nvGraphicFramePr>
            <xdr:cNvPr id="15928702" name="Gráfico 1"/>
            <xdr:cNvGraphicFramePr>
              <a:graphicFrameLocks/>
            </xdr:cNvGraphicFramePr>
          </xdr:nvGraphicFramePr>
          <xdr:xfrm>
            <a:off x="0" y="163286"/>
            <a:ext cx="4572000" cy="27649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7"/>
            </a:graphicData>
          </a:graphic>
        </xdr:graphicFrame>
        <xdr:graphicFrame macro="">
          <xdr:nvGraphicFramePr>
            <xdr:cNvPr id="15928703" name="Gráfico 3"/>
            <xdr:cNvGraphicFramePr>
              <a:graphicFrameLocks/>
            </xdr:cNvGraphicFramePr>
          </xdr:nvGraphicFramePr>
          <xdr:xfrm>
            <a:off x="4830536" y="166858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8"/>
            </a:graphicData>
          </a:graphic>
        </xdr:graphicFrame>
        <xdr:graphicFrame macro="">
          <xdr:nvGraphicFramePr>
            <xdr:cNvPr id="15928704" name="Gráfico 4"/>
            <xdr:cNvGraphicFramePr>
              <a:graphicFrameLocks/>
            </xdr:cNvGraphicFramePr>
          </xdr:nvGraphicFramePr>
          <xdr:xfrm>
            <a:off x="5953" y="3106000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9"/>
            </a:graphicData>
          </a:graphic>
        </xdr:graphicFrame>
        <xdr:graphicFrame macro="">
          <xdr:nvGraphicFramePr>
            <xdr:cNvPr id="15928705" name="Gráfico 5"/>
            <xdr:cNvGraphicFramePr>
              <a:graphicFrameLocks/>
            </xdr:cNvGraphicFramePr>
          </xdr:nvGraphicFramePr>
          <xdr:xfrm>
            <a:off x="4830536" y="3102429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0"/>
            </a:graphicData>
          </a:graphic>
        </xdr:graphicFrame>
      </xdr:grpSp>
      <xdr:sp macro="" textlink="">
        <xdr:nvSpPr>
          <xdr:cNvPr id="150" name="CuadroTexto 149"/>
          <xdr:cNvSpPr txBox="1"/>
        </xdr:nvSpPr>
        <xdr:spPr>
          <a:xfrm>
            <a:off x="14354709" y="201696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151" name="CuadroTexto 150"/>
          <xdr:cNvSpPr txBox="1"/>
        </xdr:nvSpPr>
        <xdr:spPr>
          <a:xfrm>
            <a:off x="14354709" y="3159384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152" name="CuadroTexto 151"/>
          <xdr:cNvSpPr txBox="1"/>
        </xdr:nvSpPr>
        <xdr:spPr>
          <a:xfrm>
            <a:off x="19175056" y="220901"/>
            <a:ext cx="838321" cy="2112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14</xdr:col>
      <xdr:colOff>0</xdr:colOff>
      <xdr:row>253</xdr:row>
      <xdr:rowOff>0</xdr:rowOff>
    </xdr:from>
    <xdr:to>
      <xdr:col>26</xdr:col>
      <xdr:colOff>257175</xdr:colOff>
      <xdr:row>287</xdr:row>
      <xdr:rowOff>152400</xdr:rowOff>
    </xdr:to>
    <xdr:grpSp>
      <xdr:nvGrpSpPr>
        <xdr:cNvPr id="15928626" name="Grupo 183"/>
        <xdr:cNvGrpSpPr>
          <a:grpSpLocks/>
        </xdr:cNvGrpSpPr>
      </xdr:nvGrpSpPr>
      <xdr:grpSpPr bwMode="auto">
        <a:xfrm>
          <a:off x="11023600" y="41770300"/>
          <a:ext cx="9705975" cy="5765800"/>
          <a:chOff x="10668000" y="163284"/>
          <a:chExt cx="9402536" cy="5704114"/>
        </a:xfrm>
      </xdr:grpSpPr>
      <xdr:grpSp>
        <xdr:nvGrpSpPr>
          <xdr:cNvPr id="15928690" name="Grupo 6"/>
          <xdr:cNvGrpSpPr>
            <a:grpSpLocks/>
          </xdr:cNvGrpSpPr>
        </xdr:nvGrpSpPr>
        <xdr:grpSpPr bwMode="auto">
          <a:xfrm>
            <a:off x="10668000" y="163284"/>
            <a:ext cx="9402536" cy="5704114"/>
            <a:chOff x="0" y="163286"/>
            <a:chExt cx="9402536" cy="5707085"/>
          </a:xfrm>
        </xdr:grpSpPr>
        <xdr:graphicFrame macro="">
          <xdr:nvGraphicFramePr>
            <xdr:cNvPr id="15928694" name="Gráfico 1"/>
            <xdr:cNvGraphicFramePr>
              <a:graphicFrameLocks/>
            </xdr:cNvGraphicFramePr>
          </xdr:nvGraphicFramePr>
          <xdr:xfrm>
            <a:off x="0" y="163286"/>
            <a:ext cx="4572000" cy="27649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1"/>
            </a:graphicData>
          </a:graphic>
        </xdr:graphicFrame>
        <xdr:graphicFrame macro="">
          <xdr:nvGraphicFramePr>
            <xdr:cNvPr id="15928695" name="Gráfico 3"/>
            <xdr:cNvGraphicFramePr>
              <a:graphicFrameLocks/>
            </xdr:cNvGraphicFramePr>
          </xdr:nvGraphicFramePr>
          <xdr:xfrm>
            <a:off x="4830536" y="166858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2"/>
            </a:graphicData>
          </a:graphic>
        </xdr:graphicFrame>
        <xdr:graphicFrame macro="">
          <xdr:nvGraphicFramePr>
            <xdr:cNvPr id="15928696" name="Gráfico 4"/>
            <xdr:cNvGraphicFramePr>
              <a:graphicFrameLocks/>
            </xdr:cNvGraphicFramePr>
          </xdr:nvGraphicFramePr>
          <xdr:xfrm>
            <a:off x="5953" y="3106000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3"/>
            </a:graphicData>
          </a:graphic>
        </xdr:graphicFrame>
        <xdr:graphicFrame macro="">
          <xdr:nvGraphicFramePr>
            <xdr:cNvPr id="15928697" name="Gráfico 5"/>
            <xdr:cNvGraphicFramePr>
              <a:graphicFrameLocks/>
            </xdr:cNvGraphicFramePr>
          </xdr:nvGraphicFramePr>
          <xdr:xfrm>
            <a:off x="4830536" y="3102429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4"/>
            </a:graphicData>
          </a:graphic>
        </xdr:graphicFrame>
      </xdr:grpSp>
      <xdr:sp macro="" textlink="">
        <xdr:nvSpPr>
          <xdr:cNvPr id="186" name="CuadroTexto 185"/>
          <xdr:cNvSpPr txBox="1"/>
        </xdr:nvSpPr>
        <xdr:spPr>
          <a:xfrm>
            <a:off x="14354709" y="201696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187" name="CuadroTexto 186"/>
          <xdr:cNvSpPr txBox="1"/>
        </xdr:nvSpPr>
        <xdr:spPr>
          <a:xfrm>
            <a:off x="14354709" y="3159384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188" name="CuadroTexto 187"/>
          <xdr:cNvSpPr txBox="1"/>
        </xdr:nvSpPr>
        <xdr:spPr>
          <a:xfrm>
            <a:off x="19175056" y="220901"/>
            <a:ext cx="838321" cy="2112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14</xdr:col>
      <xdr:colOff>0</xdr:colOff>
      <xdr:row>73</xdr:row>
      <xdr:rowOff>0</xdr:rowOff>
    </xdr:from>
    <xdr:to>
      <xdr:col>26</xdr:col>
      <xdr:colOff>257175</xdr:colOff>
      <xdr:row>107</xdr:row>
      <xdr:rowOff>152400</xdr:rowOff>
    </xdr:to>
    <xdr:grpSp>
      <xdr:nvGrpSpPr>
        <xdr:cNvPr id="15928627" name="Grupo 201"/>
        <xdr:cNvGrpSpPr>
          <a:grpSpLocks/>
        </xdr:cNvGrpSpPr>
      </xdr:nvGrpSpPr>
      <xdr:grpSpPr bwMode="auto">
        <a:xfrm>
          <a:off x="11023600" y="12052300"/>
          <a:ext cx="9705975" cy="5765800"/>
          <a:chOff x="10668000" y="163284"/>
          <a:chExt cx="9402536" cy="5704114"/>
        </a:xfrm>
      </xdr:grpSpPr>
      <xdr:grpSp>
        <xdr:nvGrpSpPr>
          <xdr:cNvPr id="15928682" name="Grupo 6"/>
          <xdr:cNvGrpSpPr>
            <a:grpSpLocks/>
          </xdr:cNvGrpSpPr>
        </xdr:nvGrpSpPr>
        <xdr:grpSpPr bwMode="auto">
          <a:xfrm>
            <a:off x="10668000" y="163284"/>
            <a:ext cx="9402536" cy="5704114"/>
            <a:chOff x="0" y="163286"/>
            <a:chExt cx="9402536" cy="5707085"/>
          </a:xfrm>
        </xdr:grpSpPr>
        <xdr:graphicFrame macro="">
          <xdr:nvGraphicFramePr>
            <xdr:cNvPr id="15928686" name="Gráfico 1"/>
            <xdr:cNvGraphicFramePr>
              <a:graphicFrameLocks/>
            </xdr:cNvGraphicFramePr>
          </xdr:nvGraphicFramePr>
          <xdr:xfrm>
            <a:off x="0" y="163286"/>
            <a:ext cx="4572000" cy="27649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5"/>
            </a:graphicData>
          </a:graphic>
        </xdr:graphicFrame>
        <xdr:graphicFrame macro="">
          <xdr:nvGraphicFramePr>
            <xdr:cNvPr id="15928687" name="Gráfico 3"/>
            <xdr:cNvGraphicFramePr>
              <a:graphicFrameLocks/>
            </xdr:cNvGraphicFramePr>
          </xdr:nvGraphicFramePr>
          <xdr:xfrm>
            <a:off x="4830536" y="166858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6"/>
            </a:graphicData>
          </a:graphic>
        </xdr:graphicFrame>
        <xdr:graphicFrame macro="">
          <xdr:nvGraphicFramePr>
            <xdr:cNvPr id="15928688" name="Gráfico 4"/>
            <xdr:cNvGraphicFramePr>
              <a:graphicFrameLocks/>
            </xdr:cNvGraphicFramePr>
          </xdr:nvGraphicFramePr>
          <xdr:xfrm>
            <a:off x="5953" y="3106000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7"/>
            </a:graphicData>
          </a:graphic>
        </xdr:graphicFrame>
        <xdr:graphicFrame macro="">
          <xdr:nvGraphicFramePr>
            <xdr:cNvPr id="15928689" name="Gráfico 5"/>
            <xdr:cNvGraphicFramePr>
              <a:graphicFrameLocks/>
            </xdr:cNvGraphicFramePr>
          </xdr:nvGraphicFramePr>
          <xdr:xfrm>
            <a:off x="4830536" y="3102429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8"/>
            </a:graphicData>
          </a:graphic>
        </xdr:graphicFrame>
      </xdr:grpSp>
      <xdr:sp macro="" textlink="">
        <xdr:nvSpPr>
          <xdr:cNvPr id="204" name="CuadroTexto 203"/>
          <xdr:cNvSpPr txBox="1"/>
        </xdr:nvSpPr>
        <xdr:spPr>
          <a:xfrm>
            <a:off x="14354709" y="201696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205" name="CuadroTexto 204"/>
          <xdr:cNvSpPr txBox="1"/>
        </xdr:nvSpPr>
        <xdr:spPr>
          <a:xfrm>
            <a:off x="14354709" y="3159384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206" name="CuadroTexto 205"/>
          <xdr:cNvSpPr txBox="1"/>
        </xdr:nvSpPr>
        <xdr:spPr>
          <a:xfrm>
            <a:off x="19175056" y="220901"/>
            <a:ext cx="838321" cy="2112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28</xdr:col>
      <xdr:colOff>0</xdr:colOff>
      <xdr:row>73</xdr:row>
      <xdr:rowOff>0</xdr:rowOff>
    </xdr:from>
    <xdr:to>
      <xdr:col>40</xdr:col>
      <xdr:colOff>257175</xdr:colOff>
      <xdr:row>107</xdr:row>
      <xdr:rowOff>152400</xdr:rowOff>
    </xdr:to>
    <xdr:grpSp>
      <xdr:nvGrpSpPr>
        <xdr:cNvPr id="15928628" name="Grupo 210"/>
        <xdr:cNvGrpSpPr>
          <a:grpSpLocks/>
        </xdr:cNvGrpSpPr>
      </xdr:nvGrpSpPr>
      <xdr:grpSpPr bwMode="auto">
        <a:xfrm>
          <a:off x="22047200" y="12052300"/>
          <a:ext cx="9705975" cy="5765800"/>
          <a:chOff x="10668000" y="163284"/>
          <a:chExt cx="9402536" cy="5704114"/>
        </a:xfrm>
      </xdr:grpSpPr>
      <xdr:grpSp>
        <xdr:nvGrpSpPr>
          <xdr:cNvPr id="15928674" name="Grupo 6"/>
          <xdr:cNvGrpSpPr>
            <a:grpSpLocks/>
          </xdr:cNvGrpSpPr>
        </xdr:nvGrpSpPr>
        <xdr:grpSpPr bwMode="auto">
          <a:xfrm>
            <a:off x="10668000" y="163284"/>
            <a:ext cx="9402536" cy="5704114"/>
            <a:chOff x="0" y="163286"/>
            <a:chExt cx="9402536" cy="5707085"/>
          </a:xfrm>
        </xdr:grpSpPr>
        <xdr:graphicFrame macro="">
          <xdr:nvGraphicFramePr>
            <xdr:cNvPr id="15928678" name="Gráfico 1"/>
            <xdr:cNvGraphicFramePr>
              <a:graphicFrameLocks/>
            </xdr:cNvGraphicFramePr>
          </xdr:nvGraphicFramePr>
          <xdr:xfrm>
            <a:off x="0" y="163286"/>
            <a:ext cx="4572000" cy="27649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9"/>
            </a:graphicData>
          </a:graphic>
        </xdr:graphicFrame>
        <xdr:graphicFrame macro="">
          <xdr:nvGraphicFramePr>
            <xdr:cNvPr id="15928679" name="Gráfico 3"/>
            <xdr:cNvGraphicFramePr>
              <a:graphicFrameLocks/>
            </xdr:cNvGraphicFramePr>
          </xdr:nvGraphicFramePr>
          <xdr:xfrm>
            <a:off x="4830536" y="166858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0"/>
            </a:graphicData>
          </a:graphic>
        </xdr:graphicFrame>
        <xdr:graphicFrame macro="">
          <xdr:nvGraphicFramePr>
            <xdr:cNvPr id="15928680" name="Gráfico 4"/>
            <xdr:cNvGraphicFramePr>
              <a:graphicFrameLocks/>
            </xdr:cNvGraphicFramePr>
          </xdr:nvGraphicFramePr>
          <xdr:xfrm>
            <a:off x="5953" y="3106000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1"/>
            </a:graphicData>
          </a:graphic>
        </xdr:graphicFrame>
        <xdr:graphicFrame macro="">
          <xdr:nvGraphicFramePr>
            <xdr:cNvPr id="15928681" name="Gráfico 5"/>
            <xdr:cNvGraphicFramePr>
              <a:graphicFrameLocks/>
            </xdr:cNvGraphicFramePr>
          </xdr:nvGraphicFramePr>
          <xdr:xfrm>
            <a:off x="4830536" y="3102429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2"/>
            </a:graphicData>
          </a:graphic>
        </xdr:graphicFrame>
      </xdr:grpSp>
      <xdr:sp macro="" textlink="">
        <xdr:nvSpPr>
          <xdr:cNvPr id="213" name="CuadroTexto 212"/>
          <xdr:cNvSpPr txBox="1"/>
        </xdr:nvSpPr>
        <xdr:spPr>
          <a:xfrm>
            <a:off x="14354709" y="201696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214" name="CuadroTexto 213"/>
          <xdr:cNvSpPr txBox="1"/>
        </xdr:nvSpPr>
        <xdr:spPr>
          <a:xfrm>
            <a:off x="14354709" y="3159384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215" name="CuadroTexto 214"/>
          <xdr:cNvSpPr txBox="1"/>
        </xdr:nvSpPr>
        <xdr:spPr>
          <a:xfrm>
            <a:off x="19175056" y="220901"/>
            <a:ext cx="838321" cy="2112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42</xdr:col>
      <xdr:colOff>0</xdr:colOff>
      <xdr:row>145</xdr:row>
      <xdr:rowOff>0</xdr:rowOff>
    </xdr:from>
    <xdr:to>
      <xdr:col>54</xdr:col>
      <xdr:colOff>257175</xdr:colOff>
      <xdr:row>179</xdr:row>
      <xdr:rowOff>152400</xdr:rowOff>
    </xdr:to>
    <xdr:grpSp>
      <xdr:nvGrpSpPr>
        <xdr:cNvPr id="15928629" name="Grupo 219"/>
        <xdr:cNvGrpSpPr>
          <a:grpSpLocks/>
        </xdr:cNvGrpSpPr>
      </xdr:nvGrpSpPr>
      <xdr:grpSpPr bwMode="auto">
        <a:xfrm>
          <a:off x="33070800" y="23939500"/>
          <a:ext cx="9705975" cy="5765800"/>
          <a:chOff x="10668000" y="163284"/>
          <a:chExt cx="9402536" cy="5704114"/>
        </a:xfrm>
      </xdr:grpSpPr>
      <xdr:grpSp>
        <xdr:nvGrpSpPr>
          <xdr:cNvPr id="15928666" name="Grupo 6"/>
          <xdr:cNvGrpSpPr>
            <a:grpSpLocks/>
          </xdr:cNvGrpSpPr>
        </xdr:nvGrpSpPr>
        <xdr:grpSpPr bwMode="auto">
          <a:xfrm>
            <a:off x="10668000" y="163284"/>
            <a:ext cx="9402536" cy="5704114"/>
            <a:chOff x="0" y="163286"/>
            <a:chExt cx="9402536" cy="5707085"/>
          </a:xfrm>
        </xdr:grpSpPr>
        <xdr:graphicFrame macro="">
          <xdr:nvGraphicFramePr>
            <xdr:cNvPr id="15928670" name="Gráfico 1"/>
            <xdr:cNvGraphicFramePr>
              <a:graphicFrameLocks/>
            </xdr:cNvGraphicFramePr>
          </xdr:nvGraphicFramePr>
          <xdr:xfrm>
            <a:off x="0" y="163286"/>
            <a:ext cx="4572000" cy="27649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3"/>
            </a:graphicData>
          </a:graphic>
        </xdr:graphicFrame>
        <xdr:graphicFrame macro="">
          <xdr:nvGraphicFramePr>
            <xdr:cNvPr id="15928671" name="Gráfico 3"/>
            <xdr:cNvGraphicFramePr>
              <a:graphicFrameLocks/>
            </xdr:cNvGraphicFramePr>
          </xdr:nvGraphicFramePr>
          <xdr:xfrm>
            <a:off x="4830536" y="166858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4"/>
            </a:graphicData>
          </a:graphic>
        </xdr:graphicFrame>
        <xdr:graphicFrame macro="">
          <xdr:nvGraphicFramePr>
            <xdr:cNvPr id="15928672" name="Gráfico 4"/>
            <xdr:cNvGraphicFramePr>
              <a:graphicFrameLocks/>
            </xdr:cNvGraphicFramePr>
          </xdr:nvGraphicFramePr>
          <xdr:xfrm>
            <a:off x="5953" y="3106000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5"/>
            </a:graphicData>
          </a:graphic>
        </xdr:graphicFrame>
        <xdr:graphicFrame macro="">
          <xdr:nvGraphicFramePr>
            <xdr:cNvPr id="15928673" name="Gráfico 5"/>
            <xdr:cNvGraphicFramePr>
              <a:graphicFrameLocks/>
            </xdr:cNvGraphicFramePr>
          </xdr:nvGraphicFramePr>
          <xdr:xfrm>
            <a:off x="4830536" y="3102429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6"/>
            </a:graphicData>
          </a:graphic>
        </xdr:graphicFrame>
      </xdr:grpSp>
      <xdr:sp macro="" textlink="">
        <xdr:nvSpPr>
          <xdr:cNvPr id="222" name="CuadroTexto 221"/>
          <xdr:cNvSpPr txBox="1"/>
        </xdr:nvSpPr>
        <xdr:spPr>
          <a:xfrm>
            <a:off x="14354709" y="201696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223" name="CuadroTexto 222"/>
          <xdr:cNvSpPr txBox="1"/>
        </xdr:nvSpPr>
        <xdr:spPr>
          <a:xfrm>
            <a:off x="14354709" y="3159384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224" name="CuadroTexto 223"/>
          <xdr:cNvSpPr txBox="1"/>
        </xdr:nvSpPr>
        <xdr:spPr>
          <a:xfrm>
            <a:off x="19175056" y="220901"/>
            <a:ext cx="838321" cy="2112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56</xdr:col>
      <xdr:colOff>0</xdr:colOff>
      <xdr:row>145</xdr:row>
      <xdr:rowOff>0</xdr:rowOff>
    </xdr:from>
    <xdr:to>
      <xdr:col>68</xdr:col>
      <xdr:colOff>257175</xdr:colOff>
      <xdr:row>179</xdr:row>
      <xdr:rowOff>152400</xdr:rowOff>
    </xdr:to>
    <xdr:grpSp>
      <xdr:nvGrpSpPr>
        <xdr:cNvPr id="15928630" name="Grupo 228"/>
        <xdr:cNvGrpSpPr>
          <a:grpSpLocks/>
        </xdr:cNvGrpSpPr>
      </xdr:nvGrpSpPr>
      <xdr:grpSpPr bwMode="auto">
        <a:xfrm>
          <a:off x="44094400" y="23939500"/>
          <a:ext cx="9705975" cy="5765800"/>
          <a:chOff x="10668000" y="163284"/>
          <a:chExt cx="9402536" cy="5704114"/>
        </a:xfrm>
      </xdr:grpSpPr>
      <xdr:grpSp>
        <xdr:nvGrpSpPr>
          <xdr:cNvPr id="15928658" name="Grupo 6"/>
          <xdr:cNvGrpSpPr>
            <a:grpSpLocks/>
          </xdr:cNvGrpSpPr>
        </xdr:nvGrpSpPr>
        <xdr:grpSpPr bwMode="auto">
          <a:xfrm>
            <a:off x="10668000" y="163284"/>
            <a:ext cx="9402536" cy="5704114"/>
            <a:chOff x="0" y="163286"/>
            <a:chExt cx="9402536" cy="5707085"/>
          </a:xfrm>
        </xdr:grpSpPr>
        <xdr:graphicFrame macro="">
          <xdr:nvGraphicFramePr>
            <xdr:cNvPr id="15928662" name="Gráfico 1"/>
            <xdr:cNvGraphicFramePr>
              <a:graphicFrameLocks/>
            </xdr:cNvGraphicFramePr>
          </xdr:nvGraphicFramePr>
          <xdr:xfrm>
            <a:off x="0" y="163286"/>
            <a:ext cx="4572000" cy="27649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7"/>
            </a:graphicData>
          </a:graphic>
        </xdr:graphicFrame>
        <xdr:graphicFrame macro="">
          <xdr:nvGraphicFramePr>
            <xdr:cNvPr id="15928663" name="Gráfico 3"/>
            <xdr:cNvGraphicFramePr>
              <a:graphicFrameLocks/>
            </xdr:cNvGraphicFramePr>
          </xdr:nvGraphicFramePr>
          <xdr:xfrm>
            <a:off x="4830536" y="166858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8"/>
            </a:graphicData>
          </a:graphic>
        </xdr:graphicFrame>
        <xdr:graphicFrame macro="">
          <xdr:nvGraphicFramePr>
            <xdr:cNvPr id="15928664" name="Gráfico 4"/>
            <xdr:cNvGraphicFramePr>
              <a:graphicFrameLocks/>
            </xdr:cNvGraphicFramePr>
          </xdr:nvGraphicFramePr>
          <xdr:xfrm>
            <a:off x="5953" y="3106000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9"/>
            </a:graphicData>
          </a:graphic>
        </xdr:graphicFrame>
        <xdr:graphicFrame macro="">
          <xdr:nvGraphicFramePr>
            <xdr:cNvPr id="15928665" name="Gráfico 5"/>
            <xdr:cNvGraphicFramePr>
              <a:graphicFrameLocks/>
            </xdr:cNvGraphicFramePr>
          </xdr:nvGraphicFramePr>
          <xdr:xfrm>
            <a:off x="4830536" y="3102429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0"/>
            </a:graphicData>
          </a:graphic>
        </xdr:graphicFrame>
      </xdr:grpSp>
      <xdr:sp macro="" textlink="">
        <xdr:nvSpPr>
          <xdr:cNvPr id="231" name="CuadroTexto 230"/>
          <xdr:cNvSpPr txBox="1"/>
        </xdr:nvSpPr>
        <xdr:spPr>
          <a:xfrm>
            <a:off x="14354709" y="201696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232" name="CuadroTexto 231"/>
          <xdr:cNvSpPr txBox="1"/>
        </xdr:nvSpPr>
        <xdr:spPr>
          <a:xfrm>
            <a:off x="14354709" y="3159384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233" name="CuadroTexto 232"/>
          <xdr:cNvSpPr txBox="1"/>
        </xdr:nvSpPr>
        <xdr:spPr>
          <a:xfrm>
            <a:off x="19175056" y="220901"/>
            <a:ext cx="838321" cy="2112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14</xdr:col>
      <xdr:colOff>0</xdr:colOff>
      <xdr:row>109</xdr:row>
      <xdr:rowOff>0</xdr:rowOff>
    </xdr:from>
    <xdr:to>
      <xdr:col>26</xdr:col>
      <xdr:colOff>257175</xdr:colOff>
      <xdr:row>143</xdr:row>
      <xdr:rowOff>152400</xdr:rowOff>
    </xdr:to>
    <xdr:grpSp>
      <xdr:nvGrpSpPr>
        <xdr:cNvPr id="15928631" name="Grupo 237"/>
        <xdr:cNvGrpSpPr>
          <a:grpSpLocks/>
        </xdr:cNvGrpSpPr>
      </xdr:nvGrpSpPr>
      <xdr:grpSpPr bwMode="auto">
        <a:xfrm>
          <a:off x="11023600" y="17995900"/>
          <a:ext cx="9705975" cy="5765800"/>
          <a:chOff x="10668000" y="163284"/>
          <a:chExt cx="9402536" cy="5704114"/>
        </a:xfrm>
      </xdr:grpSpPr>
      <xdr:grpSp>
        <xdr:nvGrpSpPr>
          <xdr:cNvPr id="15928650" name="Grupo 6"/>
          <xdr:cNvGrpSpPr>
            <a:grpSpLocks/>
          </xdr:cNvGrpSpPr>
        </xdr:nvGrpSpPr>
        <xdr:grpSpPr bwMode="auto">
          <a:xfrm>
            <a:off x="10668000" y="163284"/>
            <a:ext cx="9402536" cy="5704114"/>
            <a:chOff x="0" y="163286"/>
            <a:chExt cx="9402536" cy="5707085"/>
          </a:xfrm>
        </xdr:grpSpPr>
        <xdr:graphicFrame macro="">
          <xdr:nvGraphicFramePr>
            <xdr:cNvPr id="15928654" name="Gráfico 1"/>
            <xdr:cNvGraphicFramePr>
              <a:graphicFrameLocks/>
            </xdr:cNvGraphicFramePr>
          </xdr:nvGraphicFramePr>
          <xdr:xfrm>
            <a:off x="0" y="163286"/>
            <a:ext cx="4572000" cy="27649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1"/>
            </a:graphicData>
          </a:graphic>
        </xdr:graphicFrame>
        <xdr:graphicFrame macro="">
          <xdr:nvGraphicFramePr>
            <xdr:cNvPr id="15928655" name="Gráfico 3"/>
            <xdr:cNvGraphicFramePr>
              <a:graphicFrameLocks/>
            </xdr:cNvGraphicFramePr>
          </xdr:nvGraphicFramePr>
          <xdr:xfrm>
            <a:off x="4830536" y="166858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2"/>
            </a:graphicData>
          </a:graphic>
        </xdr:graphicFrame>
        <xdr:graphicFrame macro="">
          <xdr:nvGraphicFramePr>
            <xdr:cNvPr id="15928656" name="Gráfico 4"/>
            <xdr:cNvGraphicFramePr>
              <a:graphicFrameLocks/>
            </xdr:cNvGraphicFramePr>
          </xdr:nvGraphicFramePr>
          <xdr:xfrm>
            <a:off x="5953" y="3106000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3"/>
            </a:graphicData>
          </a:graphic>
        </xdr:graphicFrame>
        <xdr:graphicFrame macro="">
          <xdr:nvGraphicFramePr>
            <xdr:cNvPr id="15928657" name="Gráfico 5"/>
            <xdr:cNvGraphicFramePr>
              <a:graphicFrameLocks/>
            </xdr:cNvGraphicFramePr>
          </xdr:nvGraphicFramePr>
          <xdr:xfrm>
            <a:off x="4830536" y="3102429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4"/>
            </a:graphicData>
          </a:graphic>
        </xdr:graphicFrame>
      </xdr:grpSp>
      <xdr:sp macro="" textlink="">
        <xdr:nvSpPr>
          <xdr:cNvPr id="240" name="CuadroTexto 239"/>
          <xdr:cNvSpPr txBox="1"/>
        </xdr:nvSpPr>
        <xdr:spPr>
          <a:xfrm>
            <a:off x="14354709" y="201696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241" name="CuadroTexto 240"/>
          <xdr:cNvSpPr txBox="1"/>
        </xdr:nvSpPr>
        <xdr:spPr>
          <a:xfrm>
            <a:off x="14354709" y="3159384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242" name="CuadroTexto 241"/>
          <xdr:cNvSpPr txBox="1"/>
        </xdr:nvSpPr>
        <xdr:spPr>
          <a:xfrm>
            <a:off x="19175056" y="220901"/>
            <a:ext cx="838321" cy="2112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28</xdr:col>
      <xdr:colOff>0</xdr:colOff>
      <xdr:row>253</xdr:row>
      <xdr:rowOff>0</xdr:rowOff>
    </xdr:from>
    <xdr:to>
      <xdr:col>40</xdr:col>
      <xdr:colOff>257175</xdr:colOff>
      <xdr:row>287</xdr:row>
      <xdr:rowOff>152400</xdr:rowOff>
    </xdr:to>
    <xdr:grpSp>
      <xdr:nvGrpSpPr>
        <xdr:cNvPr id="15928632" name="Grupo 246"/>
        <xdr:cNvGrpSpPr>
          <a:grpSpLocks/>
        </xdr:cNvGrpSpPr>
      </xdr:nvGrpSpPr>
      <xdr:grpSpPr bwMode="auto">
        <a:xfrm>
          <a:off x="22047200" y="41770300"/>
          <a:ext cx="9705975" cy="5765800"/>
          <a:chOff x="10668000" y="163284"/>
          <a:chExt cx="9402536" cy="5704114"/>
        </a:xfrm>
      </xdr:grpSpPr>
      <xdr:grpSp>
        <xdr:nvGrpSpPr>
          <xdr:cNvPr id="15928642" name="Grupo 6"/>
          <xdr:cNvGrpSpPr>
            <a:grpSpLocks/>
          </xdr:cNvGrpSpPr>
        </xdr:nvGrpSpPr>
        <xdr:grpSpPr bwMode="auto">
          <a:xfrm>
            <a:off x="10668000" y="163284"/>
            <a:ext cx="9402536" cy="5704114"/>
            <a:chOff x="0" y="163286"/>
            <a:chExt cx="9402536" cy="5707085"/>
          </a:xfrm>
        </xdr:grpSpPr>
        <xdr:graphicFrame macro="">
          <xdr:nvGraphicFramePr>
            <xdr:cNvPr id="15928646" name="Gráfico 1"/>
            <xdr:cNvGraphicFramePr>
              <a:graphicFrameLocks/>
            </xdr:cNvGraphicFramePr>
          </xdr:nvGraphicFramePr>
          <xdr:xfrm>
            <a:off x="0" y="163286"/>
            <a:ext cx="4572000" cy="27649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5"/>
            </a:graphicData>
          </a:graphic>
        </xdr:graphicFrame>
        <xdr:graphicFrame macro="">
          <xdr:nvGraphicFramePr>
            <xdr:cNvPr id="15928647" name="Gráfico 3"/>
            <xdr:cNvGraphicFramePr>
              <a:graphicFrameLocks/>
            </xdr:cNvGraphicFramePr>
          </xdr:nvGraphicFramePr>
          <xdr:xfrm>
            <a:off x="4830536" y="166858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6"/>
            </a:graphicData>
          </a:graphic>
        </xdr:graphicFrame>
        <xdr:graphicFrame macro="">
          <xdr:nvGraphicFramePr>
            <xdr:cNvPr id="15928648" name="Gráfico 4"/>
            <xdr:cNvGraphicFramePr>
              <a:graphicFrameLocks/>
            </xdr:cNvGraphicFramePr>
          </xdr:nvGraphicFramePr>
          <xdr:xfrm>
            <a:off x="5953" y="3106000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7"/>
            </a:graphicData>
          </a:graphic>
        </xdr:graphicFrame>
        <xdr:graphicFrame macro="">
          <xdr:nvGraphicFramePr>
            <xdr:cNvPr id="15928649" name="Gráfico 5"/>
            <xdr:cNvGraphicFramePr>
              <a:graphicFrameLocks/>
            </xdr:cNvGraphicFramePr>
          </xdr:nvGraphicFramePr>
          <xdr:xfrm>
            <a:off x="4830536" y="3102429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8"/>
            </a:graphicData>
          </a:graphic>
        </xdr:graphicFrame>
      </xdr:grpSp>
      <xdr:sp macro="" textlink="">
        <xdr:nvSpPr>
          <xdr:cNvPr id="249" name="CuadroTexto 248"/>
          <xdr:cNvSpPr txBox="1"/>
        </xdr:nvSpPr>
        <xdr:spPr>
          <a:xfrm>
            <a:off x="14354709" y="201696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250" name="CuadroTexto 249"/>
          <xdr:cNvSpPr txBox="1"/>
        </xdr:nvSpPr>
        <xdr:spPr>
          <a:xfrm>
            <a:off x="14354709" y="3159384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251" name="CuadroTexto 250"/>
          <xdr:cNvSpPr txBox="1"/>
        </xdr:nvSpPr>
        <xdr:spPr>
          <a:xfrm>
            <a:off x="19175056" y="220901"/>
            <a:ext cx="838321" cy="2112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42</xdr:col>
      <xdr:colOff>0</xdr:colOff>
      <xdr:row>253</xdr:row>
      <xdr:rowOff>0</xdr:rowOff>
    </xdr:from>
    <xdr:to>
      <xdr:col>54</xdr:col>
      <xdr:colOff>257175</xdr:colOff>
      <xdr:row>287</xdr:row>
      <xdr:rowOff>152400</xdr:rowOff>
    </xdr:to>
    <xdr:grpSp>
      <xdr:nvGrpSpPr>
        <xdr:cNvPr id="15928633" name="Grupo 255"/>
        <xdr:cNvGrpSpPr>
          <a:grpSpLocks/>
        </xdr:cNvGrpSpPr>
      </xdr:nvGrpSpPr>
      <xdr:grpSpPr bwMode="auto">
        <a:xfrm>
          <a:off x="33070800" y="41770300"/>
          <a:ext cx="9705975" cy="5765800"/>
          <a:chOff x="10668000" y="163284"/>
          <a:chExt cx="9402536" cy="5704114"/>
        </a:xfrm>
      </xdr:grpSpPr>
      <xdr:grpSp>
        <xdr:nvGrpSpPr>
          <xdr:cNvPr id="15928634" name="Grupo 6"/>
          <xdr:cNvGrpSpPr>
            <a:grpSpLocks/>
          </xdr:cNvGrpSpPr>
        </xdr:nvGrpSpPr>
        <xdr:grpSpPr bwMode="auto">
          <a:xfrm>
            <a:off x="10668000" y="163284"/>
            <a:ext cx="9402536" cy="5704114"/>
            <a:chOff x="0" y="163286"/>
            <a:chExt cx="9402536" cy="5707085"/>
          </a:xfrm>
        </xdr:grpSpPr>
        <xdr:graphicFrame macro="">
          <xdr:nvGraphicFramePr>
            <xdr:cNvPr id="15928638" name="Gráfico 1"/>
            <xdr:cNvGraphicFramePr>
              <a:graphicFrameLocks/>
            </xdr:cNvGraphicFramePr>
          </xdr:nvGraphicFramePr>
          <xdr:xfrm>
            <a:off x="0" y="163286"/>
            <a:ext cx="4572000" cy="27649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9"/>
            </a:graphicData>
          </a:graphic>
        </xdr:graphicFrame>
        <xdr:graphicFrame macro="">
          <xdr:nvGraphicFramePr>
            <xdr:cNvPr id="15928639" name="Gráfico 3"/>
            <xdr:cNvGraphicFramePr>
              <a:graphicFrameLocks/>
            </xdr:cNvGraphicFramePr>
          </xdr:nvGraphicFramePr>
          <xdr:xfrm>
            <a:off x="4830536" y="166858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0"/>
            </a:graphicData>
          </a:graphic>
        </xdr:graphicFrame>
        <xdr:graphicFrame macro="">
          <xdr:nvGraphicFramePr>
            <xdr:cNvPr id="15928640" name="Gráfico 4"/>
            <xdr:cNvGraphicFramePr>
              <a:graphicFrameLocks/>
            </xdr:cNvGraphicFramePr>
          </xdr:nvGraphicFramePr>
          <xdr:xfrm>
            <a:off x="5953" y="3106000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1"/>
            </a:graphicData>
          </a:graphic>
        </xdr:graphicFrame>
        <xdr:graphicFrame macro="">
          <xdr:nvGraphicFramePr>
            <xdr:cNvPr id="15928641" name="Gráfico 5"/>
            <xdr:cNvGraphicFramePr>
              <a:graphicFrameLocks/>
            </xdr:cNvGraphicFramePr>
          </xdr:nvGraphicFramePr>
          <xdr:xfrm>
            <a:off x="4830536" y="3102429"/>
            <a:ext cx="4572000" cy="27643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2"/>
            </a:graphicData>
          </a:graphic>
        </xdr:graphicFrame>
      </xdr:grpSp>
      <xdr:sp macro="" textlink="">
        <xdr:nvSpPr>
          <xdr:cNvPr id="258" name="CuadroTexto 257"/>
          <xdr:cNvSpPr txBox="1"/>
        </xdr:nvSpPr>
        <xdr:spPr>
          <a:xfrm>
            <a:off x="14354709" y="201696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259" name="CuadroTexto 258"/>
          <xdr:cNvSpPr txBox="1"/>
        </xdr:nvSpPr>
        <xdr:spPr>
          <a:xfrm>
            <a:off x="14354709" y="3159384"/>
            <a:ext cx="847848" cy="22086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260" name="CuadroTexto 259"/>
          <xdr:cNvSpPr txBox="1"/>
        </xdr:nvSpPr>
        <xdr:spPr>
          <a:xfrm>
            <a:off x="19175056" y="220901"/>
            <a:ext cx="838321" cy="21126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27</xdr:col>
      <xdr:colOff>0</xdr:colOff>
      <xdr:row>36</xdr:row>
      <xdr:rowOff>38100</xdr:rowOff>
    </xdr:to>
    <xdr:grpSp>
      <xdr:nvGrpSpPr>
        <xdr:cNvPr id="15281723" name="Grupo 2"/>
        <xdr:cNvGrpSpPr>
          <a:grpSpLocks/>
        </xdr:cNvGrpSpPr>
      </xdr:nvGrpSpPr>
      <xdr:grpSpPr bwMode="auto">
        <a:xfrm>
          <a:off x="10668000" y="158750"/>
          <a:ext cx="9906000" cy="5594350"/>
          <a:chOff x="0" y="163286"/>
          <a:chExt cx="9906000" cy="5753100"/>
        </a:xfrm>
      </xdr:grpSpPr>
      <xdr:grpSp>
        <xdr:nvGrpSpPr>
          <xdr:cNvPr id="15281803" name="Grupo 5"/>
          <xdr:cNvGrpSpPr>
            <a:grpSpLocks/>
          </xdr:cNvGrpSpPr>
        </xdr:nvGrpSpPr>
        <xdr:grpSpPr bwMode="auto">
          <a:xfrm>
            <a:off x="0" y="163286"/>
            <a:ext cx="9906000" cy="5753100"/>
            <a:chOff x="0" y="163286"/>
            <a:chExt cx="9906000" cy="5754710"/>
          </a:xfrm>
        </xdr:grpSpPr>
        <xdr:graphicFrame macro="">
          <xdr:nvGraphicFramePr>
            <xdr:cNvPr id="15281807" name="Gráfico 1"/>
            <xdr:cNvGraphicFramePr>
              <a:graphicFrameLocks/>
            </xdr:cNvGraphicFramePr>
          </xdr:nvGraphicFramePr>
          <xdr:xfrm>
            <a:off x="0" y="163286"/>
            <a:ext cx="4572000" cy="27881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15281808" name="Gráfico 2"/>
            <xdr:cNvGraphicFramePr>
              <a:graphicFrameLocks/>
            </xdr:cNvGraphicFramePr>
          </xdr:nvGraphicFramePr>
          <xdr:xfrm>
            <a:off x="5334000" y="166858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15281809" name="Gráfico 3"/>
            <xdr:cNvGraphicFramePr>
              <a:graphicFrameLocks/>
            </xdr:cNvGraphicFramePr>
          </xdr:nvGraphicFramePr>
          <xdr:xfrm>
            <a:off x="5953" y="3130493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15281810" name="Gráfico 4"/>
            <xdr:cNvGraphicFramePr>
              <a:graphicFrameLocks/>
            </xdr:cNvGraphicFramePr>
          </xdr:nvGraphicFramePr>
          <xdr:xfrm>
            <a:off x="5334000" y="3126922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18" name="CuadroTexto 17"/>
          <xdr:cNvSpPr txBox="1"/>
        </xdr:nvSpPr>
        <xdr:spPr>
          <a:xfrm>
            <a:off x="3705225" y="3159892"/>
            <a:ext cx="847725" cy="230508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16" name="CuadroTexto 15"/>
          <xdr:cNvSpPr txBox="1"/>
        </xdr:nvSpPr>
        <xdr:spPr>
          <a:xfrm>
            <a:off x="3705225" y="192100"/>
            <a:ext cx="838200" cy="220904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17" name="CuadroTexto 16"/>
          <xdr:cNvSpPr txBox="1"/>
        </xdr:nvSpPr>
        <xdr:spPr>
          <a:xfrm>
            <a:off x="9039225" y="192100"/>
            <a:ext cx="838200" cy="230508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0</xdr:col>
      <xdr:colOff>0</xdr:colOff>
      <xdr:row>1</xdr:row>
      <xdr:rowOff>0</xdr:rowOff>
    </xdr:from>
    <xdr:to>
      <xdr:col>13</xdr:col>
      <xdr:colOff>0</xdr:colOff>
      <xdr:row>36</xdr:row>
      <xdr:rowOff>38100</xdr:rowOff>
    </xdr:to>
    <xdr:grpSp>
      <xdr:nvGrpSpPr>
        <xdr:cNvPr id="15281724" name="Grupo 27"/>
        <xdr:cNvGrpSpPr>
          <a:grpSpLocks/>
        </xdr:cNvGrpSpPr>
      </xdr:nvGrpSpPr>
      <xdr:grpSpPr bwMode="auto">
        <a:xfrm>
          <a:off x="0" y="158750"/>
          <a:ext cx="9906000" cy="5594350"/>
          <a:chOff x="0" y="163286"/>
          <a:chExt cx="9906000" cy="5753100"/>
        </a:xfrm>
      </xdr:grpSpPr>
      <xdr:grpSp>
        <xdr:nvGrpSpPr>
          <xdr:cNvPr id="15281795" name="Grupo 5"/>
          <xdr:cNvGrpSpPr>
            <a:grpSpLocks/>
          </xdr:cNvGrpSpPr>
        </xdr:nvGrpSpPr>
        <xdr:grpSpPr bwMode="auto">
          <a:xfrm>
            <a:off x="0" y="163286"/>
            <a:ext cx="9906000" cy="5753100"/>
            <a:chOff x="0" y="163286"/>
            <a:chExt cx="9906000" cy="5754710"/>
          </a:xfrm>
        </xdr:grpSpPr>
        <xdr:graphicFrame macro="">
          <xdr:nvGraphicFramePr>
            <xdr:cNvPr id="15281799" name="Gráfico 1"/>
            <xdr:cNvGraphicFramePr>
              <a:graphicFrameLocks/>
            </xdr:cNvGraphicFramePr>
          </xdr:nvGraphicFramePr>
          <xdr:xfrm>
            <a:off x="0" y="163286"/>
            <a:ext cx="4572000" cy="27881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15281800" name="Gráfico 2"/>
            <xdr:cNvGraphicFramePr>
              <a:graphicFrameLocks/>
            </xdr:cNvGraphicFramePr>
          </xdr:nvGraphicFramePr>
          <xdr:xfrm>
            <a:off x="5334000" y="166858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15281801" name="Gráfico 3"/>
            <xdr:cNvGraphicFramePr>
              <a:graphicFrameLocks/>
            </xdr:cNvGraphicFramePr>
          </xdr:nvGraphicFramePr>
          <xdr:xfrm>
            <a:off x="5953" y="3130493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 macro="">
          <xdr:nvGraphicFramePr>
            <xdr:cNvPr id="15281802" name="Gráfico 4"/>
            <xdr:cNvGraphicFramePr>
              <a:graphicFrameLocks/>
            </xdr:cNvGraphicFramePr>
          </xdr:nvGraphicFramePr>
          <xdr:xfrm>
            <a:off x="5334000" y="3126922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</xdr:grpSp>
      <xdr:sp macro="" textlink="">
        <xdr:nvSpPr>
          <xdr:cNvPr id="30" name="CuadroTexto 29"/>
          <xdr:cNvSpPr txBox="1"/>
        </xdr:nvSpPr>
        <xdr:spPr>
          <a:xfrm>
            <a:off x="3705225" y="3159892"/>
            <a:ext cx="847725" cy="230508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31" name="CuadroTexto 30"/>
          <xdr:cNvSpPr txBox="1"/>
        </xdr:nvSpPr>
        <xdr:spPr>
          <a:xfrm>
            <a:off x="3705225" y="192100"/>
            <a:ext cx="838200" cy="220904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32" name="CuadroTexto 31"/>
          <xdr:cNvSpPr txBox="1"/>
        </xdr:nvSpPr>
        <xdr:spPr>
          <a:xfrm>
            <a:off x="9039225" y="192100"/>
            <a:ext cx="838200" cy="230508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0</xdr:col>
      <xdr:colOff>0</xdr:colOff>
      <xdr:row>55</xdr:row>
      <xdr:rowOff>0</xdr:rowOff>
    </xdr:from>
    <xdr:to>
      <xdr:col>13</xdr:col>
      <xdr:colOff>0</xdr:colOff>
      <xdr:row>90</xdr:row>
      <xdr:rowOff>38100</xdr:rowOff>
    </xdr:to>
    <xdr:grpSp>
      <xdr:nvGrpSpPr>
        <xdr:cNvPr id="15281725" name="Grupo 36"/>
        <xdr:cNvGrpSpPr>
          <a:grpSpLocks/>
        </xdr:cNvGrpSpPr>
      </xdr:nvGrpSpPr>
      <xdr:grpSpPr bwMode="auto">
        <a:xfrm>
          <a:off x="0" y="8731250"/>
          <a:ext cx="9906000" cy="5594350"/>
          <a:chOff x="0" y="163286"/>
          <a:chExt cx="9906000" cy="5753100"/>
        </a:xfrm>
      </xdr:grpSpPr>
      <xdr:grpSp>
        <xdr:nvGrpSpPr>
          <xdr:cNvPr id="15281787" name="Grupo 5"/>
          <xdr:cNvGrpSpPr>
            <a:grpSpLocks/>
          </xdr:cNvGrpSpPr>
        </xdr:nvGrpSpPr>
        <xdr:grpSpPr bwMode="auto">
          <a:xfrm>
            <a:off x="0" y="163286"/>
            <a:ext cx="9906000" cy="5753100"/>
            <a:chOff x="0" y="163286"/>
            <a:chExt cx="9906000" cy="5754710"/>
          </a:xfrm>
        </xdr:grpSpPr>
        <xdr:graphicFrame macro="">
          <xdr:nvGraphicFramePr>
            <xdr:cNvPr id="15281791" name="Gráfico 1"/>
            <xdr:cNvGraphicFramePr>
              <a:graphicFrameLocks/>
            </xdr:cNvGraphicFramePr>
          </xdr:nvGraphicFramePr>
          <xdr:xfrm>
            <a:off x="0" y="163286"/>
            <a:ext cx="4572000" cy="27881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15281792" name="Gráfico 2"/>
            <xdr:cNvGraphicFramePr>
              <a:graphicFrameLocks/>
            </xdr:cNvGraphicFramePr>
          </xdr:nvGraphicFramePr>
          <xdr:xfrm>
            <a:off x="5334000" y="166858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15281793" name="Gráfico 3"/>
            <xdr:cNvGraphicFramePr>
              <a:graphicFrameLocks/>
            </xdr:cNvGraphicFramePr>
          </xdr:nvGraphicFramePr>
          <xdr:xfrm>
            <a:off x="5953" y="3130493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15281794" name="Gráfico 4"/>
            <xdr:cNvGraphicFramePr>
              <a:graphicFrameLocks/>
            </xdr:cNvGraphicFramePr>
          </xdr:nvGraphicFramePr>
          <xdr:xfrm>
            <a:off x="5334000" y="3126922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</xdr:grpSp>
      <xdr:sp macro="" textlink="">
        <xdr:nvSpPr>
          <xdr:cNvPr id="39" name="CuadroTexto 38"/>
          <xdr:cNvSpPr txBox="1"/>
        </xdr:nvSpPr>
        <xdr:spPr>
          <a:xfrm>
            <a:off x="3705225" y="3159892"/>
            <a:ext cx="847725" cy="230508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40" name="CuadroTexto 39"/>
          <xdr:cNvSpPr txBox="1"/>
        </xdr:nvSpPr>
        <xdr:spPr>
          <a:xfrm>
            <a:off x="3705225" y="192100"/>
            <a:ext cx="838200" cy="220904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41" name="CuadroTexto 40"/>
          <xdr:cNvSpPr txBox="1"/>
        </xdr:nvSpPr>
        <xdr:spPr>
          <a:xfrm>
            <a:off x="9039225" y="192100"/>
            <a:ext cx="838200" cy="230508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14</xdr:col>
      <xdr:colOff>0</xdr:colOff>
      <xdr:row>55</xdr:row>
      <xdr:rowOff>0</xdr:rowOff>
    </xdr:from>
    <xdr:to>
      <xdr:col>27</xdr:col>
      <xdr:colOff>0</xdr:colOff>
      <xdr:row>90</xdr:row>
      <xdr:rowOff>38100</xdr:rowOff>
    </xdr:to>
    <xdr:grpSp>
      <xdr:nvGrpSpPr>
        <xdr:cNvPr id="15281726" name="Grupo 45"/>
        <xdr:cNvGrpSpPr>
          <a:grpSpLocks/>
        </xdr:cNvGrpSpPr>
      </xdr:nvGrpSpPr>
      <xdr:grpSpPr bwMode="auto">
        <a:xfrm>
          <a:off x="10668000" y="8731250"/>
          <a:ext cx="9906000" cy="5594350"/>
          <a:chOff x="0" y="163286"/>
          <a:chExt cx="9906000" cy="5753100"/>
        </a:xfrm>
      </xdr:grpSpPr>
      <xdr:grpSp>
        <xdr:nvGrpSpPr>
          <xdr:cNvPr id="15281779" name="Grupo 5"/>
          <xdr:cNvGrpSpPr>
            <a:grpSpLocks/>
          </xdr:cNvGrpSpPr>
        </xdr:nvGrpSpPr>
        <xdr:grpSpPr bwMode="auto">
          <a:xfrm>
            <a:off x="0" y="163286"/>
            <a:ext cx="9906000" cy="5753100"/>
            <a:chOff x="0" y="163286"/>
            <a:chExt cx="9906000" cy="5754710"/>
          </a:xfrm>
        </xdr:grpSpPr>
        <xdr:graphicFrame macro="">
          <xdr:nvGraphicFramePr>
            <xdr:cNvPr id="15281783" name="Gráfico 1"/>
            <xdr:cNvGraphicFramePr>
              <a:graphicFrameLocks/>
            </xdr:cNvGraphicFramePr>
          </xdr:nvGraphicFramePr>
          <xdr:xfrm>
            <a:off x="0" y="163286"/>
            <a:ext cx="4572000" cy="27881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graphicFrame macro="">
          <xdr:nvGraphicFramePr>
            <xdr:cNvPr id="15281784" name="Gráfico 2"/>
            <xdr:cNvGraphicFramePr>
              <a:graphicFrameLocks/>
            </xdr:cNvGraphicFramePr>
          </xdr:nvGraphicFramePr>
          <xdr:xfrm>
            <a:off x="5334000" y="166858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  <xdr:graphicFrame macro="">
          <xdr:nvGraphicFramePr>
            <xdr:cNvPr id="15281785" name="Gráfico 3"/>
            <xdr:cNvGraphicFramePr>
              <a:graphicFrameLocks/>
            </xdr:cNvGraphicFramePr>
          </xdr:nvGraphicFramePr>
          <xdr:xfrm>
            <a:off x="5953" y="3130493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5"/>
            </a:graphicData>
          </a:graphic>
        </xdr:graphicFrame>
        <xdr:graphicFrame macro="">
          <xdr:nvGraphicFramePr>
            <xdr:cNvPr id="15281786" name="Gráfico 4"/>
            <xdr:cNvGraphicFramePr>
              <a:graphicFrameLocks/>
            </xdr:cNvGraphicFramePr>
          </xdr:nvGraphicFramePr>
          <xdr:xfrm>
            <a:off x="5334000" y="3126922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6"/>
            </a:graphicData>
          </a:graphic>
        </xdr:graphicFrame>
      </xdr:grpSp>
      <xdr:sp macro="" textlink="">
        <xdr:nvSpPr>
          <xdr:cNvPr id="48" name="CuadroTexto 47"/>
          <xdr:cNvSpPr txBox="1"/>
        </xdr:nvSpPr>
        <xdr:spPr>
          <a:xfrm>
            <a:off x="3705225" y="3159892"/>
            <a:ext cx="847725" cy="230508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49" name="CuadroTexto 48"/>
          <xdr:cNvSpPr txBox="1"/>
        </xdr:nvSpPr>
        <xdr:spPr>
          <a:xfrm>
            <a:off x="3705225" y="192100"/>
            <a:ext cx="838200" cy="220904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50" name="CuadroTexto 49"/>
          <xdr:cNvSpPr txBox="1"/>
        </xdr:nvSpPr>
        <xdr:spPr>
          <a:xfrm>
            <a:off x="9039225" y="192100"/>
            <a:ext cx="838200" cy="230508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0</xdr:col>
      <xdr:colOff>0</xdr:colOff>
      <xdr:row>109</xdr:row>
      <xdr:rowOff>0</xdr:rowOff>
    </xdr:from>
    <xdr:to>
      <xdr:col>13</xdr:col>
      <xdr:colOff>0</xdr:colOff>
      <xdr:row>143</xdr:row>
      <xdr:rowOff>133350</xdr:rowOff>
    </xdr:to>
    <xdr:grpSp>
      <xdr:nvGrpSpPr>
        <xdr:cNvPr id="15281727" name="Grupo 54"/>
        <xdr:cNvGrpSpPr>
          <a:grpSpLocks/>
        </xdr:cNvGrpSpPr>
      </xdr:nvGrpSpPr>
      <xdr:grpSpPr bwMode="auto">
        <a:xfrm>
          <a:off x="0" y="17303750"/>
          <a:ext cx="9906000" cy="5530850"/>
          <a:chOff x="0" y="163286"/>
          <a:chExt cx="9906000" cy="5753100"/>
        </a:xfrm>
      </xdr:grpSpPr>
      <xdr:grpSp>
        <xdr:nvGrpSpPr>
          <xdr:cNvPr id="15281771" name="Grupo 5"/>
          <xdr:cNvGrpSpPr>
            <a:grpSpLocks/>
          </xdr:cNvGrpSpPr>
        </xdr:nvGrpSpPr>
        <xdr:grpSpPr bwMode="auto">
          <a:xfrm>
            <a:off x="0" y="163286"/>
            <a:ext cx="9906000" cy="5753100"/>
            <a:chOff x="0" y="163286"/>
            <a:chExt cx="9906000" cy="5754710"/>
          </a:xfrm>
        </xdr:grpSpPr>
        <xdr:graphicFrame macro="">
          <xdr:nvGraphicFramePr>
            <xdr:cNvPr id="15281775" name="Gráfico 1"/>
            <xdr:cNvGraphicFramePr>
              <a:graphicFrameLocks/>
            </xdr:cNvGraphicFramePr>
          </xdr:nvGraphicFramePr>
          <xdr:xfrm>
            <a:off x="0" y="163286"/>
            <a:ext cx="4572000" cy="27881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7"/>
            </a:graphicData>
          </a:graphic>
        </xdr:graphicFrame>
        <xdr:graphicFrame macro="">
          <xdr:nvGraphicFramePr>
            <xdr:cNvPr id="15281776" name="Gráfico 2"/>
            <xdr:cNvGraphicFramePr>
              <a:graphicFrameLocks/>
            </xdr:cNvGraphicFramePr>
          </xdr:nvGraphicFramePr>
          <xdr:xfrm>
            <a:off x="5334000" y="166858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8"/>
            </a:graphicData>
          </a:graphic>
        </xdr:graphicFrame>
        <xdr:graphicFrame macro="">
          <xdr:nvGraphicFramePr>
            <xdr:cNvPr id="15281777" name="Gráfico 3"/>
            <xdr:cNvGraphicFramePr>
              <a:graphicFrameLocks/>
            </xdr:cNvGraphicFramePr>
          </xdr:nvGraphicFramePr>
          <xdr:xfrm>
            <a:off x="5953" y="3130493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9"/>
            </a:graphicData>
          </a:graphic>
        </xdr:graphicFrame>
        <xdr:graphicFrame macro="">
          <xdr:nvGraphicFramePr>
            <xdr:cNvPr id="15281778" name="Gráfico 4"/>
            <xdr:cNvGraphicFramePr>
              <a:graphicFrameLocks/>
            </xdr:cNvGraphicFramePr>
          </xdr:nvGraphicFramePr>
          <xdr:xfrm>
            <a:off x="5334000" y="3126922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0"/>
            </a:graphicData>
          </a:graphic>
        </xdr:graphicFrame>
      </xdr:grpSp>
      <xdr:sp macro="" textlink="">
        <xdr:nvSpPr>
          <xdr:cNvPr id="57" name="CuadroTexto 56"/>
          <xdr:cNvSpPr txBox="1"/>
        </xdr:nvSpPr>
        <xdr:spPr>
          <a:xfrm>
            <a:off x="3705225" y="3156453"/>
            <a:ext cx="847725" cy="233234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58" name="CuadroTexto 57"/>
          <xdr:cNvSpPr txBox="1"/>
        </xdr:nvSpPr>
        <xdr:spPr>
          <a:xfrm>
            <a:off x="3705225" y="192440"/>
            <a:ext cx="838200" cy="22351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59" name="CuadroTexto 58"/>
          <xdr:cNvSpPr txBox="1"/>
        </xdr:nvSpPr>
        <xdr:spPr>
          <a:xfrm>
            <a:off x="9039225" y="192440"/>
            <a:ext cx="838200" cy="233234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14</xdr:col>
      <xdr:colOff>0</xdr:colOff>
      <xdr:row>109</xdr:row>
      <xdr:rowOff>0</xdr:rowOff>
    </xdr:from>
    <xdr:to>
      <xdr:col>27</xdr:col>
      <xdr:colOff>0</xdr:colOff>
      <xdr:row>143</xdr:row>
      <xdr:rowOff>133350</xdr:rowOff>
    </xdr:to>
    <xdr:grpSp>
      <xdr:nvGrpSpPr>
        <xdr:cNvPr id="15281728" name="Grupo 63"/>
        <xdr:cNvGrpSpPr>
          <a:grpSpLocks/>
        </xdr:cNvGrpSpPr>
      </xdr:nvGrpSpPr>
      <xdr:grpSpPr bwMode="auto">
        <a:xfrm>
          <a:off x="10668000" y="17303750"/>
          <a:ext cx="9906000" cy="5530850"/>
          <a:chOff x="0" y="163286"/>
          <a:chExt cx="9906000" cy="5753100"/>
        </a:xfrm>
      </xdr:grpSpPr>
      <xdr:grpSp>
        <xdr:nvGrpSpPr>
          <xdr:cNvPr id="15281763" name="Grupo 5"/>
          <xdr:cNvGrpSpPr>
            <a:grpSpLocks/>
          </xdr:cNvGrpSpPr>
        </xdr:nvGrpSpPr>
        <xdr:grpSpPr bwMode="auto">
          <a:xfrm>
            <a:off x="0" y="163286"/>
            <a:ext cx="9906000" cy="5753100"/>
            <a:chOff x="0" y="163286"/>
            <a:chExt cx="9906000" cy="5754710"/>
          </a:xfrm>
        </xdr:grpSpPr>
        <xdr:graphicFrame macro="">
          <xdr:nvGraphicFramePr>
            <xdr:cNvPr id="15281767" name="Gráfico 1"/>
            <xdr:cNvGraphicFramePr>
              <a:graphicFrameLocks/>
            </xdr:cNvGraphicFramePr>
          </xdr:nvGraphicFramePr>
          <xdr:xfrm>
            <a:off x="0" y="163286"/>
            <a:ext cx="4572000" cy="27881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1"/>
            </a:graphicData>
          </a:graphic>
        </xdr:graphicFrame>
        <xdr:graphicFrame macro="">
          <xdr:nvGraphicFramePr>
            <xdr:cNvPr id="15281768" name="Gráfico 2"/>
            <xdr:cNvGraphicFramePr>
              <a:graphicFrameLocks/>
            </xdr:cNvGraphicFramePr>
          </xdr:nvGraphicFramePr>
          <xdr:xfrm>
            <a:off x="5334000" y="166858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  <xdr:graphicFrame macro="">
          <xdr:nvGraphicFramePr>
            <xdr:cNvPr id="15281769" name="Gráfico 3"/>
            <xdr:cNvGraphicFramePr>
              <a:graphicFrameLocks/>
            </xdr:cNvGraphicFramePr>
          </xdr:nvGraphicFramePr>
          <xdr:xfrm>
            <a:off x="5953" y="3130493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3"/>
            </a:graphicData>
          </a:graphic>
        </xdr:graphicFrame>
        <xdr:graphicFrame macro="">
          <xdr:nvGraphicFramePr>
            <xdr:cNvPr id="15281770" name="Gráfico 4"/>
            <xdr:cNvGraphicFramePr>
              <a:graphicFrameLocks/>
            </xdr:cNvGraphicFramePr>
          </xdr:nvGraphicFramePr>
          <xdr:xfrm>
            <a:off x="5334000" y="3126922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4"/>
            </a:graphicData>
          </a:graphic>
        </xdr:graphicFrame>
      </xdr:grpSp>
      <xdr:sp macro="" textlink="">
        <xdr:nvSpPr>
          <xdr:cNvPr id="66" name="CuadroTexto 65"/>
          <xdr:cNvSpPr txBox="1"/>
        </xdr:nvSpPr>
        <xdr:spPr>
          <a:xfrm>
            <a:off x="3705225" y="3156453"/>
            <a:ext cx="847725" cy="233234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67" name="CuadroTexto 66"/>
          <xdr:cNvSpPr txBox="1"/>
        </xdr:nvSpPr>
        <xdr:spPr>
          <a:xfrm>
            <a:off x="3705225" y="192440"/>
            <a:ext cx="838200" cy="22351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68" name="CuadroTexto 67"/>
          <xdr:cNvSpPr txBox="1"/>
        </xdr:nvSpPr>
        <xdr:spPr>
          <a:xfrm>
            <a:off x="9039225" y="192440"/>
            <a:ext cx="838200" cy="233234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0</xdr:col>
      <xdr:colOff>0</xdr:colOff>
      <xdr:row>163</xdr:row>
      <xdr:rowOff>0</xdr:rowOff>
    </xdr:from>
    <xdr:to>
      <xdr:col>13</xdr:col>
      <xdr:colOff>0</xdr:colOff>
      <xdr:row>198</xdr:row>
      <xdr:rowOff>0</xdr:rowOff>
    </xdr:to>
    <xdr:grpSp>
      <xdr:nvGrpSpPr>
        <xdr:cNvPr id="15281729" name="Grupo 72"/>
        <xdr:cNvGrpSpPr>
          <a:grpSpLocks/>
        </xdr:cNvGrpSpPr>
      </xdr:nvGrpSpPr>
      <xdr:grpSpPr bwMode="auto">
        <a:xfrm>
          <a:off x="0" y="25876250"/>
          <a:ext cx="9906000" cy="5556250"/>
          <a:chOff x="0" y="163286"/>
          <a:chExt cx="9906000" cy="5753100"/>
        </a:xfrm>
      </xdr:grpSpPr>
      <xdr:grpSp>
        <xdr:nvGrpSpPr>
          <xdr:cNvPr id="15281755" name="Grupo 5"/>
          <xdr:cNvGrpSpPr>
            <a:grpSpLocks/>
          </xdr:cNvGrpSpPr>
        </xdr:nvGrpSpPr>
        <xdr:grpSpPr bwMode="auto">
          <a:xfrm>
            <a:off x="0" y="163286"/>
            <a:ext cx="9906000" cy="5753100"/>
            <a:chOff x="0" y="163286"/>
            <a:chExt cx="9906000" cy="5754710"/>
          </a:xfrm>
        </xdr:grpSpPr>
        <xdr:graphicFrame macro="">
          <xdr:nvGraphicFramePr>
            <xdr:cNvPr id="15281759" name="Gráfico 1"/>
            <xdr:cNvGraphicFramePr>
              <a:graphicFrameLocks/>
            </xdr:cNvGraphicFramePr>
          </xdr:nvGraphicFramePr>
          <xdr:xfrm>
            <a:off x="0" y="163286"/>
            <a:ext cx="4572000" cy="27881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5"/>
            </a:graphicData>
          </a:graphic>
        </xdr:graphicFrame>
        <xdr:graphicFrame macro="">
          <xdr:nvGraphicFramePr>
            <xdr:cNvPr id="15281760" name="Gráfico 2"/>
            <xdr:cNvGraphicFramePr>
              <a:graphicFrameLocks/>
            </xdr:cNvGraphicFramePr>
          </xdr:nvGraphicFramePr>
          <xdr:xfrm>
            <a:off x="5334000" y="166858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6"/>
            </a:graphicData>
          </a:graphic>
        </xdr:graphicFrame>
        <xdr:graphicFrame macro="">
          <xdr:nvGraphicFramePr>
            <xdr:cNvPr id="15281761" name="Gráfico 3"/>
            <xdr:cNvGraphicFramePr>
              <a:graphicFrameLocks/>
            </xdr:cNvGraphicFramePr>
          </xdr:nvGraphicFramePr>
          <xdr:xfrm>
            <a:off x="5953" y="3130493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7"/>
            </a:graphicData>
          </a:graphic>
        </xdr:graphicFrame>
        <xdr:graphicFrame macro="">
          <xdr:nvGraphicFramePr>
            <xdr:cNvPr id="15281762" name="Gráfico 4"/>
            <xdr:cNvGraphicFramePr>
              <a:graphicFrameLocks/>
            </xdr:cNvGraphicFramePr>
          </xdr:nvGraphicFramePr>
          <xdr:xfrm>
            <a:off x="5334000" y="3126922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8"/>
            </a:graphicData>
          </a:graphic>
        </xdr:graphicFrame>
      </xdr:grpSp>
      <xdr:sp macro="" textlink="">
        <xdr:nvSpPr>
          <xdr:cNvPr id="75" name="CuadroTexto 74"/>
          <xdr:cNvSpPr txBox="1"/>
        </xdr:nvSpPr>
        <xdr:spPr>
          <a:xfrm>
            <a:off x="3705225" y="3160699"/>
            <a:ext cx="847725" cy="232058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76" name="CuadroTexto 75"/>
          <xdr:cNvSpPr txBox="1"/>
        </xdr:nvSpPr>
        <xdr:spPr>
          <a:xfrm>
            <a:off x="3705225" y="192293"/>
            <a:ext cx="838200" cy="222389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77" name="CuadroTexto 76"/>
          <xdr:cNvSpPr txBox="1"/>
        </xdr:nvSpPr>
        <xdr:spPr>
          <a:xfrm>
            <a:off x="9039225" y="192293"/>
            <a:ext cx="838200" cy="232058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14</xdr:col>
      <xdr:colOff>0</xdr:colOff>
      <xdr:row>163</xdr:row>
      <xdr:rowOff>0</xdr:rowOff>
    </xdr:from>
    <xdr:to>
      <xdr:col>27</xdr:col>
      <xdr:colOff>0</xdr:colOff>
      <xdr:row>198</xdr:row>
      <xdr:rowOff>0</xdr:rowOff>
    </xdr:to>
    <xdr:grpSp>
      <xdr:nvGrpSpPr>
        <xdr:cNvPr id="15281730" name="Grupo 81"/>
        <xdr:cNvGrpSpPr>
          <a:grpSpLocks/>
        </xdr:cNvGrpSpPr>
      </xdr:nvGrpSpPr>
      <xdr:grpSpPr bwMode="auto">
        <a:xfrm>
          <a:off x="10668000" y="25876250"/>
          <a:ext cx="9906000" cy="5556250"/>
          <a:chOff x="0" y="163286"/>
          <a:chExt cx="9906000" cy="5753100"/>
        </a:xfrm>
      </xdr:grpSpPr>
      <xdr:grpSp>
        <xdr:nvGrpSpPr>
          <xdr:cNvPr id="15281747" name="Grupo 5"/>
          <xdr:cNvGrpSpPr>
            <a:grpSpLocks/>
          </xdr:cNvGrpSpPr>
        </xdr:nvGrpSpPr>
        <xdr:grpSpPr bwMode="auto">
          <a:xfrm>
            <a:off x="0" y="163286"/>
            <a:ext cx="9906000" cy="5753100"/>
            <a:chOff x="0" y="163286"/>
            <a:chExt cx="9906000" cy="5754710"/>
          </a:xfrm>
        </xdr:grpSpPr>
        <xdr:graphicFrame macro="">
          <xdr:nvGraphicFramePr>
            <xdr:cNvPr id="15281751" name="Gráfico 1"/>
            <xdr:cNvGraphicFramePr>
              <a:graphicFrameLocks/>
            </xdr:cNvGraphicFramePr>
          </xdr:nvGraphicFramePr>
          <xdr:xfrm>
            <a:off x="0" y="163286"/>
            <a:ext cx="4572000" cy="27881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9"/>
            </a:graphicData>
          </a:graphic>
        </xdr:graphicFrame>
        <xdr:graphicFrame macro="">
          <xdr:nvGraphicFramePr>
            <xdr:cNvPr id="15281752" name="Gráfico 2"/>
            <xdr:cNvGraphicFramePr>
              <a:graphicFrameLocks/>
            </xdr:cNvGraphicFramePr>
          </xdr:nvGraphicFramePr>
          <xdr:xfrm>
            <a:off x="5334000" y="166858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0"/>
            </a:graphicData>
          </a:graphic>
        </xdr:graphicFrame>
        <xdr:graphicFrame macro="">
          <xdr:nvGraphicFramePr>
            <xdr:cNvPr id="15281753" name="Gráfico 3"/>
            <xdr:cNvGraphicFramePr>
              <a:graphicFrameLocks/>
            </xdr:cNvGraphicFramePr>
          </xdr:nvGraphicFramePr>
          <xdr:xfrm>
            <a:off x="5953" y="3130493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1"/>
            </a:graphicData>
          </a:graphic>
        </xdr:graphicFrame>
        <xdr:graphicFrame macro="">
          <xdr:nvGraphicFramePr>
            <xdr:cNvPr id="15281754" name="Gráfico 4"/>
            <xdr:cNvGraphicFramePr>
              <a:graphicFrameLocks/>
            </xdr:cNvGraphicFramePr>
          </xdr:nvGraphicFramePr>
          <xdr:xfrm>
            <a:off x="5334000" y="3126922"/>
            <a:ext cx="4572000" cy="27875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2"/>
            </a:graphicData>
          </a:graphic>
        </xdr:graphicFrame>
      </xdr:grpSp>
      <xdr:sp macro="" textlink="">
        <xdr:nvSpPr>
          <xdr:cNvPr id="84" name="CuadroTexto 83"/>
          <xdr:cNvSpPr txBox="1"/>
        </xdr:nvSpPr>
        <xdr:spPr>
          <a:xfrm>
            <a:off x="3705225" y="3160699"/>
            <a:ext cx="847725" cy="232058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85" name="CuadroTexto 84"/>
          <xdr:cNvSpPr txBox="1"/>
        </xdr:nvSpPr>
        <xdr:spPr>
          <a:xfrm>
            <a:off x="3705225" y="192293"/>
            <a:ext cx="838200" cy="222389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  <xdr:sp macro="" textlink="">
        <xdr:nvSpPr>
          <xdr:cNvPr id="86" name="CuadroTexto 85"/>
          <xdr:cNvSpPr txBox="1"/>
        </xdr:nvSpPr>
        <xdr:spPr>
          <a:xfrm>
            <a:off x="9039225" y="192293"/>
            <a:ext cx="838200" cy="232058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100" b="1"/>
              <a:t>DAYWEEK</a:t>
            </a:r>
          </a:p>
        </xdr:txBody>
      </xdr:sp>
    </xdr:grpSp>
    <xdr:clientData/>
  </xdr:twoCellAnchor>
  <xdr:twoCellAnchor>
    <xdr:from>
      <xdr:col>0</xdr:col>
      <xdr:colOff>0</xdr:colOff>
      <xdr:row>37</xdr:row>
      <xdr:rowOff>0</xdr:rowOff>
    </xdr:from>
    <xdr:to>
      <xdr:col>6</xdr:col>
      <xdr:colOff>0</xdr:colOff>
      <xdr:row>54</xdr:row>
      <xdr:rowOff>19050</xdr:rowOff>
    </xdr:to>
    <xdr:graphicFrame macro="">
      <xdr:nvGraphicFramePr>
        <xdr:cNvPr id="15281731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752475</xdr:colOff>
      <xdr:row>37</xdr:row>
      <xdr:rowOff>0</xdr:rowOff>
    </xdr:from>
    <xdr:to>
      <xdr:col>12</xdr:col>
      <xdr:colOff>752475</xdr:colOff>
      <xdr:row>54</xdr:row>
      <xdr:rowOff>9525</xdr:rowOff>
    </xdr:to>
    <xdr:graphicFrame macro="">
      <xdr:nvGraphicFramePr>
        <xdr:cNvPr id="1528173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20</xdr:col>
      <xdr:colOff>0</xdr:colOff>
      <xdr:row>54</xdr:row>
      <xdr:rowOff>19050</xdr:rowOff>
    </xdr:to>
    <xdr:graphicFrame macro="">
      <xdr:nvGraphicFramePr>
        <xdr:cNvPr id="1528173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20</xdr:col>
      <xdr:colOff>752475</xdr:colOff>
      <xdr:row>37</xdr:row>
      <xdr:rowOff>0</xdr:rowOff>
    </xdr:from>
    <xdr:to>
      <xdr:col>26</xdr:col>
      <xdr:colOff>752475</xdr:colOff>
      <xdr:row>54</xdr:row>
      <xdr:rowOff>9525</xdr:rowOff>
    </xdr:to>
    <xdr:graphicFrame macro="">
      <xdr:nvGraphicFramePr>
        <xdr:cNvPr id="1528173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6</xdr:col>
      <xdr:colOff>0</xdr:colOff>
      <xdr:row>108</xdr:row>
      <xdr:rowOff>19050</xdr:rowOff>
    </xdr:to>
    <xdr:graphicFrame macro="">
      <xdr:nvGraphicFramePr>
        <xdr:cNvPr id="15281735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752475</xdr:colOff>
      <xdr:row>91</xdr:row>
      <xdr:rowOff>0</xdr:rowOff>
    </xdr:from>
    <xdr:to>
      <xdr:col>12</xdr:col>
      <xdr:colOff>752475</xdr:colOff>
      <xdr:row>108</xdr:row>
      <xdr:rowOff>9525</xdr:rowOff>
    </xdr:to>
    <xdr:graphicFrame macro="">
      <xdr:nvGraphicFramePr>
        <xdr:cNvPr id="1528173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14</xdr:col>
      <xdr:colOff>0</xdr:colOff>
      <xdr:row>91</xdr:row>
      <xdr:rowOff>0</xdr:rowOff>
    </xdr:from>
    <xdr:to>
      <xdr:col>20</xdr:col>
      <xdr:colOff>0</xdr:colOff>
      <xdr:row>108</xdr:row>
      <xdr:rowOff>19050</xdr:rowOff>
    </xdr:to>
    <xdr:graphicFrame macro="">
      <xdr:nvGraphicFramePr>
        <xdr:cNvPr id="15281737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20</xdr:col>
      <xdr:colOff>752475</xdr:colOff>
      <xdr:row>91</xdr:row>
      <xdr:rowOff>0</xdr:rowOff>
    </xdr:from>
    <xdr:to>
      <xdr:col>26</xdr:col>
      <xdr:colOff>752475</xdr:colOff>
      <xdr:row>108</xdr:row>
      <xdr:rowOff>9525</xdr:rowOff>
    </xdr:to>
    <xdr:graphicFrame macro="">
      <xdr:nvGraphicFramePr>
        <xdr:cNvPr id="15281738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6</xdr:col>
      <xdr:colOff>0</xdr:colOff>
      <xdr:row>162</xdr:row>
      <xdr:rowOff>19050</xdr:rowOff>
    </xdr:to>
    <xdr:graphicFrame macro="">
      <xdr:nvGraphicFramePr>
        <xdr:cNvPr id="15281739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752475</xdr:colOff>
      <xdr:row>145</xdr:row>
      <xdr:rowOff>0</xdr:rowOff>
    </xdr:from>
    <xdr:to>
      <xdr:col>12</xdr:col>
      <xdr:colOff>752475</xdr:colOff>
      <xdr:row>162</xdr:row>
      <xdr:rowOff>9525</xdr:rowOff>
    </xdr:to>
    <xdr:graphicFrame macro="">
      <xdr:nvGraphicFramePr>
        <xdr:cNvPr id="1528174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0</xdr:colOff>
      <xdr:row>145</xdr:row>
      <xdr:rowOff>0</xdr:rowOff>
    </xdr:from>
    <xdr:to>
      <xdr:col>20</xdr:col>
      <xdr:colOff>0</xdr:colOff>
      <xdr:row>162</xdr:row>
      <xdr:rowOff>19050</xdr:rowOff>
    </xdr:to>
    <xdr:graphicFrame macro="">
      <xdr:nvGraphicFramePr>
        <xdr:cNvPr id="15281741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20</xdr:col>
      <xdr:colOff>752475</xdr:colOff>
      <xdr:row>145</xdr:row>
      <xdr:rowOff>0</xdr:rowOff>
    </xdr:from>
    <xdr:to>
      <xdr:col>26</xdr:col>
      <xdr:colOff>752475</xdr:colOff>
      <xdr:row>162</xdr:row>
      <xdr:rowOff>9525</xdr:rowOff>
    </xdr:to>
    <xdr:graphicFrame macro="">
      <xdr:nvGraphicFramePr>
        <xdr:cNvPr id="1528174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199</xdr:row>
      <xdr:rowOff>0</xdr:rowOff>
    </xdr:from>
    <xdr:to>
      <xdr:col>6</xdr:col>
      <xdr:colOff>0</xdr:colOff>
      <xdr:row>216</xdr:row>
      <xdr:rowOff>19050</xdr:rowOff>
    </xdr:to>
    <xdr:graphicFrame macro="">
      <xdr:nvGraphicFramePr>
        <xdr:cNvPr id="1528174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752475</xdr:colOff>
      <xdr:row>199</xdr:row>
      <xdr:rowOff>0</xdr:rowOff>
    </xdr:from>
    <xdr:to>
      <xdr:col>12</xdr:col>
      <xdr:colOff>752475</xdr:colOff>
      <xdr:row>216</xdr:row>
      <xdr:rowOff>9525</xdr:rowOff>
    </xdr:to>
    <xdr:graphicFrame macro="">
      <xdr:nvGraphicFramePr>
        <xdr:cNvPr id="1528174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14</xdr:col>
      <xdr:colOff>0</xdr:colOff>
      <xdr:row>199</xdr:row>
      <xdr:rowOff>0</xdr:rowOff>
    </xdr:from>
    <xdr:to>
      <xdr:col>20</xdr:col>
      <xdr:colOff>0</xdr:colOff>
      <xdr:row>216</xdr:row>
      <xdr:rowOff>19050</xdr:rowOff>
    </xdr:to>
    <xdr:graphicFrame macro="">
      <xdr:nvGraphicFramePr>
        <xdr:cNvPr id="15281745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20</xdr:col>
      <xdr:colOff>752475</xdr:colOff>
      <xdr:row>199</xdr:row>
      <xdr:rowOff>0</xdr:rowOff>
    </xdr:from>
    <xdr:to>
      <xdr:col>26</xdr:col>
      <xdr:colOff>752475</xdr:colOff>
      <xdr:row>216</xdr:row>
      <xdr:rowOff>9525</xdr:rowOff>
    </xdr:to>
    <xdr:graphicFrame macro="">
      <xdr:nvGraphicFramePr>
        <xdr:cNvPr id="1528174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IU301"/>
  <sheetViews>
    <sheetView tabSelected="1" zoomScale="80" zoomScaleNormal="80" workbookViewId="0">
      <pane xSplit="3" topLeftCell="M1" activePane="topRight" state="frozen"/>
      <selection pane="topRight" activeCell="M1" sqref="M1"/>
    </sheetView>
  </sheetViews>
  <sheetFormatPr baseColWidth="10" defaultColWidth="11.44140625" defaultRowHeight="13.2" x14ac:dyDescent="0.25"/>
  <cols>
    <col min="1" max="1" width="11.5546875" style="18" customWidth="1"/>
    <col min="2" max="2" width="23.109375" style="18" customWidth="1"/>
    <col min="3" max="3" width="39.6640625" style="18" customWidth="1"/>
    <col min="4" max="4" width="21.33203125" style="20" bestFit="1" customWidth="1"/>
    <col min="5" max="5" width="20.6640625" style="20" bestFit="1" customWidth="1"/>
    <col min="6" max="7" width="26.6640625" style="20" bestFit="1" customWidth="1"/>
    <col min="8" max="9" width="22.33203125" style="20" bestFit="1" customWidth="1"/>
    <col min="10" max="10" width="16" style="20" bestFit="1" customWidth="1"/>
    <col min="11" max="11" width="20.33203125" style="20" bestFit="1" customWidth="1"/>
    <col min="12" max="12" width="21" style="20" bestFit="1" customWidth="1"/>
    <col min="13" max="13" width="18.6640625" style="20" bestFit="1" customWidth="1"/>
    <col min="14" max="14" width="22" style="15" bestFit="1" customWidth="1"/>
    <col min="15" max="20" width="11.44140625" style="15"/>
    <col min="21" max="21" width="17.33203125" style="15" bestFit="1" customWidth="1"/>
    <col min="22" max="22" width="14.5546875" style="15" bestFit="1" customWidth="1"/>
    <col min="23" max="23" width="15.6640625" style="15" bestFit="1" customWidth="1"/>
    <col min="24" max="24" width="15.5546875" style="15" bestFit="1" customWidth="1"/>
    <col min="25" max="16384" width="11.44140625" style="15"/>
  </cols>
  <sheetData>
    <row r="1" spans="1:24" x14ac:dyDescent="0.25">
      <c r="A1" s="5" t="s">
        <v>0</v>
      </c>
      <c r="B1" s="5" t="s">
        <v>1</v>
      </c>
      <c r="C1" s="5" t="s">
        <v>2</v>
      </c>
      <c r="D1" s="1" t="s">
        <v>46</v>
      </c>
      <c r="E1" s="1" t="s">
        <v>45</v>
      </c>
      <c r="F1" s="1" t="s">
        <v>3</v>
      </c>
      <c r="G1" s="1" t="s">
        <v>4</v>
      </c>
      <c r="H1" s="1" t="s">
        <v>39</v>
      </c>
      <c r="I1" s="1" t="s">
        <v>40</v>
      </c>
      <c r="J1" s="1" t="s">
        <v>47</v>
      </c>
      <c r="K1" s="1" t="s">
        <v>41</v>
      </c>
      <c r="L1" s="1" t="s">
        <v>48</v>
      </c>
      <c r="M1" s="28" t="s">
        <v>42</v>
      </c>
      <c r="N1" s="1" t="s">
        <v>43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49</v>
      </c>
      <c r="U1" s="2" t="s">
        <v>66</v>
      </c>
      <c r="V1" s="2" t="s">
        <v>67</v>
      </c>
      <c r="W1" s="2" t="s">
        <v>68</v>
      </c>
      <c r="X1" s="2" t="s">
        <v>69</v>
      </c>
    </row>
    <row r="2" spans="1:24" x14ac:dyDescent="0.25">
      <c r="A2" s="12">
        <v>42491</v>
      </c>
      <c r="B2" s="18" t="s">
        <v>8</v>
      </c>
      <c r="C2" s="18" t="s">
        <v>9</v>
      </c>
      <c r="D2" s="16">
        <v>9474.5254003906248</v>
      </c>
      <c r="E2" s="16">
        <v>23.9757421875</v>
      </c>
      <c r="F2" s="16">
        <v>5.55</v>
      </c>
      <c r="G2" s="16">
        <v>99.09</v>
      </c>
      <c r="H2" s="16">
        <v>3.2697265624999998</v>
      </c>
      <c r="I2" s="16">
        <v>177.66553710937501</v>
      </c>
      <c r="J2" s="16">
        <v>2002.2</v>
      </c>
      <c r="K2" s="16">
        <v>99.83</v>
      </c>
      <c r="L2" s="16">
        <v>25.28</v>
      </c>
      <c r="M2" s="16">
        <f>D2+E2+H2+I2+J2</f>
        <v>11681.63640625</v>
      </c>
      <c r="N2" s="17">
        <f>J2/M2</f>
        <v>0.17139721956495474</v>
      </c>
      <c r="S2" s="15">
        <f>MAX(O2:R2)</f>
        <v>0</v>
      </c>
      <c r="U2" s="15">
        <v>1154.2</v>
      </c>
      <c r="V2" s="15">
        <v>5.39</v>
      </c>
      <c r="W2" s="16">
        <v>9948.4744887466495</v>
      </c>
      <c r="X2" s="16">
        <v>4170.51</v>
      </c>
    </row>
    <row r="3" spans="1:24" x14ac:dyDescent="0.25">
      <c r="A3" s="12">
        <v>42498</v>
      </c>
      <c r="B3" s="18" t="s">
        <v>8</v>
      </c>
      <c r="C3" s="18" t="s">
        <v>9</v>
      </c>
      <c r="D3" s="16">
        <v>11586.843964843751</v>
      </c>
      <c r="E3" s="16">
        <v>22.868749999999999</v>
      </c>
      <c r="F3" s="16">
        <v>5.91</v>
      </c>
      <c r="G3" s="16">
        <v>99.12</v>
      </c>
      <c r="H3" s="16">
        <v>3.4439453124999999</v>
      </c>
      <c r="I3" s="16">
        <v>179.99516601562499</v>
      </c>
      <c r="J3" s="16">
        <v>1895.47</v>
      </c>
      <c r="K3" s="16">
        <v>99.83</v>
      </c>
      <c r="L3" s="16">
        <v>24.62</v>
      </c>
      <c r="M3" s="16">
        <f t="shared" ref="M3:M66" si="0">D3+E3+H3+I3+J3</f>
        <v>13688.621826171875</v>
      </c>
      <c r="N3" s="17">
        <f t="shared" ref="N3:N66" si="1">J3/M3</f>
        <v>0.13847047745712193</v>
      </c>
      <c r="S3" s="15">
        <f t="shared" ref="S3:S66" si="2">MAX(O3:R3)</f>
        <v>0</v>
      </c>
      <c r="U3" s="15">
        <v>1137.8800000000001</v>
      </c>
      <c r="V3" s="15">
        <v>5.36</v>
      </c>
      <c r="W3" s="16">
        <v>9944.7185536078105</v>
      </c>
      <c r="X3" s="16">
        <v>4260.87</v>
      </c>
    </row>
    <row r="4" spans="1:24" x14ac:dyDescent="0.25">
      <c r="A4" s="12">
        <v>42505</v>
      </c>
      <c r="B4" s="19" t="s">
        <v>8</v>
      </c>
      <c r="C4" s="19" t="s">
        <v>9</v>
      </c>
      <c r="D4" s="16">
        <v>11235.265185546876</v>
      </c>
      <c r="E4" s="16">
        <v>19.518916015624999</v>
      </c>
      <c r="F4" s="16">
        <v>5.8</v>
      </c>
      <c r="G4" s="16">
        <v>99.11</v>
      </c>
      <c r="H4" s="16">
        <v>3.5262011718749999</v>
      </c>
      <c r="I4" s="16">
        <v>191.29038085937501</v>
      </c>
      <c r="J4" s="16">
        <v>2633.88</v>
      </c>
      <c r="K4" s="16">
        <v>99.81</v>
      </c>
      <c r="L4" s="16">
        <v>25.94</v>
      </c>
      <c r="M4" s="16">
        <f t="shared" si="0"/>
        <v>14083.480683593749</v>
      </c>
      <c r="N4" s="17">
        <f t="shared" si="1"/>
        <v>0.18701910835637972</v>
      </c>
      <c r="S4" s="15">
        <f t="shared" si="2"/>
        <v>0</v>
      </c>
      <c r="U4" s="15">
        <v>1141.5</v>
      </c>
      <c r="V4" s="15">
        <v>5.43</v>
      </c>
      <c r="W4" s="16">
        <v>9731.6421834973098</v>
      </c>
      <c r="X4" s="16">
        <v>4058.14</v>
      </c>
    </row>
    <row r="5" spans="1:24" x14ac:dyDescent="0.25">
      <c r="A5" s="12">
        <v>42512</v>
      </c>
      <c r="B5" s="19" t="s">
        <v>8</v>
      </c>
      <c r="C5" s="19" t="s">
        <v>9</v>
      </c>
      <c r="D5" s="16">
        <v>11273.038994140625</v>
      </c>
      <c r="E5" s="16">
        <v>18.688583984375001</v>
      </c>
      <c r="F5" s="16">
        <v>5.18</v>
      </c>
      <c r="G5" s="16">
        <v>99.42</v>
      </c>
      <c r="H5" s="16">
        <v>2.9109960937500001</v>
      </c>
      <c r="I5" s="16">
        <v>150.243779296875</v>
      </c>
      <c r="J5" s="16">
        <v>2471.0300000000002</v>
      </c>
      <c r="K5" s="16">
        <v>99.83</v>
      </c>
      <c r="L5" s="16">
        <v>23.21</v>
      </c>
      <c r="M5" s="16">
        <f t="shared" si="0"/>
        <v>13915.912353515625</v>
      </c>
      <c r="N5" s="17">
        <f t="shared" si="1"/>
        <v>0.17756866651834979</v>
      </c>
      <c r="S5" s="15">
        <f t="shared" si="2"/>
        <v>0</v>
      </c>
      <c r="U5" s="15">
        <v>1336.86</v>
      </c>
      <c r="V5" s="15">
        <v>5.56</v>
      </c>
      <c r="W5" s="16">
        <v>9889.1710936426298</v>
      </c>
      <c r="X5" s="16">
        <v>4331.9399999999996</v>
      </c>
    </row>
    <row r="6" spans="1:24" x14ac:dyDescent="0.25">
      <c r="A6" s="12">
        <v>42519</v>
      </c>
      <c r="B6" s="18" t="s">
        <v>8</v>
      </c>
      <c r="C6" s="18" t="s">
        <v>9</v>
      </c>
      <c r="D6" s="16">
        <v>9566.8618066406252</v>
      </c>
      <c r="E6" s="16">
        <v>17.445742187499999</v>
      </c>
      <c r="F6" s="16">
        <v>5.44</v>
      </c>
      <c r="G6" s="16">
        <v>98.8</v>
      </c>
      <c r="H6" s="16">
        <v>3.3652832031250002</v>
      </c>
      <c r="I6" s="16">
        <v>151.18417968750001</v>
      </c>
      <c r="J6" s="16">
        <v>2727.81</v>
      </c>
      <c r="K6" s="16">
        <v>99.81</v>
      </c>
      <c r="L6" s="16">
        <v>25.66</v>
      </c>
      <c r="M6" s="16">
        <f t="shared" si="0"/>
        <v>12466.66701171875</v>
      </c>
      <c r="N6" s="17">
        <f t="shared" si="1"/>
        <v>0.21880828271388339</v>
      </c>
      <c r="O6" s="15">
        <v>45</v>
      </c>
      <c r="P6" s="15">
        <v>23</v>
      </c>
      <c r="Q6" s="15">
        <v>0</v>
      </c>
      <c r="R6" s="15">
        <v>0</v>
      </c>
      <c r="S6" s="15">
        <f t="shared" si="2"/>
        <v>45</v>
      </c>
      <c r="T6" s="15">
        <v>11</v>
      </c>
      <c r="U6" s="15">
        <v>1194.3</v>
      </c>
      <c r="V6" s="15">
        <v>5.43</v>
      </c>
      <c r="W6" s="16">
        <v>9903.2195424544298</v>
      </c>
      <c r="X6" s="16">
        <v>4153.3500000000004</v>
      </c>
    </row>
    <row r="7" spans="1:24" x14ac:dyDescent="0.25">
      <c r="A7" s="12">
        <v>42526</v>
      </c>
      <c r="B7" s="18" t="s">
        <v>8</v>
      </c>
      <c r="C7" s="18" t="s">
        <v>9</v>
      </c>
      <c r="D7" s="20">
        <v>11618.19</v>
      </c>
      <c r="E7" s="20">
        <v>21.07</v>
      </c>
      <c r="F7" s="20">
        <v>5.63</v>
      </c>
      <c r="G7" s="20">
        <v>99.09</v>
      </c>
      <c r="H7" s="20">
        <v>3.3</v>
      </c>
      <c r="I7" s="20">
        <v>173.3</v>
      </c>
      <c r="J7" s="20">
        <v>2816.51</v>
      </c>
      <c r="K7" s="20">
        <v>99.36</v>
      </c>
      <c r="L7" s="20">
        <v>24.64</v>
      </c>
      <c r="M7" s="16">
        <f t="shared" si="0"/>
        <v>14632.369999999999</v>
      </c>
      <c r="N7" s="17">
        <f t="shared" si="1"/>
        <v>0.19248488112315371</v>
      </c>
      <c r="O7" s="20">
        <v>45</v>
      </c>
      <c r="P7" s="20">
        <v>23</v>
      </c>
      <c r="Q7" s="20">
        <v>0</v>
      </c>
      <c r="R7" s="20">
        <v>0</v>
      </c>
      <c r="S7" s="15">
        <f t="shared" si="2"/>
        <v>45</v>
      </c>
      <c r="T7" s="15">
        <v>11</v>
      </c>
      <c r="U7" s="15">
        <v>1199.6300000000001</v>
      </c>
      <c r="V7" s="15">
        <v>5.43</v>
      </c>
      <c r="W7" s="16">
        <v>10030.148226393099</v>
      </c>
      <c r="X7" s="16">
        <v>4392.8900000000003</v>
      </c>
    </row>
    <row r="8" spans="1:24" x14ac:dyDescent="0.25">
      <c r="A8" s="12">
        <v>42533</v>
      </c>
      <c r="B8" s="18" t="s">
        <v>8</v>
      </c>
      <c r="C8" s="18" t="s">
        <v>9</v>
      </c>
      <c r="D8" s="20">
        <v>10693.06</v>
      </c>
      <c r="E8" s="20">
        <v>17.22</v>
      </c>
      <c r="F8" s="20">
        <v>5.32</v>
      </c>
      <c r="G8" s="20">
        <v>99.4</v>
      </c>
      <c r="H8" s="20">
        <v>2.84</v>
      </c>
      <c r="I8" s="20">
        <v>157.58000000000001</v>
      </c>
      <c r="J8" s="20">
        <v>2805.37</v>
      </c>
      <c r="K8" s="20">
        <v>99.81</v>
      </c>
      <c r="L8" s="20">
        <v>23.94</v>
      </c>
      <c r="M8" s="16">
        <f t="shared" si="0"/>
        <v>13676.07</v>
      </c>
      <c r="N8" s="17">
        <f t="shared" si="1"/>
        <v>0.20512983627606468</v>
      </c>
      <c r="O8" s="20">
        <v>45</v>
      </c>
      <c r="P8" s="20">
        <v>23</v>
      </c>
      <c r="Q8" s="20">
        <v>0</v>
      </c>
      <c r="R8" s="20">
        <v>0</v>
      </c>
      <c r="S8" s="15">
        <f t="shared" si="2"/>
        <v>45</v>
      </c>
      <c r="T8" s="15">
        <v>11</v>
      </c>
      <c r="U8" s="15">
        <v>1405.39</v>
      </c>
      <c r="V8" s="15">
        <v>5.74</v>
      </c>
      <c r="W8" s="16">
        <v>9965.05907665013</v>
      </c>
      <c r="X8" s="16">
        <v>4067.71</v>
      </c>
    </row>
    <row r="9" spans="1:24" x14ac:dyDescent="0.25">
      <c r="A9" s="12">
        <v>42540</v>
      </c>
      <c r="B9" s="18" t="s">
        <v>8</v>
      </c>
      <c r="C9" s="18" t="s">
        <v>9</v>
      </c>
      <c r="D9" s="20">
        <v>9028.51</v>
      </c>
      <c r="E9" s="20">
        <v>13.94</v>
      </c>
      <c r="F9" s="20">
        <v>4.8499999999999996</v>
      </c>
      <c r="G9" s="20">
        <v>99.43</v>
      </c>
      <c r="H9" s="20">
        <v>2.82</v>
      </c>
      <c r="I9" s="20">
        <v>156.16</v>
      </c>
      <c r="J9" s="20">
        <v>3070.18</v>
      </c>
      <c r="K9" s="20">
        <v>99.82</v>
      </c>
      <c r="L9" s="20">
        <v>22.49</v>
      </c>
      <c r="M9" s="16">
        <f t="shared" si="0"/>
        <v>12271.61</v>
      </c>
      <c r="N9" s="17">
        <f t="shared" si="1"/>
        <v>0.25018559096972603</v>
      </c>
      <c r="O9" s="20">
        <v>45</v>
      </c>
      <c r="P9" s="20">
        <v>23</v>
      </c>
      <c r="Q9" s="20">
        <v>0</v>
      </c>
      <c r="R9" s="20">
        <v>0</v>
      </c>
      <c r="S9" s="15">
        <f t="shared" si="2"/>
        <v>45</v>
      </c>
      <c r="T9" s="15">
        <v>11</v>
      </c>
      <c r="U9" s="15">
        <v>1498.15</v>
      </c>
      <c r="V9" s="15">
        <v>5.83</v>
      </c>
      <c r="W9" s="16">
        <v>10128.454240871701</v>
      </c>
      <c r="X9" s="16">
        <v>2872.63</v>
      </c>
    </row>
    <row r="10" spans="1:24" x14ac:dyDescent="0.25">
      <c r="A10" s="12">
        <v>42547</v>
      </c>
      <c r="B10" s="18" t="s">
        <v>8</v>
      </c>
      <c r="C10" s="18" t="s">
        <v>9</v>
      </c>
      <c r="D10" s="20">
        <v>8809.0400000000009</v>
      </c>
      <c r="E10" s="20">
        <v>14.3</v>
      </c>
      <c r="F10" s="20">
        <v>5.34</v>
      </c>
      <c r="G10" s="20">
        <v>99.14</v>
      </c>
      <c r="H10" s="20">
        <v>2.85</v>
      </c>
      <c r="I10" s="20">
        <v>154.18</v>
      </c>
      <c r="J10" s="20">
        <v>3462.42</v>
      </c>
      <c r="K10" s="20">
        <v>99.82</v>
      </c>
      <c r="L10" s="20">
        <v>25.57</v>
      </c>
      <c r="M10" s="16">
        <f t="shared" si="0"/>
        <v>12442.79</v>
      </c>
      <c r="N10" s="17">
        <f t="shared" si="1"/>
        <v>0.27826717319829392</v>
      </c>
      <c r="O10" s="20">
        <v>44</v>
      </c>
      <c r="P10" s="20">
        <v>22</v>
      </c>
      <c r="Q10" s="20">
        <v>0</v>
      </c>
      <c r="R10" s="20">
        <v>0</v>
      </c>
      <c r="S10" s="15">
        <f t="shared" si="2"/>
        <v>44</v>
      </c>
      <c r="T10" s="15">
        <v>10</v>
      </c>
      <c r="U10" s="15">
        <v>1432.55</v>
      </c>
      <c r="V10" s="15">
        <v>5.8</v>
      </c>
      <c r="W10" s="16">
        <v>9906.7227868529408</v>
      </c>
      <c r="X10" s="16">
        <v>3918.77</v>
      </c>
    </row>
    <row r="11" spans="1:24" x14ac:dyDescent="0.25">
      <c r="A11" s="21">
        <v>42554</v>
      </c>
      <c r="B11" s="22" t="s">
        <v>8</v>
      </c>
      <c r="C11" s="22" t="s">
        <v>9</v>
      </c>
      <c r="D11" s="20">
        <v>11889.18</v>
      </c>
      <c r="E11" s="20">
        <v>20.04</v>
      </c>
      <c r="F11" s="20">
        <v>5.28</v>
      </c>
      <c r="G11" s="20">
        <v>99.4</v>
      </c>
      <c r="H11" s="15">
        <v>1.72</v>
      </c>
      <c r="I11" s="15">
        <v>80.59</v>
      </c>
      <c r="J11" s="15">
        <v>3456.64</v>
      </c>
      <c r="K11" s="15">
        <v>99.82</v>
      </c>
      <c r="L11" s="15">
        <v>25.57</v>
      </c>
      <c r="M11" s="16">
        <f t="shared" si="0"/>
        <v>15448.17</v>
      </c>
      <c r="N11" s="17">
        <f t="shared" si="1"/>
        <v>0.22375724762221025</v>
      </c>
      <c r="O11" s="15">
        <v>44</v>
      </c>
      <c r="P11" s="15">
        <v>22</v>
      </c>
      <c r="Q11" s="15">
        <v>0</v>
      </c>
      <c r="R11" s="15">
        <v>0</v>
      </c>
      <c r="S11" s="15">
        <f t="shared" si="2"/>
        <v>44</v>
      </c>
      <c r="T11" s="15">
        <v>10</v>
      </c>
      <c r="U11" s="20">
        <v>1432.06</v>
      </c>
      <c r="V11" s="20">
        <v>5.72</v>
      </c>
      <c r="W11" s="16">
        <v>9979.8969500671792</v>
      </c>
      <c r="X11" s="16">
        <v>3871.29</v>
      </c>
    </row>
    <row r="12" spans="1:24" x14ac:dyDescent="0.25">
      <c r="A12" s="21">
        <v>42561</v>
      </c>
      <c r="B12" s="22" t="s">
        <v>8</v>
      </c>
      <c r="C12" s="22" t="s">
        <v>9</v>
      </c>
      <c r="D12" s="20">
        <v>11413.12</v>
      </c>
      <c r="E12" s="20">
        <v>19.36</v>
      </c>
      <c r="F12" s="20">
        <v>5.18</v>
      </c>
      <c r="G12" s="20">
        <v>99.41</v>
      </c>
      <c r="H12" s="15">
        <v>3</v>
      </c>
      <c r="I12" s="15">
        <v>148.09</v>
      </c>
      <c r="J12" s="15">
        <v>3467.47</v>
      </c>
      <c r="K12" s="15">
        <v>99.76</v>
      </c>
      <c r="L12" s="15">
        <v>25.85</v>
      </c>
      <c r="M12" s="16">
        <f t="shared" si="0"/>
        <v>15051.04</v>
      </c>
      <c r="N12" s="17">
        <f t="shared" si="1"/>
        <v>0.2303807577416577</v>
      </c>
      <c r="O12" s="15">
        <v>44</v>
      </c>
      <c r="P12" s="15">
        <v>22</v>
      </c>
      <c r="Q12" s="15">
        <v>0</v>
      </c>
      <c r="R12" s="15">
        <v>0</v>
      </c>
      <c r="S12" s="15">
        <f t="shared" si="2"/>
        <v>44</v>
      </c>
      <c r="T12" s="15">
        <v>10</v>
      </c>
      <c r="U12" s="20">
        <v>1484.71</v>
      </c>
      <c r="V12" s="20">
        <v>5.8</v>
      </c>
      <c r="W12" s="16">
        <v>10164.016107117601</v>
      </c>
      <c r="X12" s="16">
        <v>4242.2299999999996</v>
      </c>
    </row>
    <row r="13" spans="1:24" x14ac:dyDescent="0.25">
      <c r="A13" s="21">
        <v>42568</v>
      </c>
      <c r="B13" s="22" t="s">
        <v>8</v>
      </c>
      <c r="C13" s="22" t="s">
        <v>9</v>
      </c>
      <c r="D13" s="20">
        <v>9076.01</v>
      </c>
      <c r="E13" s="20">
        <v>14.69</v>
      </c>
      <c r="F13" s="20">
        <v>3.96</v>
      </c>
      <c r="G13" s="20">
        <v>99.42</v>
      </c>
      <c r="H13" s="15">
        <v>2.89</v>
      </c>
      <c r="I13" s="15">
        <v>122.48</v>
      </c>
      <c r="J13" s="15">
        <v>2810.92</v>
      </c>
      <c r="K13" s="15">
        <v>99.79</v>
      </c>
      <c r="L13" s="15">
        <v>21.74</v>
      </c>
      <c r="M13" s="16">
        <f t="shared" si="0"/>
        <v>12026.99</v>
      </c>
      <c r="N13" s="17">
        <f t="shared" si="1"/>
        <v>0.23371766335550292</v>
      </c>
      <c r="O13" s="15">
        <v>44</v>
      </c>
      <c r="P13" s="15">
        <v>22</v>
      </c>
      <c r="Q13" s="15">
        <v>0</v>
      </c>
      <c r="R13" s="15">
        <v>0</v>
      </c>
      <c r="S13" s="15">
        <f t="shared" si="2"/>
        <v>44</v>
      </c>
      <c r="T13" s="15">
        <v>11</v>
      </c>
      <c r="U13" s="20">
        <v>1792.59</v>
      </c>
      <c r="V13" s="20">
        <v>5.89</v>
      </c>
      <c r="W13" s="16">
        <v>10460.6435546742</v>
      </c>
      <c r="X13" s="16">
        <v>4359.79</v>
      </c>
    </row>
    <row r="14" spans="1:24" x14ac:dyDescent="0.25">
      <c r="A14" s="21">
        <v>42575</v>
      </c>
      <c r="B14" s="22" t="s">
        <v>8</v>
      </c>
      <c r="C14" s="22" t="s">
        <v>9</v>
      </c>
      <c r="D14" s="20">
        <v>9175.8799999999992</v>
      </c>
      <c r="E14" s="20">
        <v>14.27</v>
      </c>
      <c r="F14" s="20">
        <v>3.8</v>
      </c>
      <c r="G14" s="20">
        <v>99.41</v>
      </c>
      <c r="H14" s="15">
        <v>3.41</v>
      </c>
      <c r="I14" s="15">
        <v>140.71</v>
      </c>
      <c r="J14" s="15">
        <v>3086.67</v>
      </c>
      <c r="K14" s="24">
        <v>99.77</v>
      </c>
      <c r="L14" s="15">
        <v>21.24</v>
      </c>
      <c r="M14" s="16">
        <f t="shared" si="0"/>
        <v>12420.939999999999</v>
      </c>
      <c r="N14" s="17">
        <f t="shared" si="1"/>
        <v>0.24850534661627868</v>
      </c>
      <c r="O14" s="15">
        <v>44</v>
      </c>
      <c r="P14" s="15">
        <v>22</v>
      </c>
      <c r="Q14" s="15">
        <v>0</v>
      </c>
      <c r="R14" s="15">
        <v>0</v>
      </c>
      <c r="S14" s="15">
        <f t="shared" si="2"/>
        <v>44</v>
      </c>
      <c r="T14" s="15">
        <v>11</v>
      </c>
      <c r="U14" s="20">
        <v>1799.08</v>
      </c>
      <c r="V14" s="20">
        <v>6.04</v>
      </c>
      <c r="W14" s="16">
        <v>10848.0995764984</v>
      </c>
      <c r="X14" s="16">
        <v>3801.76</v>
      </c>
    </row>
    <row r="15" spans="1:24" x14ac:dyDescent="0.25">
      <c r="A15" s="12">
        <v>42491</v>
      </c>
      <c r="B15" s="18" t="s">
        <v>23</v>
      </c>
      <c r="C15" s="18" t="s">
        <v>24</v>
      </c>
      <c r="D15" s="16">
        <v>8657.3427343750009</v>
      </c>
      <c r="E15" s="16">
        <v>28.095478515625</v>
      </c>
      <c r="F15" s="16">
        <v>17.22</v>
      </c>
      <c r="G15" s="16">
        <v>94.49</v>
      </c>
      <c r="H15" s="16">
        <v>0.37899414062499998</v>
      </c>
      <c r="I15" s="16">
        <v>235.80824218750001</v>
      </c>
      <c r="J15" s="16">
        <v>754</v>
      </c>
      <c r="K15" s="16">
        <v>99.72</v>
      </c>
      <c r="L15" s="16">
        <v>34.06</v>
      </c>
      <c r="M15" s="16">
        <f t="shared" si="0"/>
        <v>9675.6254492187509</v>
      </c>
      <c r="N15" s="17">
        <f t="shared" si="1"/>
        <v>7.7927778824973121E-2</v>
      </c>
      <c r="S15" s="15">
        <f t="shared" si="2"/>
        <v>0</v>
      </c>
      <c r="U15" s="15">
        <v>381.43</v>
      </c>
      <c r="V15" s="15">
        <v>4.2</v>
      </c>
      <c r="W15" s="16">
        <v>8201.2114094694698</v>
      </c>
      <c r="X15" s="16">
        <v>2168.17</v>
      </c>
    </row>
    <row r="16" spans="1:24" x14ac:dyDescent="0.25">
      <c r="A16" s="12">
        <v>42498</v>
      </c>
      <c r="B16" s="18" t="s">
        <v>23</v>
      </c>
      <c r="C16" s="18" t="s">
        <v>24</v>
      </c>
      <c r="D16" s="16">
        <v>10165.890488281249</v>
      </c>
      <c r="E16" s="16">
        <v>33.921679687500003</v>
      </c>
      <c r="F16" s="16">
        <v>17.48</v>
      </c>
      <c r="G16" s="16">
        <v>93.16</v>
      </c>
      <c r="H16" s="16">
        <v>0.43863281250000002</v>
      </c>
      <c r="I16" s="16">
        <v>272.934326171875</v>
      </c>
      <c r="J16" s="16">
        <v>1254.17</v>
      </c>
      <c r="K16" s="16">
        <v>99.66</v>
      </c>
      <c r="L16" s="16">
        <v>43.63</v>
      </c>
      <c r="M16" s="16">
        <f t="shared" si="0"/>
        <v>11727.355126953125</v>
      </c>
      <c r="N16" s="17">
        <f t="shared" si="1"/>
        <v>0.1069439772585658</v>
      </c>
      <c r="S16" s="15">
        <f t="shared" si="2"/>
        <v>0</v>
      </c>
      <c r="U16" s="15">
        <v>349.81</v>
      </c>
      <c r="V16" s="15">
        <v>4.24</v>
      </c>
      <c r="W16" s="16">
        <v>7983.1108095469599</v>
      </c>
      <c r="X16" s="16">
        <v>2102.14</v>
      </c>
    </row>
    <row r="17" spans="1:24" x14ac:dyDescent="0.25">
      <c r="A17" s="12">
        <v>42505</v>
      </c>
      <c r="B17" s="18" t="s">
        <v>23</v>
      </c>
      <c r="C17" s="18" t="s">
        <v>24</v>
      </c>
      <c r="D17" s="16">
        <v>9649.3132519531246</v>
      </c>
      <c r="E17" s="16">
        <v>30.363955078124999</v>
      </c>
      <c r="F17" s="16">
        <v>16.62</v>
      </c>
      <c r="G17" s="16">
        <v>94.02</v>
      </c>
      <c r="H17" s="16">
        <v>0.31449218750000002</v>
      </c>
      <c r="I17" s="16">
        <v>221.17847656250001</v>
      </c>
      <c r="J17" s="16">
        <v>1764.65</v>
      </c>
      <c r="K17" s="16">
        <v>99.57</v>
      </c>
      <c r="L17" s="16">
        <v>40.85</v>
      </c>
      <c r="M17" s="16">
        <f t="shared" si="0"/>
        <v>11665.820175781248</v>
      </c>
      <c r="N17" s="17">
        <f t="shared" si="1"/>
        <v>0.15126668964634743</v>
      </c>
      <c r="S17" s="15">
        <f t="shared" si="2"/>
        <v>0</v>
      </c>
      <c r="U17" s="15">
        <v>350.19</v>
      </c>
      <c r="V17" s="15">
        <v>4.2699999999999996</v>
      </c>
      <c r="W17" s="16">
        <v>7707.7228791519701</v>
      </c>
      <c r="X17" s="16">
        <v>2234.71</v>
      </c>
    </row>
    <row r="18" spans="1:24" x14ac:dyDescent="0.25">
      <c r="A18" s="12">
        <v>42512</v>
      </c>
      <c r="B18" s="18" t="s">
        <v>23</v>
      </c>
      <c r="C18" s="18" t="s">
        <v>24</v>
      </c>
      <c r="D18" s="16">
        <v>9992.9722949218758</v>
      </c>
      <c r="E18" s="16">
        <v>29.833554687500001</v>
      </c>
      <c r="F18" s="16">
        <v>15.27</v>
      </c>
      <c r="G18" s="16">
        <v>94.76</v>
      </c>
      <c r="H18" s="16">
        <v>0.32804687500000002</v>
      </c>
      <c r="I18" s="16">
        <v>238.080625</v>
      </c>
      <c r="J18" s="16">
        <v>1961.54</v>
      </c>
      <c r="K18" s="16">
        <v>99.6</v>
      </c>
      <c r="L18" s="16">
        <v>33.94</v>
      </c>
      <c r="M18" s="16">
        <f t="shared" si="0"/>
        <v>12222.754521484378</v>
      </c>
      <c r="N18" s="17">
        <f t="shared" si="1"/>
        <v>0.16048264706225837</v>
      </c>
      <c r="S18" s="15">
        <f t="shared" si="2"/>
        <v>0</v>
      </c>
      <c r="U18" s="15">
        <v>388.43</v>
      </c>
      <c r="V18" s="15">
        <v>4.37</v>
      </c>
      <c r="W18" s="16">
        <v>7468.2477185826301</v>
      </c>
      <c r="X18" s="16">
        <v>2160.58</v>
      </c>
    </row>
    <row r="19" spans="1:24" x14ac:dyDescent="0.25">
      <c r="A19" s="12">
        <v>42519</v>
      </c>
      <c r="B19" s="18" t="s">
        <v>23</v>
      </c>
      <c r="C19" s="18" t="s">
        <v>24</v>
      </c>
      <c r="D19" s="16">
        <v>8694.2870117187504</v>
      </c>
      <c r="E19" s="16">
        <v>25.857568359375001</v>
      </c>
      <c r="F19" s="16">
        <v>15.48</v>
      </c>
      <c r="G19" s="16">
        <v>93.45</v>
      </c>
      <c r="H19" s="16">
        <v>0.36928710937499998</v>
      </c>
      <c r="I19" s="16">
        <v>238.278779296875</v>
      </c>
      <c r="J19" s="16">
        <v>2162.63</v>
      </c>
      <c r="K19" s="16">
        <v>99.63</v>
      </c>
      <c r="L19" s="16">
        <v>33.840000000000003</v>
      </c>
      <c r="M19" s="16">
        <f t="shared" si="0"/>
        <v>11121.422646484378</v>
      </c>
      <c r="N19" s="17">
        <f t="shared" si="1"/>
        <v>0.19445623718685259</v>
      </c>
      <c r="O19" s="15">
        <v>14</v>
      </c>
      <c r="P19" s="15">
        <v>13</v>
      </c>
      <c r="Q19" s="15">
        <v>0</v>
      </c>
      <c r="R19" s="15">
        <v>0</v>
      </c>
      <c r="S19" s="15">
        <f t="shared" si="2"/>
        <v>14</v>
      </c>
      <c r="T19" s="15">
        <v>5</v>
      </c>
      <c r="U19" s="15">
        <v>380.85</v>
      </c>
      <c r="V19" s="15">
        <v>4.32</v>
      </c>
      <c r="W19" s="16">
        <v>7975.6523120184702</v>
      </c>
      <c r="X19" s="16">
        <v>2223.98</v>
      </c>
    </row>
    <row r="20" spans="1:24" x14ac:dyDescent="0.25">
      <c r="A20" s="12">
        <v>42526</v>
      </c>
      <c r="B20" s="18" t="s">
        <v>23</v>
      </c>
      <c r="C20" s="18" t="s">
        <v>24</v>
      </c>
      <c r="D20" s="20">
        <v>10175.31</v>
      </c>
      <c r="E20" s="20">
        <v>31.66</v>
      </c>
      <c r="F20" s="20">
        <v>15.91</v>
      </c>
      <c r="G20" s="20">
        <v>93.85</v>
      </c>
      <c r="H20" s="20">
        <v>0.41</v>
      </c>
      <c r="I20" s="20">
        <v>268.29000000000002</v>
      </c>
      <c r="J20" s="20">
        <v>2152.14</v>
      </c>
      <c r="K20" s="3">
        <v>99.63</v>
      </c>
      <c r="L20" s="20">
        <v>35.54</v>
      </c>
      <c r="M20" s="16">
        <f t="shared" si="0"/>
        <v>12627.81</v>
      </c>
      <c r="N20" s="17">
        <f t="shared" si="1"/>
        <v>0.17042860163401255</v>
      </c>
      <c r="O20" s="20">
        <v>14</v>
      </c>
      <c r="P20" s="20">
        <v>13</v>
      </c>
      <c r="Q20" s="20">
        <v>0</v>
      </c>
      <c r="R20" s="20">
        <v>0</v>
      </c>
      <c r="S20" s="15">
        <f t="shared" si="2"/>
        <v>14</v>
      </c>
      <c r="T20" s="15">
        <v>6</v>
      </c>
      <c r="U20" s="15">
        <v>394.99</v>
      </c>
      <c r="V20" s="15">
        <v>4.3</v>
      </c>
      <c r="W20" s="16">
        <v>8094.1475459126896</v>
      </c>
      <c r="X20" s="16">
        <v>2283.1799999999998</v>
      </c>
    </row>
    <row r="21" spans="1:24" x14ac:dyDescent="0.25">
      <c r="A21" s="12">
        <v>42533</v>
      </c>
      <c r="B21" s="18" t="s">
        <v>23</v>
      </c>
      <c r="C21" s="18" t="s">
        <v>24</v>
      </c>
      <c r="D21" s="20">
        <v>8678.82</v>
      </c>
      <c r="E21" s="20">
        <v>26.26</v>
      </c>
      <c r="F21" s="20">
        <v>16.07</v>
      </c>
      <c r="G21" s="20">
        <v>94.06</v>
      </c>
      <c r="H21" s="20">
        <v>0.34</v>
      </c>
      <c r="I21" s="20">
        <v>231.73</v>
      </c>
      <c r="J21" s="20">
        <v>2169.83</v>
      </c>
      <c r="K21" s="3">
        <v>99.63</v>
      </c>
      <c r="L21" s="20">
        <v>39.049999999999997</v>
      </c>
      <c r="M21" s="16">
        <f t="shared" si="0"/>
        <v>11106.98</v>
      </c>
      <c r="N21" s="17">
        <f t="shared" si="1"/>
        <v>0.19535733385672793</v>
      </c>
      <c r="O21" s="20">
        <v>14</v>
      </c>
      <c r="P21" s="20">
        <v>13</v>
      </c>
      <c r="Q21" s="20">
        <v>0</v>
      </c>
      <c r="R21" s="20">
        <v>0</v>
      </c>
      <c r="S21" s="15">
        <f t="shared" si="2"/>
        <v>14</v>
      </c>
      <c r="T21" s="15">
        <v>7</v>
      </c>
      <c r="U21" s="15">
        <v>371.95</v>
      </c>
      <c r="V21" s="15">
        <v>4.32</v>
      </c>
      <c r="W21" s="16">
        <v>8015.4543798228497</v>
      </c>
      <c r="X21" s="16">
        <v>2103.11</v>
      </c>
    </row>
    <row r="22" spans="1:24" x14ac:dyDescent="0.25">
      <c r="A22" s="12">
        <v>42540</v>
      </c>
      <c r="B22" s="18" t="s">
        <v>23</v>
      </c>
      <c r="C22" s="18" t="s">
        <v>24</v>
      </c>
      <c r="D22" s="20">
        <v>6751.21</v>
      </c>
      <c r="E22" s="20">
        <v>20.6</v>
      </c>
      <c r="F22" s="20">
        <v>16.170000000000002</v>
      </c>
      <c r="G22" s="20">
        <v>94.4</v>
      </c>
      <c r="H22" s="20">
        <v>0.24</v>
      </c>
      <c r="I22" s="20">
        <v>207.14</v>
      </c>
      <c r="J22" s="20">
        <v>2875.77</v>
      </c>
      <c r="K22" s="3">
        <v>99.63</v>
      </c>
      <c r="L22" s="20">
        <v>31.33</v>
      </c>
      <c r="M22" s="16">
        <f t="shared" si="0"/>
        <v>9854.9600000000009</v>
      </c>
      <c r="N22" s="17">
        <f t="shared" si="1"/>
        <v>0.29180940358966445</v>
      </c>
      <c r="O22" s="20">
        <v>14</v>
      </c>
      <c r="P22" s="20">
        <v>13</v>
      </c>
      <c r="Q22" s="20">
        <v>0</v>
      </c>
      <c r="R22" s="20">
        <v>0</v>
      </c>
      <c r="S22" s="15">
        <f t="shared" si="2"/>
        <v>14</v>
      </c>
      <c r="T22" s="15">
        <v>7</v>
      </c>
      <c r="U22" s="15">
        <v>329.64</v>
      </c>
      <c r="V22" s="15">
        <v>4.33</v>
      </c>
      <c r="W22" s="16">
        <v>8425.2392293407102</v>
      </c>
      <c r="X22" s="16">
        <v>2262.2199999999998</v>
      </c>
    </row>
    <row r="23" spans="1:24" x14ac:dyDescent="0.25">
      <c r="A23" s="12">
        <v>42547</v>
      </c>
      <c r="B23" s="18" t="s">
        <v>23</v>
      </c>
      <c r="C23" s="18" t="s">
        <v>24</v>
      </c>
      <c r="D23" s="20">
        <v>7264.58</v>
      </c>
      <c r="E23" s="20">
        <v>21.76</v>
      </c>
      <c r="F23" s="20">
        <v>16.41</v>
      </c>
      <c r="G23" s="20">
        <v>94.85</v>
      </c>
      <c r="H23" s="20">
        <v>0.36</v>
      </c>
      <c r="I23" s="20">
        <v>270.76</v>
      </c>
      <c r="J23" s="20">
        <v>3156.11</v>
      </c>
      <c r="K23" s="3">
        <v>99.63</v>
      </c>
      <c r="L23" s="20">
        <v>35.880000000000003</v>
      </c>
      <c r="M23" s="16">
        <f t="shared" si="0"/>
        <v>10713.57</v>
      </c>
      <c r="N23" s="17">
        <f t="shared" si="1"/>
        <v>0.29458994527501103</v>
      </c>
      <c r="O23" s="20">
        <v>14</v>
      </c>
      <c r="P23" s="20">
        <v>13</v>
      </c>
      <c r="Q23" s="20">
        <v>0</v>
      </c>
      <c r="R23" s="20">
        <v>0</v>
      </c>
      <c r="S23" s="15">
        <f t="shared" si="2"/>
        <v>14</v>
      </c>
      <c r="T23" s="15">
        <v>9</v>
      </c>
      <c r="U23" s="15">
        <v>357.67</v>
      </c>
      <c r="V23" s="15">
        <v>4.3</v>
      </c>
      <c r="W23" s="16">
        <v>8567.9347308624492</v>
      </c>
      <c r="X23" s="16">
        <v>2097.38</v>
      </c>
    </row>
    <row r="24" spans="1:24" x14ac:dyDescent="0.25">
      <c r="A24" s="12">
        <v>42554</v>
      </c>
      <c r="B24" s="18" t="s">
        <v>23</v>
      </c>
      <c r="C24" s="18" t="s">
        <v>24</v>
      </c>
      <c r="D24" s="20">
        <v>10077.82</v>
      </c>
      <c r="E24" s="20">
        <v>29.15</v>
      </c>
      <c r="F24" s="20">
        <v>14.42</v>
      </c>
      <c r="G24" s="20">
        <v>94.96</v>
      </c>
      <c r="H24" s="20">
        <v>0.36</v>
      </c>
      <c r="I24" s="20">
        <v>255.1</v>
      </c>
      <c r="J24" s="8">
        <v>3396.68</v>
      </c>
      <c r="K24" s="3">
        <v>99.7</v>
      </c>
      <c r="L24" s="20">
        <v>31.78</v>
      </c>
      <c r="M24" s="16">
        <f t="shared" si="0"/>
        <v>13759.11</v>
      </c>
      <c r="N24" s="17">
        <f t="shared" si="1"/>
        <v>0.24686771164704691</v>
      </c>
      <c r="O24" s="20">
        <v>15</v>
      </c>
      <c r="P24" s="20">
        <v>13</v>
      </c>
      <c r="Q24" s="20">
        <v>0</v>
      </c>
      <c r="R24" s="20">
        <v>0</v>
      </c>
      <c r="S24" s="15">
        <f t="shared" si="2"/>
        <v>15</v>
      </c>
      <c r="T24" s="15">
        <v>10</v>
      </c>
      <c r="U24" s="20">
        <v>369.14</v>
      </c>
      <c r="V24" s="20">
        <v>4.42</v>
      </c>
      <c r="W24" s="16">
        <v>8986.3914678108395</v>
      </c>
      <c r="X24" s="16">
        <v>2132.85</v>
      </c>
    </row>
    <row r="25" spans="1:24" x14ac:dyDescent="0.25">
      <c r="A25" s="12">
        <v>42561</v>
      </c>
      <c r="B25" s="18" t="s">
        <v>23</v>
      </c>
      <c r="C25" s="18" t="s">
        <v>24</v>
      </c>
      <c r="D25" s="20">
        <v>9849.7900000000009</v>
      </c>
      <c r="E25" s="20">
        <v>38.69</v>
      </c>
      <c r="F25" s="20">
        <v>14.42</v>
      </c>
      <c r="G25" s="20">
        <v>95.06</v>
      </c>
      <c r="H25" s="20">
        <v>0.41</v>
      </c>
      <c r="I25" s="20">
        <v>254.47</v>
      </c>
      <c r="J25" s="8">
        <v>3906.93</v>
      </c>
      <c r="K25" s="8">
        <v>99.75</v>
      </c>
      <c r="L25" s="20">
        <v>32.68</v>
      </c>
      <c r="M25" s="16">
        <f t="shared" si="0"/>
        <v>14050.29</v>
      </c>
      <c r="N25" s="17">
        <f t="shared" si="1"/>
        <v>0.27806757013556299</v>
      </c>
      <c r="O25" s="20">
        <v>15</v>
      </c>
      <c r="P25" s="20">
        <v>13</v>
      </c>
      <c r="Q25" s="20">
        <v>0</v>
      </c>
      <c r="R25" s="20">
        <v>0</v>
      </c>
      <c r="S25" s="15">
        <f t="shared" si="2"/>
        <v>15</v>
      </c>
      <c r="T25" s="15">
        <v>11</v>
      </c>
      <c r="U25" s="20">
        <v>384.73</v>
      </c>
      <c r="V25" s="20">
        <v>4.38</v>
      </c>
      <c r="W25" s="16">
        <v>9181.4896754312795</v>
      </c>
      <c r="X25" s="16">
        <v>2164.5500000000002</v>
      </c>
    </row>
    <row r="26" spans="1:24" x14ac:dyDescent="0.25">
      <c r="A26" s="12">
        <v>42568</v>
      </c>
      <c r="B26" s="18" t="s">
        <v>23</v>
      </c>
      <c r="C26" s="18" t="s">
        <v>24</v>
      </c>
      <c r="D26" s="20">
        <v>9957.5400000000009</v>
      </c>
      <c r="E26" s="20">
        <v>35.83</v>
      </c>
      <c r="F26" s="20">
        <v>14.85</v>
      </c>
      <c r="G26" s="20">
        <v>90.17</v>
      </c>
      <c r="H26" s="20">
        <v>0.35</v>
      </c>
      <c r="I26" s="20">
        <v>285.42</v>
      </c>
      <c r="J26" s="8">
        <v>4468.67</v>
      </c>
      <c r="K26" s="8">
        <v>99.77</v>
      </c>
      <c r="L26" s="20">
        <v>32.619999999999997</v>
      </c>
      <c r="M26" s="16">
        <f t="shared" si="0"/>
        <v>14747.810000000001</v>
      </c>
      <c r="N26" s="17">
        <f t="shared" si="1"/>
        <v>0.30300566660405848</v>
      </c>
      <c r="O26" s="20">
        <v>15</v>
      </c>
      <c r="P26" s="20">
        <v>13</v>
      </c>
      <c r="Q26" s="20">
        <v>0</v>
      </c>
      <c r="R26" s="20">
        <v>0</v>
      </c>
      <c r="S26" s="15">
        <f t="shared" si="2"/>
        <v>15</v>
      </c>
      <c r="T26" s="15">
        <v>12</v>
      </c>
      <c r="U26" s="20">
        <v>420.19</v>
      </c>
      <c r="V26" s="20">
        <v>4.3499999999999996</v>
      </c>
      <c r="W26" s="16">
        <v>8759.35123761467</v>
      </c>
      <c r="X26" s="16">
        <v>2007.97</v>
      </c>
    </row>
    <row r="27" spans="1:24" x14ac:dyDescent="0.25">
      <c r="A27" s="12">
        <v>42575</v>
      </c>
      <c r="B27" s="18" t="s">
        <v>23</v>
      </c>
      <c r="C27" s="18" t="s">
        <v>24</v>
      </c>
      <c r="D27" s="20">
        <v>9872.6200000000008</v>
      </c>
      <c r="E27" s="20">
        <v>32.32</v>
      </c>
      <c r="F27" s="20">
        <v>14.85</v>
      </c>
      <c r="G27" s="20">
        <v>91.13</v>
      </c>
      <c r="H27" s="20">
        <v>0.39</v>
      </c>
      <c r="I27" s="20">
        <v>329.13</v>
      </c>
      <c r="J27" s="8">
        <v>4569.83</v>
      </c>
      <c r="K27" s="8">
        <v>99.74</v>
      </c>
      <c r="L27" s="20">
        <v>32.85</v>
      </c>
      <c r="M27" s="16">
        <f t="shared" si="0"/>
        <v>14804.289999999999</v>
      </c>
      <c r="N27" s="17">
        <f t="shared" si="1"/>
        <v>0.30868282099310407</v>
      </c>
      <c r="O27" s="20">
        <v>15</v>
      </c>
      <c r="P27" s="20">
        <v>13</v>
      </c>
      <c r="Q27" s="20">
        <v>0</v>
      </c>
      <c r="R27" s="20">
        <v>0</v>
      </c>
      <c r="S27" s="15">
        <f t="shared" si="2"/>
        <v>15</v>
      </c>
      <c r="T27" s="15">
        <v>12</v>
      </c>
      <c r="U27" s="20">
        <v>370.34</v>
      </c>
      <c r="V27" s="20">
        <v>4.41</v>
      </c>
      <c r="W27" s="16">
        <v>9165.6959348116798</v>
      </c>
      <c r="X27" s="16">
        <v>1692.59</v>
      </c>
    </row>
    <row r="28" spans="1:24" x14ac:dyDescent="0.25">
      <c r="A28" s="12">
        <v>42491</v>
      </c>
      <c r="B28" s="18" t="s">
        <v>18</v>
      </c>
      <c r="C28" s="18" t="s">
        <v>19</v>
      </c>
      <c r="D28" s="16">
        <v>7688.7015136718746</v>
      </c>
      <c r="E28" s="16">
        <v>31.300185546874999</v>
      </c>
      <c r="F28" s="16">
        <v>14.13</v>
      </c>
      <c r="G28" s="16">
        <v>88.44</v>
      </c>
      <c r="H28" s="16">
        <v>1.3360058593749999</v>
      </c>
      <c r="I28" s="16">
        <v>213.33568359374999</v>
      </c>
      <c r="J28" s="16">
        <v>652.71</v>
      </c>
      <c r="K28" s="3">
        <v>99.68</v>
      </c>
      <c r="L28" s="16">
        <v>58.56</v>
      </c>
      <c r="M28" s="16">
        <f t="shared" si="0"/>
        <v>8587.3833886718749</v>
      </c>
      <c r="N28" s="17">
        <f t="shared" si="1"/>
        <v>7.6008019027196158E-2</v>
      </c>
      <c r="S28" s="15">
        <f t="shared" si="2"/>
        <v>0</v>
      </c>
      <c r="U28" s="15">
        <v>457.22</v>
      </c>
      <c r="V28" s="15">
        <v>4.2699999999999996</v>
      </c>
      <c r="W28" s="16">
        <v>11156.7100157308</v>
      </c>
      <c r="X28" s="16">
        <v>2590.98</v>
      </c>
    </row>
    <row r="29" spans="1:24" x14ac:dyDescent="0.25">
      <c r="A29" s="12">
        <v>42498</v>
      </c>
      <c r="B29" s="18" t="s">
        <v>18</v>
      </c>
      <c r="C29" s="18" t="s">
        <v>19</v>
      </c>
      <c r="D29" s="16">
        <v>9169.5806640624996</v>
      </c>
      <c r="E29" s="16">
        <v>38.818916015625</v>
      </c>
      <c r="F29" s="16">
        <v>14.44</v>
      </c>
      <c r="G29" s="16">
        <v>92.38</v>
      </c>
      <c r="H29" s="16">
        <v>1.48658203125</v>
      </c>
      <c r="I29" s="16">
        <v>236.67402343750001</v>
      </c>
      <c r="J29" s="16">
        <v>668.49</v>
      </c>
      <c r="K29" s="3">
        <v>99.68</v>
      </c>
      <c r="L29" s="16">
        <v>64.069999999999993</v>
      </c>
      <c r="M29" s="16">
        <f t="shared" si="0"/>
        <v>10115.050185546874</v>
      </c>
      <c r="N29" s="17">
        <f t="shared" si="1"/>
        <v>6.6088648868513539E-2</v>
      </c>
      <c r="S29" s="15">
        <f t="shared" si="2"/>
        <v>0</v>
      </c>
      <c r="U29" s="15">
        <v>432.67</v>
      </c>
      <c r="V29" s="15">
        <v>4.28</v>
      </c>
      <c r="W29" s="16">
        <v>11216.4936085141</v>
      </c>
      <c r="X29" s="16">
        <v>2804.86</v>
      </c>
    </row>
    <row r="30" spans="1:24" x14ac:dyDescent="0.25">
      <c r="A30" s="12">
        <v>42505</v>
      </c>
      <c r="B30" s="18" t="s">
        <v>18</v>
      </c>
      <c r="C30" s="18" t="s">
        <v>19</v>
      </c>
      <c r="D30" s="16">
        <v>8881.6350292968746</v>
      </c>
      <c r="E30" s="16">
        <v>35.9459765625</v>
      </c>
      <c r="F30" s="16">
        <v>14.48</v>
      </c>
      <c r="G30" s="16">
        <v>91.52</v>
      </c>
      <c r="H30" s="16">
        <v>1.0577929687500001</v>
      </c>
      <c r="I30" s="16">
        <v>216.38114257812501</v>
      </c>
      <c r="J30" s="16">
        <v>873.07</v>
      </c>
      <c r="K30" s="3">
        <v>99.68</v>
      </c>
      <c r="L30" s="16">
        <v>72.83</v>
      </c>
      <c r="M30" s="16">
        <f t="shared" si="0"/>
        <v>10008.089941406248</v>
      </c>
      <c r="N30" s="17">
        <f t="shared" si="1"/>
        <v>8.7236426242320919E-2</v>
      </c>
      <c r="S30" s="15">
        <f t="shared" si="2"/>
        <v>0</v>
      </c>
      <c r="U30" s="15">
        <v>418.36</v>
      </c>
      <c r="V30" s="15">
        <v>4.3</v>
      </c>
      <c r="W30" s="16">
        <v>11273.623652123801</v>
      </c>
      <c r="X30" s="16">
        <v>2853.17</v>
      </c>
    </row>
    <row r="31" spans="1:24" x14ac:dyDescent="0.25">
      <c r="A31" s="12">
        <v>42512</v>
      </c>
      <c r="B31" s="18" t="s">
        <v>18</v>
      </c>
      <c r="C31" s="18" t="s">
        <v>19</v>
      </c>
      <c r="D31" s="16">
        <v>8835.6349414062497</v>
      </c>
      <c r="E31" s="16">
        <v>36.728320312500003</v>
      </c>
      <c r="F31" s="16">
        <v>13.64</v>
      </c>
      <c r="G31" s="16">
        <v>91.67</v>
      </c>
      <c r="H31" s="16">
        <v>1.1544921875</v>
      </c>
      <c r="I31" s="16">
        <v>218.57488281249999</v>
      </c>
      <c r="J31" s="16">
        <v>856.83</v>
      </c>
      <c r="K31" s="3">
        <v>99.68</v>
      </c>
      <c r="L31" s="16">
        <v>71.33</v>
      </c>
      <c r="M31" s="16">
        <f t="shared" si="0"/>
        <v>9948.9226367187493</v>
      </c>
      <c r="N31" s="17">
        <f t="shared" si="1"/>
        <v>8.612289302940955E-2</v>
      </c>
      <c r="S31" s="15">
        <f t="shared" si="2"/>
        <v>0</v>
      </c>
      <c r="U31" s="15">
        <v>442.98</v>
      </c>
      <c r="V31" s="15">
        <v>4.32</v>
      </c>
      <c r="W31" s="16">
        <v>11421.3531950097</v>
      </c>
      <c r="X31" s="16">
        <v>3002.62</v>
      </c>
    </row>
    <row r="32" spans="1:24" x14ac:dyDescent="0.25">
      <c r="A32" s="12">
        <v>42519</v>
      </c>
      <c r="B32" s="19" t="s">
        <v>18</v>
      </c>
      <c r="C32" s="19" t="s">
        <v>19</v>
      </c>
      <c r="D32" s="16">
        <v>7452.6016796875001</v>
      </c>
      <c r="E32" s="16">
        <v>31.033339843749999</v>
      </c>
      <c r="F32" s="16">
        <v>13.61</v>
      </c>
      <c r="G32" s="16">
        <v>91.1</v>
      </c>
      <c r="H32" s="16">
        <v>1.146259765625</v>
      </c>
      <c r="I32" s="16">
        <v>210.14405273437501</v>
      </c>
      <c r="J32" s="16">
        <v>924.59</v>
      </c>
      <c r="K32" s="3">
        <v>99.68</v>
      </c>
      <c r="L32" s="16">
        <v>79.290000000000006</v>
      </c>
      <c r="M32" s="16">
        <f t="shared" si="0"/>
        <v>8619.5153320312493</v>
      </c>
      <c r="N32" s="17">
        <f t="shared" si="1"/>
        <v>0.10726705207705849</v>
      </c>
      <c r="O32" s="15">
        <v>14</v>
      </c>
      <c r="P32" s="15">
        <v>15</v>
      </c>
      <c r="Q32" s="15">
        <v>0</v>
      </c>
      <c r="R32" s="15">
        <v>0</v>
      </c>
      <c r="S32" s="15">
        <f t="shared" si="2"/>
        <v>15</v>
      </c>
      <c r="T32" s="15">
        <v>1</v>
      </c>
      <c r="U32" s="15">
        <v>413.58</v>
      </c>
      <c r="V32" s="15">
        <v>4.24</v>
      </c>
      <c r="W32" s="16">
        <v>11552.7950857736</v>
      </c>
      <c r="X32" s="16">
        <v>2715.82</v>
      </c>
    </row>
    <row r="33" spans="1:24" x14ac:dyDescent="0.25">
      <c r="A33" s="12">
        <v>42526</v>
      </c>
      <c r="B33" s="18" t="s">
        <v>18</v>
      </c>
      <c r="C33" s="18" t="s">
        <v>19</v>
      </c>
      <c r="D33" s="20">
        <v>9063.6</v>
      </c>
      <c r="E33" s="20">
        <v>36.869999999999997</v>
      </c>
      <c r="F33" s="20">
        <v>13.78</v>
      </c>
      <c r="G33" s="20">
        <v>88.94</v>
      </c>
      <c r="H33" s="20">
        <v>1.38</v>
      </c>
      <c r="I33" s="20">
        <v>249.43</v>
      </c>
      <c r="J33" s="20">
        <v>956.41</v>
      </c>
      <c r="K33" s="4">
        <v>99.68</v>
      </c>
      <c r="L33" s="20">
        <v>81.400000000000006</v>
      </c>
      <c r="M33" s="16">
        <f t="shared" si="0"/>
        <v>10307.69</v>
      </c>
      <c r="N33" s="17">
        <f t="shared" si="1"/>
        <v>9.278606554911914E-2</v>
      </c>
      <c r="O33" s="20">
        <v>14</v>
      </c>
      <c r="P33" s="20">
        <v>15</v>
      </c>
      <c r="Q33" s="20">
        <v>0</v>
      </c>
      <c r="R33" s="20">
        <v>0</v>
      </c>
      <c r="S33" s="15">
        <f t="shared" si="2"/>
        <v>15</v>
      </c>
      <c r="T33" s="15">
        <v>1</v>
      </c>
      <c r="U33" s="15">
        <v>449.88</v>
      </c>
      <c r="V33" s="15">
        <v>4.45</v>
      </c>
      <c r="W33" s="16">
        <v>11675.6173845142</v>
      </c>
      <c r="X33" s="16">
        <v>2762.74</v>
      </c>
    </row>
    <row r="34" spans="1:24" x14ac:dyDescent="0.25">
      <c r="A34" s="12">
        <v>42533</v>
      </c>
      <c r="B34" s="18" t="s">
        <v>18</v>
      </c>
      <c r="C34" s="18" t="s">
        <v>19</v>
      </c>
      <c r="D34" s="20">
        <v>8478.7900000000009</v>
      </c>
      <c r="E34" s="20">
        <v>33.06</v>
      </c>
      <c r="F34" s="20">
        <v>13.6</v>
      </c>
      <c r="G34" s="20">
        <v>88.73</v>
      </c>
      <c r="H34" s="20">
        <v>1.32</v>
      </c>
      <c r="I34" s="20">
        <v>224.71</v>
      </c>
      <c r="J34" s="20">
        <v>973.49</v>
      </c>
      <c r="K34" s="4">
        <v>99.68</v>
      </c>
      <c r="L34" s="20">
        <v>75.239999999999995</v>
      </c>
      <c r="M34" s="16">
        <f t="shared" si="0"/>
        <v>9711.369999999999</v>
      </c>
      <c r="N34" s="17">
        <f t="shared" si="1"/>
        <v>0.10024229331186023</v>
      </c>
      <c r="O34" s="20">
        <v>14</v>
      </c>
      <c r="P34" s="20">
        <v>15</v>
      </c>
      <c r="Q34" s="20">
        <v>0</v>
      </c>
      <c r="R34" s="20">
        <v>0</v>
      </c>
      <c r="S34" s="15">
        <f t="shared" si="2"/>
        <v>15</v>
      </c>
      <c r="T34" s="15">
        <v>2</v>
      </c>
      <c r="U34" s="15">
        <v>468.07</v>
      </c>
      <c r="V34" s="15">
        <v>4.62</v>
      </c>
      <c r="W34" s="16">
        <v>11234.7469611913</v>
      </c>
      <c r="X34" s="16">
        <v>2471.4299999999998</v>
      </c>
    </row>
    <row r="35" spans="1:24" x14ac:dyDescent="0.25">
      <c r="A35" s="12">
        <v>42540</v>
      </c>
      <c r="B35" s="18" t="s">
        <v>18</v>
      </c>
      <c r="C35" s="18" t="s">
        <v>19</v>
      </c>
      <c r="D35" s="20">
        <v>6564.76</v>
      </c>
      <c r="E35" s="20">
        <v>25.98</v>
      </c>
      <c r="F35" s="20">
        <v>14.62</v>
      </c>
      <c r="G35" s="20">
        <v>89.02</v>
      </c>
      <c r="H35" s="20">
        <v>0.98</v>
      </c>
      <c r="I35" s="20">
        <v>188.15</v>
      </c>
      <c r="J35" s="20">
        <v>959</v>
      </c>
      <c r="K35" s="4">
        <v>99.68</v>
      </c>
      <c r="L35" s="20">
        <v>73.75</v>
      </c>
      <c r="M35" s="16">
        <f t="shared" si="0"/>
        <v>7738.869999999999</v>
      </c>
      <c r="N35" s="17">
        <f t="shared" si="1"/>
        <v>0.1239199004505826</v>
      </c>
      <c r="O35" s="20">
        <v>14</v>
      </c>
      <c r="P35" s="20">
        <v>15</v>
      </c>
      <c r="Q35" s="20">
        <v>0</v>
      </c>
      <c r="R35" s="20">
        <v>0</v>
      </c>
      <c r="S35" s="15">
        <f t="shared" si="2"/>
        <v>15</v>
      </c>
      <c r="T35" s="15">
        <v>3</v>
      </c>
      <c r="U35" s="15">
        <v>329.64</v>
      </c>
      <c r="V35" s="15">
        <v>4.33</v>
      </c>
      <c r="W35" s="16">
        <v>8425.2392293407102</v>
      </c>
      <c r="X35" s="16">
        <v>2262.2199999999998</v>
      </c>
    </row>
    <row r="36" spans="1:24" x14ac:dyDescent="0.25">
      <c r="A36" s="12">
        <v>42547</v>
      </c>
      <c r="B36" s="18" t="s">
        <v>18</v>
      </c>
      <c r="C36" s="18" t="s">
        <v>19</v>
      </c>
      <c r="D36" s="20">
        <v>7441.47</v>
      </c>
      <c r="E36" s="20">
        <v>27.72</v>
      </c>
      <c r="F36" s="20">
        <v>14.78</v>
      </c>
      <c r="G36" s="20">
        <v>89.33</v>
      </c>
      <c r="H36" s="20">
        <v>1.31</v>
      </c>
      <c r="I36" s="20">
        <v>258.02</v>
      </c>
      <c r="J36" s="20">
        <v>999.17</v>
      </c>
      <c r="K36" s="4">
        <v>99.68</v>
      </c>
      <c r="L36" s="20">
        <v>65</v>
      </c>
      <c r="M36" s="16">
        <f t="shared" si="0"/>
        <v>8727.69</v>
      </c>
      <c r="N36" s="17">
        <f t="shared" si="1"/>
        <v>0.11448275545992123</v>
      </c>
      <c r="O36" s="20">
        <v>14</v>
      </c>
      <c r="P36" s="20">
        <v>15</v>
      </c>
      <c r="Q36" s="20">
        <v>0</v>
      </c>
      <c r="R36" s="20">
        <v>0</v>
      </c>
      <c r="S36" s="15">
        <f t="shared" si="2"/>
        <v>15</v>
      </c>
      <c r="T36" s="15">
        <v>4</v>
      </c>
      <c r="U36" s="15">
        <v>413.48</v>
      </c>
      <c r="V36" s="15">
        <v>4.71</v>
      </c>
      <c r="W36" s="16">
        <v>11502.112961614001</v>
      </c>
      <c r="X36" s="16">
        <v>2494.27</v>
      </c>
    </row>
    <row r="37" spans="1:24" x14ac:dyDescent="0.25">
      <c r="A37" s="12">
        <v>42554</v>
      </c>
      <c r="B37" s="18" t="s">
        <v>18</v>
      </c>
      <c r="C37" s="18" t="s">
        <v>19</v>
      </c>
      <c r="D37" s="20">
        <v>9629.9</v>
      </c>
      <c r="E37" s="20">
        <v>37.950000000000003</v>
      </c>
      <c r="F37" s="20">
        <v>13.91</v>
      </c>
      <c r="G37" s="20">
        <v>92.15</v>
      </c>
      <c r="H37" s="20">
        <v>1.21</v>
      </c>
      <c r="I37" s="20">
        <v>233.99</v>
      </c>
      <c r="J37" s="8">
        <v>1429.33</v>
      </c>
      <c r="K37" s="3">
        <v>99.68</v>
      </c>
      <c r="L37" s="20">
        <v>41.6</v>
      </c>
      <c r="M37" s="16">
        <f t="shared" si="0"/>
        <v>11332.38</v>
      </c>
      <c r="N37" s="17">
        <f t="shared" si="1"/>
        <v>0.12612796252861269</v>
      </c>
      <c r="O37" s="20">
        <v>14</v>
      </c>
      <c r="P37" s="20">
        <v>15</v>
      </c>
      <c r="Q37" s="20">
        <v>0</v>
      </c>
      <c r="R37" s="20">
        <v>0</v>
      </c>
      <c r="S37" s="15">
        <f t="shared" si="2"/>
        <v>15</v>
      </c>
      <c r="T37" s="15">
        <v>4</v>
      </c>
      <c r="U37" s="15">
        <v>471.89</v>
      </c>
      <c r="V37" s="15">
        <v>4.67</v>
      </c>
      <c r="W37" s="8">
        <v>10245.2816343923</v>
      </c>
      <c r="X37" s="16">
        <v>2180.02</v>
      </c>
    </row>
    <row r="38" spans="1:24" x14ac:dyDescent="0.25">
      <c r="A38" s="12">
        <v>42561</v>
      </c>
      <c r="B38" s="18" t="s">
        <v>18</v>
      </c>
      <c r="C38" s="18" t="s">
        <v>19</v>
      </c>
      <c r="D38" s="20">
        <v>9368.1200000000008</v>
      </c>
      <c r="E38" s="20">
        <v>38.26</v>
      </c>
      <c r="F38" s="20">
        <v>13.8</v>
      </c>
      <c r="G38" s="20">
        <v>92.48</v>
      </c>
      <c r="H38" s="20">
        <v>1.25</v>
      </c>
      <c r="I38" s="20">
        <v>238.2</v>
      </c>
      <c r="J38" s="8">
        <v>1835.75</v>
      </c>
      <c r="K38" s="3">
        <v>99.68</v>
      </c>
      <c r="L38" s="20">
        <v>38.31</v>
      </c>
      <c r="M38" s="16">
        <f t="shared" si="0"/>
        <v>11481.580000000002</v>
      </c>
      <c r="N38" s="17">
        <f t="shared" si="1"/>
        <v>0.1598865312962153</v>
      </c>
      <c r="O38" s="20">
        <v>14</v>
      </c>
      <c r="P38" s="20">
        <v>15</v>
      </c>
      <c r="Q38" s="20">
        <v>0</v>
      </c>
      <c r="R38" s="20">
        <v>0</v>
      </c>
      <c r="S38" s="15">
        <f t="shared" si="2"/>
        <v>15</v>
      </c>
      <c r="T38" s="15">
        <v>4</v>
      </c>
      <c r="U38" s="15">
        <v>484.05</v>
      </c>
      <c r="V38" s="15">
        <v>4.62</v>
      </c>
      <c r="W38" s="8">
        <v>9768.7711741875901</v>
      </c>
      <c r="X38" s="16">
        <v>2232.0100000000002</v>
      </c>
    </row>
    <row r="39" spans="1:24" x14ac:dyDescent="0.25">
      <c r="A39" s="12">
        <v>42568</v>
      </c>
      <c r="B39" s="18" t="s">
        <v>18</v>
      </c>
      <c r="C39" s="18" t="s">
        <v>19</v>
      </c>
      <c r="D39" s="20">
        <v>9190.94</v>
      </c>
      <c r="E39" s="20">
        <v>37.090000000000003</v>
      </c>
      <c r="F39" s="20">
        <v>13.52</v>
      </c>
      <c r="G39" s="20">
        <v>92.4</v>
      </c>
      <c r="H39" s="20">
        <v>1.34</v>
      </c>
      <c r="I39" s="20">
        <v>215.22</v>
      </c>
      <c r="J39" s="8">
        <v>1929.44</v>
      </c>
      <c r="K39" s="8">
        <v>99.68</v>
      </c>
      <c r="L39" s="20">
        <v>39.18</v>
      </c>
      <c r="M39" s="16">
        <f t="shared" si="0"/>
        <v>11374.03</v>
      </c>
      <c r="N39" s="17">
        <f t="shared" si="1"/>
        <v>0.16963556452726078</v>
      </c>
      <c r="O39" s="20">
        <v>14</v>
      </c>
      <c r="P39" s="20">
        <v>15</v>
      </c>
      <c r="Q39" s="20">
        <v>0</v>
      </c>
      <c r="R39" s="20">
        <v>0</v>
      </c>
      <c r="S39" s="15">
        <f t="shared" si="2"/>
        <v>15</v>
      </c>
      <c r="T39" s="15">
        <v>5</v>
      </c>
      <c r="U39" s="15">
        <v>483.37</v>
      </c>
      <c r="V39" s="15">
        <v>4.63</v>
      </c>
      <c r="W39" s="8">
        <v>9667.7393074434494</v>
      </c>
      <c r="X39" s="16">
        <v>2199.25</v>
      </c>
    </row>
    <row r="40" spans="1:24" x14ac:dyDescent="0.25">
      <c r="A40" s="12">
        <v>42575</v>
      </c>
      <c r="B40" s="18" t="s">
        <v>18</v>
      </c>
      <c r="C40" s="18" t="s">
        <v>19</v>
      </c>
      <c r="D40" s="20">
        <v>9361.18</v>
      </c>
      <c r="E40" s="20">
        <v>35.119999999999997</v>
      </c>
      <c r="F40" s="20">
        <v>13.33</v>
      </c>
      <c r="G40" s="20">
        <v>92.98</v>
      </c>
      <c r="H40" s="20">
        <v>1.31</v>
      </c>
      <c r="I40" s="20">
        <v>234.05</v>
      </c>
      <c r="J40" s="8">
        <v>1852.04</v>
      </c>
      <c r="K40" s="8">
        <v>99.69</v>
      </c>
      <c r="L40" s="20">
        <v>35.700000000000003</v>
      </c>
      <c r="M40" s="16">
        <f t="shared" si="0"/>
        <v>11483.7</v>
      </c>
      <c r="N40" s="17">
        <f t="shared" si="1"/>
        <v>0.16127554707977393</v>
      </c>
      <c r="O40" s="20">
        <v>14</v>
      </c>
      <c r="P40" s="20">
        <v>15</v>
      </c>
      <c r="Q40" s="20">
        <v>0</v>
      </c>
      <c r="R40" s="20">
        <v>0</v>
      </c>
      <c r="S40" s="15">
        <f t="shared" si="2"/>
        <v>15</v>
      </c>
      <c r="T40" s="15">
        <v>5</v>
      </c>
      <c r="U40" s="15">
        <v>460.75</v>
      </c>
      <c r="V40" s="15">
        <v>4.72</v>
      </c>
      <c r="W40" s="8">
        <v>9569.1575393271105</v>
      </c>
      <c r="X40" s="16">
        <v>1892.1</v>
      </c>
    </row>
    <row r="41" spans="1:24" x14ac:dyDescent="0.25">
      <c r="A41" s="12">
        <v>42491</v>
      </c>
      <c r="B41" s="19" t="s">
        <v>16</v>
      </c>
      <c r="C41" s="19" t="s">
        <v>15</v>
      </c>
      <c r="D41" s="16">
        <v>1562.3045605468751</v>
      </c>
      <c r="E41" s="16">
        <v>5.9936621093750002</v>
      </c>
      <c r="F41" s="16">
        <v>20.98</v>
      </c>
      <c r="G41" s="16">
        <v>92.25</v>
      </c>
      <c r="H41" s="16">
        <v>3.7421875E-2</v>
      </c>
      <c r="I41" s="16">
        <v>49.310527343750003</v>
      </c>
      <c r="J41" s="16">
        <v>441.19</v>
      </c>
      <c r="K41" s="16">
        <v>99.89</v>
      </c>
      <c r="L41" s="16">
        <v>40.130000000000003</v>
      </c>
      <c r="M41" s="16">
        <f t="shared" si="0"/>
        <v>2058.8361718750002</v>
      </c>
      <c r="N41" s="17">
        <f t="shared" si="1"/>
        <v>0.21429096983379906</v>
      </c>
      <c r="S41" s="15">
        <f t="shared" si="2"/>
        <v>0</v>
      </c>
      <c r="U41" s="15">
        <v>524.69000000000005</v>
      </c>
      <c r="V41" s="15">
        <v>5.34</v>
      </c>
      <c r="W41" s="16">
        <v>11015.4798959531</v>
      </c>
      <c r="X41" s="16">
        <v>2448.2199999999998</v>
      </c>
    </row>
    <row r="42" spans="1:24" x14ac:dyDescent="0.25">
      <c r="A42" s="12">
        <v>42498</v>
      </c>
      <c r="B42" s="18" t="s">
        <v>16</v>
      </c>
      <c r="C42" s="18" t="s">
        <v>15</v>
      </c>
      <c r="D42" s="16">
        <v>1646.5350292968751</v>
      </c>
      <c r="E42" s="16">
        <v>6.4818554687500001</v>
      </c>
      <c r="F42" s="16">
        <v>21.42</v>
      </c>
      <c r="G42" s="16">
        <v>90.96</v>
      </c>
      <c r="H42" s="16">
        <v>3.4570312499999999E-2</v>
      </c>
      <c r="I42" s="16">
        <v>53.435732421875002</v>
      </c>
      <c r="J42" s="16">
        <v>421.35</v>
      </c>
      <c r="K42" s="16">
        <v>99.87</v>
      </c>
      <c r="L42" s="16">
        <v>41.51</v>
      </c>
      <c r="M42" s="16">
        <f t="shared" si="0"/>
        <v>2127.8371874999998</v>
      </c>
      <c r="N42" s="17">
        <f t="shared" si="1"/>
        <v>0.19801796983116221</v>
      </c>
      <c r="S42" s="15">
        <f t="shared" si="2"/>
        <v>0</v>
      </c>
      <c r="U42" s="15">
        <v>491.63</v>
      </c>
      <c r="V42" s="15">
        <v>5.3</v>
      </c>
      <c r="W42" s="16">
        <v>11192.0094610621</v>
      </c>
      <c r="X42" s="16">
        <v>2384.63</v>
      </c>
    </row>
    <row r="43" spans="1:24" x14ac:dyDescent="0.25">
      <c r="A43" s="12">
        <v>42505</v>
      </c>
      <c r="B43" s="19" t="s">
        <v>16</v>
      </c>
      <c r="C43" s="19" t="s">
        <v>15</v>
      </c>
      <c r="D43" s="16">
        <v>1497.4913964843749</v>
      </c>
      <c r="E43" s="16">
        <v>5.1779101562500003</v>
      </c>
      <c r="F43" s="16">
        <v>21.2</v>
      </c>
      <c r="G43" s="16">
        <v>91.48</v>
      </c>
      <c r="H43" s="16">
        <v>5.7666015624999997E-2</v>
      </c>
      <c r="I43" s="16">
        <v>54.896279296875001</v>
      </c>
      <c r="J43" s="16">
        <v>618.48</v>
      </c>
      <c r="K43" s="16">
        <v>99.85</v>
      </c>
      <c r="L43" s="16">
        <v>45.25</v>
      </c>
      <c r="M43" s="16">
        <f t="shared" si="0"/>
        <v>2176.103251953125</v>
      </c>
      <c r="N43" s="17">
        <f t="shared" si="1"/>
        <v>0.28421445510220789</v>
      </c>
      <c r="S43" s="15">
        <f t="shared" si="2"/>
        <v>0</v>
      </c>
      <c r="U43" s="15">
        <v>465.72</v>
      </c>
      <c r="V43" s="15">
        <v>5.42</v>
      </c>
      <c r="W43" s="16">
        <v>11091.205290936699</v>
      </c>
      <c r="X43" s="16">
        <v>2400.58</v>
      </c>
    </row>
    <row r="44" spans="1:24" x14ac:dyDescent="0.25">
      <c r="A44" s="12">
        <v>42512</v>
      </c>
      <c r="B44" s="19" t="s">
        <v>16</v>
      </c>
      <c r="C44" s="19" t="s">
        <v>15</v>
      </c>
      <c r="D44" s="16">
        <v>2012.69873046875</v>
      </c>
      <c r="E44" s="16">
        <v>6.9436621093750004</v>
      </c>
      <c r="F44" s="16">
        <v>20.309999999999999</v>
      </c>
      <c r="G44" s="16">
        <v>92.23</v>
      </c>
      <c r="H44" s="16">
        <v>3.6152343750000003E-2</v>
      </c>
      <c r="I44" s="16">
        <v>46.507294921875001</v>
      </c>
      <c r="J44" s="16">
        <v>611.73</v>
      </c>
      <c r="K44" s="16">
        <v>99.85</v>
      </c>
      <c r="L44" s="16">
        <v>44.11</v>
      </c>
      <c r="M44" s="16">
        <f t="shared" si="0"/>
        <v>2677.9158398437503</v>
      </c>
      <c r="N44" s="17">
        <f t="shared" si="1"/>
        <v>0.22843511020708288</v>
      </c>
      <c r="S44" s="15">
        <f t="shared" si="2"/>
        <v>0</v>
      </c>
      <c r="U44" s="15">
        <v>503.2</v>
      </c>
      <c r="V44" s="15">
        <v>5.49</v>
      </c>
      <c r="W44" s="16">
        <v>11496.808770486001</v>
      </c>
      <c r="X44" s="16">
        <v>2573.5</v>
      </c>
    </row>
    <row r="45" spans="1:24" x14ac:dyDescent="0.25">
      <c r="A45" s="12">
        <v>42519</v>
      </c>
      <c r="B45" s="18" t="s">
        <v>16</v>
      </c>
      <c r="C45" s="18" t="s">
        <v>15</v>
      </c>
      <c r="D45" s="16">
        <v>1619.3585058593751</v>
      </c>
      <c r="E45" s="16">
        <v>5.9679687499999998</v>
      </c>
      <c r="F45" s="16">
        <v>20.82</v>
      </c>
      <c r="G45" s="16">
        <v>92.46</v>
      </c>
      <c r="H45" s="16">
        <v>5.1240234374999999E-2</v>
      </c>
      <c r="I45" s="16">
        <v>47.017236328125001</v>
      </c>
      <c r="J45" s="16">
        <v>661.07</v>
      </c>
      <c r="K45" s="16">
        <v>99.85</v>
      </c>
      <c r="L45" s="16">
        <v>49.15</v>
      </c>
      <c r="M45" s="16">
        <f t="shared" si="0"/>
        <v>2333.4649511718749</v>
      </c>
      <c r="N45" s="17">
        <f t="shared" si="1"/>
        <v>0.28329973401486414</v>
      </c>
      <c r="O45" s="15">
        <v>2</v>
      </c>
      <c r="P45" s="15">
        <v>2</v>
      </c>
      <c r="Q45" s="15">
        <v>0</v>
      </c>
      <c r="R45" s="15">
        <v>0</v>
      </c>
      <c r="S45" s="15">
        <f t="shared" si="2"/>
        <v>2</v>
      </c>
      <c r="T45" s="15">
        <v>1</v>
      </c>
      <c r="U45" s="15">
        <v>525.73</v>
      </c>
      <c r="V45" s="15">
        <v>5.41</v>
      </c>
      <c r="W45" s="16">
        <v>11608.410212086201</v>
      </c>
      <c r="X45" s="16">
        <v>2419.7399999999998</v>
      </c>
    </row>
    <row r="46" spans="1:24" x14ac:dyDescent="0.25">
      <c r="A46" s="12">
        <v>42526</v>
      </c>
      <c r="B46" s="18" t="s">
        <v>16</v>
      </c>
      <c r="C46" s="18" t="s">
        <v>15</v>
      </c>
      <c r="D46" s="20">
        <v>1966.46</v>
      </c>
      <c r="E46" s="20">
        <v>7.28</v>
      </c>
      <c r="F46" s="20">
        <v>20.72</v>
      </c>
      <c r="G46" s="20">
        <v>92.29</v>
      </c>
      <c r="H46" s="20">
        <v>0.04</v>
      </c>
      <c r="I46" s="20">
        <v>53.19</v>
      </c>
      <c r="J46" s="20">
        <v>619.28</v>
      </c>
      <c r="K46" s="3">
        <v>99.85</v>
      </c>
      <c r="L46" s="20">
        <v>50.45</v>
      </c>
      <c r="M46" s="16">
        <f t="shared" si="0"/>
        <v>2646.25</v>
      </c>
      <c r="N46" s="17">
        <f t="shared" si="1"/>
        <v>0.23402172886159658</v>
      </c>
      <c r="O46" s="20">
        <v>2</v>
      </c>
      <c r="P46" s="20">
        <v>2</v>
      </c>
      <c r="Q46" s="20">
        <v>0</v>
      </c>
      <c r="R46" s="20">
        <v>0</v>
      </c>
      <c r="S46" s="15">
        <f t="shared" si="2"/>
        <v>2</v>
      </c>
      <c r="T46" s="15">
        <v>1</v>
      </c>
      <c r="U46" s="15">
        <v>516.12</v>
      </c>
      <c r="V46" s="15">
        <v>5.43</v>
      </c>
      <c r="W46" s="16">
        <v>11602.5210285755</v>
      </c>
      <c r="X46" s="16">
        <v>2446.7399999999998</v>
      </c>
    </row>
    <row r="47" spans="1:24" x14ac:dyDescent="0.25">
      <c r="A47" s="12">
        <v>42533</v>
      </c>
      <c r="B47" s="18" t="s">
        <v>16</v>
      </c>
      <c r="C47" s="18" t="s">
        <v>15</v>
      </c>
      <c r="D47" s="20">
        <v>1832.35</v>
      </c>
      <c r="E47" s="20">
        <v>5.77</v>
      </c>
      <c r="F47" s="20">
        <v>20.34</v>
      </c>
      <c r="G47" s="20">
        <v>92.6</v>
      </c>
      <c r="H47" s="20">
        <v>0.06</v>
      </c>
      <c r="I47" s="20">
        <v>52.44</v>
      </c>
      <c r="J47" s="20">
        <v>652.73</v>
      </c>
      <c r="K47" s="3">
        <v>99.85</v>
      </c>
      <c r="L47" s="20">
        <v>51.39</v>
      </c>
      <c r="M47" s="16">
        <f t="shared" si="0"/>
        <v>2543.35</v>
      </c>
      <c r="N47" s="17">
        <f t="shared" si="1"/>
        <v>0.25664183065641771</v>
      </c>
      <c r="O47" s="20">
        <v>2</v>
      </c>
      <c r="P47" s="20">
        <v>2</v>
      </c>
      <c r="Q47" s="20">
        <v>0</v>
      </c>
      <c r="R47" s="20">
        <v>0</v>
      </c>
      <c r="S47" s="15">
        <f t="shared" si="2"/>
        <v>2</v>
      </c>
      <c r="T47" s="15">
        <v>1</v>
      </c>
      <c r="U47" s="15">
        <v>510.32</v>
      </c>
      <c r="V47" s="15">
        <v>5.46</v>
      </c>
      <c r="W47" s="16">
        <v>12050.699321952499</v>
      </c>
      <c r="X47" s="16">
        <v>2426.2199999999998</v>
      </c>
    </row>
    <row r="48" spans="1:24" x14ac:dyDescent="0.25">
      <c r="A48" s="12">
        <v>42540</v>
      </c>
      <c r="B48" s="18" t="s">
        <v>16</v>
      </c>
      <c r="C48" s="18" t="s">
        <v>15</v>
      </c>
      <c r="D48" s="20">
        <v>1652.1</v>
      </c>
      <c r="E48" s="20">
        <v>5.53</v>
      </c>
      <c r="F48" s="20">
        <v>20.39</v>
      </c>
      <c r="G48" s="20">
        <v>91.66</v>
      </c>
      <c r="H48" s="20">
        <v>0.06</v>
      </c>
      <c r="I48" s="20">
        <v>50.32</v>
      </c>
      <c r="J48" s="20">
        <v>672.32</v>
      </c>
      <c r="K48" s="3">
        <v>99.85</v>
      </c>
      <c r="L48" s="20">
        <v>48.93</v>
      </c>
      <c r="M48" s="16">
        <f t="shared" si="0"/>
        <v>2380.33</v>
      </c>
      <c r="N48" s="17">
        <f t="shared" si="1"/>
        <v>0.28244823196783642</v>
      </c>
      <c r="O48" s="20">
        <v>2</v>
      </c>
      <c r="P48" s="20">
        <v>2</v>
      </c>
      <c r="Q48" s="20">
        <v>0</v>
      </c>
      <c r="R48" s="20">
        <v>0</v>
      </c>
      <c r="S48" s="15">
        <f t="shared" si="2"/>
        <v>2</v>
      </c>
      <c r="T48" s="15">
        <v>1</v>
      </c>
      <c r="U48" s="15">
        <v>488.11</v>
      </c>
      <c r="V48" s="15">
        <v>5.47</v>
      </c>
      <c r="W48" s="16">
        <v>11638.827493492399</v>
      </c>
      <c r="X48" s="16">
        <v>4228.6499999999996</v>
      </c>
    </row>
    <row r="49" spans="1:24" x14ac:dyDescent="0.25">
      <c r="A49" s="12">
        <v>42547</v>
      </c>
      <c r="B49" s="18" t="s">
        <v>16</v>
      </c>
      <c r="C49" s="18" t="s">
        <v>15</v>
      </c>
      <c r="D49" s="20">
        <v>1405.24</v>
      </c>
      <c r="E49" s="20">
        <v>5.13</v>
      </c>
      <c r="F49" s="20">
        <v>20.72</v>
      </c>
      <c r="G49" s="20">
        <v>92.2</v>
      </c>
      <c r="H49" s="20">
        <v>0.05</v>
      </c>
      <c r="I49" s="20">
        <v>47.45</v>
      </c>
      <c r="J49" s="20">
        <v>661.72</v>
      </c>
      <c r="K49" s="3">
        <v>99.85</v>
      </c>
      <c r="L49" s="20">
        <v>49.63</v>
      </c>
      <c r="M49" s="16">
        <f t="shared" si="0"/>
        <v>2119.59</v>
      </c>
      <c r="N49" s="17">
        <f t="shared" si="1"/>
        <v>0.31219245231389087</v>
      </c>
      <c r="O49" s="20">
        <v>2</v>
      </c>
      <c r="P49" s="20">
        <v>2</v>
      </c>
      <c r="Q49" s="20">
        <v>0</v>
      </c>
      <c r="R49" s="20">
        <v>0</v>
      </c>
      <c r="S49" s="15">
        <f t="shared" si="2"/>
        <v>2</v>
      </c>
      <c r="T49" s="15">
        <v>1</v>
      </c>
      <c r="U49" s="15">
        <v>506.56</v>
      </c>
      <c r="V49" s="15">
        <v>5.47</v>
      </c>
      <c r="W49" s="16">
        <v>11553.9542076209</v>
      </c>
      <c r="X49" s="16">
        <v>2424.64</v>
      </c>
    </row>
    <row r="50" spans="1:24" x14ac:dyDescent="0.25">
      <c r="A50" s="12">
        <v>42554</v>
      </c>
      <c r="B50" s="18" t="s">
        <v>16</v>
      </c>
      <c r="C50" s="18" t="s">
        <v>15</v>
      </c>
      <c r="D50" s="20">
        <v>1911.99</v>
      </c>
      <c r="E50" s="20">
        <v>6.21</v>
      </c>
      <c r="F50" s="20">
        <v>19.559999999999999</v>
      </c>
      <c r="G50" s="20">
        <v>92.96</v>
      </c>
      <c r="H50" s="20">
        <v>0.03</v>
      </c>
      <c r="I50" s="20">
        <v>24.6</v>
      </c>
      <c r="J50" s="8">
        <v>754.04</v>
      </c>
      <c r="K50" s="3">
        <v>99.85</v>
      </c>
      <c r="L50" s="20">
        <v>54.92</v>
      </c>
      <c r="M50" s="16">
        <f t="shared" si="0"/>
        <v>2696.87</v>
      </c>
      <c r="N50" s="17">
        <f t="shared" si="1"/>
        <v>0.27959820087731335</v>
      </c>
      <c r="O50" s="20">
        <v>2</v>
      </c>
      <c r="P50" s="20">
        <v>2</v>
      </c>
      <c r="Q50" s="20">
        <v>0</v>
      </c>
      <c r="R50" s="20">
        <v>0</v>
      </c>
      <c r="S50" s="15">
        <f t="shared" si="2"/>
        <v>2</v>
      </c>
      <c r="T50" s="15">
        <v>1</v>
      </c>
      <c r="U50" s="15">
        <v>538.69000000000005</v>
      </c>
      <c r="V50" s="15">
        <v>5.48</v>
      </c>
      <c r="W50" s="8">
        <v>12624.2056638466</v>
      </c>
      <c r="X50" s="16">
        <v>2166.16</v>
      </c>
    </row>
    <row r="51" spans="1:24" x14ac:dyDescent="0.25">
      <c r="A51" s="12">
        <v>42561</v>
      </c>
      <c r="B51" s="18" t="s">
        <v>16</v>
      </c>
      <c r="C51" s="18" t="s">
        <v>15</v>
      </c>
      <c r="D51" s="20">
        <v>2008.65</v>
      </c>
      <c r="E51" s="20">
        <v>6.04</v>
      </c>
      <c r="F51" s="20">
        <v>19.190000000000001</v>
      </c>
      <c r="G51" s="20">
        <v>92.34</v>
      </c>
      <c r="H51" s="20">
        <v>0.08</v>
      </c>
      <c r="I51" s="20">
        <v>48.9</v>
      </c>
      <c r="J51" s="8">
        <v>756.24</v>
      </c>
      <c r="K51" s="3">
        <v>99.85</v>
      </c>
      <c r="L51" s="20">
        <v>54.25</v>
      </c>
      <c r="M51" s="16">
        <f t="shared" si="0"/>
        <v>2819.91</v>
      </c>
      <c r="N51" s="17">
        <f t="shared" si="1"/>
        <v>0.26817877166292542</v>
      </c>
      <c r="O51" s="20">
        <v>2</v>
      </c>
      <c r="P51" s="20">
        <v>2</v>
      </c>
      <c r="Q51" s="20">
        <v>0</v>
      </c>
      <c r="R51" s="20">
        <v>0</v>
      </c>
      <c r="S51" s="15">
        <f t="shared" si="2"/>
        <v>2</v>
      </c>
      <c r="T51" s="15">
        <v>1</v>
      </c>
      <c r="U51" s="15">
        <v>491.21</v>
      </c>
      <c r="V51" s="15">
        <v>5.59</v>
      </c>
      <c r="W51" s="8">
        <v>13534.9561426525</v>
      </c>
      <c r="X51" s="16">
        <v>2009.37</v>
      </c>
    </row>
    <row r="52" spans="1:24" x14ac:dyDescent="0.25">
      <c r="A52" s="12">
        <v>42568</v>
      </c>
      <c r="B52" s="18" t="s">
        <v>16</v>
      </c>
      <c r="C52" s="18" t="s">
        <v>15</v>
      </c>
      <c r="D52" s="20">
        <v>1974.55</v>
      </c>
      <c r="E52" s="20">
        <v>6.34</v>
      </c>
      <c r="F52" s="20">
        <v>19.28</v>
      </c>
      <c r="G52" s="20">
        <v>91.56</v>
      </c>
      <c r="H52" s="20">
        <v>0.03</v>
      </c>
      <c r="I52" s="20">
        <v>51.86</v>
      </c>
      <c r="J52" s="8">
        <v>807.73</v>
      </c>
      <c r="K52" s="8">
        <v>99.81</v>
      </c>
      <c r="L52" s="20">
        <v>56.49</v>
      </c>
      <c r="M52" s="16">
        <f t="shared" si="0"/>
        <v>2840.5099999999998</v>
      </c>
      <c r="N52" s="17">
        <f t="shared" si="1"/>
        <v>0.28436090702021821</v>
      </c>
      <c r="O52" s="20">
        <v>2</v>
      </c>
      <c r="P52" s="20">
        <v>2</v>
      </c>
      <c r="Q52" s="20">
        <v>0</v>
      </c>
      <c r="R52" s="20">
        <v>0</v>
      </c>
      <c r="S52" s="15">
        <f t="shared" si="2"/>
        <v>2</v>
      </c>
      <c r="T52" s="15">
        <v>1</v>
      </c>
      <c r="U52" s="15">
        <v>500.33</v>
      </c>
      <c r="V52" s="15">
        <v>5.55</v>
      </c>
      <c r="W52" s="8">
        <v>13677.981753673301</v>
      </c>
      <c r="X52" s="16">
        <v>2262.65</v>
      </c>
    </row>
    <row r="53" spans="1:24" x14ac:dyDescent="0.25">
      <c r="A53" s="12">
        <v>42575</v>
      </c>
      <c r="B53" s="18" t="s">
        <v>16</v>
      </c>
      <c r="C53" s="18" t="s">
        <v>15</v>
      </c>
      <c r="D53" s="20">
        <v>2063.6799999999998</v>
      </c>
      <c r="E53" s="20">
        <v>6.16</v>
      </c>
      <c r="F53" s="20">
        <v>20.7</v>
      </c>
      <c r="G53" s="20">
        <v>89.87</v>
      </c>
      <c r="H53" s="20">
        <v>0.04</v>
      </c>
      <c r="I53" s="20">
        <v>57.03</v>
      </c>
      <c r="J53" s="8">
        <v>934.92</v>
      </c>
      <c r="K53" s="25">
        <v>99.81</v>
      </c>
      <c r="L53" s="20">
        <v>59.75</v>
      </c>
      <c r="M53" s="16">
        <f t="shared" si="0"/>
        <v>3061.83</v>
      </c>
      <c r="N53" s="17">
        <f t="shared" si="1"/>
        <v>0.3053468024024848</v>
      </c>
      <c r="O53" s="20">
        <v>2</v>
      </c>
      <c r="P53" s="20">
        <v>2</v>
      </c>
      <c r="Q53" s="20">
        <v>0</v>
      </c>
      <c r="R53" s="20">
        <v>0</v>
      </c>
      <c r="S53" s="15">
        <f t="shared" si="2"/>
        <v>2</v>
      </c>
      <c r="T53" s="15">
        <v>1</v>
      </c>
      <c r="U53" s="15">
        <v>439.81</v>
      </c>
      <c r="V53" s="15">
        <v>5.62</v>
      </c>
      <c r="W53" s="8">
        <v>14419.0726709713</v>
      </c>
      <c r="X53" s="16">
        <v>2294.91</v>
      </c>
    </row>
    <row r="54" spans="1:24" x14ac:dyDescent="0.25">
      <c r="A54" s="12">
        <v>42491</v>
      </c>
      <c r="B54" s="18" t="s">
        <v>5</v>
      </c>
      <c r="C54" s="18" t="s">
        <v>5</v>
      </c>
      <c r="D54" s="16">
        <v>86720.343789062506</v>
      </c>
      <c r="E54" s="16">
        <v>252.47396484375</v>
      </c>
      <c r="F54" s="16">
        <v>9.23</v>
      </c>
      <c r="G54" s="16">
        <v>97.57</v>
      </c>
      <c r="H54" s="16">
        <v>9.5847753906249995</v>
      </c>
      <c r="I54" s="16">
        <v>1703.6366796875</v>
      </c>
      <c r="J54" s="16">
        <v>34696.39</v>
      </c>
      <c r="K54" s="16">
        <v>99.6</v>
      </c>
      <c r="L54" s="16">
        <v>28.37</v>
      </c>
      <c r="M54" s="16">
        <f t="shared" si="0"/>
        <v>123382.42920898438</v>
      </c>
      <c r="N54" s="17">
        <f t="shared" si="1"/>
        <v>0.2812101384487371</v>
      </c>
      <c r="S54" s="15">
        <f t="shared" si="2"/>
        <v>0</v>
      </c>
      <c r="U54" s="15">
        <v>666.15</v>
      </c>
      <c r="V54" s="15">
        <v>4.53</v>
      </c>
      <c r="W54" s="16">
        <v>9106.7989709426001</v>
      </c>
      <c r="X54" s="16">
        <v>3392.08</v>
      </c>
    </row>
    <row r="55" spans="1:24" x14ac:dyDescent="0.25">
      <c r="A55" s="12">
        <v>42498</v>
      </c>
      <c r="B55" s="18" t="s">
        <v>5</v>
      </c>
      <c r="C55" s="18" t="s">
        <v>5</v>
      </c>
      <c r="D55" s="16">
        <v>103229.173359375</v>
      </c>
      <c r="E55" s="16">
        <v>293.33724609375003</v>
      </c>
      <c r="F55" s="16">
        <v>9.27</v>
      </c>
      <c r="G55" s="16">
        <v>97.55</v>
      </c>
      <c r="H55" s="16">
        <v>10.717812500000001</v>
      </c>
      <c r="I55" s="16">
        <v>1942.175068359375</v>
      </c>
      <c r="J55" s="16">
        <v>35664.550000000003</v>
      </c>
      <c r="K55" s="16">
        <v>99.73</v>
      </c>
      <c r="L55" s="16">
        <v>29.73</v>
      </c>
      <c r="M55" s="16">
        <f t="shared" si="0"/>
        <v>141139.95348632813</v>
      </c>
      <c r="N55" s="17">
        <f t="shared" si="1"/>
        <v>0.25268925714542434</v>
      </c>
      <c r="S55" s="15">
        <f t="shared" si="2"/>
        <v>0</v>
      </c>
      <c r="U55" s="15">
        <v>621.96</v>
      </c>
      <c r="V55" s="15">
        <v>4.57</v>
      </c>
      <c r="W55" s="16">
        <v>9129.0894030044401</v>
      </c>
      <c r="X55" s="16">
        <v>3283.16</v>
      </c>
    </row>
    <row r="56" spans="1:24" x14ac:dyDescent="0.25">
      <c r="A56" s="12">
        <v>42505</v>
      </c>
      <c r="B56" s="18" t="s">
        <v>5</v>
      </c>
      <c r="C56" s="18" t="s">
        <v>5</v>
      </c>
      <c r="D56" s="16">
        <v>97704.536767578131</v>
      </c>
      <c r="E56" s="16">
        <v>272.79790039062499</v>
      </c>
      <c r="F56" s="16">
        <v>9.26</v>
      </c>
      <c r="G56" s="16">
        <v>97.48</v>
      </c>
      <c r="H56" s="16">
        <v>13.142363281250001</v>
      </c>
      <c r="I56" s="16">
        <v>1636.909677734375</v>
      </c>
      <c r="J56" s="16">
        <v>44183.360000000001</v>
      </c>
      <c r="K56" s="16">
        <v>99.72</v>
      </c>
      <c r="L56" s="16">
        <v>32.520000000000003</v>
      </c>
      <c r="M56" s="16">
        <f t="shared" si="0"/>
        <v>143810.74670898437</v>
      </c>
      <c r="N56" s="17">
        <f t="shared" si="1"/>
        <v>0.30723267218276468</v>
      </c>
      <c r="S56" s="15">
        <f t="shared" si="2"/>
        <v>0</v>
      </c>
      <c r="U56" s="15">
        <v>618.39</v>
      </c>
      <c r="V56" s="15">
        <v>4.58</v>
      </c>
      <c r="W56" s="16">
        <v>9093.9343530472706</v>
      </c>
      <c r="X56" s="16">
        <v>3010.79</v>
      </c>
    </row>
    <row r="57" spans="1:24" x14ac:dyDescent="0.25">
      <c r="A57" s="12">
        <v>42512</v>
      </c>
      <c r="B57" s="18" t="s">
        <v>5</v>
      </c>
      <c r="C57" s="18" t="s">
        <v>5</v>
      </c>
      <c r="D57" s="16">
        <v>98401.633457031247</v>
      </c>
      <c r="E57" s="16">
        <v>273.897822265625</v>
      </c>
      <c r="F57" s="16">
        <v>8.57</v>
      </c>
      <c r="G57" s="16">
        <v>97.95</v>
      </c>
      <c r="H57" s="16">
        <v>15.939726562500001</v>
      </c>
      <c r="I57" s="16">
        <v>1597.7628710937499</v>
      </c>
      <c r="J57" s="16">
        <v>43221.08</v>
      </c>
      <c r="K57" s="16">
        <v>99.71</v>
      </c>
      <c r="L57" s="16">
        <v>30.86</v>
      </c>
      <c r="M57" s="16">
        <f t="shared" si="0"/>
        <v>143510.31387695315</v>
      </c>
      <c r="N57" s="17">
        <f t="shared" si="1"/>
        <v>0.30117054887816697</v>
      </c>
      <c r="S57" s="15">
        <f t="shared" si="2"/>
        <v>0</v>
      </c>
      <c r="U57" s="15">
        <v>656.66</v>
      </c>
      <c r="V57" s="15">
        <v>4.63</v>
      </c>
      <c r="W57" s="16">
        <v>9223.9311726016695</v>
      </c>
      <c r="X57" s="16">
        <v>3132.91</v>
      </c>
    </row>
    <row r="58" spans="1:24" x14ac:dyDescent="0.25">
      <c r="A58" s="12">
        <v>42519</v>
      </c>
      <c r="B58" s="18" t="s">
        <v>5</v>
      </c>
      <c r="C58" s="18" t="s">
        <v>5</v>
      </c>
      <c r="D58" s="16">
        <v>84729.378535156255</v>
      </c>
      <c r="E58" s="16">
        <v>236.743134765625</v>
      </c>
      <c r="F58" s="16">
        <v>8.6</v>
      </c>
      <c r="G58" s="16">
        <v>97.91</v>
      </c>
      <c r="H58" s="16">
        <v>17.6028515625</v>
      </c>
      <c r="I58" s="16">
        <v>1572.10697265625</v>
      </c>
      <c r="J58" s="16">
        <v>46604.99</v>
      </c>
      <c r="K58" s="16">
        <v>99.76</v>
      </c>
      <c r="L58" s="16">
        <v>32.619999999999997</v>
      </c>
      <c r="M58" s="16">
        <f t="shared" si="0"/>
        <v>133160.82149414063</v>
      </c>
      <c r="N58" s="17">
        <f t="shared" si="1"/>
        <v>0.34999025597067768</v>
      </c>
      <c r="S58" s="15">
        <f t="shared" si="2"/>
        <v>0</v>
      </c>
      <c r="U58" s="15">
        <v>700.04</v>
      </c>
      <c r="V58" s="15">
        <v>4.67</v>
      </c>
      <c r="W58" s="16">
        <v>9264.5038281617799</v>
      </c>
      <c r="X58" s="16">
        <v>3165.8</v>
      </c>
    </row>
    <row r="59" spans="1:24" x14ac:dyDescent="0.25">
      <c r="A59" s="12">
        <v>42526</v>
      </c>
      <c r="B59" s="18" t="s">
        <v>5</v>
      </c>
      <c r="C59" s="18" t="s">
        <v>5</v>
      </c>
      <c r="D59" s="20">
        <v>99555.72</v>
      </c>
      <c r="E59" s="20">
        <v>282</v>
      </c>
      <c r="F59" s="20">
        <v>8.81</v>
      </c>
      <c r="G59" s="20">
        <v>97.52</v>
      </c>
      <c r="H59" s="20">
        <v>18.850000000000001</v>
      </c>
      <c r="I59" s="20">
        <v>1823.31</v>
      </c>
      <c r="J59" s="20">
        <v>46675.31</v>
      </c>
      <c r="K59" s="20">
        <v>99.55</v>
      </c>
      <c r="L59" s="20">
        <v>33.81</v>
      </c>
      <c r="M59" s="16">
        <f t="shared" si="0"/>
        <v>148355.19</v>
      </c>
      <c r="N59" s="17">
        <f t="shared" si="1"/>
        <v>0.3146186527077347</v>
      </c>
      <c r="O59" s="20">
        <v>188</v>
      </c>
      <c r="P59" s="20">
        <v>188</v>
      </c>
      <c r="Q59" s="20">
        <v>0</v>
      </c>
      <c r="R59" s="20">
        <v>5</v>
      </c>
      <c r="S59" s="15">
        <f t="shared" si="2"/>
        <v>188</v>
      </c>
      <c r="T59" s="15">
        <v>116</v>
      </c>
      <c r="U59" s="15">
        <v>703.73</v>
      </c>
      <c r="V59" s="15">
        <v>4.7</v>
      </c>
      <c r="W59" s="16">
        <v>9146.7571701356701</v>
      </c>
      <c r="X59" s="16">
        <v>3032.67</v>
      </c>
    </row>
    <row r="60" spans="1:24" x14ac:dyDescent="0.25">
      <c r="A60" s="12">
        <v>42533</v>
      </c>
      <c r="B60" s="18" t="s">
        <v>5</v>
      </c>
      <c r="C60" s="18" t="s">
        <v>5</v>
      </c>
      <c r="D60" s="20">
        <v>87293.59</v>
      </c>
      <c r="E60" s="20">
        <v>246.27</v>
      </c>
      <c r="F60" s="20">
        <v>8.64</v>
      </c>
      <c r="G60" s="20">
        <v>98.05</v>
      </c>
      <c r="H60" s="20">
        <v>16.64</v>
      </c>
      <c r="I60" s="20">
        <v>1636.67</v>
      </c>
      <c r="J60" s="20">
        <v>41910.080000000002</v>
      </c>
      <c r="K60" s="20">
        <v>99.77</v>
      </c>
      <c r="L60" s="20">
        <v>33.46</v>
      </c>
      <c r="M60" s="16">
        <f t="shared" si="0"/>
        <v>131103.25</v>
      </c>
      <c r="N60" s="17">
        <f t="shared" si="1"/>
        <v>0.3196723193360958</v>
      </c>
      <c r="O60" s="20">
        <v>188</v>
      </c>
      <c r="P60" s="20">
        <v>188</v>
      </c>
      <c r="Q60" s="20">
        <v>0</v>
      </c>
      <c r="R60" s="20">
        <v>5</v>
      </c>
      <c r="S60" s="15">
        <f t="shared" si="2"/>
        <v>188</v>
      </c>
      <c r="T60" s="15">
        <v>116</v>
      </c>
      <c r="U60" s="15">
        <v>729.95</v>
      </c>
      <c r="V60" s="15">
        <v>4.8099999999999996</v>
      </c>
      <c r="W60" s="16">
        <v>9041.0530862719406</v>
      </c>
      <c r="X60" s="16">
        <v>2795.78</v>
      </c>
    </row>
    <row r="61" spans="1:24" x14ac:dyDescent="0.25">
      <c r="A61" s="12">
        <v>42540</v>
      </c>
      <c r="B61" s="18" t="s">
        <v>5</v>
      </c>
      <c r="C61" s="18" t="s">
        <v>5</v>
      </c>
      <c r="D61" s="20">
        <v>71815.259999999995</v>
      </c>
      <c r="E61" s="20">
        <v>205.51</v>
      </c>
      <c r="F61" s="20">
        <v>9.1</v>
      </c>
      <c r="G61" s="20">
        <v>97.76</v>
      </c>
      <c r="H61" s="20">
        <v>12.6</v>
      </c>
      <c r="I61" s="20">
        <v>1398.03</v>
      </c>
      <c r="J61" s="20">
        <v>48284.160000000003</v>
      </c>
      <c r="K61" s="20">
        <v>99.77</v>
      </c>
      <c r="L61" s="20">
        <v>32.43</v>
      </c>
      <c r="M61" s="16">
        <f t="shared" si="0"/>
        <v>121715.56</v>
      </c>
      <c r="N61" s="17">
        <f t="shared" si="1"/>
        <v>0.3966966918609256</v>
      </c>
      <c r="O61" s="20">
        <v>187</v>
      </c>
      <c r="P61" s="20">
        <v>189</v>
      </c>
      <c r="Q61" s="20">
        <v>0</v>
      </c>
      <c r="R61" s="20">
        <v>5</v>
      </c>
      <c r="S61" s="15">
        <f t="shared" si="2"/>
        <v>189</v>
      </c>
      <c r="T61" s="15">
        <v>116</v>
      </c>
      <c r="U61" s="15">
        <v>653.01</v>
      </c>
      <c r="V61" s="15">
        <v>4.83</v>
      </c>
      <c r="W61" s="16">
        <v>9209.8368215131595</v>
      </c>
      <c r="X61" s="16">
        <v>2334.5100000000002</v>
      </c>
    </row>
    <row r="62" spans="1:24" x14ac:dyDescent="0.25">
      <c r="A62" s="12">
        <v>42547</v>
      </c>
      <c r="B62" s="18" t="s">
        <v>5</v>
      </c>
      <c r="C62" s="18" t="s">
        <v>5</v>
      </c>
      <c r="D62" s="20">
        <v>74278.210000000006</v>
      </c>
      <c r="E62" s="20">
        <v>212.27</v>
      </c>
      <c r="F62" s="20">
        <v>8.94</v>
      </c>
      <c r="G62" s="20">
        <v>97.93</v>
      </c>
      <c r="H62" s="20">
        <v>18.47</v>
      </c>
      <c r="I62" s="20">
        <v>1855.72</v>
      </c>
      <c r="J62" s="8">
        <v>50660.67</v>
      </c>
      <c r="K62" s="8">
        <v>99.78</v>
      </c>
      <c r="L62" s="20">
        <v>35.15</v>
      </c>
      <c r="M62" s="16">
        <f t="shared" si="0"/>
        <v>127025.34000000001</v>
      </c>
      <c r="N62" s="17">
        <f t="shared" si="1"/>
        <v>0.39882333713887319</v>
      </c>
      <c r="O62" s="20">
        <v>187</v>
      </c>
      <c r="P62" s="20">
        <v>189</v>
      </c>
      <c r="Q62" s="20">
        <v>0</v>
      </c>
      <c r="R62" s="20">
        <v>5</v>
      </c>
      <c r="S62" s="15">
        <f t="shared" si="2"/>
        <v>189</v>
      </c>
      <c r="T62" s="15">
        <v>117</v>
      </c>
      <c r="U62" s="15">
        <v>679.46</v>
      </c>
      <c r="V62" s="15">
        <v>4.84</v>
      </c>
      <c r="W62" s="8">
        <v>8977.7102684056699</v>
      </c>
      <c r="X62" s="16">
        <v>2815.55</v>
      </c>
    </row>
    <row r="63" spans="1:24" x14ac:dyDescent="0.25">
      <c r="A63" s="12">
        <v>42554</v>
      </c>
      <c r="B63" s="18" t="s">
        <v>5</v>
      </c>
      <c r="C63" s="18" t="s">
        <v>5</v>
      </c>
      <c r="D63" s="20">
        <v>99823.06</v>
      </c>
      <c r="E63" s="20">
        <v>274.43</v>
      </c>
      <c r="F63" s="20">
        <v>8.26</v>
      </c>
      <c r="G63" s="20">
        <v>98.17</v>
      </c>
      <c r="H63" s="20">
        <v>9.73</v>
      </c>
      <c r="I63" s="20">
        <v>1702.57</v>
      </c>
      <c r="J63" s="8">
        <v>49651.37</v>
      </c>
      <c r="K63" s="8">
        <v>99.78</v>
      </c>
      <c r="L63" s="20">
        <v>34.33</v>
      </c>
      <c r="M63" s="16">
        <f t="shared" si="0"/>
        <v>151461.16</v>
      </c>
      <c r="N63" s="17">
        <f t="shared" si="1"/>
        <v>0.327815857213823</v>
      </c>
      <c r="O63" s="20">
        <v>188</v>
      </c>
      <c r="P63" s="20">
        <v>189</v>
      </c>
      <c r="Q63" s="20">
        <v>1</v>
      </c>
      <c r="R63" s="20">
        <v>6</v>
      </c>
      <c r="S63" s="15">
        <f t="shared" si="2"/>
        <v>189</v>
      </c>
      <c r="T63" s="15">
        <v>119</v>
      </c>
      <c r="U63" s="15">
        <v>734.26</v>
      </c>
      <c r="V63" s="15">
        <v>4.88</v>
      </c>
      <c r="W63" s="8">
        <v>9332.8739119015299</v>
      </c>
      <c r="X63" s="16">
        <v>3032.71</v>
      </c>
    </row>
    <row r="64" spans="1:24" x14ac:dyDescent="0.25">
      <c r="A64" s="12">
        <v>42561</v>
      </c>
      <c r="B64" s="18" t="s">
        <v>5</v>
      </c>
      <c r="C64" s="18" t="s">
        <v>5</v>
      </c>
      <c r="D64" s="20">
        <v>100449.61</v>
      </c>
      <c r="E64" s="20">
        <v>275.02</v>
      </c>
      <c r="F64" s="20">
        <v>8.2100000000000009</v>
      </c>
      <c r="G64" s="20">
        <v>98.1</v>
      </c>
      <c r="H64" s="20">
        <v>19.350000000000001</v>
      </c>
      <c r="I64" s="20">
        <v>1657.81</v>
      </c>
      <c r="J64" s="8">
        <v>48784.33</v>
      </c>
      <c r="K64" s="8">
        <v>99.78</v>
      </c>
      <c r="L64" s="20">
        <v>33.67</v>
      </c>
      <c r="M64" s="16">
        <f t="shared" si="0"/>
        <v>151186.12</v>
      </c>
      <c r="N64" s="17">
        <f t="shared" si="1"/>
        <v>0.3226773066204755</v>
      </c>
      <c r="O64" s="20">
        <v>188</v>
      </c>
      <c r="P64" s="20">
        <v>190</v>
      </c>
      <c r="Q64" s="20">
        <v>1</v>
      </c>
      <c r="R64" s="20">
        <v>6</v>
      </c>
      <c r="S64" s="15">
        <f t="shared" si="2"/>
        <v>190</v>
      </c>
      <c r="T64" s="15">
        <v>120</v>
      </c>
      <c r="U64" s="15">
        <v>737.49</v>
      </c>
      <c r="V64" s="15">
        <v>4.87</v>
      </c>
      <c r="W64" s="8">
        <v>9897.6657767685592</v>
      </c>
      <c r="X64" s="16">
        <v>3266.9</v>
      </c>
    </row>
    <row r="65" spans="1:24" x14ac:dyDescent="0.25">
      <c r="A65" s="12">
        <v>42568</v>
      </c>
      <c r="B65" s="18" t="s">
        <v>5</v>
      </c>
      <c r="C65" s="18" t="s">
        <v>5</v>
      </c>
      <c r="D65" s="20">
        <v>100966.97</v>
      </c>
      <c r="E65" s="20">
        <v>288.08999999999997</v>
      </c>
      <c r="F65" s="20">
        <v>8.48</v>
      </c>
      <c r="G65" s="20">
        <v>97.49</v>
      </c>
      <c r="H65" s="20">
        <v>18.75</v>
      </c>
      <c r="I65" s="20">
        <v>1644.01</v>
      </c>
      <c r="J65" s="8">
        <v>52947.71</v>
      </c>
      <c r="K65" s="8">
        <v>99.47</v>
      </c>
      <c r="L65" s="20">
        <v>36.32</v>
      </c>
      <c r="M65" s="16">
        <f t="shared" si="0"/>
        <v>155865.53</v>
      </c>
      <c r="N65" s="17">
        <f t="shared" si="1"/>
        <v>0.33970121552853927</v>
      </c>
      <c r="O65" s="20">
        <v>188</v>
      </c>
      <c r="P65" s="20">
        <v>190</v>
      </c>
      <c r="Q65" s="20">
        <v>1</v>
      </c>
      <c r="R65" s="20">
        <v>6</v>
      </c>
      <c r="S65" s="15">
        <f t="shared" si="2"/>
        <v>190</v>
      </c>
      <c r="T65" s="15">
        <v>121</v>
      </c>
      <c r="U65" s="15">
        <v>710.81</v>
      </c>
      <c r="V65" s="15">
        <v>4.83</v>
      </c>
      <c r="W65" s="8">
        <v>10009.274543327499</v>
      </c>
      <c r="X65" s="16">
        <v>3194.28</v>
      </c>
    </row>
    <row r="66" spans="1:24" x14ac:dyDescent="0.25">
      <c r="A66" s="12">
        <v>42575</v>
      </c>
      <c r="B66" s="18" t="s">
        <v>5</v>
      </c>
      <c r="C66" s="18" t="s">
        <v>5</v>
      </c>
      <c r="D66" s="20">
        <v>101275.47</v>
      </c>
      <c r="E66" s="20">
        <v>278.36</v>
      </c>
      <c r="F66" s="20">
        <v>8.6199999999999992</v>
      </c>
      <c r="G66" s="20">
        <v>97.71</v>
      </c>
      <c r="H66" s="20">
        <v>21.11</v>
      </c>
      <c r="I66" s="20">
        <v>1951.42</v>
      </c>
      <c r="J66" s="8">
        <v>58789.8</v>
      </c>
      <c r="K66" s="8">
        <v>99.71</v>
      </c>
      <c r="L66" s="20">
        <v>39.04</v>
      </c>
      <c r="M66" s="16">
        <f t="shared" si="0"/>
        <v>162316.16</v>
      </c>
      <c r="N66" s="17">
        <f t="shared" si="1"/>
        <v>0.36219314207531772</v>
      </c>
      <c r="O66" s="20">
        <v>189</v>
      </c>
      <c r="P66" s="20">
        <v>191</v>
      </c>
      <c r="Q66" s="20">
        <v>1</v>
      </c>
      <c r="R66" s="20">
        <v>6</v>
      </c>
      <c r="S66" s="15">
        <f t="shared" si="2"/>
        <v>191</v>
      </c>
      <c r="T66" s="15">
        <v>122</v>
      </c>
      <c r="U66" s="15">
        <v>680.07</v>
      </c>
      <c r="V66" s="15">
        <v>4.92</v>
      </c>
      <c r="W66" s="8">
        <v>10196.446708014</v>
      </c>
      <c r="X66" s="16">
        <v>2802.46</v>
      </c>
    </row>
    <row r="67" spans="1:24" x14ac:dyDescent="0.25">
      <c r="A67" s="12">
        <v>42491</v>
      </c>
      <c r="B67" s="18" t="s">
        <v>6</v>
      </c>
      <c r="C67" s="18" t="s">
        <v>6</v>
      </c>
      <c r="D67" s="16">
        <v>14070.695478515625</v>
      </c>
      <c r="E67" s="16">
        <v>40.493437499999999</v>
      </c>
      <c r="F67" s="16">
        <v>15.69</v>
      </c>
      <c r="G67" s="16">
        <v>95.98</v>
      </c>
      <c r="H67" s="16">
        <v>1.635517578125</v>
      </c>
      <c r="I67" s="16">
        <v>391.27204101562501</v>
      </c>
      <c r="J67" s="16">
        <v>2912.29</v>
      </c>
      <c r="K67" s="16">
        <v>99.83</v>
      </c>
      <c r="L67" s="16">
        <v>30.19</v>
      </c>
      <c r="M67" s="16">
        <f t="shared" ref="M67:M130" si="3">D67+E67+H67+I67+J67</f>
        <v>17416.386474609375</v>
      </c>
      <c r="N67" s="17">
        <f t="shared" ref="N67:N130" si="4">J67/M67</f>
        <v>0.16721551305982479</v>
      </c>
      <c r="S67" s="15">
        <f t="shared" ref="S67:S130" si="5">MAX(O67:R67)</f>
        <v>0</v>
      </c>
      <c r="U67" s="15">
        <v>441.73</v>
      </c>
      <c r="V67" s="15">
        <v>4.6900000000000004</v>
      </c>
      <c r="W67" s="16">
        <v>9846.9774723784194</v>
      </c>
      <c r="X67" s="16">
        <v>2714.97</v>
      </c>
    </row>
    <row r="68" spans="1:24" x14ac:dyDescent="0.25">
      <c r="A68" s="12">
        <v>42498</v>
      </c>
      <c r="B68" s="18" t="s">
        <v>6</v>
      </c>
      <c r="C68" s="18" t="s">
        <v>6</v>
      </c>
      <c r="D68" s="16">
        <v>16794.732939453126</v>
      </c>
      <c r="E68" s="16">
        <v>47.858613281250001</v>
      </c>
      <c r="F68" s="16">
        <v>16.010000000000002</v>
      </c>
      <c r="G68" s="16">
        <v>94.7</v>
      </c>
      <c r="H68" s="16">
        <v>1.7784277343749999</v>
      </c>
      <c r="I68" s="16">
        <v>438.33297851562497</v>
      </c>
      <c r="J68" s="16">
        <v>3205.74</v>
      </c>
      <c r="K68" s="16">
        <v>99.74</v>
      </c>
      <c r="L68" s="16">
        <v>33.270000000000003</v>
      </c>
      <c r="M68" s="16">
        <f t="shared" si="3"/>
        <v>20488.442958984371</v>
      </c>
      <c r="N68" s="17">
        <f t="shared" si="4"/>
        <v>0.15646576982045643</v>
      </c>
      <c r="S68" s="15">
        <f t="shared" si="5"/>
        <v>0</v>
      </c>
      <c r="U68" s="15">
        <v>413.13</v>
      </c>
      <c r="V68" s="15">
        <v>4.66</v>
      </c>
      <c r="W68" s="16">
        <v>9799.6977461281494</v>
      </c>
      <c r="X68" s="16">
        <v>2601.1799999999998</v>
      </c>
    </row>
    <row r="69" spans="1:24" x14ac:dyDescent="0.25">
      <c r="A69" s="12">
        <v>42505</v>
      </c>
      <c r="B69" s="18" t="s">
        <v>6</v>
      </c>
      <c r="C69" s="18" t="s">
        <v>6</v>
      </c>
      <c r="D69" s="16">
        <v>16044.396826171875</v>
      </c>
      <c r="E69" s="16">
        <v>45.269472656250002</v>
      </c>
      <c r="F69" s="16">
        <v>16.059999999999999</v>
      </c>
      <c r="G69" s="16">
        <v>92.61</v>
      </c>
      <c r="H69" s="16">
        <v>1.3341015624999999</v>
      </c>
      <c r="I69" s="16">
        <v>363.96630859375</v>
      </c>
      <c r="J69" s="16">
        <v>3998.11</v>
      </c>
      <c r="K69" s="16">
        <v>99.75</v>
      </c>
      <c r="L69" s="16">
        <v>35.869999999999997</v>
      </c>
      <c r="M69" s="16">
        <f t="shared" si="3"/>
        <v>20453.076708984372</v>
      </c>
      <c r="N69" s="17">
        <f t="shared" si="4"/>
        <v>0.19547719186149437</v>
      </c>
      <c r="S69" s="15">
        <f t="shared" si="5"/>
        <v>0</v>
      </c>
      <c r="U69" s="15">
        <v>373.66</v>
      </c>
      <c r="V69" s="15">
        <v>4.62</v>
      </c>
      <c r="W69" s="16">
        <v>9469.6387025199692</v>
      </c>
      <c r="X69" s="16">
        <v>2405.23</v>
      </c>
    </row>
    <row r="70" spans="1:24" x14ac:dyDescent="0.25">
      <c r="A70" s="12">
        <v>42512</v>
      </c>
      <c r="B70" s="18" t="s">
        <v>6</v>
      </c>
      <c r="C70" s="18" t="s">
        <v>6</v>
      </c>
      <c r="D70" s="16">
        <v>15860.193164062501</v>
      </c>
      <c r="E70" s="16">
        <v>45.657607421874999</v>
      </c>
      <c r="F70" s="16">
        <v>15.19</v>
      </c>
      <c r="G70" s="16">
        <v>91.27</v>
      </c>
      <c r="H70" s="16">
        <v>1.381357421875</v>
      </c>
      <c r="I70" s="16">
        <v>359.96677734374998</v>
      </c>
      <c r="J70" s="16">
        <v>3940.08</v>
      </c>
      <c r="K70" s="16">
        <v>99.69</v>
      </c>
      <c r="L70" s="16">
        <v>33.909999999999997</v>
      </c>
      <c r="M70" s="16">
        <f t="shared" si="3"/>
        <v>20207.278906250001</v>
      </c>
      <c r="N70" s="17">
        <f t="shared" si="4"/>
        <v>0.19498320472932923</v>
      </c>
      <c r="S70" s="15">
        <f t="shared" si="5"/>
        <v>0</v>
      </c>
      <c r="U70" s="15">
        <v>376.23</v>
      </c>
      <c r="V70" s="15">
        <v>4.59</v>
      </c>
      <c r="W70" s="16">
        <v>9493.5122960412009</v>
      </c>
      <c r="X70" s="16">
        <v>2512.1999999999998</v>
      </c>
    </row>
    <row r="71" spans="1:24" x14ac:dyDescent="0.25">
      <c r="A71" s="12">
        <v>42519</v>
      </c>
      <c r="B71" s="19" t="s">
        <v>6</v>
      </c>
      <c r="C71" s="19" t="s">
        <v>6</v>
      </c>
      <c r="D71" s="16">
        <v>13622.422607421875</v>
      </c>
      <c r="E71" s="16">
        <v>38.034628906249999</v>
      </c>
      <c r="F71" s="16">
        <v>14.83</v>
      </c>
      <c r="G71" s="16">
        <v>95.37</v>
      </c>
      <c r="H71" s="16">
        <v>1.65404296875</v>
      </c>
      <c r="I71" s="16">
        <v>351.44287109375</v>
      </c>
      <c r="J71" s="16">
        <v>4406.6400000000003</v>
      </c>
      <c r="K71" s="3">
        <f>AVERAGE(K68:K70)</f>
        <v>99.726666666666674</v>
      </c>
      <c r="L71" s="16">
        <v>37.479999999999997</v>
      </c>
      <c r="M71" s="16">
        <f t="shared" si="3"/>
        <v>18420.194150390627</v>
      </c>
      <c r="N71" s="17">
        <f t="shared" si="4"/>
        <v>0.23922874884066034</v>
      </c>
      <c r="O71" s="15">
        <v>22</v>
      </c>
      <c r="P71" s="15">
        <v>21</v>
      </c>
      <c r="Q71" s="15">
        <v>0</v>
      </c>
      <c r="R71" s="15">
        <v>0</v>
      </c>
      <c r="S71" s="15">
        <f t="shared" si="5"/>
        <v>22</v>
      </c>
      <c r="T71" s="15">
        <v>10</v>
      </c>
      <c r="U71" s="15">
        <v>417.55</v>
      </c>
      <c r="V71" s="15">
        <v>4.59</v>
      </c>
      <c r="W71" s="16">
        <v>9679.5864964712491</v>
      </c>
      <c r="X71" s="16">
        <v>2538.59</v>
      </c>
    </row>
    <row r="72" spans="1:24" x14ac:dyDescent="0.25">
      <c r="A72" s="12">
        <v>42526</v>
      </c>
      <c r="B72" s="18" t="s">
        <v>6</v>
      </c>
      <c r="C72" s="18" t="s">
        <v>6</v>
      </c>
      <c r="D72" s="20">
        <v>16363.62</v>
      </c>
      <c r="E72" s="20">
        <v>45.5</v>
      </c>
      <c r="F72" s="20">
        <v>15</v>
      </c>
      <c r="G72" s="20">
        <v>94.72</v>
      </c>
      <c r="H72" s="20">
        <v>3.23</v>
      </c>
      <c r="I72" s="20">
        <v>397.37</v>
      </c>
      <c r="J72" s="20">
        <v>4513.59</v>
      </c>
      <c r="K72" s="3">
        <v>99.726666666666674</v>
      </c>
      <c r="L72" s="20">
        <v>38.71</v>
      </c>
      <c r="M72" s="16">
        <f t="shared" si="3"/>
        <v>21323.31</v>
      </c>
      <c r="N72" s="17">
        <f t="shared" si="4"/>
        <v>0.2116739849488658</v>
      </c>
      <c r="O72" s="20">
        <v>22</v>
      </c>
      <c r="P72" s="20">
        <v>21</v>
      </c>
      <c r="Q72" s="20">
        <v>0</v>
      </c>
      <c r="R72" s="20">
        <v>0</v>
      </c>
      <c r="S72" s="15">
        <f t="shared" si="5"/>
        <v>22</v>
      </c>
      <c r="T72" s="15">
        <v>10</v>
      </c>
      <c r="U72" s="15">
        <v>450.95</v>
      </c>
      <c r="V72" s="15">
        <v>4.7699999999999996</v>
      </c>
      <c r="W72" s="16">
        <v>9844.6200722269405</v>
      </c>
      <c r="X72" s="16">
        <v>2505.48</v>
      </c>
    </row>
    <row r="73" spans="1:24" x14ac:dyDescent="0.25">
      <c r="A73" s="12">
        <v>42533</v>
      </c>
      <c r="B73" s="18" t="s">
        <v>6</v>
      </c>
      <c r="C73" s="18" t="s">
        <v>6</v>
      </c>
      <c r="D73" s="20">
        <v>15139.88</v>
      </c>
      <c r="E73" s="20">
        <v>40.200000000000003</v>
      </c>
      <c r="F73" s="20">
        <v>14.98</v>
      </c>
      <c r="G73" s="20">
        <v>93.76</v>
      </c>
      <c r="H73" s="20">
        <v>1.68</v>
      </c>
      <c r="I73" s="20">
        <v>356.66</v>
      </c>
      <c r="J73" s="20">
        <v>4057.5</v>
      </c>
      <c r="K73" s="3">
        <v>99.726666666666674</v>
      </c>
      <c r="L73" s="20">
        <v>39.799999999999997</v>
      </c>
      <c r="M73" s="16">
        <f t="shared" si="3"/>
        <v>19595.919999999998</v>
      </c>
      <c r="N73" s="17">
        <f t="shared" si="4"/>
        <v>0.20705840807678336</v>
      </c>
      <c r="O73" s="20">
        <v>22</v>
      </c>
      <c r="P73" s="20">
        <v>21</v>
      </c>
      <c r="Q73" s="20">
        <v>0</v>
      </c>
      <c r="R73" s="20">
        <v>0</v>
      </c>
      <c r="S73" s="15">
        <f t="shared" si="5"/>
        <v>22</v>
      </c>
      <c r="T73" s="15">
        <v>10</v>
      </c>
      <c r="U73" s="15">
        <v>432.35</v>
      </c>
      <c r="V73" s="15">
        <v>4.8899999999999997</v>
      </c>
      <c r="W73" s="16">
        <v>9646.7367104906407</v>
      </c>
      <c r="X73" s="16">
        <v>2336.63</v>
      </c>
    </row>
    <row r="74" spans="1:24" x14ac:dyDescent="0.25">
      <c r="A74" s="12">
        <v>42540</v>
      </c>
      <c r="B74" s="18" t="s">
        <v>6</v>
      </c>
      <c r="C74" s="18" t="s">
        <v>6</v>
      </c>
      <c r="D74" s="20">
        <v>11568.63</v>
      </c>
      <c r="E74" s="20">
        <v>31.47</v>
      </c>
      <c r="F74" s="20">
        <v>16.09</v>
      </c>
      <c r="G74" s="20">
        <v>93.63</v>
      </c>
      <c r="H74" s="20">
        <v>1.01</v>
      </c>
      <c r="I74" s="20">
        <v>315.07</v>
      </c>
      <c r="J74" s="20">
        <v>4940.59</v>
      </c>
      <c r="K74" s="3">
        <v>99.726666666666674</v>
      </c>
      <c r="L74" s="20">
        <v>37.79</v>
      </c>
      <c r="M74" s="16">
        <f t="shared" si="3"/>
        <v>16856.769999999997</v>
      </c>
      <c r="N74" s="17">
        <f t="shared" si="4"/>
        <v>0.29309233026255926</v>
      </c>
      <c r="O74" s="20">
        <v>22</v>
      </c>
      <c r="P74" s="20">
        <v>21</v>
      </c>
      <c r="Q74" s="20">
        <v>0</v>
      </c>
      <c r="R74" s="20">
        <v>0</v>
      </c>
      <c r="S74" s="15">
        <f t="shared" si="5"/>
        <v>22</v>
      </c>
      <c r="T74" s="15">
        <v>10</v>
      </c>
      <c r="U74" s="15">
        <v>391.64</v>
      </c>
      <c r="V74" s="15">
        <v>4.87</v>
      </c>
      <c r="W74" s="16">
        <v>10255.263965619401</v>
      </c>
      <c r="X74" s="16">
        <v>3597.66</v>
      </c>
    </row>
    <row r="75" spans="1:24" x14ac:dyDescent="0.25">
      <c r="A75" s="12">
        <v>42547</v>
      </c>
      <c r="B75" s="18" t="s">
        <v>6</v>
      </c>
      <c r="C75" s="18" t="s">
        <v>6</v>
      </c>
      <c r="D75" s="20">
        <v>12805.61</v>
      </c>
      <c r="E75" s="20">
        <v>35.28</v>
      </c>
      <c r="F75" s="20">
        <v>16.329999999999998</v>
      </c>
      <c r="G75" s="20">
        <v>94.23</v>
      </c>
      <c r="H75" s="20">
        <v>1.8</v>
      </c>
      <c r="I75" s="20">
        <v>456.17</v>
      </c>
      <c r="J75" s="20">
        <v>5243.14</v>
      </c>
      <c r="K75" s="3">
        <v>99.726666666666702</v>
      </c>
      <c r="L75" s="20">
        <v>40.770000000000003</v>
      </c>
      <c r="M75" s="16">
        <f t="shared" si="3"/>
        <v>18542</v>
      </c>
      <c r="N75" s="17">
        <f t="shared" si="4"/>
        <v>0.28277100636393054</v>
      </c>
      <c r="O75" s="20">
        <v>22</v>
      </c>
      <c r="P75" s="20">
        <v>21</v>
      </c>
      <c r="Q75" s="20">
        <v>0</v>
      </c>
      <c r="R75" s="20">
        <v>0</v>
      </c>
      <c r="S75" s="15">
        <f t="shared" si="5"/>
        <v>22</v>
      </c>
      <c r="T75" s="15">
        <v>10</v>
      </c>
      <c r="U75" s="15">
        <v>361.75</v>
      </c>
      <c r="V75" s="15">
        <v>4.87</v>
      </c>
      <c r="W75" s="16">
        <v>10544.6161977354</v>
      </c>
      <c r="X75" s="16">
        <v>2332.81</v>
      </c>
    </row>
    <row r="76" spans="1:24" x14ac:dyDescent="0.25">
      <c r="A76" s="12">
        <v>42554</v>
      </c>
      <c r="B76" s="18" t="s">
        <v>6</v>
      </c>
      <c r="C76" s="18" t="s">
        <v>6</v>
      </c>
      <c r="D76" s="20">
        <v>17274.939999999999</v>
      </c>
      <c r="E76" s="20">
        <v>48.43</v>
      </c>
      <c r="F76" s="20">
        <v>15.72</v>
      </c>
      <c r="G76" s="20">
        <v>94.97</v>
      </c>
      <c r="H76" s="20">
        <v>1.83</v>
      </c>
      <c r="I76" s="20">
        <v>422.84</v>
      </c>
      <c r="J76" s="8">
        <v>5614.03</v>
      </c>
      <c r="K76" s="3">
        <v>99.726666666666702</v>
      </c>
      <c r="L76" s="20">
        <v>41.13</v>
      </c>
      <c r="M76" s="16">
        <f t="shared" si="3"/>
        <v>23362.07</v>
      </c>
      <c r="N76" s="17">
        <f t="shared" si="4"/>
        <v>0.24030533253260519</v>
      </c>
      <c r="O76" s="20">
        <v>22</v>
      </c>
      <c r="P76" s="20">
        <v>21</v>
      </c>
      <c r="Q76" s="20">
        <v>0</v>
      </c>
      <c r="R76" s="20">
        <v>1</v>
      </c>
      <c r="S76" s="15">
        <f t="shared" si="5"/>
        <v>22</v>
      </c>
      <c r="T76" s="15">
        <v>12</v>
      </c>
      <c r="U76" s="15">
        <v>402.05</v>
      </c>
      <c r="V76" s="15">
        <v>4.88</v>
      </c>
      <c r="W76" s="8">
        <v>10745.9951489535</v>
      </c>
      <c r="X76" s="16">
        <v>2420.98</v>
      </c>
    </row>
    <row r="77" spans="1:24" x14ac:dyDescent="0.25">
      <c r="A77" s="12">
        <v>42561</v>
      </c>
      <c r="B77" s="18" t="s">
        <v>6</v>
      </c>
      <c r="C77" s="18" t="s">
        <v>6</v>
      </c>
      <c r="D77" s="20">
        <v>17047.080000000002</v>
      </c>
      <c r="E77" s="20">
        <v>45.65</v>
      </c>
      <c r="F77" s="20">
        <v>14.64</v>
      </c>
      <c r="G77" s="20">
        <v>96.26</v>
      </c>
      <c r="H77" s="20">
        <v>1.87</v>
      </c>
      <c r="I77" s="20">
        <v>413.81</v>
      </c>
      <c r="J77" s="8">
        <v>5995.94</v>
      </c>
      <c r="K77" s="3">
        <v>99.726666666666702</v>
      </c>
      <c r="L77" s="20">
        <v>38.5</v>
      </c>
      <c r="M77" s="16">
        <f t="shared" si="3"/>
        <v>23504.350000000002</v>
      </c>
      <c r="N77" s="17">
        <f t="shared" si="4"/>
        <v>0.25509916249545295</v>
      </c>
      <c r="O77" s="20">
        <v>22</v>
      </c>
      <c r="P77" s="20">
        <v>21</v>
      </c>
      <c r="Q77" s="20">
        <v>0</v>
      </c>
      <c r="R77" s="20">
        <v>1</v>
      </c>
      <c r="S77" s="15">
        <f t="shared" si="5"/>
        <v>22</v>
      </c>
      <c r="T77" s="15">
        <v>12</v>
      </c>
      <c r="U77" s="15">
        <v>430.77</v>
      </c>
      <c r="V77" s="15">
        <v>4.93</v>
      </c>
      <c r="W77" s="8">
        <v>10724.2989673878</v>
      </c>
      <c r="X77" s="16">
        <v>2428.3000000000002</v>
      </c>
    </row>
    <row r="78" spans="1:24" x14ac:dyDescent="0.25">
      <c r="A78" s="12">
        <v>42568</v>
      </c>
      <c r="B78" s="18" t="s">
        <v>6</v>
      </c>
      <c r="C78" s="18" t="s">
        <v>6</v>
      </c>
      <c r="D78" s="20">
        <v>17050.47</v>
      </c>
      <c r="E78" s="20">
        <v>44.69</v>
      </c>
      <c r="F78" s="20">
        <v>14.73</v>
      </c>
      <c r="G78" s="20">
        <v>96.26</v>
      </c>
      <c r="H78" s="20">
        <v>1.64</v>
      </c>
      <c r="I78" s="20">
        <v>387.52</v>
      </c>
      <c r="J78" s="8">
        <v>6512.31</v>
      </c>
      <c r="K78" s="8">
        <v>99.74</v>
      </c>
      <c r="L78" s="20">
        <v>40.69</v>
      </c>
      <c r="M78" s="16">
        <f t="shared" si="3"/>
        <v>23996.63</v>
      </c>
      <c r="N78" s="17">
        <f t="shared" si="4"/>
        <v>0.27138435688677953</v>
      </c>
      <c r="O78" s="20">
        <v>22</v>
      </c>
      <c r="P78" s="20">
        <v>21</v>
      </c>
      <c r="Q78" s="20">
        <v>0</v>
      </c>
      <c r="R78" s="20">
        <v>1</v>
      </c>
      <c r="S78" s="15">
        <f t="shared" si="5"/>
        <v>22</v>
      </c>
      <c r="T78" s="15">
        <v>12</v>
      </c>
      <c r="U78" s="15">
        <v>451.91</v>
      </c>
      <c r="V78" s="15">
        <v>4.95</v>
      </c>
      <c r="W78" s="8">
        <v>10805.6479853616</v>
      </c>
      <c r="X78" s="16">
        <v>2255.0100000000002</v>
      </c>
    </row>
    <row r="79" spans="1:24" x14ac:dyDescent="0.25">
      <c r="A79" s="12">
        <v>42575</v>
      </c>
      <c r="B79" s="18" t="s">
        <v>6</v>
      </c>
      <c r="C79" s="18" t="s">
        <v>6</v>
      </c>
      <c r="D79" s="20">
        <v>17350.53</v>
      </c>
      <c r="E79" s="20">
        <v>44.92</v>
      </c>
      <c r="F79" s="20">
        <v>15.56</v>
      </c>
      <c r="G79" s="20">
        <v>96.15</v>
      </c>
      <c r="H79" s="20">
        <v>1.85</v>
      </c>
      <c r="I79" s="20">
        <v>448.95</v>
      </c>
      <c r="J79" s="8">
        <v>7454.35</v>
      </c>
      <c r="K79" s="8">
        <v>99.73</v>
      </c>
      <c r="L79" s="20">
        <v>46.29</v>
      </c>
      <c r="M79" s="16">
        <f t="shared" si="3"/>
        <v>25300.6</v>
      </c>
      <c r="N79" s="17">
        <f t="shared" si="4"/>
        <v>0.29463135261614354</v>
      </c>
      <c r="O79" s="20">
        <v>22</v>
      </c>
      <c r="P79" s="20">
        <v>21</v>
      </c>
      <c r="Q79" s="20">
        <v>0</v>
      </c>
      <c r="R79" s="20">
        <v>1</v>
      </c>
      <c r="S79" s="15">
        <f t="shared" si="5"/>
        <v>22</v>
      </c>
      <c r="T79" s="15">
        <v>12</v>
      </c>
      <c r="U79" s="15">
        <v>426.94</v>
      </c>
      <c r="V79" s="15">
        <v>5.03</v>
      </c>
      <c r="W79" s="8">
        <v>10917.0547508543</v>
      </c>
      <c r="X79" s="16">
        <v>1998.21</v>
      </c>
    </row>
    <row r="80" spans="1:24" x14ac:dyDescent="0.25">
      <c r="A80" s="12">
        <v>42491</v>
      </c>
      <c r="B80" s="19" t="s">
        <v>13</v>
      </c>
      <c r="C80" s="19" t="s">
        <v>14</v>
      </c>
      <c r="D80" s="16">
        <v>5282.4826562500002</v>
      </c>
      <c r="E80" s="16">
        <v>22.124169921875001</v>
      </c>
      <c r="F80" s="16">
        <v>7.66</v>
      </c>
      <c r="G80" s="16">
        <v>96.98</v>
      </c>
      <c r="H80" s="16">
        <v>0.93321289062500001</v>
      </c>
      <c r="I80" s="16">
        <v>145.919619140625</v>
      </c>
      <c r="J80" s="16">
        <v>0.91</v>
      </c>
      <c r="K80" s="16">
        <v>99.57</v>
      </c>
      <c r="L80" s="16">
        <v>3.44</v>
      </c>
      <c r="M80" s="16">
        <f t="shared" si="3"/>
        <v>5452.3696582031262</v>
      </c>
      <c r="N80" s="17">
        <f t="shared" si="4"/>
        <v>1.6689990903879728E-4</v>
      </c>
      <c r="S80" s="15">
        <f t="shared" si="5"/>
        <v>0</v>
      </c>
      <c r="U80" s="15">
        <v>812.91</v>
      </c>
      <c r="V80" s="15">
        <v>4.21</v>
      </c>
      <c r="W80" s="16">
        <v>8507.6109484345106</v>
      </c>
      <c r="X80" s="16">
        <v>8509.3799999999992</v>
      </c>
    </row>
    <row r="81" spans="1:24" x14ac:dyDescent="0.25">
      <c r="A81" s="12">
        <v>42498</v>
      </c>
      <c r="B81" s="18" t="s">
        <v>13</v>
      </c>
      <c r="C81" s="18" t="s">
        <v>14</v>
      </c>
      <c r="D81" s="16">
        <v>6231.7371874999999</v>
      </c>
      <c r="E81" s="16">
        <v>25.176552734375001</v>
      </c>
      <c r="F81" s="16">
        <v>7.71</v>
      </c>
      <c r="G81" s="16">
        <v>97.18</v>
      </c>
      <c r="H81" s="16">
        <v>1.0264941406250001</v>
      </c>
      <c r="I81" s="16">
        <v>166.79587890625001</v>
      </c>
      <c r="J81" s="16">
        <v>7.02</v>
      </c>
      <c r="K81" s="16">
        <v>99.5</v>
      </c>
      <c r="L81" s="16">
        <v>3.53</v>
      </c>
      <c r="M81" s="16">
        <f t="shared" si="3"/>
        <v>6431.7561132812507</v>
      </c>
      <c r="N81" s="17">
        <f t="shared" si="4"/>
        <v>1.0914592960861893E-3</v>
      </c>
      <c r="S81" s="15">
        <f t="shared" si="5"/>
        <v>0</v>
      </c>
      <c r="U81" s="15">
        <v>769.86</v>
      </c>
      <c r="V81" s="15">
        <v>4.2300000000000004</v>
      </c>
      <c r="W81" s="16">
        <v>7619.5750930390996</v>
      </c>
      <c r="X81" s="16">
        <v>4229.3599999999997</v>
      </c>
    </row>
    <row r="82" spans="1:24" x14ac:dyDescent="0.25">
      <c r="A82" s="12">
        <v>42505</v>
      </c>
      <c r="B82" s="19" t="s">
        <v>13</v>
      </c>
      <c r="C82" s="19" t="s">
        <v>14</v>
      </c>
      <c r="D82" s="16">
        <v>6105.9031933593751</v>
      </c>
      <c r="E82" s="16">
        <v>23.360742187500001</v>
      </c>
      <c r="F82" s="16">
        <v>7.83</v>
      </c>
      <c r="G82" s="16">
        <v>96.92</v>
      </c>
      <c r="H82" s="16">
        <v>0.73135742187499997</v>
      </c>
      <c r="I82" s="16">
        <v>146.07277343749999</v>
      </c>
      <c r="J82" s="16">
        <v>21.03</v>
      </c>
      <c r="K82" s="16">
        <v>99.74</v>
      </c>
      <c r="L82" s="16">
        <v>2.78</v>
      </c>
      <c r="M82" s="16">
        <f t="shared" si="3"/>
        <v>6297.0980664062499</v>
      </c>
      <c r="N82" s="17">
        <f t="shared" si="4"/>
        <v>3.3396335547306809E-3</v>
      </c>
      <c r="S82" s="15">
        <f t="shared" si="5"/>
        <v>0</v>
      </c>
      <c r="U82" s="15">
        <v>740.44</v>
      </c>
      <c r="V82" s="15">
        <v>4.3</v>
      </c>
      <c r="W82" s="16">
        <v>9573.8019157999206</v>
      </c>
      <c r="X82" s="16">
        <v>6636.1</v>
      </c>
    </row>
    <row r="83" spans="1:24" x14ac:dyDescent="0.25">
      <c r="A83" s="12">
        <v>42512</v>
      </c>
      <c r="B83" s="18" t="s">
        <v>13</v>
      </c>
      <c r="C83" s="18" t="s">
        <v>14</v>
      </c>
      <c r="D83" s="16">
        <v>6241.6081347656254</v>
      </c>
      <c r="E83" s="16">
        <v>23.7039453125</v>
      </c>
      <c r="F83" s="16">
        <v>7.15</v>
      </c>
      <c r="G83" s="16">
        <v>96.88</v>
      </c>
      <c r="H83" s="16">
        <v>0.8330078125</v>
      </c>
      <c r="I83" s="16">
        <v>137.78015625</v>
      </c>
      <c r="J83" s="16">
        <v>61.79</v>
      </c>
      <c r="K83" s="16">
        <v>99.47</v>
      </c>
      <c r="L83" s="16">
        <v>5.29</v>
      </c>
      <c r="M83" s="16">
        <f t="shared" si="3"/>
        <v>6465.7152441406251</v>
      </c>
      <c r="N83" s="17">
        <f t="shared" si="4"/>
        <v>9.5565606691379538E-3</v>
      </c>
      <c r="S83" s="15">
        <f t="shared" si="5"/>
        <v>0</v>
      </c>
      <c r="U83" s="15">
        <v>905.5</v>
      </c>
      <c r="V83" s="15">
        <v>4.54</v>
      </c>
      <c r="W83" s="16">
        <v>8900.6020547604403</v>
      </c>
      <c r="X83" s="16">
        <v>3557.53</v>
      </c>
    </row>
    <row r="84" spans="1:24" x14ac:dyDescent="0.25">
      <c r="A84" s="12">
        <v>42519</v>
      </c>
      <c r="B84" s="18" t="s">
        <v>13</v>
      </c>
      <c r="C84" s="18" t="s">
        <v>14</v>
      </c>
      <c r="D84" s="16">
        <v>5351.0384472656251</v>
      </c>
      <c r="E84" s="16">
        <v>22.318437500000002</v>
      </c>
      <c r="F84" s="16">
        <v>7.13</v>
      </c>
      <c r="G84" s="16">
        <v>95.25</v>
      </c>
      <c r="H84" s="16">
        <v>0.98136718749999996</v>
      </c>
      <c r="I84" s="16">
        <v>128.72481445312499</v>
      </c>
      <c r="J84" s="16">
        <v>113.37</v>
      </c>
      <c r="K84" s="16">
        <v>99.58</v>
      </c>
      <c r="L84" s="16">
        <v>6.74</v>
      </c>
      <c r="M84" s="16">
        <f t="shared" si="3"/>
        <v>5616.43306640625</v>
      </c>
      <c r="N84" s="17">
        <f t="shared" si="4"/>
        <v>2.018540925522706E-2</v>
      </c>
      <c r="O84" s="15">
        <v>15</v>
      </c>
      <c r="P84" s="15">
        <v>13</v>
      </c>
      <c r="Q84" s="15">
        <v>0</v>
      </c>
      <c r="R84" s="15">
        <v>0</v>
      </c>
      <c r="S84" s="15">
        <f t="shared" si="5"/>
        <v>15</v>
      </c>
      <c r="T84" s="15">
        <v>3</v>
      </c>
      <c r="U84" s="15">
        <v>935.62</v>
      </c>
      <c r="V84" s="15">
        <v>4.5199999999999996</v>
      </c>
      <c r="W84" s="16">
        <v>8695.6193323181305</v>
      </c>
      <c r="X84" s="16">
        <v>4169.99</v>
      </c>
    </row>
    <row r="85" spans="1:24" x14ac:dyDescent="0.25">
      <c r="A85" s="12">
        <v>42526</v>
      </c>
      <c r="B85" s="18" t="s">
        <v>13</v>
      </c>
      <c r="C85" s="18" t="s">
        <v>14</v>
      </c>
      <c r="D85" s="20">
        <v>6295.92</v>
      </c>
      <c r="E85" s="20">
        <v>26.86</v>
      </c>
      <c r="F85" s="20">
        <v>7.51</v>
      </c>
      <c r="G85" s="20">
        <v>94.68</v>
      </c>
      <c r="H85" s="20">
        <v>0.99</v>
      </c>
      <c r="I85" s="20">
        <v>144.91999999999999</v>
      </c>
      <c r="J85" s="20">
        <v>152.94</v>
      </c>
      <c r="K85" s="20">
        <v>99.64</v>
      </c>
      <c r="L85" s="20">
        <v>7</v>
      </c>
      <c r="M85" s="16">
        <f t="shared" si="3"/>
        <v>6621.6299999999992</v>
      </c>
      <c r="N85" s="17">
        <f t="shared" si="4"/>
        <v>2.3097031999673799E-2</v>
      </c>
      <c r="O85" s="20">
        <v>15</v>
      </c>
      <c r="P85" s="20">
        <v>13</v>
      </c>
      <c r="Q85" s="20">
        <v>0</v>
      </c>
      <c r="R85" s="20">
        <v>0</v>
      </c>
      <c r="S85" s="15">
        <f t="shared" si="5"/>
        <v>15</v>
      </c>
      <c r="T85" s="15">
        <v>3</v>
      </c>
      <c r="U85" s="15">
        <v>916.32</v>
      </c>
      <c r="V85" s="15">
        <v>4.5199999999999996</v>
      </c>
      <c r="W85" s="16">
        <v>8340.7094416559594</v>
      </c>
      <c r="X85" s="16">
        <v>3121.45</v>
      </c>
    </row>
    <row r="86" spans="1:24" x14ac:dyDescent="0.25">
      <c r="A86" s="12">
        <v>42533</v>
      </c>
      <c r="B86" s="18" t="s">
        <v>13</v>
      </c>
      <c r="C86" s="18" t="s">
        <v>14</v>
      </c>
      <c r="D86" s="20">
        <v>5576.9</v>
      </c>
      <c r="E86" s="20">
        <v>22.71</v>
      </c>
      <c r="F86" s="20">
        <v>7.41</v>
      </c>
      <c r="G86" s="20">
        <v>94.09</v>
      </c>
      <c r="H86" s="20">
        <v>0.85</v>
      </c>
      <c r="I86" s="20">
        <v>103.97</v>
      </c>
      <c r="J86" s="20">
        <v>251.06</v>
      </c>
      <c r="K86" s="20">
        <v>99.7</v>
      </c>
      <c r="L86" s="20">
        <v>8.3800000000000008</v>
      </c>
      <c r="M86" s="16">
        <f t="shared" si="3"/>
        <v>5955.4900000000007</v>
      </c>
      <c r="N86" s="17">
        <f t="shared" si="4"/>
        <v>4.2156061046194349E-2</v>
      </c>
      <c r="O86" s="20">
        <v>15</v>
      </c>
      <c r="P86" s="20">
        <v>13</v>
      </c>
      <c r="Q86" s="20">
        <v>0</v>
      </c>
      <c r="R86" s="20">
        <v>0</v>
      </c>
      <c r="S86" s="15">
        <f t="shared" si="5"/>
        <v>15</v>
      </c>
      <c r="T86" s="15">
        <v>3</v>
      </c>
      <c r="U86" s="15">
        <v>884.74</v>
      </c>
      <c r="V86" s="15">
        <v>4.5999999999999996</v>
      </c>
      <c r="W86" s="16">
        <v>9057.1718225803907</v>
      </c>
      <c r="X86" s="16">
        <v>3463.02</v>
      </c>
    </row>
    <row r="87" spans="1:24" x14ac:dyDescent="0.25">
      <c r="A87" s="12">
        <v>42540</v>
      </c>
      <c r="B87" s="18" t="s">
        <v>13</v>
      </c>
      <c r="C87" s="18" t="s">
        <v>14</v>
      </c>
      <c r="D87" s="20">
        <v>4589.1499999999996</v>
      </c>
      <c r="E87" s="20">
        <v>16.7</v>
      </c>
      <c r="F87" s="20">
        <v>7.8</v>
      </c>
      <c r="G87" s="20">
        <v>94.97</v>
      </c>
      <c r="H87" s="20">
        <v>0.65</v>
      </c>
      <c r="I87" s="20">
        <v>128.38</v>
      </c>
      <c r="J87" s="20">
        <v>315.85000000000002</v>
      </c>
      <c r="K87" s="20">
        <v>99.73</v>
      </c>
      <c r="L87" s="20">
        <v>8.84</v>
      </c>
      <c r="M87" s="16">
        <f t="shared" si="3"/>
        <v>5050.7299999999996</v>
      </c>
      <c r="N87" s="17">
        <f t="shared" si="4"/>
        <v>6.2535514668176695E-2</v>
      </c>
      <c r="O87" s="20">
        <v>15</v>
      </c>
      <c r="P87" s="20">
        <v>13</v>
      </c>
      <c r="Q87" s="20">
        <v>0</v>
      </c>
      <c r="R87" s="20">
        <v>0</v>
      </c>
      <c r="S87" s="15">
        <f t="shared" si="5"/>
        <v>15</v>
      </c>
      <c r="T87" s="15">
        <v>4</v>
      </c>
      <c r="U87" s="15">
        <v>872.28</v>
      </c>
      <c r="V87" s="15">
        <v>4.63</v>
      </c>
      <c r="W87" s="16">
        <v>10268.3487292604</v>
      </c>
      <c r="X87" s="16">
        <v>3475.83</v>
      </c>
    </row>
    <row r="88" spans="1:24" x14ac:dyDescent="0.25">
      <c r="A88" s="12">
        <v>42547</v>
      </c>
      <c r="B88" s="18" t="s">
        <v>13</v>
      </c>
      <c r="C88" s="18" t="s">
        <v>14</v>
      </c>
      <c r="D88" s="20">
        <v>4578.67</v>
      </c>
      <c r="E88" s="20">
        <v>17.77</v>
      </c>
      <c r="F88" s="20">
        <v>7.27</v>
      </c>
      <c r="G88" s="20">
        <v>95.75</v>
      </c>
      <c r="H88" s="20">
        <v>1</v>
      </c>
      <c r="I88" s="20">
        <v>191.98</v>
      </c>
      <c r="J88" s="20">
        <v>473.8</v>
      </c>
      <c r="K88" s="20">
        <v>99.76</v>
      </c>
      <c r="L88" s="20">
        <v>11.71</v>
      </c>
      <c r="M88" s="16">
        <f t="shared" si="3"/>
        <v>5263.22</v>
      </c>
      <c r="N88" s="17">
        <f t="shared" si="4"/>
        <v>9.0020937752934516E-2</v>
      </c>
      <c r="O88" s="20">
        <v>15</v>
      </c>
      <c r="P88" s="20">
        <v>13</v>
      </c>
      <c r="Q88" s="20">
        <v>0</v>
      </c>
      <c r="R88" s="20">
        <v>0</v>
      </c>
      <c r="S88" s="15">
        <f t="shared" si="5"/>
        <v>15</v>
      </c>
      <c r="T88" s="15">
        <v>4</v>
      </c>
      <c r="U88" s="15">
        <v>953.75</v>
      </c>
      <c r="V88" s="15">
        <v>4.5999999999999996</v>
      </c>
      <c r="W88" s="16">
        <v>9615.7680126429495</v>
      </c>
      <c r="X88" s="16">
        <v>3263.64</v>
      </c>
    </row>
    <row r="89" spans="1:24" x14ac:dyDescent="0.25">
      <c r="A89" s="12">
        <v>42554</v>
      </c>
      <c r="B89" s="18" t="s">
        <v>13</v>
      </c>
      <c r="C89" s="18" t="s">
        <v>14</v>
      </c>
      <c r="D89" s="20">
        <v>6318.78</v>
      </c>
      <c r="E89" s="20">
        <v>33.85</v>
      </c>
      <c r="F89" s="20">
        <v>7.24</v>
      </c>
      <c r="G89" s="20">
        <v>93.46</v>
      </c>
      <c r="H89" s="20">
        <v>1.1399999999999999</v>
      </c>
      <c r="I89" s="20">
        <v>178.55</v>
      </c>
      <c r="J89" s="8">
        <v>513.98</v>
      </c>
      <c r="K89" s="8">
        <v>99.75</v>
      </c>
      <c r="L89" s="20">
        <v>11.56</v>
      </c>
      <c r="M89" s="16">
        <f t="shared" si="3"/>
        <v>7046.3000000000011</v>
      </c>
      <c r="N89" s="17">
        <f t="shared" si="4"/>
        <v>7.294324681038275E-2</v>
      </c>
      <c r="O89" s="20">
        <v>15</v>
      </c>
      <c r="P89" s="20">
        <v>13</v>
      </c>
      <c r="Q89" s="20">
        <v>0</v>
      </c>
      <c r="R89" s="20">
        <v>0</v>
      </c>
      <c r="S89" s="15">
        <f t="shared" si="5"/>
        <v>15</v>
      </c>
      <c r="T89" s="15">
        <v>4</v>
      </c>
      <c r="U89" s="15">
        <v>863.1</v>
      </c>
      <c r="V89" s="15">
        <v>4.49</v>
      </c>
      <c r="W89" s="8">
        <v>10041.9685471583</v>
      </c>
      <c r="X89" s="16">
        <v>3261.92</v>
      </c>
    </row>
    <row r="90" spans="1:24" x14ac:dyDescent="0.25">
      <c r="A90" s="12">
        <v>42561</v>
      </c>
      <c r="B90" s="18" t="s">
        <v>13</v>
      </c>
      <c r="C90" s="18" t="s">
        <v>14</v>
      </c>
      <c r="D90" s="20">
        <v>6331.7</v>
      </c>
      <c r="E90" s="20">
        <v>24.45</v>
      </c>
      <c r="F90" s="20">
        <v>6.93</v>
      </c>
      <c r="G90" s="20">
        <v>96.6</v>
      </c>
      <c r="H90" s="20">
        <v>1.04</v>
      </c>
      <c r="I90" s="20">
        <v>169.19</v>
      </c>
      <c r="J90" s="8">
        <v>614.85</v>
      </c>
      <c r="K90" s="8">
        <v>99.77</v>
      </c>
      <c r="L90" s="20">
        <v>11.82</v>
      </c>
      <c r="M90" s="16">
        <f t="shared" si="3"/>
        <v>7141.23</v>
      </c>
      <c r="N90" s="17">
        <f t="shared" si="4"/>
        <v>8.6098613264101564E-2</v>
      </c>
      <c r="O90" s="20">
        <v>15</v>
      </c>
      <c r="P90" s="20">
        <v>13</v>
      </c>
      <c r="Q90" s="20">
        <v>0</v>
      </c>
      <c r="R90" s="20">
        <v>0</v>
      </c>
      <c r="S90" s="15">
        <f t="shared" si="5"/>
        <v>15</v>
      </c>
      <c r="T90" s="15">
        <v>4</v>
      </c>
      <c r="U90" s="15">
        <v>1004.41</v>
      </c>
      <c r="V90" s="15">
        <v>4.6399999999999997</v>
      </c>
      <c r="W90" s="8">
        <v>10325.9086502063</v>
      </c>
      <c r="X90" s="16">
        <v>3462.62</v>
      </c>
    </row>
    <row r="91" spans="1:24" x14ac:dyDescent="0.25">
      <c r="A91" s="12">
        <v>42568</v>
      </c>
      <c r="B91" s="18" t="s">
        <v>13</v>
      </c>
      <c r="C91" s="18" t="s">
        <v>14</v>
      </c>
      <c r="D91" s="20">
        <v>6358.84</v>
      </c>
      <c r="E91" s="20">
        <v>21.08</v>
      </c>
      <c r="F91" s="20">
        <v>7.15</v>
      </c>
      <c r="G91" s="20">
        <v>96.54</v>
      </c>
      <c r="H91" s="20">
        <v>0.95</v>
      </c>
      <c r="I91" s="20">
        <v>168.25</v>
      </c>
      <c r="J91" s="8">
        <v>653.49</v>
      </c>
      <c r="K91" s="8">
        <v>99.77</v>
      </c>
      <c r="L91" s="20">
        <v>13.35</v>
      </c>
      <c r="M91" s="16">
        <f t="shared" si="3"/>
        <v>7202.61</v>
      </c>
      <c r="N91" s="17">
        <f t="shared" si="4"/>
        <v>9.0729610516187886E-2</v>
      </c>
      <c r="O91" s="20">
        <v>15</v>
      </c>
      <c r="P91" s="20">
        <v>13</v>
      </c>
      <c r="Q91" s="20">
        <v>0</v>
      </c>
      <c r="R91" s="20">
        <v>0</v>
      </c>
      <c r="S91" s="15">
        <f t="shared" si="5"/>
        <v>15</v>
      </c>
      <c r="T91" s="15">
        <v>4</v>
      </c>
      <c r="U91" s="15">
        <v>1026.08</v>
      </c>
      <c r="V91" s="15">
        <v>4.66</v>
      </c>
      <c r="W91" s="8">
        <v>10238.2883280878</v>
      </c>
      <c r="X91" s="16">
        <v>3220.07</v>
      </c>
    </row>
    <row r="92" spans="1:24" x14ac:dyDescent="0.25">
      <c r="A92" s="12">
        <v>42575</v>
      </c>
      <c r="B92" s="18" t="s">
        <v>13</v>
      </c>
      <c r="C92" s="18" t="s">
        <v>14</v>
      </c>
      <c r="D92" s="20">
        <v>6547.37</v>
      </c>
      <c r="E92" s="20">
        <v>22.22</v>
      </c>
      <c r="F92" s="20">
        <v>7.38</v>
      </c>
      <c r="G92" s="20">
        <v>94.74</v>
      </c>
      <c r="H92" s="20">
        <v>1.28</v>
      </c>
      <c r="I92" s="20">
        <v>198.94</v>
      </c>
      <c r="J92" s="8">
        <v>800.06</v>
      </c>
      <c r="K92" s="8">
        <v>99.72</v>
      </c>
      <c r="L92" s="20">
        <v>13.79</v>
      </c>
      <c r="M92" s="16">
        <f t="shared" si="3"/>
        <v>7569.869999999999</v>
      </c>
      <c r="N92" s="17">
        <f t="shared" si="4"/>
        <v>0.10569005808554177</v>
      </c>
      <c r="O92" s="20">
        <v>15</v>
      </c>
      <c r="P92" s="20">
        <v>13</v>
      </c>
      <c r="Q92" s="20">
        <v>0</v>
      </c>
      <c r="R92" s="20">
        <v>0</v>
      </c>
      <c r="S92" s="15">
        <f t="shared" si="5"/>
        <v>15</v>
      </c>
      <c r="T92" s="15">
        <v>5</v>
      </c>
      <c r="U92" s="15">
        <v>916.02</v>
      </c>
      <c r="V92" s="15">
        <v>4.7</v>
      </c>
      <c r="W92" s="8">
        <v>10503.383658570599</v>
      </c>
      <c r="X92" s="16">
        <v>2956.27</v>
      </c>
    </row>
    <row r="93" spans="1:24" x14ac:dyDescent="0.25">
      <c r="A93" s="12">
        <v>42491</v>
      </c>
      <c r="B93" s="18" t="s">
        <v>7</v>
      </c>
      <c r="C93" s="18" t="s">
        <v>7</v>
      </c>
      <c r="D93" s="16">
        <v>7698.1276953124998</v>
      </c>
      <c r="E93" s="16">
        <v>27.212216796875001</v>
      </c>
      <c r="F93" s="16">
        <v>15.13</v>
      </c>
      <c r="G93" s="16">
        <v>93.7</v>
      </c>
      <c r="H93" s="16">
        <v>0.60667968750000001</v>
      </c>
      <c r="I93" s="16">
        <v>132.401123046875</v>
      </c>
      <c r="J93" s="16">
        <v>636.52</v>
      </c>
      <c r="K93" s="16">
        <v>99.74</v>
      </c>
      <c r="L93" s="16">
        <v>15.78</v>
      </c>
      <c r="M93" s="16">
        <f t="shared" si="3"/>
        <v>8494.8677148437491</v>
      </c>
      <c r="N93" s="17">
        <f t="shared" si="4"/>
        <v>7.4929948454377768E-2</v>
      </c>
      <c r="S93" s="15">
        <f t="shared" si="5"/>
        <v>0</v>
      </c>
      <c r="U93" s="15">
        <v>440.45</v>
      </c>
      <c r="V93" s="15">
        <v>4.62</v>
      </c>
      <c r="W93" s="16">
        <v>10038.9544564676</v>
      </c>
      <c r="X93" s="16">
        <v>1995.66</v>
      </c>
    </row>
    <row r="94" spans="1:24" x14ac:dyDescent="0.25">
      <c r="A94" s="12">
        <v>42498</v>
      </c>
      <c r="B94" s="18" t="s">
        <v>7</v>
      </c>
      <c r="C94" s="18" t="s">
        <v>7</v>
      </c>
      <c r="D94" s="16">
        <v>9160.6952832031257</v>
      </c>
      <c r="E94" s="16">
        <v>31.116064453124999</v>
      </c>
      <c r="F94" s="16">
        <v>15.22</v>
      </c>
      <c r="G94" s="16">
        <v>93.7</v>
      </c>
      <c r="H94" s="16">
        <v>0.75245117187499999</v>
      </c>
      <c r="I94" s="16">
        <v>147.58854492187501</v>
      </c>
      <c r="J94" s="16">
        <v>833.16</v>
      </c>
      <c r="K94" s="16">
        <v>99.7</v>
      </c>
      <c r="L94" s="16">
        <v>16.16</v>
      </c>
      <c r="M94" s="16">
        <f t="shared" si="3"/>
        <v>10173.31234375</v>
      </c>
      <c r="N94" s="17">
        <f t="shared" si="4"/>
        <v>8.1896630305650045E-2</v>
      </c>
      <c r="S94" s="15">
        <f t="shared" si="5"/>
        <v>0</v>
      </c>
      <c r="U94" s="15">
        <v>422.35</v>
      </c>
      <c r="V94" s="15">
        <v>4.6500000000000004</v>
      </c>
      <c r="W94" s="16">
        <v>10316.732001725</v>
      </c>
      <c r="X94" s="16">
        <v>2111.44</v>
      </c>
    </row>
    <row r="95" spans="1:24" x14ac:dyDescent="0.25">
      <c r="A95" s="12">
        <v>42505</v>
      </c>
      <c r="B95" s="18" t="s">
        <v>7</v>
      </c>
      <c r="C95" s="18" t="s">
        <v>7</v>
      </c>
      <c r="D95" s="16">
        <v>8619.5214453125009</v>
      </c>
      <c r="E95" s="16">
        <v>29.002529296875</v>
      </c>
      <c r="F95" s="16">
        <v>15.13</v>
      </c>
      <c r="G95" s="16">
        <v>93.93</v>
      </c>
      <c r="H95" s="16">
        <v>0.51070312500000004</v>
      </c>
      <c r="I95" s="16">
        <v>115.232744140625</v>
      </c>
      <c r="J95" s="16">
        <v>944.14</v>
      </c>
      <c r="K95" s="16">
        <v>99.76</v>
      </c>
      <c r="L95" s="16">
        <v>19.75</v>
      </c>
      <c r="M95" s="16">
        <f t="shared" si="3"/>
        <v>9708.4074218750011</v>
      </c>
      <c r="N95" s="17">
        <f t="shared" si="4"/>
        <v>9.7249729947742211E-2</v>
      </c>
      <c r="S95" s="15">
        <f t="shared" si="5"/>
        <v>0</v>
      </c>
      <c r="U95" s="15">
        <v>436.99</v>
      </c>
      <c r="V95" s="15">
        <v>4.67</v>
      </c>
      <c r="W95" s="16">
        <v>10764.8567861304</v>
      </c>
      <c r="X95" s="16">
        <v>1966.69</v>
      </c>
    </row>
    <row r="96" spans="1:24" x14ac:dyDescent="0.25">
      <c r="A96" s="12">
        <v>42512</v>
      </c>
      <c r="B96" s="18" t="s">
        <v>7</v>
      </c>
      <c r="C96" s="18" t="s">
        <v>7</v>
      </c>
      <c r="D96" s="16">
        <v>8757.684326171875</v>
      </c>
      <c r="E96" s="16">
        <v>30.510546874999999</v>
      </c>
      <c r="F96" s="16">
        <v>14.51</v>
      </c>
      <c r="G96" s="16">
        <v>93.78</v>
      </c>
      <c r="H96" s="16">
        <v>0.42023437499999999</v>
      </c>
      <c r="I96" s="16">
        <v>118.48396484375</v>
      </c>
      <c r="J96" s="16">
        <v>1059.42</v>
      </c>
      <c r="K96" s="3">
        <v>99.76</v>
      </c>
      <c r="L96" s="16">
        <v>18.75</v>
      </c>
      <c r="M96" s="16">
        <f t="shared" si="3"/>
        <v>9966.5190722656262</v>
      </c>
      <c r="N96" s="17">
        <f t="shared" si="4"/>
        <v>0.10629789521480028</v>
      </c>
      <c r="S96" s="15">
        <f t="shared" si="5"/>
        <v>0</v>
      </c>
      <c r="U96" s="15">
        <v>443.5</v>
      </c>
      <c r="V96" s="15">
        <v>4.7</v>
      </c>
      <c r="W96" s="16">
        <v>10194.389115841101</v>
      </c>
      <c r="X96" s="16">
        <v>2019</v>
      </c>
    </row>
    <row r="97" spans="1:24" x14ac:dyDescent="0.25">
      <c r="A97" s="12">
        <v>42519</v>
      </c>
      <c r="B97" s="18" t="s">
        <v>7</v>
      </c>
      <c r="C97" s="18" t="s">
        <v>7</v>
      </c>
      <c r="D97" s="16">
        <v>7233.3556933593754</v>
      </c>
      <c r="E97" s="16">
        <v>24.957373046874999</v>
      </c>
      <c r="F97" s="16">
        <v>13.86</v>
      </c>
      <c r="G97" s="16">
        <v>97.09</v>
      </c>
      <c r="H97" s="16">
        <v>0.51002929687499998</v>
      </c>
      <c r="I97" s="16">
        <v>108.93875976562499</v>
      </c>
      <c r="J97" s="16">
        <v>1224.94</v>
      </c>
      <c r="K97" s="3">
        <v>99.76</v>
      </c>
      <c r="L97" s="16">
        <v>19.61</v>
      </c>
      <c r="M97" s="16">
        <f t="shared" si="3"/>
        <v>8592.7018554687493</v>
      </c>
      <c r="N97" s="17">
        <f t="shared" si="4"/>
        <v>0.14255585968229514</v>
      </c>
      <c r="O97" s="15">
        <v>14</v>
      </c>
      <c r="P97" s="15">
        <v>11</v>
      </c>
      <c r="Q97" s="15">
        <v>0</v>
      </c>
      <c r="R97" s="15">
        <v>0</v>
      </c>
      <c r="S97" s="15">
        <f t="shared" si="5"/>
        <v>14</v>
      </c>
      <c r="T97" s="15">
        <v>5</v>
      </c>
      <c r="U97" s="15">
        <v>565.12</v>
      </c>
      <c r="V97" s="15">
        <v>4.76</v>
      </c>
      <c r="W97" s="16">
        <v>10214.2961500868</v>
      </c>
      <c r="X97" s="16">
        <v>2286.3000000000002</v>
      </c>
    </row>
    <row r="98" spans="1:24" x14ac:dyDescent="0.25">
      <c r="A98" s="12">
        <v>42526</v>
      </c>
      <c r="B98" s="18" t="s">
        <v>7</v>
      </c>
      <c r="C98" s="18" t="s">
        <v>7</v>
      </c>
      <c r="D98" s="20">
        <v>8917.86</v>
      </c>
      <c r="E98" s="20">
        <v>30.49</v>
      </c>
      <c r="F98" s="20">
        <v>14.22</v>
      </c>
      <c r="G98" s="20">
        <v>98.06</v>
      </c>
      <c r="H98" s="20">
        <v>0.56000000000000005</v>
      </c>
      <c r="I98" s="20">
        <v>133.31</v>
      </c>
      <c r="J98" s="20">
        <v>1272.57</v>
      </c>
      <c r="K98" s="4">
        <v>99.76</v>
      </c>
      <c r="L98" s="20">
        <v>20.78</v>
      </c>
      <c r="M98" s="16">
        <f t="shared" si="3"/>
        <v>10354.789999999999</v>
      </c>
      <c r="N98" s="17">
        <f t="shared" si="4"/>
        <v>0.12289674633671953</v>
      </c>
      <c r="O98" s="20">
        <v>14</v>
      </c>
      <c r="P98" s="20">
        <v>11</v>
      </c>
      <c r="Q98" s="20">
        <v>0</v>
      </c>
      <c r="R98" s="20">
        <v>0</v>
      </c>
      <c r="S98" s="15">
        <f t="shared" si="5"/>
        <v>14</v>
      </c>
      <c r="T98" s="15">
        <v>5</v>
      </c>
      <c r="U98" s="15">
        <v>551.97</v>
      </c>
      <c r="V98" s="15">
        <v>4.8099999999999996</v>
      </c>
      <c r="W98" s="16">
        <v>10553.952955383</v>
      </c>
      <c r="X98" s="16">
        <v>2340.61</v>
      </c>
    </row>
    <row r="99" spans="1:24" x14ac:dyDescent="0.25">
      <c r="A99" s="12">
        <v>42533</v>
      </c>
      <c r="B99" s="18" t="s">
        <v>7</v>
      </c>
      <c r="C99" s="18" t="s">
        <v>7</v>
      </c>
      <c r="D99" s="20">
        <v>8283.3700000000008</v>
      </c>
      <c r="E99" s="20">
        <v>27.21</v>
      </c>
      <c r="F99" s="20">
        <v>14.23</v>
      </c>
      <c r="G99" s="20">
        <v>96.73</v>
      </c>
      <c r="H99" s="20">
        <v>0.56999999999999995</v>
      </c>
      <c r="I99" s="20">
        <v>122.26</v>
      </c>
      <c r="J99" s="20">
        <v>1321.87</v>
      </c>
      <c r="K99" s="4">
        <v>99.76</v>
      </c>
      <c r="L99" s="20">
        <v>22.82</v>
      </c>
      <c r="M99" s="16">
        <f t="shared" si="3"/>
        <v>9755.2799999999988</v>
      </c>
      <c r="N99" s="17">
        <f t="shared" si="4"/>
        <v>0.1355030301539269</v>
      </c>
      <c r="O99" s="20">
        <v>15</v>
      </c>
      <c r="P99" s="20">
        <v>11</v>
      </c>
      <c r="Q99" s="20">
        <v>0</v>
      </c>
      <c r="R99" s="20">
        <v>0</v>
      </c>
      <c r="S99" s="15">
        <f t="shared" si="5"/>
        <v>15</v>
      </c>
      <c r="T99" s="15">
        <v>5</v>
      </c>
      <c r="U99" s="15">
        <v>559.62</v>
      </c>
      <c r="V99" s="15">
        <v>5.08</v>
      </c>
      <c r="W99" s="16">
        <v>10758.822308319501</v>
      </c>
      <c r="X99" s="16">
        <v>2156.48</v>
      </c>
    </row>
    <row r="100" spans="1:24" x14ac:dyDescent="0.25">
      <c r="A100" s="12">
        <v>42540</v>
      </c>
      <c r="B100" s="18" t="s">
        <v>7</v>
      </c>
      <c r="C100" s="18" t="s">
        <v>7</v>
      </c>
      <c r="D100" s="20">
        <v>6683.3</v>
      </c>
      <c r="E100" s="20">
        <v>42.06</v>
      </c>
      <c r="F100" s="20">
        <v>14.91</v>
      </c>
      <c r="G100" s="20">
        <v>95.56</v>
      </c>
      <c r="H100" s="20">
        <v>0.45</v>
      </c>
      <c r="I100" s="20">
        <v>103.63</v>
      </c>
      <c r="J100" s="20">
        <v>1594.19</v>
      </c>
      <c r="K100" s="4">
        <v>99.76</v>
      </c>
      <c r="L100" s="20">
        <v>22.12</v>
      </c>
      <c r="M100" s="16">
        <f t="shared" si="3"/>
        <v>8423.630000000001</v>
      </c>
      <c r="N100" s="17">
        <f t="shared" si="4"/>
        <v>0.18925213951704906</v>
      </c>
      <c r="O100" s="20">
        <v>14</v>
      </c>
      <c r="P100" s="20">
        <v>11</v>
      </c>
      <c r="Q100" s="20">
        <v>0</v>
      </c>
      <c r="R100" s="20">
        <v>0</v>
      </c>
      <c r="S100" s="15">
        <f t="shared" si="5"/>
        <v>14</v>
      </c>
      <c r="T100" s="15">
        <v>5</v>
      </c>
      <c r="U100" s="15">
        <v>559.49</v>
      </c>
      <c r="V100" s="15">
        <v>5.15</v>
      </c>
      <c r="W100" s="16">
        <v>11425.233366418999</v>
      </c>
      <c r="X100" s="16">
        <v>3770.5</v>
      </c>
    </row>
    <row r="101" spans="1:24" x14ac:dyDescent="0.25">
      <c r="A101" s="12">
        <v>42547</v>
      </c>
      <c r="B101" s="18" t="s">
        <v>7</v>
      </c>
      <c r="C101" s="18" t="s">
        <v>7</v>
      </c>
      <c r="D101" s="20">
        <v>7794.99</v>
      </c>
      <c r="E101" s="20">
        <v>25.68</v>
      </c>
      <c r="F101" s="20">
        <v>14.96</v>
      </c>
      <c r="G101" s="20">
        <v>96.56</v>
      </c>
      <c r="H101" s="20">
        <v>0.71</v>
      </c>
      <c r="I101" s="20">
        <v>144.85</v>
      </c>
      <c r="J101" s="20">
        <v>1800.94</v>
      </c>
      <c r="K101" s="4">
        <v>99.76</v>
      </c>
      <c r="L101" s="20">
        <v>23.04</v>
      </c>
      <c r="M101" s="16">
        <f t="shared" si="3"/>
        <v>9767.17</v>
      </c>
      <c r="N101" s="17">
        <f t="shared" si="4"/>
        <v>0.18438708448813731</v>
      </c>
      <c r="O101" s="20">
        <v>14</v>
      </c>
      <c r="P101" s="20">
        <v>11</v>
      </c>
      <c r="Q101" s="20">
        <v>0</v>
      </c>
      <c r="R101" s="20">
        <v>0</v>
      </c>
      <c r="S101" s="15">
        <f t="shared" si="5"/>
        <v>14</v>
      </c>
      <c r="T101" s="15">
        <v>5</v>
      </c>
      <c r="U101" s="15">
        <v>533.20000000000005</v>
      </c>
      <c r="V101" s="15">
        <v>5.25</v>
      </c>
      <c r="W101" s="16">
        <v>12070.859645542299</v>
      </c>
      <c r="X101" s="16">
        <v>1868.9</v>
      </c>
    </row>
    <row r="102" spans="1:24" x14ac:dyDescent="0.25">
      <c r="A102" s="12">
        <v>42554</v>
      </c>
      <c r="B102" s="18" t="s">
        <v>7</v>
      </c>
      <c r="C102" s="18" t="s">
        <v>7</v>
      </c>
      <c r="D102" s="20">
        <v>10341.43</v>
      </c>
      <c r="E102" s="20">
        <v>32.31</v>
      </c>
      <c r="F102" s="20">
        <v>14.35</v>
      </c>
      <c r="G102" s="20">
        <v>97.66</v>
      </c>
      <c r="H102" s="20">
        <v>0.97</v>
      </c>
      <c r="I102" s="20">
        <v>138.30000000000001</v>
      </c>
      <c r="J102" s="8">
        <v>1828.88</v>
      </c>
      <c r="K102" s="4">
        <v>99.76</v>
      </c>
      <c r="L102" s="20">
        <v>24.69</v>
      </c>
      <c r="M102" s="16">
        <f t="shared" si="3"/>
        <v>12341.89</v>
      </c>
      <c r="N102" s="17">
        <f t="shared" si="4"/>
        <v>0.14818475938450271</v>
      </c>
      <c r="O102" s="20">
        <v>14</v>
      </c>
      <c r="P102" s="20">
        <v>11</v>
      </c>
      <c r="Q102" s="20">
        <v>0</v>
      </c>
      <c r="R102" s="20">
        <v>0</v>
      </c>
      <c r="S102" s="15">
        <f t="shared" si="5"/>
        <v>14</v>
      </c>
      <c r="T102" s="15">
        <v>5</v>
      </c>
      <c r="U102" s="15">
        <v>675.94</v>
      </c>
      <c r="V102" s="15">
        <v>5.24</v>
      </c>
      <c r="W102" s="8">
        <v>11938.6783133389</v>
      </c>
      <c r="X102" s="16">
        <v>1906.97</v>
      </c>
    </row>
    <row r="103" spans="1:24" x14ac:dyDescent="0.25">
      <c r="A103" s="12">
        <v>42561</v>
      </c>
      <c r="B103" s="18" t="s">
        <v>7</v>
      </c>
      <c r="C103" s="18" t="s">
        <v>7</v>
      </c>
      <c r="D103" s="20">
        <v>10576.33</v>
      </c>
      <c r="E103" s="20">
        <v>32.630000000000003</v>
      </c>
      <c r="F103" s="20">
        <v>14.17</v>
      </c>
      <c r="G103" s="20">
        <v>97.81</v>
      </c>
      <c r="H103" s="20">
        <v>0.59</v>
      </c>
      <c r="I103" s="20">
        <v>132.21</v>
      </c>
      <c r="J103" s="8">
        <v>1917.01</v>
      </c>
      <c r="K103" s="4">
        <v>99.76</v>
      </c>
      <c r="L103" s="20">
        <v>26.01</v>
      </c>
      <c r="M103" s="16">
        <f t="shared" si="3"/>
        <v>12658.769999999999</v>
      </c>
      <c r="N103" s="17">
        <f t="shared" si="4"/>
        <v>0.15143730394027224</v>
      </c>
      <c r="O103" s="20">
        <v>14</v>
      </c>
      <c r="P103" s="20">
        <v>11</v>
      </c>
      <c r="Q103" s="20">
        <v>0</v>
      </c>
      <c r="R103" s="20">
        <v>0</v>
      </c>
      <c r="S103" s="15">
        <f t="shared" si="5"/>
        <v>14</v>
      </c>
      <c r="T103" s="15">
        <v>5</v>
      </c>
      <c r="U103" s="15">
        <v>652.65</v>
      </c>
      <c r="V103" s="15">
        <v>5.29</v>
      </c>
      <c r="W103" s="8">
        <v>12049.4481830446</v>
      </c>
      <c r="X103" s="16">
        <v>2086.4</v>
      </c>
    </row>
    <row r="104" spans="1:24" x14ac:dyDescent="0.25">
      <c r="A104" s="12">
        <v>42568</v>
      </c>
      <c r="B104" s="18" t="s">
        <v>7</v>
      </c>
      <c r="C104" s="18" t="s">
        <v>7</v>
      </c>
      <c r="D104" s="20">
        <v>10709.27</v>
      </c>
      <c r="E104" s="20">
        <v>32.479999999999997</v>
      </c>
      <c r="F104" s="20">
        <v>14.32</v>
      </c>
      <c r="G104" s="20">
        <v>98.02</v>
      </c>
      <c r="H104" s="20">
        <v>0.61</v>
      </c>
      <c r="I104" s="20">
        <v>133.38</v>
      </c>
      <c r="J104" s="8">
        <v>2020.22</v>
      </c>
      <c r="K104" s="23">
        <v>99.79</v>
      </c>
      <c r="L104" s="20">
        <v>27.87</v>
      </c>
      <c r="M104" s="16">
        <f t="shared" si="3"/>
        <v>12895.96</v>
      </c>
      <c r="N104" s="17">
        <f t="shared" si="4"/>
        <v>0.15665526257835788</v>
      </c>
      <c r="O104" s="20">
        <v>14</v>
      </c>
      <c r="P104" s="20">
        <v>11</v>
      </c>
      <c r="Q104" s="20">
        <v>0</v>
      </c>
      <c r="R104" s="20">
        <v>0</v>
      </c>
      <c r="S104" s="15">
        <f t="shared" si="5"/>
        <v>14</v>
      </c>
      <c r="T104" s="15">
        <v>5</v>
      </c>
      <c r="U104" s="15">
        <v>668.1</v>
      </c>
      <c r="V104" s="15">
        <v>5.31</v>
      </c>
      <c r="W104" s="8">
        <v>11947.2221797695</v>
      </c>
      <c r="X104" s="16">
        <v>1979.55</v>
      </c>
    </row>
    <row r="105" spans="1:24" x14ac:dyDescent="0.25">
      <c r="A105" s="12">
        <v>42575</v>
      </c>
      <c r="B105" s="18" t="s">
        <v>7</v>
      </c>
      <c r="C105" s="18" t="s">
        <v>7</v>
      </c>
      <c r="D105" s="20">
        <v>10979.29</v>
      </c>
      <c r="E105" s="20">
        <v>32.369999999999997</v>
      </c>
      <c r="F105" s="20">
        <v>14.91</v>
      </c>
      <c r="G105" s="20">
        <v>98.21</v>
      </c>
      <c r="H105" s="20">
        <v>0.62</v>
      </c>
      <c r="I105" s="20">
        <v>155.47999999999999</v>
      </c>
      <c r="J105" s="8">
        <v>2024.31</v>
      </c>
      <c r="K105" s="23">
        <v>99.76</v>
      </c>
      <c r="L105" s="20">
        <v>30.29</v>
      </c>
      <c r="M105" s="16">
        <f t="shared" si="3"/>
        <v>13192.070000000002</v>
      </c>
      <c r="N105" s="17">
        <f t="shared" si="4"/>
        <v>0.15344900383336352</v>
      </c>
      <c r="O105" s="20">
        <v>14</v>
      </c>
      <c r="P105" s="20">
        <v>11</v>
      </c>
      <c r="Q105" s="20">
        <v>0</v>
      </c>
      <c r="R105" s="20">
        <v>0</v>
      </c>
      <c r="S105" s="15">
        <f t="shared" si="5"/>
        <v>14</v>
      </c>
      <c r="T105" s="15">
        <v>5</v>
      </c>
      <c r="U105" s="15">
        <v>625.47</v>
      </c>
      <c r="V105" s="15">
        <v>5.34</v>
      </c>
      <c r="W105" s="8">
        <v>11259.087578840699</v>
      </c>
      <c r="X105" s="16">
        <v>1744.28</v>
      </c>
    </row>
    <row r="106" spans="1:24" x14ac:dyDescent="0.25">
      <c r="A106" s="12">
        <v>42491</v>
      </c>
      <c r="B106" s="18" t="s">
        <v>28</v>
      </c>
      <c r="C106" s="18" t="s">
        <v>29</v>
      </c>
      <c r="D106" s="16">
        <v>8518.4636132812502</v>
      </c>
      <c r="E106" s="16">
        <v>33.035917968749999</v>
      </c>
      <c r="F106" s="16">
        <v>13.92</v>
      </c>
      <c r="G106" s="16">
        <v>92.6</v>
      </c>
      <c r="H106" s="16">
        <v>0.438232421875</v>
      </c>
      <c r="I106" s="16">
        <v>254.86611328124999</v>
      </c>
      <c r="J106" s="16">
        <v>2017.19</v>
      </c>
      <c r="K106" s="3">
        <v>99.7</v>
      </c>
      <c r="L106" s="16">
        <v>37.880000000000003</v>
      </c>
      <c r="M106" s="16">
        <f t="shared" si="3"/>
        <v>10823.993876953125</v>
      </c>
      <c r="N106" s="17">
        <f t="shared" si="4"/>
        <v>0.18636281791465908</v>
      </c>
      <c r="S106" s="15">
        <f t="shared" si="5"/>
        <v>0</v>
      </c>
      <c r="U106" s="15">
        <v>428.89</v>
      </c>
      <c r="V106" s="15">
        <v>3.88</v>
      </c>
      <c r="W106" s="16">
        <v>8844.6775314548195</v>
      </c>
      <c r="X106" s="16">
        <v>2364.5500000000002</v>
      </c>
    </row>
    <row r="107" spans="1:24" x14ac:dyDescent="0.25">
      <c r="A107" s="12">
        <v>42498</v>
      </c>
      <c r="B107" s="18" t="s">
        <v>28</v>
      </c>
      <c r="C107" s="18" t="s">
        <v>29</v>
      </c>
      <c r="D107" s="16">
        <v>10328.491435546875</v>
      </c>
      <c r="E107" s="16">
        <v>39.604990234375002</v>
      </c>
      <c r="F107" s="16">
        <v>13.7</v>
      </c>
      <c r="G107" s="16">
        <v>90.83</v>
      </c>
      <c r="H107" s="16">
        <v>0.49575195312499998</v>
      </c>
      <c r="I107" s="16">
        <v>287.29293945312497</v>
      </c>
      <c r="J107" s="16">
        <v>2106.12</v>
      </c>
      <c r="K107" s="3">
        <v>99.7</v>
      </c>
      <c r="L107" s="16">
        <v>41.62</v>
      </c>
      <c r="M107" s="16">
        <f t="shared" si="3"/>
        <v>12762.005117187502</v>
      </c>
      <c r="N107" s="17">
        <f t="shared" si="4"/>
        <v>0.16503049330105171</v>
      </c>
      <c r="S107" s="15">
        <f t="shared" si="5"/>
        <v>0</v>
      </c>
      <c r="U107" s="15">
        <v>418.27</v>
      </c>
      <c r="V107" s="15">
        <v>3.95</v>
      </c>
      <c r="W107" s="16">
        <v>8739.4331701981191</v>
      </c>
      <c r="X107" s="16">
        <v>2319.2600000000002</v>
      </c>
    </row>
    <row r="108" spans="1:24" x14ac:dyDescent="0.25">
      <c r="A108" s="12">
        <v>42505</v>
      </c>
      <c r="B108" s="18" t="s">
        <v>28</v>
      </c>
      <c r="C108" s="18" t="s">
        <v>29</v>
      </c>
      <c r="D108" s="16">
        <v>10645.017783203126</v>
      </c>
      <c r="E108" s="16">
        <v>52.395185546874998</v>
      </c>
      <c r="F108" s="16">
        <v>13.82</v>
      </c>
      <c r="G108" s="16">
        <v>92.7</v>
      </c>
      <c r="H108" s="16">
        <v>0.47021484375</v>
      </c>
      <c r="I108" s="16">
        <v>230.26946289062499</v>
      </c>
      <c r="J108" s="16">
        <v>2722.54</v>
      </c>
      <c r="K108" s="3">
        <v>99.7</v>
      </c>
      <c r="L108" s="16">
        <v>46.3</v>
      </c>
      <c r="M108" s="16">
        <f t="shared" si="3"/>
        <v>13650.692646484375</v>
      </c>
      <c r="N108" s="17">
        <f t="shared" si="4"/>
        <v>0.19944335943283933</v>
      </c>
      <c r="S108" s="15">
        <f t="shared" si="5"/>
        <v>0</v>
      </c>
      <c r="U108" s="15">
        <v>427.46</v>
      </c>
      <c r="V108" s="15">
        <v>4.07</v>
      </c>
      <c r="W108" s="16">
        <v>8794.5952849955193</v>
      </c>
      <c r="X108" s="16">
        <v>2261.37</v>
      </c>
    </row>
    <row r="109" spans="1:24" x14ac:dyDescent="0.25">
      <c r="A109" s="12">
        <v>42512</v>
      </c>
      <c r="B109" s="19" t="s">
        <v>28</v>
      </c>
      <c r="C109" s="19" t="s">
        <v>29</v>
      </c>
      <c r="D109" s="16">
        <v>10579.229541015626</v>
      </c>
      <c r="E109" s="16">
        <v>82.008486328125002</v>
      </c>
      <c r="F109" s="16">
        <v>12.57</v>
      </c>
      <c r="G109" s="16">
        <v>92.69</v>
      </c>
      <c r="H109" s="16">
        <v>0.48107421875</v>
      </c>
      <c r="I109" s="16">
        <v>239.86049804687499</v>
      </c>
      <c r="J109" s="16">
        <v>2537.62</v>
      </c>
      <c r="K109" s="3">
        <v>99.7</v>
      </c>
      <c r="L109" s="16">
        <v>42.14</v>
      </c>
      <c r="M109" s="16">
        <f t="shared" si="3"/>
        <v>13439.199599609376</v>
      </c>
      <c r="N109" s="17">
        <f t="shared" si="4"/>
        <v>0.18882225695001648</v>
      </c>
      <c r="S109" s="15">
        <f t="shared" si="5"/>
        <v>0</v>
      </c>
      <c r="U109" s="15">
        <v>518.04999999999995</v>
      </c>
      <c r="V109" s="15">
        <v>4.25</v>
      </c>
      <c r="W109" s="16">
        <v>8737.4045092437991</v>
      </c>
      <c r="X109" s="16">
        <v>2325.6799999999998</v>
      </c>
    </row>
    <row r="110" spans="1:24" x14ac:dyDescent="0.25">
      <c r="A110" s="12">
        <v>42519</v>
      </c>
      <c r="B110" s="19" t="s">
        <v>28</v>
      </c>
      <c r="C110" s="19" t="s">
        <v>29</v>
      </c>
      <c r="D110" s="16">
        <v>8912.2553417968757</v>
      </c>
      <c r="E110" s="16">
        <v>70.538671875000006</v>
      </c>
      <c r="F110" s="16">
        <v>12.45</v>
      </c>
      <c r="G110" s="16">
        <v>93.87</v>
      </c>
      <c r="H110" s="16">
        <v>0.51229492187500003</v>
      </c>
      <c r="I110" s="16">
        <v>229.62310546875</v>
      </c>
      <c r="J110" s="16">
        <v>2850.31</v>
      </c>
      <c r="K110" s="3">
        <v>99.7</v>
      </c>
      <c r="L110" s="16">
        <v>46.77</v>
      </c>
      <c r="M110" s="16">
        <f t="shared" si="3"/>
        <v>12063.2394140625</v>
      </c>
      <c r="N110" s="17">
        <f t="shared" si="4"/>
        <v>0.23628064586675643</v>
      </c>
      <c r="O110" s="15">
        <v>20</v>
      </c>
      <c r="P110" s="15">
        <v>18</v>
      </c>
      <c r="Q110" s="15">
        <v>0</v>
      </c>
      <c r="R110" s="15">
        <v>0</v>
      </c>
      <c r="S110" s="15">
        <f t="shared" si="5"/>
        <v>20</v>
      </c>
      <c r="T110" s="15">
        <v>5</v>
      </c>
      <c r="U110" s="15">
        <v>573.96</v>
      </c>
      <c r="V110" s="15">
        <v>4.25</v>
      </c>
      <c r="W110" s="16">
        <v>8910.7729872850105</v>
      </c>
      <c r="X110" s="16">
        <v>2351.6799999999998</v>
      </c>
    </row>
    <row r="111" spans="1:24" x14ac:dyDescent="0.25">
      <c r="A111" s="12">
        <v>42526</v>
      </c>
      <c r="B111" s="18" t="s">
        <v>28</v>
      </c>
      <c r="C111" s="18" t="s">
        <v>29</v>
      </c>
      <c r="D111" s="20">
        <v>10503.37</v>
      </c>
      <c r="E111" s="20">
        <v>88.78</v>
      </c>
      <c r="F111" s="20">
        <v>12.86</v>
      </c>
      <c r="G111" s="20">
        <v>93.48</v>
      </c>
      <c r="H111" s="20">
        <v>0.43</v>
      </c>
      <c r="I111" s="20">
        <v>271.51</v>
      </c>
      <c r="J111" s="20">
        <v>2747.02</v>
      </c>
      <c r="K111" s="4">
        <v>99.7</v>
      </c>
      <c r="L111" s="20">
        <v>48.14</v>
      </c>
      <c r="M111" s="16">
        <f t="shared" si="3"/>
        <v>13611.110000000002</v>
      </c>
      <c r="N111" s="17">
        <f t="shared" si="4"/>
        <v>0.20182189402627704</v>
      </c>
      <c r="O111" s="20">
        <v>20</v>
      </c>
      <c r="P111" s="20">
        <v>18</v>
      </c>
      <c r="Q111" s="20">
        <v>0</v>
      </c>
      <c r="R111" s="20">
        <v>0</v>
      </c>
      <c r="S111" s="15">
        <f t="shared" si="5"/>
        <v>20</v>
      </c>
      <c r="T111" s="15">
        <v>5</v>
      </c>
      <c r="U111" s="15">
        <v>542.97</v>
      </c>
      <c r="V111" s="15">
        <v>4.2300000000000004</v>
      </c>
      <c r="W111" s="16">
        <v>8899.8822518279794</v>
      </c>
      <c r="X111" s="16">
        <v>2285.1799999999998</v>
      </c>
    </row>
    <row r="112" spans="1:24" x14ac:dyDescent="0.25">
      <c r="A112" s="12">
        <v>42533</v>
      </c>
      <c r="B112" s="18" t="s">
        <v>28</v>
      </c>
      <c r="C112" s="18" t="s">
        <v>29</v>
      </c>
      <c r="D112" s="20">
        <v>9573.6299999999992</v>
      </c>
      <c r="E112" s="20">
        <v>78.47</v>
      </c>
      <c r="F112" s="20">
        <v>12.63</v>
      </c>
      <c r="G112" s="20">
        <v>93.3</v>
      </c>
      <c r="H112" s="20">
        <v>0.39</v>
      </c>
      <c r="I112" s="20">
        <v>235.88</v>
      </c>
      <c r="J112" s="20">
        <v>2765.56</v>
      </c>
      <c r="K112" s="4">
        <v>99.7</v>
      </c>
      <c r="L112" s="20">
        <v>51.87</v>
      </c>
      <c r="M112" s="16">
        <f t="shared" si="3"/>
        <v>12653.929999999997</v>
      </c>
      <c r="N112" s="17">
        <f t="shared" si="4"/>
        <v>0.21855344545133415</v>
      </c>
      <c r="O112" s="20">
        <v>20</v>
      </c>
      <c r="P112" s="20">
        <v>18</v>
      </c>
      <c r="Q112" s="20">
        <v>0</v>
      </c>
      <c r="R112" s="20">
        <v>0</v>
      </c>
      <c r="S112" s="15">
        <f t="shared" si="5"/>
        <v>20</v>
      </c>
      <c r="T112" s="15">
        <v>5</v>
      </c>
      <c r="U112" s="15">
        <v>530.77</v>
      </c>
      <c r="V112" s="15">
        <v>4.38</v>
      </c>
      <c r="W112" s="16">
        <v>8772.2917040292195</v>
      </c>
      <c r="X112" s="16">
        <v>2187.36</v>
      </c>
    </row>
    <row r="113" spans="1:24" x14ac:dyDescent="0.25">
      <c r="A113" s="12">
        <v>42540</v>
      </c>
      <c r="B113" s="18" t="s">
        <v>28</v>
      </c>
      <c r="C113" s="18" t="s">
        <v>29</v>
      </c>
      <c r="D113" s="20">
        <v>7918.35</v>
      </c>
      <c r="E113" s="20">
        <v>43.25</v>
      </c>
      <c r="F113" s="20">
        <v>13.25</v>
      </c>
      <c r="G113" s="20">
        <v>96.64</v>
      </c>
      <c r="H113" s="20">
        <v>0.36</v>
      </c>
      <c r="I113" s="20">
        <v>197.25</v>
      </c>
      <c r="J113" s="20">
        <v>3115.95</v>
      </c>
      <c r="K113" s="4">
        <v>99.7</v>
      </c>
      <c r="L113" s="20">
        <v>49.6</v>
      </c>
      <c r="M113" s="16">
        <f t="shared" si="3"/>
        <v>11275.16</v>
      </c>
      <c r="N113" s="17">
        <f t="shared" si="4"/>
        <v>0.2763552801024553</v>
      </c>
      <c r="O113" s="20">
        <v>20</v>
      </c>
      <c r="P113" s="20">
        <v>18</v>
      </c>
      <c r="Q113" s="20">
        <v>0</v>
      </c>
      <c r="R113" s="20">
        <v>0</v>
      </c>
      <c r="S113" s="15">
        <f t="shared" si="5"/>
        <v>20</v>
      </c>
      <c r="T113" s="15">
        <v>5</v>
      </c>
      <c r="U113" s="15">
        <v>510.93</v>
      </c>
      <c r="V113" s="15">
        <v>4.3499999999999996</v>
      </c>
      <c r="W113" s="16">
        <v>8992.9082816426308</v>
      </c>
      <c r="X113" s="16">
        <v>2528.4299999999998</v>
      </c>
    </row>
    <row r="114" spans="1:24" x14ac:dyDescent="0.25">
      <c r="A114" s="12">
        <v>42547</v>
      </c>
      <c r="B114" s="18" t="s">
        <v>28</v>
      </c>
      <c r="C114" s="18" t="s">
        <v>29</v>
      </c>
      <c r="D114" s="20">
        <v>8137.47</v>
      </c>
      <c r="E114" s="20">
        <v>28.47</v>
      </c>
      <c r="F114" s="20">
        <v>13.22</v>
      </c>
      <c r="G114" s="20">
        <v>97.58</v>
      </c>
      <c r="H114" s="20">
        <v>0.6</v>
      </c>
      <c r="I114" s="20">
        <v>262.55</v>
      </c>
      <c r="J114" s="20">
        <v>3358.6</v>
      </c>
      <c r="K114" s="4">
        <v>99.7</v>
      </c>
      <c r="L114" s="20">
        <v>56.9</v>
      </c>
      <c r="M114" s="16">
        <f t="shared" si="3"/>
        <v>11787.69</v>
      </c>
      <c r="N114" s="17">
        <f t="shared" si="4"/>
        <v>0.2849243575289136</v>
      </c>
      <c r="O114" s="20">
        <v>20</v>
      </c>
      <c r="P114" s="20">
        <v>18</v>
      </c>
      <c r="Q114" s="20">
        <v>0</v>
      </c>
      <c r="R114" s="20">
        <v>0</v>
      </c>
      <c r="S114" s="15">
        <f t="shared" si="5"/>
        <v>20</v>
      </c>
      <c r="T114" s="15">
        <v>5</v>
      </c>
      <c r="U114" s="15">
        <v>537.4</v>
      </c>
      <c r="V114" s="15">
        <v>4.3499999999999996</v>
      </c>
      <c r="W114" s="16">
        <v>9401.9970713303901</v>
      </c>
      <c r="X114" s="16">
        <v>2118.6799999999998</v>
      </c>
    </row>
    <row r="115" spans="1:24" x14ac:dyDescent="0.25">
      <c r="A115" s="12">
        <v>42554</v>
      </c>
      <c r="B115" s="18" t="s">
        <v>28</v>
      </c>
      <c r="C115" s="18" t="s">
        <v>29</v>
      </c>
      <c r="D115" s="20">
        <v>11290.78</v>
      </c>
      <c r="E115" s="20">
        <v>39.24</v>
      </c>
      <c r="F115" s="20">
        <v>12.83</v>
      </c>
      <c r="G115" s="20">
        <v>98.23</v>
      </c>
      <c r="H115" s="20">
        <v>0.53</v>
      </c>
      <c r="I115" s="20">
        <v>250.84</v>
      </c>
      <c r="J115" s="8">
        <v>3398.14</v>
      </c>
      <c r="K115" s="3">
        <v>99.7</v>
      </c>
      <c r="L115" s="20">
        <v>58.04</v>
      </c>
      <c r="M115" s="16">
        <f t="shared" si="3"/>
        <v>14979.53</v>
      </c>
      <c r="N115" s="17">
        <f t="shared" si="4"/>
        <v>0.2268522443628071</v>
      </c>
      <c r="O115" s="20">
        <v>20</v>
      </c>
      <c r="P115" s="20">
        <v>18</v>
      </c>
      <c r="Q115" s="20">
        <v>0</v>
      </c>
      <c r="R115" s="20">
        <v>0</v>
      </c>
      <c r="S115" s="15">
        <f t="shared" si="5"/>
        <v>20</v>
      </c>
      <c r="T115" s="15">
        <v>5</v>
      </c>
      <c r="U115" s="15">
        <v>583.79</v>
      </c>
      <c r="V115" s="15">
        <v>4.41</v>
      </c>
      <c r="W115" s="8">
        <v>9716.0372585236291</v>
      </c>
      <c r="X115" s="16">
        <v>2301.5</v>
      </c>
    </row>
    <row r="116" spans="1:24" x14ac:dyDescent="0.25">
      <c r="A116" s="12">
        <v>42561</v>
      </c>
      <c r="B116" s="18" t="s">
        <v>28</v>
      </c>
      <c r="C116" s="18" t="s">
        <v>29</v>
      </c>
      <c r="D116" s="20">
        <v>11851.65</v>
      </c>
      <c r="E116" s="20">
        <v>42.25</v>
      </c>
      <c r="F116" s="20">
        <v>13.78</v>
      </c>
      <c r="G116" s="20">
        <v>97.7</v>
      </c>
      <c r="H116" s="20">
        <v>0.46</v>
      </c>
      <c r="I116" s="20">
        <v>256.26</v>
      </c>
      <c r="J116" s="8">
        <v>3468.48</v>
      </c>
      <c r="K116" s="3">
        <v>99.7</v>
      </c>
      <c r="L116" s="20">
        <v>63.11</v>
      </c>
      <c r="M116" s="16">
        <f t="shared" si="3"/>
        <v>15619.099999999999</v>
      </c>
      <c r="N116" s="17">
        <f t="shared" si="4"/>
        <v>0.22206657233771473</v>
      </c>
      <c r="O116" s="20">
        <v>20</v>
      </c>
      <c r="P116" s="20">
        <v>18</v>
      </c>
      <c r="Q116" s="20">
        <v>0</v>
      </c>
      <c r="R116" s="20">
        <v>0</v>
      </c>
      <c r="S116" s="15">
        <f t="shared" si="5"/>
        <v>20</v>
      </c>
      <c r="T116" s="15">
        <v>5</v>
      </c>
      <c r="U116" s="15">
        <v>528.30999999999995</v>
      </c>
      <c r="V116" s="15">
        <v>4.37</v>
      </c>
      <c r="W116" s="8">
        <v>9791.7801352300303</v>
      </c>
      <c r="X116" s="16">
        <v>2264.92</v>
      </c>
    </row>
    <row r="117" spans="1:24" x14ac:dyDescent="0.25">
      <c r="A117" s="12">
        <v>42568</v>
      </c>
      <c r="B117" s="18" t="s">
        <v>28</v>
      </c>
      <c r="C117" s="18" t="s">
        <v>29</v>
      </c>
      <c r="D117" s="20">
        <v>11915.67</v>
      </c>
      <c r="E117" s="20">
        <v>41.13</v>
      </c>
      <c r="F117" s="20">
        <v>13.62</v>
      </c>
      <c r="G117" s="20">
        <v>97.03</v>
      </c>
      <c r="H117" s="20">
        <v>0.49</v>
      </c>
      <c r="I117" s="20">
        <v>258.3</v>
      </c>
      <c r="J117" s="8">
        <v>3551.92</v>
      </c>
      <c r="K117" s="8">
        <v>99.7</v>
      </c>
      <c r="L117" s="20">
        <v>60.1</v>
      </c>
      <c r="M117" s="16">
        <f t="shared" si="3"/>
        <v>15767.509999999998</v>
      </c>
      <c r="N117" s="17">
        <f t="shared" si="4"/>
        <v>0.2252682890323203</v>
      </c>
      <c r="O117" s="20">
        <v>20</v>
      </c>
      <c r="P117" s="20">
        <v>18</v>
      </c>
      <c r="Q117" s="20">
        <v>0</v>
      </c>
      <c r="R117" s="20">
        <v>0</v>
      </c>
      <c r="S117" s="15">
        <f t="shared" si="5"/>
        <v>20</v>
      </c>
      <c r="T117" s="15">
        <v>6</v>
      </c>
      <c r="U117" s="15">
        <v>531.59</v>
      </c>
      <c r="V117" s="15">
        <v>4.43</v>
      </c>
      <c r="W117" s="8">
        <v>10280.502468066399</v>
      </c>
      <c r="X117" s="16">
        <v>2368.6799999999998</v>
      </c>
    </row>
    <row r="118" spans="1:24" x14ac:dyDescent="0.25">
      <c r="A118" s="12">
        <v>42575</v>
      </c>
      <c r="B118" s="18" t="s">
        <v>28</v>
      </c>
      <c r="C118" s="18" t="s">
        <v>29</v>
      </c>
      <c r="D118" s="20">
        <v>11752.14</v>
      </c>
      <c r="E118" s="20">
        <v>37.799999999999997</v>
      </c>
      <c r="F118" s="20">
        <v>13.06</v>
      </c>
      <c r="G118" s="20">
        <v>97.43</v>
      </c>
      <c r="H118" s="20">
        <v>0.61</v>
      </c>
      <c r="I118" s="20">
        <v>297.81</v>
      </c>
      <c r="J118" s="8">
        <v>3505.1</v>
      </c>
      <c r="K118" s="8">
        <v>99.23</v>
      </c>
      <c r="L118" s="20">
        <v>54.49</v>
      </c>
      <c r="M118" s="16">
        <f t="shared" si="3"/>
        <v>15593.46</v>
      </c>
      <c r="N118" s="17">
        <f t="shared" si="4"/>
        <v>0.22478013218362058</v>
      </c>
      <c r="O118" s="20">
        <v>20</v>
      </c>
      <c r="P118" s="20">
        <v>18</v>
      </c>
      <c r="Q118" s="20">
        <v>0</v>
      </c>
      <c r="R118" s="20">
        <v>0</v>
      </c>
      <c r="S118" s="15">
        <f t="shared" si="5"/>
        <v>20</v>
      </c>
      <c r="T118" s="15">
        <v>6</v>
      </c>
      <c r="U118" s="15">
        <v>532.27</v>
      </c>
      <c r="V118" s="15">
        <v>4.5999999999999996</v>
      </c>
      <c r="W118" s="8">
        <v>10153.1972301111</v>
      </c>
      <c r="X118" s="16">
        <v>2016.84</v>
      </c>
    </row>
    <row r="119" spans="1:24" x14ac:dyDescent="0.25">
      <c r="A119" s="12">
        <v>42491</v>
      </c>
      <c r="B119" s="19" t="s">
        <v>32</v>
      </c>
      <c r="C119" s="19" t="s">
        <v>31</v>
      </c>
      <c r="D119" s="16">
        <v>5116.6479589843748</v>
      </c>
      <c r="E119" s="16">
        <v>49.991884765625002</v>
      </c>
      <c r="F119" s="16">
        <v>14.64</v>
      </c>
      <c r="G119" s="16">
        <v>92.83</v>
      </c>
      <c r="H119" s="16">
        <v>0.53882812499999999</v>
      </c>
      <c r="I119" s="16">
        <v>203.41922851562501</v>
      </c>
      <c r="J119" s="16">
        <v>2.46</v>
      </c>
      <c r="K119" s="16">
        <v>99.75</v>
      </c>
      <c r="L119" s="16">
        <v>16.71</v>
      </c>
      <c r="M119" s="16">
        <f t="shared" si="3"/>
        <v>5373.057900390625</v>
      </c>
      <c r="N119" s="17">
        <f t="shared" si="4"/>
        <v>4.5783984569032027E-4</v>
      </c>
      <c r="S119" s="15">
        <f t="shared" si="5"/>
        <v>0</v>
      </c>
      <c r="U119" s="15">
        <v>496.05</v>
      </c>
      <c r="V119" s="15">
        <v>4.5999999999999996</v>
      </c>
      <c r="W119" s="16">
        <v>8147.3640626931401</v>
      </c>
      <c r="X119" s="16">
        <v>2976.23</v>
      </c>
    </row>
    <row r="120" spans="1:24" x14ac:dyDescent="0.25">
      <c r="A120" s="12">
        <v>42498</v>
      </c>
      <c r="B120" s="18" t="s">
        <v>32</v>
      </c>
      <c r="C120" s="18" t="s">
        <v>31</v>
      </c>
      <c r="D120" s="16">
        <v>5853.13916015625</v>
      </c>
      <c r="E120" s="16">
        <v>70.099160156249994</v>
      </c>
      <c r="F120" s="16">
        <v>14.4</v>
      </c>
      <c r="G120" s="16">
        <v>89.85</v>
      </c>
      <c r="H120" s="16">
        <v>0.56515625000000003</v>
      </c>
      <c r="I120" s="16">
        <v>208.21989257812501</v>
      </c>
      <c r="J120" s="16">
        <v>154.86000000000001</v>
      </c>
      <c r="K120" s="16">
        <v>99.72</v>
      </c>
      <c r="L120" s="16">
        <v>19.38</v>
      </c>
      <c r="M120" s="16">
        <f t="shared" si="3"/>
        <v>6286.8833691406244</v>
      </c>
      <c r="N120" s="17">
        <f t="shared" si="4"/>
        <v>2.4632236818665266E-2</v>
      </c>
      <c r="S120" s="15">
        <f t="shared" si="5"/>
        <v>0</v>
      </c>
      <c r="U120" s="15">
        <v>430.46</v>
      </c>
      <c r="V120" s="15">
        <v>4.49</v>
      </c>
      <c r="W120" s="16">
        <v>8853.9050503606395</v>
      </c>
      <c r="X120" s="16">
        <v>2326.3200000000002</v>
      </c>
    </row>
    <row r="121" spans="1:24" x14ac:dyDescent="0.25">
      <c r="A121" s="12">
        <v>42505</v>
      </c>
      <c r="B121" s="19" t="s">
        <v>32</v>
      </c>
      <c r="C121" s="19" t="s">
        <v>31</v>
      </c>
      <c r="D121" s="16">
        <v>5384.2048437499998</v>
      </c>
      <c r="E121" s="16">
        <v>70.142705078125005</v>
      </c>
      <c r="F121" s="16">
        <v>13.45</v>
      </c>
      <c r="G121" s="16">
        <v>93.76</v>
      </c>
      <c r="H121" s="16">
        <v>0.67904296875000003</v>
      </c>
      <c r="I121" s="16">
        <v>236.892060546875</v>
      </c>
      <c r="J121" s="16">
        <v>508.58</v>
      </c>
      <c r="K121" s="16">
        <v>99.68</v>
      </c>
      <c r="L121" s="16">
        <v>24.96</v>
      </c>
      <c r="M121" s="16">
        <f t="shared" si="3"/>
        <v>6200.4986523437492</v>
      </c>
      <c r="N121" s="17">
        <f t="shared" si="4"/>
        <v>8.2022435374251704E-2</v>
      </c>
      <c r="S121" s="15">
        <f t="shared" si="5"/>
        <v>0</v>
      </c>
      <c r="U121" s="15">
        <v>472.52</v>
      </c>
      <c r="V121" s="15">
        <v>4.66</v>
      </c>
      <c r="W121" s="16">
        <v>9177.3840560242006</v>
      </c>
      <c r="X121" s="16">
        <v>2760.71</v>
      </c>
    </row>
    <row r="122" spans="1:24" x14ac:dyDescent="0.25">
      <c r="A122" s="12">
        <v>42512</v>
      </c>
      <c r="B122" s="18" t="s">
        <v>32</v>
      </c>
      <c r="C122" s="18" t="s">
        <v>31</v>
      </c>
      <c r="D122" s="16">
        <v>5947.4374609375</v>
      </c>
      <c r="E122" s="16">
        <v>60.785117187499999</v>
      </c>
      <c r="F122" s="16">
        <v>13.56</v>
      </c>
      <c r="G122" s="16">
        <v>91.27</v>
      </c>
      <c r="H122" s="16">
        <v>0.59958007812500003</v>
      </c>
      <c r="I122" s="16">
        <v>202.61958984374999</v>
      </c>
      <c r="J122" s="16">
        <v>519.65</v>
      </c>
      <c r="K122" s="16">
        <v>99.67</v>
      </c>
      <c r="L122" s="16">
        <v>23.94</v>
      </c>
      <c r="M122" s="16">
        <f t="shared" si="3"/>
        <v>6731.0917480468743</v>
      </c>
      <c r="N122" s="17">
        <f t="shared" si="4"/>
        <v>7.7201443606942977E-2</v>
      </c>
      <c r="S122" s="15">
        <f t="shared" si="5"/>
        <v>0</v>
      </c>
      <c r="U122" s="15">
        <v>590.61</v>
      </c>
      <c r="V122" s="15">
        <v>4.72</v>
      </c>
      <c r="W122" s="16">
        <v>9199.8712376424792</v>
      </c>
      <c r="X122" s="16">
        <v>2887.32</v>
      </c>
    </row>
    <row r="123" spans="1:24" x14ac:dyDescent="0.25">
      <c r="A123" s="12">
        <v>42519</v>
      </c>
      <c r="B123" s="18" t="s">
        <v>32</v>
      </c>
      <c r="C123" s="18" t="s">
        <v>31</v>
      </c>
      <c r="D123" s="16">
        <v>5425.2675390625</v>
      </c>
      <c r="E123" s="16">
        <v>19.169990234375</v>
      </c>
      <c r="F123" s="16">
        <v>14.2</v>
      </c>
      <c r="G123" s="16">
        <v>92.59</v>
      </c>
      <c r="H123" s="16">
        <v>0.62986328125000002</v>
      </c>
      <c r="I123" s="16">
        <v>191.57659179687499</v>
      </c>
      <c r="J123" s="16">
        <v>615.6</v>
      </c>
      <c r="K123" s="16">
        <v>99.75</v>
      </c>
      <c r="L123" s="16">
        <v>19.36</v>
      </c>
      <c r="M123" s="16">
        <f t="shared" si="3"/>
        <v>6252.2439843750008</v>
      </c>
      <c r="N123" s="17">
        <f t="shared" si="4"/>
        <v>9.8460648934758074E-2</v>
      </c>
      <c r="O123" s="15">
        <v>11</v>
      </c>
      <c r="P123" s="15">
        <v>11</v>
      </c>
      <c r="Q123" s="15">
        <v>0</v>
      </c>
      <c r="R123" s="15">
        <v>0</v>
      </c>
      <c r="S123" s="15">
        <f t="shared" si="5"/>
        <v>11</v>
      </c>
      <c r="T123" s="15">
        <v>4</v>
      </c>
      <c r="U123" s="15">
        <v>695.73</v>
      </c>
      <c r="V123" s="15">
        <v>4.75</v>
      </c>
      <c r="W123" s="16">
        <v>10124.962223512</v>
      </c>
      <c r="X123" s="16">
        <v>2992.33</v>
      </c>
    </row>
    <row r="124" spans="1:24" x14ac:dyDescent="0.25">
      <c r="A124" s="12">
        <v>42526</v>
      </c>
      <c r="B124" s="18" t="s">
        <v>32</v>
      </c>
      <c r="C124" s="18" t="s">
        <v>31</v>
      </c>
      <c r="D124" s="20">
        <v>6104.18</v>
      </c>
      <c r="E124" s="20">
        <v>36.619999999999997</v>
      </c>
      <c r="F124" s="20">
        <v>14.18</v>
      </c>
      <c r="G124" s="20">
        <v>91.6</v>
      </c>
      <c r="H124" s="20">
        <v>0.81</v>
      </c>
      <c r="I124" s="20">
        <v>196.67</v>
      </c>
      <c r="J124" s="20">
        <v>588.84</v>
      </c>
      <c r="K124" s="20">
        <v>99.77</v>
      </c>
      <c r="L124" s="20">
        <v>20.74</v>
      </c>
      <c r="M124" s="16">
        <f t="shared" si="3"/>
        <v>6927.1200000000008</v>
      </c>
      <c r="N124" s="17">
        <f t="shared" si="4"/>
        <v>8.5005023732806703E-2</v>
      </c>
      <c r="O124" s="20">
        <v>11</v>
      </c>
      <c r="P124" s="20">
        <v>11</v>
      </c>
      <c r="Q124" s="20">
        <v>0</v>
      </c>
      <c r="R124" s="20">
        <v>0</v>
      </c>
      <c r="S124" s="15">
        <f t="shared" si="5"/>
        <v>11</v>
      </c>
      <c r="T124" s="15">
        <v>5</v>
      </c>
      <c r="U124" s="15">
        <v>678.39</v>
      </c>
      <c r="V124" s="15">
        <v>4.72</v>
      </c>
      <c r="W124" s="16">
        <v>10166.8450176598</v>
      </c>
      <c r="X124" s="16">
        <v>2826.36</v>
      </c>
    </row>
    <row r="125" spans="1:24" x14ac:dyDescent="0.25">
      <c r="A125" s="12">
        <v>42533</v>
      </c>
      <c r="B125" s="18" t="s">
        <v>32</v>
      </c>
      <c r="C125" s="18" t="s">
        <v>31</v>
      </c>
      <c r="D125" s="20">
        <v>5737.42</v>
      </c>
      <c r="E125" s="20">
        <v>20.25</v>
      </c>
      <c r="F125" s="20">
        <v>13.8</v>
      </c>
      <c r="G125" s="20">
        <v>93.09</v>
      </c>
      <c r="H125" s="20">
        <v>2.87</v>
      </c>
      <c r="I125" s="20">
        <v>177.16</v>
      </c>
      <c r="J125" s="20">
        <v>853.56</v>
      </c>
      <c r="K125" s="20">
        <v>99.76</v>
      </c>
      <c r="L125" s="20">
        <v>25.31</v>
      </c>
      <c r="M125" s="16">
        <f t="shared" si="3"/>
        <v>6791.26</v>
      </c>
      <c r="N125" s="17">
        <f t="shared" si="4"/>
        <v>0.12568507169509044</v>
      </c>
      <c r="O125" s="20">
        <v>11</v>
      </c>
      <c r="P125" s="20">
        <v>11</v>
      </c>
      <c r="Q125" s="20">
        <v>0</v>
      </c>
      <c r="R125" s="20">
        <v>0</v>
      </c>
      <c r="S125" s="15">
        <f t="shared" si="5"/>
        <v>11</v>
      </c>
      <c r="T125" s="15">
        <v>5</v>
      </c>
      <c r="U125" s="15">
        <v>659.39</v>
      </c>
      <c r="V125" s="15">
        <v>4.7</v>
      </c>
      <c r="W125" s="16">
        <v>10248.617009199401</v>
      </c>
      <c r="X125" s="16">
        <v>2576.4499999999998</v>
      </c>
    </row>
    <row r="126" spans="1:24" x14ac:dyDescent="0.25">
      <c r="A126" s="12">
        <v>42540</v>
      </c>
      <c r="B126" s="18" t="s">
        <v>32</v>
      </c>
      <c r="C126" s="18" t="s">
        <v>31</v>
      </c>
      <c r="D126" s="20">
        <v>5084.3</v>
      </c>
      <c r="E126" s="20">
        <v>15.22</v>
      </c>
      <c r="F126" s="20">
        <v>13.14</v>
      </c>
      <c r="G126" s="20">
        <v>95.77</v>
      </c>
      <c r="H126" s="20">
        <v>2.46</v>
      </c>
      <c r="I126" s="20">
        <v>187.68</v>
      </c>
      <c r="J126" s="20">
        <v>1855.4</v>
      </c>
      <c r="K126" s="20">
        <v>99.87</v>
      </c>
      <c r="L126" s="20">
        <v>34.28</v>
      </c>
      <c r="M126" s="16">
        <f t="shared" si="3"/>
        <v>7145.0600000000013</v>
      </c>
      <c r="N126" s="17">
        <f t="shared" si="4"/>
        <v>0.25967591594752176</v>
      </c>
      <c r="O126" s="20">
        <v>11</v>
      </c>
      <c r="P126" s="20">
        <v>11</v>
      </c>
      <c r="Q126" s="20">
        <v>0</v>
      </c>
      <c r="R126" s="20">
        <v>0</v>
      </c>
      <c r="S126" s="15">
        <f t="shared" si="5"/>
        <v>11</v>
      </c>
      <c r="T126" s="15">
        <v>5</v>
      </c>
      <c r="U126" s="15">
        <v>674.47</v>
      </c>
      <c r="V126" s="15">
        <v>4.74</v>
      </c>
      <c r="W126" s="16">
        <v>10287.429676747101</v>
      </c>
      <c r="X126" s="16">
        <v>3084.96</v>
      </c>
    </row>
    <row r="127" spans="1:24" x14ac:dyDescent="0.25">
      <c r="A127" s="12">
        <v>42547</v>
      </c>
      <c r="B127" s="18" t="s">
        <v>32</v>
      </c>
      <c r="C127" s="18" t="s">
        <v>31</v>
      </c>
      <c r="D127" s="20">
        <v>4602.25</v>
      </c>
      <c r="E127" s="20">
        <v>14.05</v>
      </c>
      <c r="F127" s="20">
        <v>13.67</v>
      </c>
      <c r="G127" s="20">
        <v>95.57</v>
      </c>
      <c r="H127" s="20">
        <v>2.82</v>
      </c>
      <c r="I127" s="20">
        <v>181.21</v>
      </c>
      <c r="J127" s="20">
        <v>2049.41</v>
      </c>
      <c r="K127" s="20">
        <v>99.91</v>
      </c>
      <c r="L127" s="20">
        <v>37.520000000000003</v>
      </c>
      <c r="M127" s="16">
        <f t="shared" si="3"/>
        <v>6849.74</v>
      </c>
      <c r="N127" s="17">
        <f t="shared" si="4"/>
        <v>0.2991952979237168</v>
      </c>
      <c r="O127" s="20">
        <v>11</v>
      </c>
      <c r="P127" s="20">
        <v>11</v>
      </c>
      <c r="Q127" s="20">
        <v>0</v>
      </c>
      <c r="R127" s="20">
        <v>0</v>
      </c>
      <c r="S127" s="15">
        <f t="shared" si="5"/>
        <v>11</v>
      </c>
      <c r="T127" s="15">
        <v>5</v>
      </c>
      <c r="U127" s="15">
        <v>704.42</v>
      </c>
      <c r="V127" s="15">
        <v>4.8600000000000003</v>
      </c>
      <c r="W127" s="16">
        <v>10392.6799550046</v>
      </c>
      <c r="X127" s="16">
        <v>2634.78</v>
      </c>
    </row>
    <row r="128" spans="1:24" x14ac:dyDescent="0.25">
      <c r="A128" s="12">
        <v>42554</v>
      </c>
      <c r="B128" s="18" t="s">
        <v>32</v>
      </c>
      <c r="C128" s="18" t="s">
        <v>31</v>
      </c>
      <c r="D128" s="20">
        <v>6096.8</v>
      </c>
      <c r="E128" s="20">
        <v>19.239999999999998</v>
      </c>
      <c r="F128" s="20">
        <v>13.19</v>
      </c>
      <c r="G128" s="20">
        <v>94.79</v>
      </c>
      <c r="H128" s="20">
        <v>1.21</v>
      </c>
      <c r="I128" s="20">
        <v>83.29</v>
      </c>
      <c r="J128" s="8">
        <v>1996.33</v>
      </c>
      <c r="K128" s="8">
        <v>99.91</v>
      </c>
      <c r="L128" s="20">
        <v>38.19</v>
      </c>
      <c r="M128" s="16">
        <f t="shared" si="3"/>
        <v>8196.869999999999</v>
      </c>
      <c r="N128" s="17">
        <f t="shared" si="4"/>
        <v>0.24354784204214538</v>
      </c>
      <c r="O128" s="20">
        <v>11</v>
      </c>
      <c r="P128" s="20">
        <v>11</v>
      </c>
      <c r="Q128" s="20">
        <v>0</v>
      </c>
      <c r="R128" s="20">
        <v>0</v>
      </c>
      <c r="S128" s="15">
        <f t="shared" si="5"/>
        <v>11</v>
      </c>
      <c r="T128" s="15">
        <v>5</v>
      </c>
      <c r="U128" s="15">
        <v>766.85</v>
      </c>
      <c r="V128" s="15">
        <v>4.83</v>
      </c>
      <c r="W128" s="8">
        <v>10207.170997261501</v>
      </c>
      <c r="X128" s="16">
        <v>2527.3200000000002</v>
      </c>
    </row>
    <row r="129" spans="1:24" x14ac:dyDescent="0.25">
      <c r="A129" s="12">
        <v>42561</v>
      </c>
      <c r="B129" s="18" t="s">
        <v>32</v>
      </c>
      <c r="C129" s="18" t="s">
        <v>31</v>
      </c>
      <c r="D129" s="20">
        <v>6672.03</v>
      </c>
      <c r="E129" s="20">
        <v>17.27</v>
      </c>
      <c r="F129" s="20">
        <v>12.82</v>
      </c>
      <c r="G129" s="20">
        <v>97.58</v>
      </c>
      <c r="H129" s="20">
        <v>2.33</v>
      </c>
      <c r="I129" s="20">
        <v>165.92</v>
      </c>
      <c r="J129" s="8">
        <v>2020.17</v>
      </c>
      <c r="K129" s="8">
        <v>99.9</v>
      </c>
      <c r="L129" s="20">
        <v>36.409999999999997</v>
      </c>
      <c r="M129" s="16">
        <f t="shared" si="3"/>
        <v>8877.7200000000012</v>
      </c>
      <c r="N129" s="17">
        <f t="shared" si="4"/>
        <v>0.22755504791770859</v>
      </c>
      <c r="O129" s="20">
        <v>11</v>
      </c>
      <c r="P129" s="20">
        <v>11</v>
      </c>
      <c r="Q129" s="20">
        <v>0</v>
      </c>
      <c r="R129" s="20">
        <v>0</v>
      </c>
      <c r="S129" s="15">
        <f t="shared" si="5"/>
        <v>11</v>
      </c>
      <c r="T129" s="15">
        <v>5</v>
      </c>
      <c r="U129" s="15">
        <v>818.34</v>
      </c>
      <c r="V129" s="15">
        <v>5.09</v>
      </c>
      <c r="W129" s="8">
        <v>10351.636546047201</v>
      </c>
      <c r="X129" s="16">
        <v>2519.7399999999998</v>
      </c>
    </row>
    <row r="130" spans="1:24" x14ac:dyDescent="0.25">
      <c r="A130" s="12">
        <v>42568</v>
      </c>
      <c r="B130" s="18" t="s">
        <v>32</v>
      </c>
      <c r="C130" s="18" t="s">
        <v>31</v>
      </c>
      <c r="D130" s="20">
        <v>6737.87</v>
      </c>
      <c r="E130" s="20">
        <v>17.88</v>
      </c>
      <c r="F130" s="20">
        <v>13.09</v>
      </c>
      <c r="G130" s="20">
        <v>97.35</v>
      </c>
      <c r="H130" s="20">
        <v>2.74</v>
      </c>
      <c r="I130" s="20">
        <v>171.19</v>
      </c>
      <c r="J130" s="8">
        <v>2196.35</v>
      </c>
      <c r="K130" s="8">
        <v>99.85</v>
      </c>
      <c r="L130" s="20">
        <v>39.659999999999997</v>
      </c>
      <c r="M130" s="16">
        <f t="shared" si="3"/>
        <v>9126.0299999999988</v>
      </c>
      <c r="N130" s="17">
        <f t="shared" si="4"/>
        <v>0.24066872451657514</v>
      </c>
      <c r="O130" s="20">
        <v>11</v>
      </c>
      <c r="P130" s="20">
        <v>11</v>
      </c>
      <c r="Q130" s="20">
        <v>0</v>
      </c>
      <c r="R130" s="20">
        <v>0</v>
      </c>
      <c r="S130" s="15">
        <f t="shared" si="5"/>
        <v>11</v>
      </c>
      <c r="T130" s="15">
        <v>5</v>
      </c>
      <c r="U130" s="15">
        <v>811.02</v>
      </c>
      <c r="V130" s="15">
        <v>5.09</v>
      </c>
      <c r="W130" s="8">
        <v>10553.0638363981</v>
      </c>
      <c r="X130" s="16">
        <v>2724.65</v>
      </c>
    </row>
    <row r="131" spans="1:24" x14ac:dyDescent="0.25">
      <c r="A131" s="12">
        <v>42575</v>
      </c>
      <c r="B131" s="18" t="s">
        <v>32</v>
      </c>
      <c r="C131" s="18" t="s">
        <v>31</v>
      </c>
      <c r="D131" s="20">
        <v>7021.44</v>
      </c>
      <c r="E131" s="20">
        <v>17.98</v>
      </c>
      <c r="F131" s="20">
        <v>13.92</v>
      </c>
      <c r="G131" s="20">
        <v>95.81</v>
      </c>
      <c r="H131" s="20">
        <v>3.6</v>
      </c>
      <c r="I131" s="20">
        <v>211.5</v>
      </c>
      <c r="J131" s="8">
        <v>2455.11</v>
      </c>
      <c r="K131" s="25">
        <v>99.85</v>
      </c>
      <c r="L131" s="20">
        <v>42.22</v>
      </c>
      <c r="M131" s="16">
        <f t="shared" ref="M131:M194" si="6">D131+E131+H131+I131+J131</f>
        <v>9709.6299999999992</v>
      </c>
      <c r="N131" s="17">
        <f t="shared" ref="N131:N194" si="7">J131/M131</f>
        <v>0.25285309532907024</v>
      </c>
      <c r="O131" s="20">
        <v>11</v>
      </c>
      <c r="P131" s="20">
        <v>11</v>
      </c>
      <c r="Q131" s="20">
        <v>0</v>
      </c>
      <c r="R131" s="20">
        <v>0</v>
      </c>
      <c r="S131" s="15">
        <f t="shared" ref="S131:S194" si="8">MAX(O131:R131)</f>
        <v>11</v>
      </c>
      <c r="T131" s="15">
        <v>5</v>
      </c>
      <c r="U131" s="15">
        <v>697.84</v>
      </c>
      <c r="V131" s="15">
        <v>5.12</v>
      </c>
      <c r="W131" s="8">
        <v>10836.45185575</v>
      </c>
      <c r="X131" s="16">
        <v>2355.94</v>
      </c>
    </row>
    <row r="132" spans="1:24" x14ac:dyDescent="0.25">
      <c r="A132" s="12">
        <v>42491</v>
      </c>
      <c r="B132" s="18" t="s">
        <v>10</v>
      </c>
      <c r="C132" s="18" t="s">
        <v>10</v>
      </c>
      <c r="D132" s="16">
        <v>12629.901220703125</v>
      </c>
      <c r="E132" s="16">
        <v>39.038808593749998</v>
      </c>
      <c r="F132" s="16">
        <v>16.73</v>
      </c>
      <c r="G132" s="16">
        <v>94.61</v>
      </c>
      <c r="H132" s="16">
        <v>0.63674804687499997</v>
      </c>
      <c r="I132" s="16">
        <v>258.75428710937501</v>
      </c>
      <c r="J132" s="16">
        <v>67.739999999999995</v>
      </c>
      <c r="K132" s="16">
        <v>99.83</v>
      </c>
      <c r="L132" s="16">
        <v>30.08</v>
      </c>
      <c r="M132" s="16">
        <f t="shared" si="6"/>
        <v>12996.071064453125</v>
      </c>
      <c r="N132" s="17">
        <f t="shared" si="7"/>
        <v>5.2123445358253353E-3</v>
      </c>
      <c r="S132" s="15">
        <f t="shared" si="8"/>
        <v>0</v>
      </c>
      <c r="U132" s="15">
        <v>480.17</v>
      </c>
      <c r="V132" s="15">
        <v>4.63</v>
      </c>
      <c r="W132" s="16">
        <v>9225.32285102692</v>
      </c>
      <c r="X132" s="16">
        <v>2058.8000000000002</v>
      </c>
    </row>
    <row r="133" spans="1:24" x14ac:dyDescent="0.25">
      <c r="A133" s="12">
        <v>42498</v>
      </c>
      <c r="B133" s="18" t="s">
        <v>10</v>
      </c>
      <c r="C133" s="18" t="s">
        <v>10</v>
      </c>
      <c r="D133" s="16">
        <v>14832.136347656249</v>
      </c>
      <c r="E133" s="16">
        <v>43.874316406250003</v>
      </c>
      <c r="F133" s="16">
        <v>16.77</v>
      </c>
      <c r="G133" s="16">
        <v>94.33</v>
      </c>
      <c r="H133" s="16">
        <v>0.75507812500000004</v>
      </c>
      <c r="I133" s="16">
        <v>296.086123046875</v>
      </c>
      <c r="J133" s="16">
        <v>449.04</v>
      </c>
      <c r="K133" s="16">
        <v>99.85</v>
      </c>
      <c r="L133" s="16">
        <v>33.619999999999997</v>
      </c>
      <c r="M133" s="16">
        <f t="shared" si="6"/>
        <v>15621.891865234375</v>
      </c>
      <c r="N133" s="17">
        <f t="shared" si="7"/>
        <v>2.8744277829711062E-2</v>
      </c>
      <c r="S133" s="15">
        <f t="shared" si="8"/>
        <v>0</v>
      </c>
      <c r="U133" s="15">
        <v>447.89</v>
      </c>
      <c r="V133" s="15">
        <v>4.6900000000000004</v>
      </c>
      <c r="W133" s="16">
        <v>9629.8965014197001</v>
      </c>
      <c r="X133" s="16">
        <v>2540.4699999999998</v>
      </c>
    </row>
    <row r="134" spans="1:24" x14ac:dyDescent="0.25">
      <c r="A134" s="12">
        <v>42505</v>
      </c>
      <c r="B134" s="18" t="s">
        <v>10</v>
      </c>
      <c r="C134" s="18" t="s">
        <v>10</v>
      </c>
      <c r="D134" s="16">
        <v>13964.446738281251</v>
      </c>
      <c r="E134" s="16">
        <v>38.919404296875001</v>
      </c>
      <c r="F134" s="16">
        <v>16.32</v>
      </c>
      <c r="G134" s="16">
        <v>95.4</v>
      </c>
      <c r="H134" s="16">
        <v>0.61354492187499998</v>
      </c>
      <c r="I134" s="16">
        <v>252.51953125</v>
      </c>
      <c r="J134" s="16">
        <v>1316.07</v>
      </c>
      <c r="K134" s="16">
        <v>99.81</v>
      </c>
      <c r="L134" s="16">
        <v>50.99</v>
      </c>
      <c r="M134" s="16">
        <f t="shared" si="6"/>
        <v>15572.569218750001</v>
      </c>
      <c r="N134" s="17">
        <f t="shared" si="7"/>
        <v>8.4512066153823784E-2</v>
      </c>
      <c r="S134" s="15">
        <f t="shared" si="8"/>
        <v>0</v>
      </c>
      <c r="U134" s="15">
        <v>444.84</v>
      </c>
      <c r="V134" s="15">
        <v>4.6900000000000004</v>
      </c>
      <c r="W134" s="16">
        <v>9861.4696919335602</v>
      </c>
      <c r="X134" s="16">
        <v>2354.96</v>
      </c>
    </row>
    <row r="135" spans="1:24" x14ac:dyDescent="0.25">
      <c r="A135" s="12">
        <v>42512</v>
      </c>
      <c r="B135" s="18" t="s">
        <v>10</v>
      </c>
      <c r="C135" s="18" t="s">
        <v>10</v>
      </c>
      <c r="D135" s="16">
        <v>14288.061435546875</v>
      </c>
      <c r="E135" s="16">
        <v>40.660175781249997</v>
      </c>
      <c r="F135" s="16">
        <v>15.63</v>
      </c>
      <c r="G135" s="16">
        <v>95.43</v>
      </c>
      <c r="H135" s="16">
        <v>0.74574218749999999</v>
      </c>
      <c r="I135" s="16">
        <v>242.926845703125</v>
      </c>
      <c r="J135" s="16">
        <v>1690.99</v>
      </c>
      <c r="K135" s="16">
        <v>99.85</v>
      </c>
      <c r="L135" s="16">
        <v>43.28</v>
      </c>
      <c r="M135" s="16">
        <f t="shared" si="6"/>
        <v>16263.38419921875</v>
      </c>
      <c r="N135" s="17">
        <f t="shared" si="7"/>
        <v>0.10397528455862408</v>
      </c>
      <c r="S135" s="15">
        <f t="shared" si="8"/>
        <v>0</v>
      </c>
      <c r="U135" s="15">
        <v>468.06</v>
      </c>
      <c r="V135" s="15">
        <v>4.71</v>
      </c>
      <c r="W135" s="16">
        <v>10618.677048477601</v>
      </c>
      <c r="X135" s="16">
        <v>2641.71</v>
      </c>
    </row>
    <row r="136" spans="1:24" x14ac:dyDescent="0.25">
      <c r="A136" s="12">
        <v>42519</v>
      </c>
      <c r="B136" s="18" t="s">
        <v>10</v>
      </c>
      <c r="C136" s="18" t="s">
        <v>10</v>
      </c>
      <c r="D136" s="16">
        <v>11954.007978515625</v>
      </c>
      <c r="E136" s="16">
        <v>33.969404296874998</v>
      </c>
      <c r="F136" s="16">
        <v>15.39</v>
      </c>
      <c r="G136" s="16">
        <v>94.41</v>
      </c>
      <c r="H136" s="16">
        <v>0.58876953124999998</v>
      </c>
      <c r="I136" s="16">
        <v>234.45738281249999</v>
      </c>
      <c r="J136" s="16">
        <v>1754.4</v>
      </c>
      <c r="K136" s="16">
        <v>99.84</v>
      </c>
      <c r="L136" s="16">
        <v>46.36</v>
      </c>
      <c r="M136" s="16">
        <f t="shared" si="6"/>
        <v>13977.423535156249</v>
      </c>
      <c r="N136" s="17">
        <f t="shared" si="7"/>
        <v>0.12551669451721942</v>
      </c>
      <c r="O136" s="15">
        <v>20</v>
      </c>
      <c r="P136" s="15">
        <v>21</v>
      </c>
      <c r="Q136" s="15">
        <v>0</v>
      </c>
      <c r="R136" s="15">
        <v>0</v>
      </c>
      <c r="S136" s="15">
        <f t="shared" si="8"/>
        <v>21</v>
      </c>
      <c r="T136" s="15">
        <v>7</v>
      </c>
      <c r="U136" s="15">
        <v>525</v>
      </c>
      <c r="V136" s="15">
        <v>4.7699999999999996</v>
      </c>
      <c r="W136" s="16">
        <v>10781.589063600901</v>
      </c>
      <c r="X136" s="16">
        <v>2782.09</v>
      </c>
    </row>
    <row r="137" spans="1:24" x14ac:dyDescent="0.25">
      <c r="A137" s="12">
        <v>42526</v>
      </c>
      <c r="B137" s="18" t="s">
        <v>10</v>
      </c>
      <c r="C137" s="18" t="s">
        <v>10</v>
      </c>
      <c r="D137" s="20">
        <v>14333.09</v>
      </c>
      <c r="E137" s="20">
        <v>40.869999999999997</v>
      </c>
      <c r="F137" s="20">
        <v>15.58</v>
      </c>
      <c r="G137" s="20">
        <v>95.87</v>
      </c>
      <c r="H137" s="20">
        <v>1.01</v>
      </c>
      <c r="I137" s="20">
        <v>279.33</v>
      </c>
      <c r="J137" s="20">
        <v>2247.63</v>
      </c>
      <c r="K137" s="20">
        <v>99.82</v>
      </c>
      <c r="L137" s="20">
        <v>46.79</v>
      </c>
      <c r="M137" s="16">
        <f t="shared" si="6"/>
        <v>16901.93</v>
      </c>
      <c r="N137" s="17">
        <f t="shared" si="7"/>
        <v>0.13298067143811387</v>
      </c>
      <c r="O137" s="20">
        <v>20</v>
      </c>
      <c r="P137" s="20">
        <v>21</v>
      </c>
      <c r="Q137" s="20">
        <v>0</v>
      </c>
      <c r="R137" s="20">
        <v>0</v>
      </c>
      <c r="S137" s="15">
        <f t="shared" si="8"/>
        <v>21</v>
      </c>
      <c r="T137" s="15">
        <v>7</v>
      </c>
      <c r="U137" s="15">
        <v>524.52</v>
      </c>
      <c r="V137" s="15">
        <v>4.8499999999999996</v>
      </c>
      <c r="W137" s="16">
        <v>10565.3408237449</v>
      </c>
      <c r="X137" s="16">
        <v>2527.38</v>
      </c>
    </row>
    <row r="138" spans="1:24" x14ac:dyDescent="0.25">
      <c r="A138" s="12">
        <v>42533</v>
      </c>
      <c r="B138" s="18" t="s">
        <v>10</v>
      </c>
      <c r="C138" s="18" t="s">
        <v>10</v>
      </c>
      <c r="D138" s="20">
        <v>12593.98</v>
      </c>
      <c r="E138" s="20">
        <v>34.69</v>
      </c>
      <c r="F138" s="20">
        <v>15.3</v>
      </c>
      <c r="G138" s="20">
        <v>96.1</v>
      </c>
      <c r="H138" s="20">
        <v>0.63</v>
      </c>
      <c r="I138" s="20">
        <v>252.95</v>
      </c>
      <c r="J138" s="20">
        <v>2602.1</v>
      </c>
      <c r="K138" s="20">
        <v>99.8</v>
      </c>
      <c r="L138" s="20">
        <v>47.82</v>
      </c>
      <c r="M138" s="16">
        <f t="shared" si="6"/>
        <v>15484.35</v>
      </c>
      <c r="N138" s="17">
        <f t="shared" si="7"/>
        <v>0.16804709270973595</v>
      </c>
      <c r="O138" s="20">
        <v>20</v>
      </c>
      <c r="P138" s="20">
        <v>21</v>
      </c>
      <c r="Q138" s="20">
        <v>0</v>
      </c>
      <c r="R138" s="20">
        <v>0</v>
      </c>
      <c r="S138" s="15">
        <f t="shared" si="8"/>
        <v>21</v>
      </c>
      <c r="T138" s="15">
        <v>7</v>
      </c>
      <c r="U138" s="15">
        <v>545.72</v>
      </c>
      <c r="V138" s="15">
        <v>4.91</v>
      </c>
      <c r="W138" s="16">
        <v>9703.7539005923209</v>
      </c>
      <c r="X138" s="16">
        <v>2199</v>
      </c>
    </row>
    <row r="139" spans="1:24" x14ac:dyDescent="0.25">
      <c r="A139" s="12">
        <v>42540</v>
      </c>
      <c r="B139" s="18" t="s">
        <v>10</v>
      </c>
      <c r="C139" s="18" t="s">
        <v>10</v>
      </c>
      <c r="D139" s="20">
        <v>10353.5</v>
      </c>
      <c r="E139" s="20">
        <v>30.36</v>
      </c>
      <c r="F139" s="20">
        <v>16.63</v>
      </c>
      <c r="G139" s="20">
        <v>95.17</v>
      </c>
      <c r="H139" s="20">
        <v>0.68</v>
      </c>
      <c r="I139" s="20">
        <v>225.67</v>
      </c>
      <c r="J139" s="20">
        <v>2891.06</v>
      </c>
      <c r="K139" s="20">
        <v>99.82</v>
      </c>
      <c r="L139" s="20">
        <v>45.06</v>
      </c>
      <c r="M139" s="16">
        <f t="shared" si="6"/>
        <v>13501.27</v>
      </c>
      <c r="N139" s="17">
        <f t="shared" si="7"/>
        <v>0.21413244828079137</v>
      </c>
      <c r="O139" s="20">
        <v>20</v>
      </c>
      <c r="P139" s="20">
        <v>21</v>
      </c>
      <c r="Q139" s="20">
        <v>0</v>
      </c>
      <c r="R139" s="20">
        <v>0</v>
      </c>
      <c r="S139" s="15">
        <f t="shared" si="8"/>
        <v>21</v>
      </c>
      <c r="T139" s="15">
        <v>7</v>
      </c>
      <c r="U139" s="15">
        <v>461.95</v>
      </c>
      <c r="V139" s="15">
        <v>4.8600000000000003</v>
      </c>
      <c r="W139" s="16">
        <v>10608.206331290799</v>
      </c>
      <c r="X139" s="16">
        <v>2384.81</v>
      </c>
    </row>
    <row r="140" spans="1:24" x14ac:dyDescent="0.25">
      <c r="A140" s="12">
        <v>42547</v>
      </c>
      <c r="B140" s="18" t="s">
        <v>10</v>
      </c>
      <c r="C140" s="18" t="s">
        <v>10</v>
      </c>
      <c r="D140" s="20">
        <v>10558.22</v>
      </c>
      <c r="E140" s="20">
        <v>28.47</v>
      </c>
      <c r="F140" s="20">
        <v>15.92</v>
      </c>
      <c r="G140" s="20">
        <v>96.48</v>
      </c>
      <c r="H140" s="20">
        <v>0.73</v>
      </c>
      <c r="I140" s="20">
        <v>298.16000000000003</v>
      </c>
      <c r="J140" s="20">
        <v>2820.33</v>
      </c>
      <c r="K140" s="20">
        <v>99.76</v>
      </c>
      <c r="L140" s="20">
        <v>42.09</v>
      </c>
      <c r="M140" s="16">
        <f t="shared" si="6"/>
        <v>13705.909999999998</v>
      </c>
      <c r="N140" s="17">
        <f t="shared" si="7"/>
        <v>0.20577473513250855</v>
      </c>
      <c r="O140" s="20">
        <v>20</v>
      </c>
      <c r="P140" s="20">
        <v>21</v>
      </c>
      <c r="Q140" s="20">
        <v>0</v>
      </c>
      <c r="R140" s="20">
        <v>0</v>
      </c>
      <c r="S140" s="15">
        <f t="shared" si="8"/>
        <v>21</v>
      </c>
      <c r="T140" s="15">
        <v>7</v>
      </c>
      <c r="U140" s="15">
        <v>476.73</v>
      </c>
      <c r="V140" s="15">
        <v>4.93</v>
      </c>
      <c r="W140" s="16">
        <v>10994.3568063645</v>
      </c>
      <c r="X140" s="16">
        <v>2403.36</v>
      </c>
    </row>
    <row r="141" spans="1:24" x14ac:dyDescent="0.25">
      <c r="A141" s="12">
        <v>42554</v>
      </c>
      <c r="B141" s="18" t="s">
        <v>10</v>
      </c>
      <c r="C141" s="18" t="s">
        <v>10</v>
      </c>
      <c r="D141" s="20">
        <v>14167.16</v>
      </c>
      <c r="E141" s="20">
        <v>39.39</v>
      </c>
      <c r="F141" s="20">
        <v>14.88</v>
      </c>
      <c r="G141" s="20">
        <v>96.07</v>
      </c>
      <c r="H141" s="20">
        <v>0.73</v>
      </c>
      <c r="I141" s="20">
        <v>283.94</v>
      </c>
      <c r="J141" s="8">
        <v>2838.75</v>
      </c>
      <c r="K141" s="8">
        <v>99.77</v>
      </c>
      <c r="L141" s="20">
        <v>43.85</v>
      </c>
      <c r="M141" s="16">
        <f t="shared" si="6"/>
        <v>17329.97</v>
      </c>
      <c r="N141" s="17">
        <f t="shared" si="7"/>
        <v>0.16380582309144215</v>
      </c>
      <c r="O141" s="20">
        <v>20</v>
      </c>
      <c r="P141" s="20">
        <v>21</v>
      </c>
      <c r="Q141" s="20">
        <v>0</v>
      </c>
      <c r="R141" s="20">
        <v>0</v>
      </c>
      <c r="S141" s="15">
        <f t="shared" si="8"/>
        <v>21</v>
      </c>
      <c r="T141" s="15">
        <v>7</v>
      </c>
      <c r="U141" s="15">
        <v>561.27</v>
      </c>
      <c r="V141" s="15">
        <v>4.9400000000000004</v>
      </c>
      <c r="W141" s="8">
        <v>11508.646086691801</v>
      </c>
      <c r="X141" s="16">
        <v>2389.61</v>
      </c>
    </row>
    <row r="142" spans="1:24" x14ac:dyDescent="0.25">
      <c r="A142" s="12">
        <v>42561</v>
      </c>
      <c r="B142" s="18" t="s">
        <v>10</v>
      </c>
      <c r="C142" s="18" t="s">
        <v>10</v>
      </c>
      <c r="D142" s="20">
        <v>13544.02</v>
      </c>
      <c r="E142" s="20">
        <v>38.19</v>
      </c>
      <c r="F142" s="20">
        <v>14.01</v>
      </c>
      <c r="G142" s="20">
        <v>96.76</v>
      </c>
      <c r="H142" s="20">
        <v>0.66</v>
      </c>
      <c r="I142" s="20">
        <v>259.5</v>
      </c>
      <c r="J142" s="8">
        <v>2714.58</v>
      </c>
      <c r="K142" s="8">
        <v>99.78</v>
      </c>
      <c r="L142" s="20">
        <v>42.43</v>
      </c>
      <c r="M142" s="16">
        <f t="shared" si="6"/>
        <v>16556.95</v>
      </c>
      <c r="N142" s="17">
        <f t="shared" si="7"/>
        <v>0.16395410990550796</v>
      </c>
      <c r="O142" s="20">
        <v>20</v>
      </c>
      <c r="P142" s="20">
        <v>21</v>
      </c>
      <c r="Q142" s="20">
        <v>0</v>
      </c>
      <c r="R142" s="20">
        <v>0</v>
      </c>
      <c r="S142" s="15">
        <f t="shared" si="8"/>
        <v>21</v>
      </c>
      <c r="T142" s="15">
        <v>7</v>
      </c>
      <c r="U142" s="15">
        <v>589.21</v>
      </c>
      <c r="V142" s="15">
        <v>4.96</v>
      </c>
      <c r="W142" s="8">
        <v>12004.688357929799</v>
      </c>
      <c r="X142" s="16">
        <v>2288.58</v>
      </c>
    </row>
    <row r="143" spans="1:24" x14ac:dyDescent="0.25">
      <c r="A143" s="12">
        <v>42568</v>
      </c>
      <c r="B143" s="18" t="s">
        <v>10</v>
      </c>
      <c r="C143" s="18" t="s">
        <v>10</v>
      </c>
      <c r="D143" s="20">
        <v>13785.56</v>
      </c>
      <c r="E143" s="20">
        <v>40.33</v>
      </c>
      <c r="F143" s="20">
        <v>14.41</v>
      </c>
      <c r="G143" s="20">
        <v>95.21</v>
      </c>
      <c r="H143" s="20">
        <v>0.69</v>
      </c>
      <c r="I143" s="20">
        <v>264.89</v>
      </c>
      <c r="J143" s="8">
        <v>3242.23</v>
      </c>
      <c r="K143" s="8">
        <v>99.86</v>
      </c>
      <c r="L143" s="20">
        <v>46.23</v>
      </c>
      <c r="M143" s="16">
        <f t="shared" si="6"/>
        <v>17333.7</v>
      </c>
      <c r="N143" s="17">
        <f t="shared" si="7"/>
        <v>0.18704777398939637</v>
      </c>
      <c r="O143" s="20">
        <v>20</v>
      </c>
      <c r="P143" s="20">
        <v>21</v>
      </c>
      <c r="Q143" s="20">
        <v>0</v>
      </c>
      <c r="R143" s="20">
        <v>0</v>
      </c>
      <c r="S143" s="15">
        <f t="shared" si="8"/>
        <v>21</v>
      </c>
      <c r="T143" s="15">
        <v>7</v>
      </c>
      <c r="U143" s="15">
        <v>552.94000000000005</v>
      </c>
      <c r="V143" s="15">
        <v>4.91</v>
      </c>
      <c r="W143" s="8">
        <v>12138.6463111554</v>
      </c>
      <c r="X143" s="16">
        <v>2415.08</v>
      </c>
    </row>
    <row r="144" spans="1:24" x14ac:dyDescent="0.25">
      <c r="A144" s="12">
        <v>42575</v>
      </c>
      <c r="B144" s="18" t="s">
        <v>10</v>
      </c>
      <c r="C144" s="18" t="s">
        <v>10</v>
      </c>
      <c r="D144" s="20">
        <v>13439.05</v>
      </c>
      <c r="E144" s="20">
        <v>41.48</v>
      </c>
      <c r="F144" s="20">
        <v>14.98</v>
      </c>
      <c r="G144" s="20">
        <v>92.4</v>
      </c>
      <c r="H144" s="20">
        <v>2.54</v>
      </c>
      <c r="I144" s="20">
        <v>289.31</v>
      </c>
      <c r="J144" s="8">
        <v>4554.41</v>
      </c>
      <c r="K144" s="8">
        <v>99.44</v>
      </c>
      <c r="L144" s="20">
        <v>52.8</v>
      </c>
      <c r="M144" s="16">
        <f t="shared" si="6"/>
        <v>18326.79</v>
      </c>
      <c r="N144" s="17">
        <f t="shared" si="7"/>
        <v>0.24851105949268801</v>
      </c>
      <c r="O144" s="20">
        <v>20</v>
      </c>
      <c r="P144" s="20">
        <v>21</v>
      </c>
      <c r="Q144" s="20">
        <v>0</v>
      </c>
      <c r="R144" s="20">
        <v>0</v>
      </c>
      <c r="S144" s="15">
        <f t="shared" si="8"/>
        <v>21</v>
      </c>
      <c r="T144" s="15">
        <v>8</v>
      </c>
      <c r="U144" s="15">
        <v>512.62</v>
      </c>
      <c r="V144" s="15">
        <v>4.92</v>
      </c>
      <c r="W144" s="8">
        <v>10975.0697900793</v>
      </c>
      <c r="X144" s="16">
        <v>1999.69</v>
      </c>
    </row>
    <row r="145" spans="1:24" x14ac:dyDescent="0.25">
      <c r="A145" s="12">
        <v>42491</v>
      </c>
      <c r="B145" s="18" t="s">
        <v>11</v>
      </c>
      <c r="C145" s="18" t="s">
        <v>11</v>
      </c>
      <c r="D145" s="16">
        <v>11545.362275390626</v>
      </c>
      <c r="E145" s="16">
        <v>35.419003906249998</v>
      </c>
      <c r="F145" s="16">
        <v>9.32</v>
      </c>
      <c r="G145" s="16">
        <v>93.09</v>
      </c>
      <c r="H145" s="16">
        <v>1.1607031249999999</v>
      </c>
      <c r="I145" s="16">
        <v>248.48623046874999</v>
      </c>
      <c r="J145" s="16">
        <v>3084.75</v>
      </c>
      <c r="K145" s="16">
        <v>99.76</v>
      </c>
      <c r="L145" s="16">
        <v>17.95</v>
      </c>
      <c r="M145" s="16">
        <f t="shared" si="6"/>
        <v>14915.178212890627</v>
      </c>
      <c r="N145" s="17">
        <f t="shared" si="7"/>
        <v>0.206819520086858</v>
      </c>
      <c r="S145" s="15">
        <f t="shared" si="8"/>
        <v>0</v>
      </c>
      <c r="U145" s="15">
        <v>678.56</v>
      </c>
      <c r="V145" s="15">
        <v>4.4400000000000004</v>
      </c>
      <c r="W145" s="16">
        <v>10142.755116207099</v>
      </c>
      <c r="X145" s="16">
        <v>3955.35</v>
      </c>
    </row>
    <row r="146" spans="1:24" x14ac:dyDescent="0.25">
      <c r="A146" s="12">
        <v>42498</v>
      </c>
      <c r="B146" s="18" t="s">
        <v>11</v>
      </c>
      <c r="C146" s="18" t="s">
        <v>11</v>
      </c>
      <c r="D146" s="16">
        <v>13178.074072265625</v>
      </c>
      <c r="E146" s="16">
        <v>36.569394531249998</v>
      </c>
      <c r="F146" s="16">
        <v>9.25</v>
      </c>
      <c r="G146" s="16">
        <v>96.23</v>
      </c>
      <c r="H146" s="16">
        <v>1.32109375</v>
      </c>
      <c r="I146" s="16">
        <v>274.2705078125</v>
      </c>
      <c r="J146" s="16">
        <v>3345.75</v>
      </c>
      <c r="K146" s="16">
        <v>99.75</v>
      </c>
      <c r="L146" s="16">
        <v>18.98</v>
      </c>
      <c r="M146" s="16">
        <f t="shared" si="6"/>
        <v>16835.985068359376</v>
      </c>
      <c r="N146" s="17">
        <f t="shared" si="7"/>
        <v>0.19872612065259065</v>
      </c>
      <c r="S146" s="15">
        <f t="shared" si="8"/>
        <v>0</v>
      </c>
      <c r="U146" s="15">
        <v>693.24</v>
      </c>
      <c r="V146" s="15">
        <v>4.47</v>
      </c>
      <c r="W146" s="16">
        <v>10208.2205475336</v>
      </c>
      <c r="X146" s="16">
        <v>3997.85</v>
      </c>
    </row>
    <row r="147" spans="1:24" x14ac:dyDescent="0.25">
      <c r="A147" s="12">
        <v>42505</v>
      </c>
      <c r="B147" s="18" t="s">
        <v>11</v>
      </c>
      <c r="C147" s="18" t="s">
        <v>11</v>
      </c>
      <c r="D147" s="16">
        <v>13019.71720703125</v>
      </c>
      <c r="E147" s="16">
        <v>33.100712890624997</v>
      </c>
      <c r="F147" s="16">
        <v>9.31</v>
      </c>
      <c r="G147" s="16">
        <v>97.28</v>
      </c>
      <c r="H147" s="16">
        <v>0.88817382812500001</v>
      </c>
      <c r="I147" s="16">
        <v>243.995419921875</v>
      </c>
      <c r="J147" s="16">
        <v>4162.3</v>
      </c>
      <c r="K147" s="16">
        <v>99.78</v>
      </c>
      <c r="L147" s="16">
        <v>20.58</v>
      </c>
      <c r="M147" s="16">
        <f t="shared" si="6"/>
        <v>17460.001513671876</v>
      </c>
      <c r="N147" s="17">
        <f t="shared" si="7"/>
        <v>0.23839058643498706</v>
      </c>
      <c r="S147" s="15">
        <f t="shared" si="8"/>
        <v>0</v>
      </c>
      <c r="U147" s="15">
        <v>689.55</v>
      </c>
      <c r="V147" s="15">
        <v>4.5599999999999996</v>
      </c>
      <c r="W147" s="16">
        <v>9933.3173850719904</v>
      </c>
      <c r="X147" s="16">
        <v>3731.45</v>
      </c>
    </row>
    <row r="148" spans="1:24" x14ac:dyDescent="0.25">
      <c r="A148" s="12">
        <v>42512</v>
      </c>
      <c r="B148" s="19" t="s">
        <v>11</v>
      </c>
      <c r="C148" s="19" t="s">
        <v>11</v>
      </c>
      <c r="D148" s="16">
        <v>12536.221718749999</v>
      </c>
      <c r="E148" s="16">
        <v>45.458378906249997</v>
      </c>
      <c r="F148" s="16">
        <v>8.2799999999999994</v>
      </c>
      <c r="G148" s="16">
        <v>97.91</v>
      </c>
      <c r="H148" s="16">
        <v>0.973994140625</v>
      </c>
      <c r="I148" s="16">
        <v>244.35205078125</v>
      </c>
      <c r="J148" s="16">
        <v>3977.13</v>
      </c>
      <c r="K148" s="16">
        <v>99.75</v>
      </c>
      <c r="L148" s="16">
        <v>19.690000000000001</v>
      </c>
      <c r="M148" s="16">
        <f t="shared" si="6"/>
        <v>16804.136142578125</v>
      </c>
      <c r="N148" s="17">
        <f t="shared" si="7"/>
        <v>0.23667565926955295</v>
      </c>
      <c r="S148" s="15">
        <f t="shared" si="8"/>
        <v>0</v>
      </c>
      <c r="U148" s="15">
        <v>782.6</v>
      </c>
      <c r="V148" s="15">
        <v>4.58</v>
      </c>
      <c r="W148" s="16">
        <v>9858.3929253829301</v>
      </c>
      <c r="X148" s="16">
        <v>3749.11</v>
      </c>
    </row>
    <row r="149" spans="1:24" x14ac:dyDescent="0.25">
      <c r="A149" s="12">
        <v>42519</v>
      </c>
      <c r="B149" s="19" t="s">
        <v>11</v>
      </c>
      <c r="C149" s="19" t="s">
        <v>11</v>
      </c>
      <c r="D149" s="16">
        <v>10555.0186328125</v>
      </c>
      <c r="E149" s="16">
        <v>74.605332031250001</v>
      </c>
      <c r="F149" s="16">
        <v>8.2100000000000009</v>
      </c>
      <c r="G149" s="16">
        <v>98.02</v>
      </c>
      <c r="H149" s="16">
        <v>0.85115234375000004</v>
      </c>
      <c r="I149" s="16">
        <v>240.74586914062499</v>
      </c>
      <c r="J149" s="16">
        <v>4234.8100000000004</v>
      </c>
      <c r="K149" s="16">
        <v>99.76</v>
      </c>
      <c r="L149" s="16">
        <v>21.45</v>
      </c>
      <c r="M149" s="16">
        <f t="shared" si="6"/>
        <v>15106.030986328125</v>
      </c>
      <c r="N149" s="17">
        <f t="shared" si="7"/>
        <v>0.28033902511074948</v>
      </c>
      <c r="O149" s="15">
        <v>27</v>
      </c>
      <c r="P149" s="15">
        <v>28</v>
      </c>
      <c r="Q149" s="15">
        <v>0</v>
      </c>
      <c r="R149" s="15">
        <v>0</v>
      </c>
      <c r="S149" s="15">
        <f t="shared" si="8"/>
        <v>28</v>
      </c>
      <c r="T149" s="15">
        <v>17</v>
      </c>
      <c r="U149" s="15">
        <v>785.74</v>
      </c>
      <c r="V149" s="15">
        <v>4.51</v>
      </c>
      <c r="W149" s="16">
        <v>9676.2636695260207</v>
      </c>
      <c r="X149" s="16">
        <v>3645.97</v>
      </c>
    </row>
    <row r="150" spans="1:24" x14ac:dyDescent="0.25">
      <c r="A150" s="12">
        <v>42526</v>
      </c>
      <c r="B150" s="18" t="s">
        <v>11</v>
      </c>
      <c r="C150" s="18" t="s">
        <v>11</v>
      </c>
      <c r="D150" s="20">
        <v>13401.72</v>
      </c>
      <c r="E150" s="20">
        <v>33.119999999999997</v>
      </c>
      <c r="F150" s="20">
        <v>8.8800000000000008</v>
      </c>
      <c r="G150" s="20">
        <v>98.48</v>
      </c>
      <c r="H150" s="20">
        <v>1.02</v>
      </c>
      <c r="I150" s="20">
        <v>270.58999999999997</v>
      </c>
      <c r="J150" s="20">
        <v>4181.95</v>
      </c>
      <c r="K150" s="3">
        <f>AVERAGE(K146:K148)</f>
        <v>99.759999999999991</v>
      </c>
      <c r="L150" s="20">
        <v>22.68</v>
      </c>
      <c r="M150" s="16">
        <f t="shared" si="6"/>
        <v>17888.400000000001</v>
      </c>
      <c r="N150" s="17">
        <f t="shared" si="7"/>
        <v>0.23377999150287335</v>
      </c>
      <c r="O150" s="20">
        <v>27</v>
      </c>
      <c r="P150" s="20">
        <v>28</v>
      </c>
      <c r="Q150" s="20">
        <v>0</v>
      </c>
      <c r="R150" s="20">
        <v>0</v>
      </c>
      <c r="S150" s="15">
        <f t="shared" si="8"/>
        <v>28</v>
      </c>
      <c r="T150" s="15">
        <v>17</v>
      </c>
      <c r="U150" s="15">
        <v>860.5</v>
      </c>
      <c r="V150" s="15">
        <v>4.78</v>
      </c>
      <c r="W150" s="16">
        <v>9714.4175457188103</v>
      </c>
      <c r="X150" s="16">
        <v>3745.53</v>
      </c>
    </row>
    <row r="151" spans="1:24" x14ac:dyDescent="0.25">
      <c r="A151" s="12">
        <v>42533</v>
      </c>
      <c r="B151" s="18" t="s">
        <v>11</v>
      </c>
      <c r="C151" s="18" t="s">
        <v>11</v>
      </c>
      <c r="D151" s="20">
        <v>11794.22</v>
      </c>
      <c r="E151" s="20">
        <v>28.69</v>
      </c>
      <c r="F151" s="20">
        <v>8.77</v>
      </c>
      <c r="G151" s="20">
        <v>97.81</v>
      </c>
      <c r="H151" s="20">
        <v>0.87</v>
      </c>
      <c r="I151" s="20">
        <v>224.88</v>
      </c>
      <c r="J151" s="20">
        <v>4071.75</v>
      </c>
      <c r="K151" s="3">
        <v>99.759999999999991</v>
      </c>
      <c r="L151" s="20">
        <v>23.14</v>
      </c>
      <c r="M151" s="16">
        <f t="shared" si="6"/>
        <v>16120.41</v>
      </c>
      <c r="N151" s="17">
        <f t="shared" si="7"/>
        <v>0.25258352610138329</v>
      </c>
      <c r="O151" s="20">
        <v>28</v>
      </c>
      <c r="P151" s="20">
        <v>29</v>
      </c>
      <c r="Q151" s="20">
        <v>0</v>
      </c>
      <c r="R151" s="20">
        <v>0</v>
      </c>
      <c r="S151" s="15">
        <f t="shared" si="8"/>
        <v>29</v>
      </c>
      <c r="T151" s="15">
        <v>17</v>
      </c>
      <c r="U151" s="15">
        <v>844.65</v>
      </c>
      <c r="V151" s="15">
        <v>4.8600000000000003</v>
      </c>
      <c r="W151" s="16">
        <v>9488.1524976026503</v>
      </c>
      <c r="X151" s="16">
        <v>3348.03</v>
      </c>
    </row>
    <row r="152" spans="1:24" x14ac:dyDescent="0.25">
      <c r="A152" s="12">
        <v>42540</v>
      </c>
      <c r="B152" s="18" t="s">
        <v>11</v>
      </c>
      <c r="C152" s="18" t="s">
        <v>11</v>
      </c>
      <c r="D152" s="20">
        <v>9394.74</v>
      </c>
      <c r="E152" s="20">
        <v>22.73</v>
      </c>
      <c r="F152" s="20">
        <v>8.85</v>
      </c>
      <c r="G152" s="20">
        <v>98.27</v>
      </c>
      <c r="H152" s="20">
        <v>0.7</v>
      </c>
      <c r="I152" s="20">
        <v>197.45</v>
      </c>
      <c r="J152" s="20">
        <v>4583.91</v>
      </c>
      <c r="K152" s="3">
        <v>99.759999999999991</v>
      </c>
      <c r="L152" s="20">
        <v>21.7</v>
      </c>
      <c r="M152" s="16">
        <f t="shared" si="6"/>
        <v>14199.53</v>
      </c>
      <c r="N152" s="17">
        <f t="shared" si="7"/>
        <v>0.32282124830892289</v>
      </c>
      <c r="O152" s="20">
        <v>28</v>
      </c>
      <c r="P152" s="20">
        <v>29</v>
      </c>
      <c r="Q152" s="20">
        <v>0</v>
      </c>
      <c r="R152" s="20">
        <v>0</v>
      </c>
      <c r="S152" s="15">
        <f t="shared" si="8"/>
        <v>29</v>
      </c>
      <c r="T152" s="15">
        <v>17</v>
      </c>
      <c r="U152" s="15">
        <v>796.81</v>
      </c>
      <c r="V152" s="15">
        <v>4.8600000000000003</v>
      </c>
      <c r="W152" s="16">
        <v>9716.6648116550004</v>
      </c>
      <c r="X152" s="16">
        <v>2869.93</v>
      </c>
    </row>
    <row r="153" spans="1:24" x14ac:dyDescent="0.25">
      <c r="A153" s="12">
        <v>42547</v>
      </c>
      <c r="B153" s="18" t="s">
        <v>11</v>
      </c>
      <c r="C153" s="18" t="s">
        <v>11</v>
      </c>
      <c r="D153" s="20">
        <v>10107.86</v>
      </c>
      <c r="E153" s="20">
        <v>37.770000000000003</v>
      </c>
      <c r="F153" s="20">
        <v>8.64</v>
      </c>
      <c r="G153" s="20">
        <v>98.73</v>
      </c>
      <c r="H153" s="20">
        <v>0.97</v>
      </c>
      <c r="I153" s="20">
        <v>260.99</v>
      </c>
      <c r="J153" s="20">
        <v>4747.76</v>
      </c>
      <c r="K153" s="3">
        <v>99.759999999999991</v>
      </c>
      <c r="L153" s="20">
        <v>23.88</v>
      </c>
      <c r="M153" s="16">
        <f t="shared" si="6"/>
        <v>15155.35</v>
      </c>
      <c r="N153" s="17">
        <f t="shared" si="7"/>
        <v>0.31327287063644194</v>
      </c>
      <c r="O153" s="20">
        <v>28</v>
      </c>
      <c r="P153" s="20">
        <v>29</v>
      </c>
      <c r="Q153" s="20">
        <v>0</v>
      </c>
      <c r="R153" s="20">
        <v>0</v>
      </c>
      <c r="S153" s="15">
        <f t="shared" si="8"/>
        <v>29</v>
      </c>
      <c r="T153" s="15">
        <v>19</v>
      </c>
      <c r="U153" s="15">
        <v>895.27</v>
      </c>
      <c r="V153" s="15">
        <v>4.92</v>
      </c>
      <c r="W153" s="16">
        <v>9531.7224467604901</v>
      </c>
      <c r="X153" s="16">
        <v>3422.59</v>
      </c>
    </row>
    <row r="154" spans="1:24" x14ac:dyDescent="0.25">
      <c r="A154" s="12">
        <v>42554</v>
      </c>
      <c r="B154" s="18" t="s">
        <v>11</v>
      </c>
      <c r="C154" s="18" t="s">
        <v>11</v>
      </c>
      <c r="D154" s="20">
        <v>13364.26</v>
      </c>
      <c r="E154" s="20">
        <v>89.41</v>
      </c>
      <c r="F154" s="20">
        <v>8.0299999999999994</v>
      </c>
      <c r="G154" s="20">
        <v>98.43</v>
      </c>
      <c r="H154" s="20">
        <v>0.89</v>
      </c>
      <c r="I154" s="20">
        <v>225.41</v>
      </c>
      <c r="J154" s="8">
        <v>4899.74</v>
      </c>
      <c r="K154" s="3">
        <v>99.759999999999991</v>
      </c>
      <c r="L154" s="20">
        <v>24.51</v>
      </c>
      <c r="M154" s="16">
        <f t="shared" si="6"/>
        <v>18579.71</v>
      </c>
      <c r="N154" s="17">
        <f t="shared" si="7"/>
        <v>0.26371455743927114</v>
      </c>
      <c r="O154" s="20">
        <v>28</v>
      </c>
      <c r="P154" s="20">
        <v>29</v>
      </c>
      <c r="Q154" s="20">
        <v>0</v>
      </c>
      <c r="R154" s="20">
        <v>0</v>
      </c>
      <c r="S154" s="15">
        <f t="shared" si="8"/>
        <v>29</v>
      </c>
      <c r="T154" s="15">
        <v>19</v>
      </c>
      <c r="U154" s="15">
        <v>985.9</v>
      </c>
      <c r="V154" s="15">
        <v>5.01</v>
      </c>
      <c r="W154" s="8">
        <v>10063.008901641901</v>
      </c>
      <c r="X154" s="16">
        <v>3551.8</v>
      </c>
    </row>
    <row r="155" spans="1:24" x14ac:dyDescent="0.25">
      <c r="A155" s="12">
        <v>42561</v>
      </c>
      <c r="B155" s="18" t="s">
        <v>11</v>
      </c>
      <c r="C155" s="18" t="s">
        <v>11</v>
      </c>
      <c r="D155" s="20">
        <v>13647.72</v>
      </c>
      <c r="E155" s="20">
        <v>77.510000000000005</v>
      </c>
      <c r="F155" s="20">
        <v>7.99</v>
      </c>
      <c r="G155" s="20">
        <v>98.83</v>
      </c>
      <c r="H155" s="20">
        <v>1.01</v>
      </c>
      <c r="I155" s="20">
        <v>236.18</v>
      </c>
      <c r="J155" s="8">
        <v>4886.3500000000004</v>
      </c>
      <c r="K155" s="3">
        <v>99.759999999999991</v>
      </c>
      <c r="L155" s="20">
        <v>24.15</v>
      </c>
      <c r="M155" s="16">
        <f t="shared" si="6"/>
        <v>18848.77</v>
      </c>
      <c r="N155" s="17">
        <f t="shared" si="7"/>
        <v>0.25923972757904096</v>
      </c>
      <c r="O155" s="20">
        <v>28</v>
      </c>
      <c r="P155" s="20">
        <v>29</v>
      </c>
      <c r="Q155" s="20">
        <v>0</v>
      </c>
      <c r="R155" s="20">
        <v>0</v>
      </c>
      <c r="S155" s="15">
        <f t="shared" si="8"/>
        <v>29</v>
      </c>
      <c r="T155" s="15">
        <v>19</v>
      </c>
      <c r="U155" s="15">
        <v>973.99</v>
      </c>
      <c r="V155" s="15">
        <v>5.03</v>
      </c>
      <c r="W155" s="8">
        <v>10640.918200629199</v>
      </c>
      <c r="X155" s="16">
        <v>3784.52</v>
      </c>
    </row>
    <row r="156" spans="1:24" x14ac:dyDescent="0.25">
      <c r="A156" s="12">
        <v>42568</v>
      </c>
      <c r="B156" s="18" t="s">
        <v>11</v>
      </c>
      <c r="C156" s="18" t="s">
        <v>11</v>
      </c>
      <c r="D156" s="20">
        <v>13734.49</v>
      </c>
      <c r="E156" s="20">
        <v>60.59</v>
      </c>
      <c r="F156" s="20">
        <v>8.25</v>
      </c>
      <c r="G156" s="20">
        <v>98.77</v>
      </c>
      <c r="H156" s="20">
        <v>0.89</v>
      </c>
      <c r="I156" s="20">
        <v>236.15</v>
      </c>
      <c r="J156" s="8">
        <v>5382.91</v>
      </c>
      <c r="K156" s="8">
        <v>99.83</v>
      </c>
      <c r="L156" s="20">
        <v>25.15</v>
      </c>
      <c r="M156" s="16">
        <f t="shared" si="6"/>
        <v>19415.03</v>
      </c>
      <c r="N156" s="17">
        <f t="shared" si="7"/>
        <v>0.2772547866266496</v>
      </c>
      <c r="O156" s="20">
        <v>28</v>
      </c>
      <c r="P156" s="20">
        <v>29</v>
      </c>
      <c r="Q156" s="20">
        <v>0</v>
      </c>
      <c r="R156" s="20">
        <v>0</v>
      </c>
      <c r="S156" s="15">
        <f t="shared" si="8"/>
        <v>29</v>
      </c>
      <c r="T156" s="15">
        <v>19</v>
      </c>
      <c r="U156" s="15">
        <v>939.74</v>
      </c>
      <c r="V156" s="15">
        <v>4.97</v>
      </c>
      <c r="W156" s="8">
        <v>10546.283798782501</v>
      </c>
      <c r="X156" s="16">
        <v>3587.6</v>
      </c>
    </row>
    <row r="157" spans="1:24" x14ac:dyDescent="0.25">
      <c r="A157" s="12">
        <v>42575</v>
      </c>
      <c r="B157" s="18" t="s">
        <v>11</v>
      </c>
      <c r="C157" s="18" t="s">
        <v>11</v>
      </c>
      <c r="D157" s="20">
        <v>13752.43</v>
      </c>
      <c r="E157" s="20">
        <v>50.91</v>
      </c>
      <c r="F157" s="20">
        <v>8.51</v>
      </c>
      <c r="G157" s="20">
        <v>98.43</v>
      </c>
      <c r="H157" s="20">
        <v>1.19</v>
      </c>
      <c r="I157" s="20">
        <v>256.06</v>
      </c>
      <c r="J157" s="8">
        <v>6411.98</v>
      </c>
      <c r="K157" s="8">
        <v>99.78</v>
      </c>
      <c r="L157" s="20">
        <v>25.65</v>
      </c>
      <c r="M157" s="16">
        <f t="shared" si="6"/>
        <v>20472.57</v>
      </c>
      <c r="N157" s="17">
        <f t="shared" si="7"/>
        <v>0.31319858718275234</v>
      </c>
      <c r="O157" s="20">
        <v>28</v>
      </c>
      <c r="P157" s="20">
        <v>29</v>
      </c>
      <c r="Q157" s="20">
        <v>0</v>
      </c>
      <c r="R157" s="20">
        <v>0</v>
      </c>
      <c r="S157" s="15">
        <f t="shared" si="8"/>
        <v>29</v>
      </c>
      <c r="T157" s="15">
        <v>19</v>
      </c>
      <c r="U157" s="15">
        <v>801.94</v>
      </c>
      <c r="V157" s="15">
        <v>5</v>
      </c>
      <c r="W157" s="8">
        <v>10756.9105757094</v>
      </c>
      <c r="X157" s="16">
        <v>2902.15</v>
      </c>
    </row>
    <row r="158" spans="1:24" x14ac:dyDescent="0.25">
      <c r="A158" s="12">
        <v>42491</v>
      </c>
      <c r="B158" s="19" t="s">
        <v>33</v>
      </c>
      <c r="C158" s="19" t="s">
        <v>44</v>
      </c>
      <c r="D158" s="16">
        <v>12950.51</v>
      </c>
      <c r="E158" s="16">
        <v>86.36</v>
      </c>
      <c r="F158" s="16">
        <v>31.27</v>
      </c>
      <c r="G158" s="16">
        <f>182.51/2</f>
        <v>91.254999999999995</v>
      </c>
      <c r="H158" s="16">
        <v>3.88</v>
      </c>
      <c r="I158" s="16">
        <v>249.3</v>
      </c>
      <c r="J158" s="16">
        <v>280.55</v>
      </c>
      <c r="K158" s="3">
        <v>99.48</v>
      </c>
      <c r="L158" s="16">
        <v>9.83</v>
      </c>
      <c r="M158" s="16">
        <f t="shared" si="6"/>
        <v>13570.599999999999</v>
      </c>
      <c r="N158" s="17">
        <f t="shared" si="7"/>
        <v>2.0673367426642893E-2</v>
      </c>
      <c r="S158" s="15">
        <f t="shared" si="8"/>
        <v>0</v>
      </c>
      <c r="U158" s="15">
        <v>436.42</v>
      </c>
      <c r="V158" s="15">
        <v>4.5649999999999995</v>
      </c>
      <c r="W158" s="16">
        <v>8425.8804523532599</v>
      </c>
      <c r="X158" s="16">
        <v>2448.11</v>
      </c>
    </row>
    <row r="159" spans="1:24" x14ac:dyDescent="0.25">
      <c r="A159" s="12">
        <v>42498</v>
      </c>
      <c r="B159" s="19" t="s">
        <v>33</v>
      </c>
      <c r="C159" s="19" t="s">
        <v>44</v>
      </c>
      <c r="D159" s="16">
        <v>15198.09</v>
      </c>
      <c r="E159" s="16">
        <v>98.82</v>
      </c>
      <c r="F159" s="16">
        <v>31.02</v>
      </c>
      <c r="G159" s="16">
        <f>180.87/2</f>
        <v>90.435000000000002</v>
      </c>
      <c r="H159" s="16">
        <v>4.28</v>
      </c>
      <c r="I159" s="16">
        <v>285.77999999999997</v>
      </c>
      <c r="J159" s="16">
        <v>513.30999999999995</v>
      </c>
      <c r="K159" s="3">
        <v>99.48</v>
      </c>
      <c r="L159" s="16">
        <v>23.61</v>
      </c>
      <c r="M159" s="16">
        <f t="shared" si="6"/>
        <v>16100.28</v>
      </c>
      <c r="N159" s="17">
        <f t="shared" si="7"/>
        <v>3.1882054225143903E-2</v>
      </c>
      <c r="S159" s="15">
        <f t="shared" si="8"/>
        <v>0</v>
      </c>
      <c r="U159" s="15">
        <v>411.88</v>
      </c>
      <c r="V159" s="15">
        <v>4.5750000000000002</v>
      </c>
      <c r="W159" s="16">
        <v>8432.3165850421392</v>
      </c>
      <c r="X159" s="16">
        <v>2423.7881663555495</v>
      </c>
    </row>
    <row r="160" spans="1:24" x14ac:dyDescent="0.25">
      <c r="A160" s="12">
        <v>42505</v>
      </c>
      <c r="B160" s="19" t="s">
        <v>33</v>
      </c>
      <c r="C160" s="19" t="s">
        <v>44</v>
      </c>
      <c r="D160" s="16">
        <v>14833.009999999998</v>
      </c>
      <c r="E160" s="16">
        <v>115.63</v>
      </c>
      <c r="F160" s="16">
        <v>31.85</v>
      </c>
      <c r="G160" s="16">
        <f>178.82/2</f>
        <v>89.41</v>
      </c>
      <c r="H160" s="16">
        <v>3.21</v>
      </c>
      <c r="I160" s="16">
        <v>236.71999999999997</v>
      </c>
      <c r="J160" s="16">
        <v>634.43000000000006</v>
      </c>
      <c r="K160" s="16">
        <v>99.48</v>
      </c>
      <c r="L160" s="16">
        <v>28.17</v>
      </c>
      <c r="M160" s="16">
        <f t="shared" si="6"/>
        <v>15822.999999999996</v>
      </c>
      <c r="N160" s="17">
        <f t="shared" si="7"/>
        <v>4.0095430702142464E-2</v>
      </c>
      <c r="S160" s="15">
        <f t="shared" si="8"/>
        <v>0</v>
      </c>
      <c r="U160" s="15">
        <v>382.07499999999999</v>
      </c>
      <c r="V160" s="15">
        <v>4.6050000000000004</v>
      </c>
      <c r="W160" s="16">
        <v>7529.3604980678556</v>
      </c>
      <c r="X160" s="16">
        <v>2198.6421587430291</v>
      </c>
    </row>
    <row r="161" spans="1:24" x14ac:dyDescent="0.25">
      <c r="A161" s="12">
        <v>42512</v>
      </c>
      <c r="B161" s="19" t="s">
        <v>33</v>
      </c>
      <c r="C161" s="19" t="s">
        <v>44</v>
      </c>
      <c r="D161" s="16">
        <v>14751.11</v>
      </c>
      <c r="E161" s="16">
        <v>94.4</v>
      </c>
      <c r="F161" s="16">
        <v>30.57</v>
      </c>
      <c r="G161" s="16">
        <f>179.67/2</f>
        <v>89.834999999999994</v>
      </c>
      <c r="H161" s="16">
        <v>4.18</v>
      </c>
      <c r="I161" s="16">
        <v>235.47</v>
      </c>
      <c r="J161" s="16">
        <v>1050.04</v>
      </c>
      <c r="K161" s="16">
        <v>99.5</v>
      </c>
      <c r="L161" s="16">
        <v>24.57</v>
      </c>
      <c r="M161" s="16">
        <f t="shared" si="6"/>
        <v>16135.2</v>
      </c>
      <c r="N161" s="17">
        <f t="shared" si="7"/>
        <v>6.5077594327928992E-2</v>
      </c>
      <c r="S161" s="15">
        <f t="shared" si="8"/>
        <v>0</v>
      </c>
      <c r="U161" s="15">
        <v>409.90999999999997</v>
      </c>
      <c r="V161" s="15">
        <v>4.5999999999999996</v>
      </c>
      <c r="W161" s="16">
        <v>7622.6626188874598</v>
      </c>
      <c r="X161" s="16">
        <v>2335.8147051139072</v>
      </c>
    </row>
    <row r="162" spans="1:24" x14ac:dyDescent="0.25">
      <c r="A162" s="12">
        <v>42519</v>
      </c>
      <c r="B162" s="19" t="s">
        <v>33</v>
      </c>
      <c r="C162" s="19" t="s">
        <v>44</v>
      </c>
      <c r="D162" s="16">
        <v>12290.8</v>
      </c>
      <c r="E162" s="16">
        <v>79.33</v>
      </c>
      <c r="F162" s="16">
        <v>29.48</v>
      </c>
      <c r="G162" s="16">
        <f>182.11/2</f>
        <v>91.055000000000007</v>
      </c>
      <c r="H162" s="16">
        <v>5.5900000000000007</v>
      </c>
      <c r="I162" s="16">
        <v>222.63</v>
      </c>
      <c r="J162" s="16">
        <v>1089.9000000000001</v>
      </c>
      <c r="K162" s="3">
        <v>99.5</v>
      </c>
      <c r="L162" s="16">
        <v>23.42</v>
      </c>
      <c r="M162" s="16">
        <f t="shared" si="6"/>
        <v>13688.249999999998</v>
      </c>
      <c r="N162" s="17">
        <f t="shared" si="7"/>
        <v>7.9623034354281974E-2</v>
      </c>
      <c r="O162" s="15">
        <v>24</v>
      </c>
      <c r="P162" s="15">
        <v>25</v>
      </c>
      <c r="Q162" s="15">
        <v>0</v>
      </c>
      <c r="R162" s="15">
        <v>0</v>
      </c>
      <c r="S162" s="15">
        <f t="shared" si="8"/>
        <v>25</v>
      </c>
      <c r="T162" s="15">
        <v>5</v>
      </c>
      <c r="U162" s="15">
        <v>443.41500000000002</v>
      </c>
      <c r="V162" s="15">
        <v>4.58</v>
      </c>
      <c r="W162" s="16">
        <v>8251.715240563346</v>
      </c>
      <c r="X162" s="16">
        <v>2741.3183498480107</v>
      </c>
    </row>
    <row r="163" spans="1:24" x14ac:dyDescent="0.25">
      <c r="A163" s="12">
        <v>42526</v>
      </c>
      <c r="B163" s="19" t="s">
        <v>33</v>
      </c>
      <c r="C163" s="19" t="s">
        <v>44</v>
      </c>
      <c r="D163" s="20">
        <v>14874.439999999999</v>
      </c>
      <c r="E163" s="20">
        <v>92.660000000000011</v>
      </c>
      <c r="F163" s="20">
        <v>29.48</v>
      </c>
      <c r="G163" s="20">
        <v>89.97</v>
      </c>
      <c r="H163" s="20">
        <v>6.3800000000000008</v>
      </c>
      <c r="I163" s="20">
        <v>259.54999999999995</v>
      </c>
      <c r="J163" s="20">
        <v>1117.5900000000001</v>
      </c>
      <c r="K163" s="3">
        <v>99.5</v>
      </c>
      <c r="L163" s="20">
        <v>36.700000000000003</v>
      </c>
      <c r="M163" s="16">
        <f t="shared" si="6"/>
        <v>16350.619999999997</v>
      </c>
      <c r="N163" s="17">
        <f t="shared" si="7"/>
        <v>6.835153651665811E-2</v>
      </c>
      <c r="O163" s="20">
        <v>24</v>
      </c>
      <c r="P163" s="20">
        <v>25</v>
      </c>
      <c r="Q163" s="20">
        <v>0</v>
      </c>
      <c r="R163" s="20">
        <v>0</v>
      </c>
      <c r="S163" s="15">
        <f t="shared" si="8"/>
        <v>25</v>
      </c>
      <c r="T163" s="20">
        <v>5</v>
      </c>
      <c r="U163" s="15">
        <v>483.60500000000002</v>
      </c>
      <c r="V163" s="15">
        <v>4.7799999999999994</v>
      </c>
      <c r="W163" s="16">
        <v>8407.994626660944</v>
      </c>
      <c r="X163" s="16">
        <v>2808.2053440746431</v>
      </c>
    </row>
    <row r="164" spans="1:24" x14ac:dyDescent="0.25">
      <c r="A164" s="12">
        <v>42533</v>
      </c>
      <c r="B164" s="19" t="s">
        <v>33</v>
      </c>
      <c r="C164" s="19" t="s">
        <v>44</v>
      </c>
      <c r="D164" s="20">
        <v>13536.48</v>
      </c>
      <c r="E164" s="20">
        <v>78.349999999999994</v>
      </c>
      <c r="F164" s="20">
        <v>14.86</v>
      </c>
      <c r="G164" s="20">
        <v>87.67</v>
      </c>
      <c r="H164" s="20">
        <v>5.1100000000000003</v>
      </c>
      <c r="I164" s="20">
        <v>228.93</v>
      </c>
      <c r="J164" s="20">
        <v>1132.76</v>
      </c>
      <c r="K164" s="3">
        <v>99.5</v>
      </c>
      <c r="L164" s="20">
        <v>20.05</v>
      </c>
      <c r="M164" s="16">
        <f t="shared" si="6"/>
        <v>14981.630000000001</v>
      </c>
      <c r="N164" s="17">
        <f t="shared" si="7"/>
        <v>7.5609930294634156E-2</v>
      </c>
      <c r="O164" s="20">
        <v>24</v>
      </c>
      <c r="P164" s="20">
        <v>25</v>
      </c>
      <c r="Q164" s="20">
        <v>0</v>
      </c>
      <c r="R164" s="20">
        <v>0</v>
      </c>
      <c r="S164" s="15">
        <f t="shared" si="8"/>
        <v>25</v>
      </c>
      <c r="T164" s="20">
        <v>5</v>
      </c>
      <c r="U164" s="15">
        <v>454.37</v>
      </c>
      <c r="V164" s="15">
        <v>4.8900000000000006</v>
      </c>
      <c r="W164" s="16">
        <v>8509.0194136638202</v>
      </c>
      <c r="X164" s="16">
        <v>2668.0819949895845</v>
      </c>
    </row>
    <row r="165" spans="1:24" x14ac:dyDescent="0.25">
      <c r="A165" s="12">
        <v>42540</v>
      </c>
      <c r="B165" s="19" t="s">
        <v>33</v>
      </c>
      <c r="C165" s="19" t="s">
        <v>44</v>
      </c>
      <c r="D165" s="20">
        <v>10799.18</v>
      </c>
      <c r="E165" s="20">
        <v>64.539999999999992</v>
      </c>
      <c r="F165" s="20">
        <v>31.700000000000003</v>
      </c>
      <c r="G165" s="20">
        <v>86.155000000000001</v>
      </c>
      <c r="H165" s="20">
        <v>0.91</v>
      </c>
      <c r="I165" s="20">
        <v>88.09</v>
      </c>
      <c r="J165" s="20">
        <v>1435.6</v>
      </c>
      <c r="K165" s="3">
        <v>99.5</v>
      </c>
      <c r="L165" s="20">
        <v>39.39</v>
      </c>
      <c r="M165" s="16">
        <f t="shared" si="6"/>
        <v>12388.320000000002</v>
      </c>
      <c r="N165" s="17">
        <f t="shared" si="7"/>
        <v>0.11588334818603327</v>
      </c>
      <c r="O165" s="20">
        <v>24</v>
      </c>
      <c r="P165" s="20">
        <v>25</v>
      </c>
      <c r="Q165" s="20">
        <v>0</v>
      </c>
      <c r="R165" s="20">
        <v>0</v>
      </c>
      <c r="S165" s="15">
        <f t="shared" si="8"/>
        <v>25</v>
      </c>
      <c r="T165" s="20">
        <v>6</v>
      </c>
      <c r="U165" s="15">
        <v>651.86</v>
      </c>
      <c r="V165" s="15">
        <v>4.8600000000000003</v>
      </c>
      <c r="W165" s="16">
        <v>9714.7262517581094</v>
      </c>
      <c r="X165" s="16">
        <v>2282.62</v>
      </c>
    </row>
    <row r="166" spans="1:24" x14ac:dyDescent="0.25">
      <c r="A166" s="12">
        <v>42547</v>
      </c>
      <c r="B166" s="19" t="s">
        <v>33</v>
      </c>
      <c r="C166" s="19" t="s">
        <v>44</v>
      </c>
      <c r="D166" s="20">
        <v>11550.029999999999</v>
      </c>
      <c r="E166" s="20">
        <v>57.85</v>
      </c>
      <c r="F166" s="20">
        <v>31.91</v>
      </c>
      <c r="G166" s="20">
        <v>87.245000000000005</v>
      </c>
      <c r="H166" s="20">
        <v>6.12</v>
      </c>
      <c r="I166" s="20">
        <v>289.59000000000003</v>
      </c>
      <c r="J166" s="20">
        <v>1766.63</v>
      </c>
      <c r="K166" s="3">
        <v>99.5</v>
      </c>
      <c r="L166" s="20">
        <v>41.05</v>
      </c>
      <c r="M166" s="16">
        <f t="shared" si="6"/>
        <v>13670.220000000001</v>
      </c>
      <c r="N166" s="17">
        <f t="shared" si="7"/>
        <v>0.12923200943364482</v>
      </c>
      <c r="O166" s="20">
        <v>24</v>
      </c>
      <c r="P166" s="20">
        <v>25</v>
      </c>
      <c r="Q166" s="20">
        <v>0</v>
      </c>
      <c r="R166" s="20">
        <v>0</v>
      </c>
      <c r="S166" s="15">
        <f t="shared" si="8"/>
        <v>25</v>
      </c>
      <c r="T166" s="20">
        <v>7</v>
      </c>
      <c r="U166" s="15">
        <v>906.43000000000006</v>
      </c>
      <c r="V166" s="15">
        <v>9.75</v>
      </c>
      <c r="W166" s="16">
        <v>11281.0628675751</v>
      </c>
      <c r="X166" s="16">
        <v>5513.99</v>
      </c>
    </row>
    <row r="167" spans="1:24" x14ac:dyDescent="0.25">
      <c r="A167" s="12">
        <v>42554</v>
      </c>
      <c r="B167" s="19" t="s">
        <v>33</v>
      </c>
      <c r="C167" s="19" t="s">
        <v>44</v>
      </c>
      <c r="D167" s="20">
        <v>15901.17</v>
      </c>
      <c r="E167" s="20">
        <v>52.819999999999993</v>
      </c>
      <c r="F167" s="20">
        <v>31.61</v>
      </c>
      <c r="G167" s="20">
        <v>87.509999999999991</v>
      </c>
      <c r="H167" s="20">
        <v>5.92</v>
      </c>
      <c r="I167" s="20">
        <v>286.60000000000002</v>
      </c>
      <c r="J167" s="8">
        <v>1980.6599999999999</v>
      </c>
      <c r="K167" s="3">
        <v>99.5</v>
      </c>
      <c r="L167" s="20">
        <v>45.93</v>
      </c>
      <c r="M167" s="16">
        <f t="shared" si="6"/>
        <v>18227.169999999998</v>
      </c>
      <c r="N167" s="17">
        <f t="shared" si="7"/>
        <v>0.10866525083158823</v>
      </c>
      <c r="O167" s="20">
        <v>24</v>
      </c>
      <c r="P167" s="20">
        <v>25</v>
      </c>
      <c r="Q167" s="20">
        <v>0</v>
      </c>
      <c r="R167" s="20">
        <v>0</v>
      </c>
      <c r="S167" s="15">
        <f t="shared" si="8"/>
        <v>25</v>
      </c>
      <c r="T167" s="20">
        <v>7</v>
      </c>
      <c r="U167" s="15">
        <v>933.87</v>
      </c>
      <c r="V167" s="15">
        <v>9.74</v>
      </c>
      <c r="W167" s="16">
        <v>21237.08607729723</v>
      </c>
      <c r="X167" s="16">
        <v>5517.67</v>
      </c>
    </row>
    <row r="168" spans="1:24" x14ac:dyDescent="0.25">
      <c r="A168" s="12">
        <v>42561</v>
      </c>
      <c r="B168" s="19" t="s">
        <v>33</v>
      </c>
      <c r="C168" s="19" t="s">
        <v>44</v>
      </c>
      <c r="D168" s="20">
        <v>15909.93</v>
      </c>
      <c r="E168" s="20">
        <v>53.459999999999994</v>
      </c>
      <c r="F168" s="20">
        <v>31.71</v>
      </c>
      <c r="G168" s="20">
        <v>85.935000000000002</v>
      </c>
      <c r="H168" s="20">
        <v>5.58</v>
      </c>
      <c r="I168" s="20">
        <v>285.29000000000002</v>
      </c>
      <c r="J168" s="8">
        <v>2140.3200000000002</v>
      </c>
      <c r="K168" s="3">
        <v>99.5</v>
      </c>
      <c r="L168" s="20">
        <v>44.1</v>
      </c>
      <c r="M168" s="16">
        <f t="shared" si="6"/>
        <v>18394.580000000002</v>
      </c>
      <c r="N168" s="17">
        <f t="shared" si="7"/>
        <v>0.1163560135648653</v>
      </c>
      <c r="O168" s="20">
        <v>24</v>
      </c>
      <c r="P168" s="20">
        <v>25</v>
      </c>
      <c r="Q168" s="20">
        <v>0</v>
      </c>
      <c r="R168" s="20">
        <v>0</v>
      </c>
      <c r="S168" s="15">
        <f t="shared" si="8"/>
        <v>25</v>
      </c>
      <c r="T168" s="20">
        <v>8</v>
      </c>
      <c r="U168" s="15">
        <v>905.79</v>
      </c>
      <c r="V168" s="15">
        <v>9.69</v>
      </c>
      <c r="W168" s="16">
        <v>19494.002988827961</v>
      </c>
      <c r="X168" s="16">
        <v>5125</v>
      </c>
    </row>
    <row r="169" spans="1:24" x14ac:dyDescent="0.25">
      <c r="A169" s="12">
        <v>42568</v>
      </c>
      <c r="B169" s="19" t="s">
        <v>33</v>
      </c>
      <c r="C169" s="19" t="s">
        <v>44</v>
      </c>
      <c r="D169" s="20">
        <v>15471.31</v>
      </c>
      <c r="E169" s="20">
        <v>55.14</v>
      </c>
      <c r="F169" s="20">
        <v>31.52</v>
      </c>
      <c r="G169" s="20">
        <v>86.259999999999991</v>
      </c>
      <c r="H169" s="20">
        <v>5.56</v>
      </c>
      <c r="I169" s="20">
        <v>303.19</v>
      </c>
      <c r="J169" s="8">
        <v>2306.41</v>
      </c>
      <c r="K169" s="8">
        <v>99.64484667234899</v>
      </c>
      <c r="L169" s="20">
        <v>47.68</v>
      </c>
      <c r="M169" s="16">
        <f t="shared" si="6"/>
        <v>18141.61</v>
      </c>
      <c r="N169" s="17">
        <f t="shared" si="7"/>
        <v>0.12713369982046796</v>
      </c>
      <c r="O169" s="20">
        <v>24</v>
      </c>
      <c r="P169" s="20">
        <v>25</v>
      </c>
      <c r="Q169" s="20">
        <v>0</v>
      </c>
      <c r="R169" s="20">
        <v>0</v>
      </c>
      <c r="S169" s="15">
        <f t="shared" si="8"/>
        <v>25</v>
      </c>
      <c r="T169" s="20">
        <v>9</v>
      </c>
      <c r="U169" s="15">
        <v>916.26</v>
      </c>
      <c r="V169" s="15">
        <v>9.620000000000001</v>
      </c>
      <c r="W169" s="16">
        <v>19875.29276739763</v>
      </c>
      <c r="X169" s="16">
        <v>5217.45</v>
      </c>
    </row>
    <row r="170" spans="1:24" x14ac:dyDescent="0.25">
      <c r="A170" s="12">
        <v>42575</v>
      </c>
      <c r="B170" s="19" t="s">
        <v>33</v>
      </c>
      <c r="C170" s="19" t="s">
        <v>44</v>
      </c>
      <c r="D170" s="20">
        <v>16016.509999999998</v>
      </c>
      <c r="E170" s="20">
        <v>57.510000000000005</v>
      </c>
      <c r="F170" s="20">
        <v>33.29</v>
      </c>
      <c r="G170" s="20">
        <v>85.06</v>
      </c>
      <c r="H170" s="20">
        <v>5.51</v>
      </c>
      <c r="I170" s="20">
        <v>318.07</v>
      </c>
      <c r="J170" s="8">
        <v>2643.1</v>
      </c>
      <c r="K170" s="8">
        <v>99.65</v>
      </c>
      <c r="L170" s="20">
        <v>50.95</v>
      </c>
      <c r="M170" s="16">
        <f t="shared" si="6"/>
        <v>19040.699999999997</v>
      </c>
      <c r="N170" s="17">
        <f t="shared" si="7"/>
        <v>0.13881317388541389</v>
      </c>
      <c r="O170" s="20">
        <v>24</v>
      </c>
      <c r="P170" s="20">
        <v>25</v>
      </c>
      <c r="Q170" s="20">
        <v>0</v>
      </c>
      <c r="R170" s="20">
        <v>0</v>
      </c>
      <c r="S170" s="15">
        <f t="shared" si="8"/>
        <v>25</v>
      </c>
      <c r="T170" s="20">
        <v>9</v>
      </c>
      <c r="U170" s="15">
        <v>818.92000000000007</v>
      </c>
      <c r="V170" s="15">
        <v>9.8000000000000007</v>
      </c>
      <c r="W170" s="16">
        <v>20153.979130438711</v>
      </c>
      <c r="X170" s="16">
        <v>4497.2299999999996</v>
      </c>
    </row>
    <row r="171" spans="1:24" x14ac:dyDescent="0.25">
      <c r="A171" s="12">
        <v>42491</v>
      </c>
      <c r="B171" s="18" t="s">
        <v>12</v>
      </c>
      <c r="C171" s="18" t="s">
        <v>12</v>
      </c>
      <c r="D171" s="16">
        <v>11542.778447265626</v>
      </c>
      <c r="E171" s="16">
        <v>50.569951171874997</v>
      </c>
      <c r="F171" s="16">
        <v>11.04</v>
      </c>
      <c r="G171" s="16">
        <v>95.71</v>
      </c>
      <c r="H171" s="16">
        <v>10.8930859375</v>
      </c>
      <c r="I171" s="16">
        <v>301.36455078124999</v>
      </c>
      <c r="J171" s="16">
        <v>2393.91</v>
      </c>
      <c r="K171" s="16">
        <v>99.59</v>
      </c>
      <c r="L171" s="16">
        <v>22.44</v>
      </c>
      <c r="M171" s="16">
        <f t="shared" si="6"/>
        <v>14299.516035156252</v>
      </c>
      <c r="N171" s="17">
        <f t="shared" si="7"/>
        <v>0.16741195954565335</v>
      </c>
      <c r="S171" s="15">
        <f t="shared" si="8"/>
        <v>0</v>
      </c>
      <c r="U171" s="15">
        <v>649.70000000000005</v>
      </c>
      <c r="V171" s="15">
        <v>4.6399999999999997</v>
      </c>
      <c r="W171" s="16">
        <v>9497.9287105606709</v>
      </c>
      <c r="X171" s="16">
        <v>3646.97</v>
      </c>
    </row>
    <row r="172" spans="1:24" x14ac:dyDescent="0.25">
      <c r="A172" s="12">
        <v>42498</v>
      </c>
      <c r="B172" s="18" t="s">
        <v>12</v>
      </c>
      <c r="C172" s="18" t="s">
        <v>12</v>
      </c>
      <c r="D172" s="16">
        <v>11396.952753906249</v>
      </c>
      <c r="E172" s="16">
        <v>50.52033203125</v>
      </c>
      <c r="F172" s="16">
        <v>11.52</v>
      </c>
      <c r="G172" s="16">
        <v>95.51</v>
      </c>
      <c r="H172" s="16">
        <v>11.043701171875</v>
      </c>
      <c r="I172" s="16">
        <v>306.23431640625</v>
      </c>
      <c r="J172" s="16">
        <v>1926.59</v>
      </c>
      <c r="K172" s="16">
        <v>99.6</v>
      </c>
      <c r="L172" s="16">
        <v>22.79</v>
      </c>
      <c r="M172" s="16">
        <f t="shared" si="6"/>
        <v>13691.341103515624</v>
      </c>
      <c r="N172" s="17">
        <f t="shared" si="7"/>
        <v>0.14071594487594027</v>
      </c>
      <c r="S172" s="15">
        <f t="shared" si="8"/>
        <v>0</v>
      </c>
      <c r="U172" s="15">
        <v>599.41999999999996</v>
      </c>
      <c r="V172" s="15">
        <v>4.51</v>
      </c>
      <c r="W172" s="16">
        <v>9237.6787100641995</v>
      </c>
      <c r="X172" s="16">
        <v>3808.84</v>
      </c>
    </row>
    <row r="173" spans="1:24" x14ac:dyDescent="0.25">
      <c r="A173" s="12">
        <v>42505</v>
      </c>
      <c r="B173" s="18" t="s">
        <v>12</v>
      </c>
      <c r="C173" s="18" t="s">
        <v>12</v>
      </c>
      <c r="D173" s="16">
        <v>10961.537265625</v>
      </c>
      <c r="E173" s="16">
        <v>43.261816406249999</v>
      </c>
      <c r="F173" s="16">
        <v>11.93</v>
      </c>
      <c r="G173" s="16">
        <v>96.72</v>
      </c>
      <c r="H173" s="16">
        <v>10.586210937500001</v>
      </c>
      <c r="I173" s="16">
        <v>317.14174804687502</v>
      </c>
      <c r="J173" s="16">
        <v>2973.84</v>
      </c>
      <c r="K173" s="16">
        <v>99.44</v>
      </c>
      <c r="L173" s="16">
        <v>25.1</v>
      </c>
      <c r="M173" s="16">
        <f t="shared" si="6"/>
        <v>14306.367041015625</v>
      </c>
      <c r="N173" s="17">
        <f t="shared" si="7"/>
        <v>0.2078682863003691</v>
      </c>
      <c r="S173" s="15">
        <f t="shared" si="8"/>
        <v>0</v>
      </c>
      <c r="U173" s="15">
        <v>588.76</v>
      </c>
      <c r="V173" s="15">
        <v>4.54</v>
      </c>
      <c r="W173" s="16">
        <v>9560.0300260429103</v>
      </c>
      <c r="X173" s="16">
        <v>3734.76</v>
      </c>
    </row>
    <row r="174" spans="1:24" x14ac:dyDescent="0.25">
      <c r="A174" s="12">
        <v>42512</v>
      </c>
      <c r="B174" s="18" t="s">
        <v>12</v>
      </c>
      <c r="C174" s="18" t="s">
        <v>12</v>
      </c>
      <c r="D174" s="16">
        <v>14573.453046875</v>
      </c>
      <c r="E174" s="16">
        <v>58.665341796874998</v>
      </c>
      <c r="F174" s="16">
        <v>11.15</v>
      </c>
      <c r="G174" s="16">
        <v>94.45</v>
      </c>
      <c r="H174" s="16">
        <v>9.6366210937499996</v>
      </c>
      <c r="I174" s="16">
        <v>273.604375</v>
      </c>
      <c r="J174" s="16">
        <v>2930.96</v>
      </c>
      <c r="K174" s="16">
        <v>99.43</v>
      </c>
      <c r="L174" s="16">
        <v>23.07</v>
      </c>
      <c r="M174" s="16">
        <f t="shared" si="6"/>
        <v>17846.319384765626</v>
      </c>
      <c r="N174" s="17">
        <f t="shared" si="7"/>
        <v>0.16423330417934756</v>
      </c>
      <c r="S174" s="15">
        <f t="shared" si="8"/>
        <v>0</v>
      </c>
      <c r="U174" s="15">
        <v>596.57000000000005</v>
      </c>
      <c r="V174" s="15">
        <v>4.6399999999999997</v>
      </c>
      <c r="W174" s="16">
        <v>9179.0007961031206</v>
      </c>
      <c r="X174" s="16">
        <v>3584.47</v>
      </c>
    </row>
    <row r="175" spans="1:24" x14ac:dyDescent="0.25">
      <c r="A175" s="12">
        <v>42519</v>
      </c>
      <c r="B175" s="18" t="s">
        <v>12</v>
      </c>
      <c r="C175" s="18" t="s">
        <v>12</v>
      </c>
      <c r="D175" s="16">
        <v>12155.514121093751</v>
      </c>
      <c r="E175" s="16">
        <v>47.916728515625003</v>
      </c>
      <c r="F175" s="16">
        <v>11.2</v>
      </c>
      <c r="G175" s="16">
        <v>96.81</v>
      </c>
      <c r="H175" s="16">
        <v>9.4291796874999996</v>
      </c>
      <c r="I175" s="16">
        <v>273.64704101562501</v>
      </c>
      <c r="J175" s="16">
        <v>3258.02</v>
      </c>
      <c r="K175" s="16">
        <v>99.59</v>
      </c>
      <c r="L175" s="16">
        <v>24.75</v>
      </c>
      <c r="M175" s="16">
        <f t="shared" si="6"/>
        <v>15744.527070312502</v>
      </c>
      <c r="N175" s="17">
        <f t="shared" si="7"/>
        <v>0.20693031841796272</v>
      </c>
      <c r="O175" s="15">
        <v>25</v>
      </c>
      <c r="P175" s="15">
        <v>24</v>
      </c>
      <c r="Q175" s="15">
        <v>0</v>
      </c>
      <c r="R175" s="15">
        <v>0</v>
      </c>
      <c r="S175" s="15">
        <f t="shared" si="8"/>
        <v>25</v>
      </c>
      <c r="T175" s="15">
        <v>11</v>
      </c>
      <c r="U175" s="15">
        <v>657.55</v>
      </c>
      <c r="V175" s="15">
        <v>4.66</v>
      </c>
      <c r="W175" s="16">
        <v>9510.5710370790202</v>
      </c>
      <c r="X175" s="16">
        <v>3626.06</v>
      </c>
    </row>
    <row r="176" spans="1:24" x14ac:dyDescent="0.25">
      <c r="A176" s="12">
        <v>42526</v>
      </c>
      <c r="B176" s="18" t="s">
        <v>12</v>
      </c>
      <c r="C176" s="18" t="s">
        <v>12</v>
      </c>
      <c r="D176" s="20">
        <v>14245.92</v>
      </c>
      <c r="E176" s="20">
        <v>58.16</v>
      </c>
      <c r="F176" s="20">
        <v>11.24</v>
      </c>
      <c r="G176" s="20">
        <v>97.27</v>
      </c>
      <c r="H176" s="20">
        <v>10.49</v>
      </c>
      <c r="I176" s="20">
        <v>299.55</v>
      </c>
      <c r="J176" s="20">
        <v>3095.35</v>
      </c>
      <c r="K176" s="20">
        <v>99.78</v>
      </c>
      <c r="L176" s="20">
        <v>26.24</v>
      </c>
      <c r="M176" s="16">
        <f t="shared" si="6"/>
        <v>17709.469999999998</v>
      </c>
      <c r="N176" s="17">
        <f t="shared" si="7"/>
        <v>0.17478501615237499</v>
      </c>
      <c r="O176" s="20">
        <v>25</v>
      </c>
      <c r="P176" s="20">
        <v>24</v>
      </c>
      <c r="Q176" s="20">
        <v>0</v>
      </c>
      <c r="R176" s="20">
        <v>0</v>
      </c>
      <c r="S176" s="15">
        <f t="shared" si="8"/>
        <v>25</v>
      </c>
      <c r="T176" s="15">
        <v>11</v>
      </c>
      <c r="U176" s="15">
        <v>648.12</v>
      </c>
      <c r="V176" s="15">
        <v>4.63</v>
      </c>
      <c r="W176" s="16">
        <v>9339.6756043363002</v>
      </c>
      <c r="X176" s="16">
        <v>3570.89</v>
      </c>
    </row>
    <row r="177" spans="1:24" x14ac:dyDescent="0.25">
      <c r="A177" s="12">
        <v>42533</v>
      </c>
      <c r="B177" s="18" t="s">
        <v>12</v>
      </c>
      <c r="C177" s="18" t="s">
        <v>12</v>
      </c>
      <c r="D177" s="20">
        <v>13681.36</v>
      </c>
      <c r="E177" s="20">
        <v>48.35</v>
      </c>
      <c r="F177" s="20">
        <v>10.94</v>
      </c>
      <c r="G177" s="20">
        <v>97.37</v>
      </c>
      <c r="H177" s="20">
        <v>9.48</v>
      </c>
      <c r="I177" s="20">
        <v>275.37</v>
      </c>
      <c r="J177" s="20">
        <v>3151.72</v>
      </c>
      <c r="K177" s="20">
        <v>98.01</v>
      </c>
      <c r="L177" s="20">
        <v>24.67</v>
      </c>
      <c r="M177" s="16">
        <f t="shared" si="6"/>
        <v>17166.280000000002</v>
      </c>
      <c r="N177" s="17">
        <f t="shared" si="7"/>
        <v>0.18359947525031628</v>
      </c>
      <c r="O177" s="20">
        <v>25</v>
      </c>
      <c r="P177" s="20">
        <v>24</v>
      </c>
      <c r="Q177" s="20">
        <v>0</v>
      </c>
      <c r="R177" s="20">
        <v>0</v>
      </c>
      <c r="S177" s="15">
        <f t="shared" si="8"/>
        <v>25</v>
      </c>
      <c r="T177" s="15">
        <v>11</v>
      </c>
      <c r="U177" s="15">
        <v>619.25</v>
      </c>
      <c r="V177" s="15">
        <v>4.75</v>
      </c>
      <c r="W177" s="16">
        <v>9500.8865287646695</v>
      </c>
      <c r="X177" s="16">
        <v>3556.01</v>
      </c>
    </row>
    <row r="178" spans="1:24" x14ac:dyDescent="0.25">
      <c r="A178" s="12">
        <v>42540</v>
      </c>
      <c r="B178" s="18" t="s">
        <v>12</v>
      </c>
      <c r="C178" s="18" t="s">
        <v>12</v>
      </c>
      <c r="D178" s="20">
        <v>11970.66</v>
      </c>
      <c r="E178" s="20">
        <v>41.83</v>
      </c>
      <c r="F178" s="20">
        <v>10.58</v>
      </c>
      <c r="G178" s="20">
        <v>97.35</v>
      </c>
      <c r="H178" s="20">
        <v>9.6300000000000008</v>
      </c>
      <c r="I178" s="20">
        <v>279.39</v>
      </c>
      <c r="J178" s="20">
        <v>3196.98</v>
      </c>
      <c r="K178" s="20">
        <v>94.71</v>
      </c>
      <c r="L178" s="20">
        <v>22.45</v>
      </c>
      <c r="M178" s="16">
        <f t="shared" si="6"/>
        <v>15498.489999999998</v>
      </c>
      <c r="N178" s="17">
        <f t="shared" si="7"/>
        <v>0.20627686955309843</v>
      </c>
      <c r="O178" s="20">
        <v>25</v>
      </c>
      <c r="P178" s="20">
        <v>24</v>
      </c>
      <c r="Q178" s="20">
        <v>0</v>
      </c>
      <c r="R178" s="20">
        <v>0</v>
      </c>
      <c r="S178" s="15">
        <f t="shared" si="8"/>
        <v>25</v>
      </c>
      <c r="T178" s="15">
        <v>11</v>
      </c>
      <c r="U178" s="15">
        <v>615.51</v>
      </c>
      <c r="V178" s="15">
        <v>4.7699999999999996</v>
      </c>
      <c r="W178" s="16">
        <v>9196.0898205086505</v>
      </c>
      <c r="X178" s="16">
        <v>2143.2600000000002</v>
      </c>
    </row>
    <row r="179" spans="1:24" x14ac:dyDescent="0.25">
      <c r="A179" s="12">
        <v>42547</v>
      </c>
      <c r="B179" s="18" t="s">
        <v>12</v>
      </c>
      <c r="C179" s="18" t="s">
        <v>12</v>
      </c>
      <c r="D179" s="20">
        <v>10792.91</v>
      </c>
      <c r="E179" s="20">
        <v>37.42</v>
      </c>
      <c r="F179" s="20">
        <v>10.96</v>
      </c>
      <c r="G179" s="20">
        <v>97.62</v>
      </c>
      <c r="H179" s="20">
        <v>9.3699999999999992</v>
      </c>
      <c r="I179" s="20">
        <v>269.56</v>
      </c>
      <c r="J179" s="20">
        <v>3347.18</v>
      </c>
      <c r="K179" s="20">
        <v>94.04</v>
      </c>
      <c r="L179" s="20">
        <v>24.89</v>
      </c>
      <c r="M179" s="16">
        <f t="shared" si="6"/>
        <v>14456.44</v>
      </c>
      <c r="N179" s="17">
        <f t="shared" si="7"/>
        <v>0.23153556477251658</v>
      </c>
      <c r="O179" s="20">
        <v>25</v>
      </c>
      <c r="P179" s="20">
        <v>24</v>
      </c>
      <c r="Q179" s="20">
        <v>0</v>
      </c>
      <c r="R179" s="20">
        <v>1</v>
      </c>
      <c r="S179" s="15">
        <f t="shared" si="8"/>
        <v>25</v>
      </c>
      <c r="T179" s="15">
        <v>12</v>
      </c>
      <c r="U179" s="15">
        <v>640.09</v>
      </c>
      <c r="V179" s="15">
        <v>4.8</v>
      </c>
      <c r="W179" s="16">
        <v>9310.7003332247095</v>
      </c>
      <c r="X179" s="16">
        <v>3391.17</v>
      </c>
    </row>
    <row r="180" spans="1:24" x14ac:dyDescent="0.25">
      <c r="A180" s="12">
        <v>42554</v>
      </c>
      <c r="B180" s="18" t="s">
        <v>12</v>
      </c>
      <c r="C180" s="18" t="s">
        <v>12</v>
      </c>
      <c r="D180" s="20">
        <v>14607.37</v>
      </c>
      <c r="E180" s="20">
        <v>53.09</v>
      </c>
      <c r="F180" s="20">
        <v>10.72</v>
      </c>
      <c r="G180" s="20">
        <v>97.75</v>
      </c>
      <c r="H180" s="20">
        <v>4.67</v>
      </c>
      <c r="I180" s="20">
        <v>133.06</v>
      </c>
      <c r="J180" s="8">
        <v>3741.78</v>
      </c>
      <c r="K180" s="8">
        <v>98.61</v>
      </c>
      <c r="L180" s="20">
        <v>27.44</v>
      </c>
      <c r="M180" s="16">
        <f t="shared" si="6"/>
        <v>18539.97</v>
      </c>
      <c r="N180" s="17">
        <f t="shared" si="7"/>
        <v>0.20182233304584635</v>
      </c>
      <c r="O180" s="20">
        <v>25</v>
      </c>
      <c r="P180" s="20">
        <v>24</v>
      </c>
      <c r="Q180" s="20">
        <v>0</v>
      </c>
      <c r="R180" s="20">
        <v>1</v>
      </c>
      <c r="S180" s="15">
        <f t="shared" si="8"/>
        <v>25</v>
      </c>
      <c r="T180" s="15">
        <v>12</v>
      </c>
      <c r="U180" s="15">
        <v>652.29</v>
      </c>
      <c r="V180" s="15">
        <v>4.72</v>
      </c>
      <c r="W180" s="8">
        <v>9843.9067181766804</v>
      </c>
      <c r="X180" s="16">
        <v>3446.6</v>
      </c>
    </row>
    <row r="181" spans="1:24" x14ac:dyDescent="0.25">
      <c r="A181" s="12">
        <v>42561</v>
      </c>
      <c r="B181" s="18" t="s">
        <v>12</v>
      </c>
      <c r="C181" s="18" t="s">
        <v>12</v>
      </c>
      <c r="D181" s="20">
        <v>14993.42</v>
      </c>
      <c r="E181" s="20">
        <v>53.31</v>
      </c>
      <c r="F181" s="20">
        <v>10.23</v>
      </c>
      <c r="G181" s="20">
        <v>98.08</v>
      </c>
      <c r="H181" s="20">
        <v>9.73</v>
      </c>
      <c r="I181" s="20">
        <v>280.97000000000003</v>
      </c>
      <c r="J181" s="8">
        <v>3931.23</v>
      </c>
      <c r="K181" s="8">
        <v>99.81</v>
      </c>
      <c r="L181" s="20">
        <v>27.58</v>
      </c>
      <c r="M181" s="16">
        <f t="shared" si="6"/>
        <v>19268.66</v>
      </c>
      <c r="N181" s="17">
        <f t="shared" si="7"/>
        <v>0.20402197142925352</v>
      </c>
      <c r="O181" s="20">
        <v>25</v>
      </c>
      <c r="P181" s="20">
        <v>24</v>
      </c>
      <c r="Q181" s="20">
        <v>0</v>
      </c>
      <c r="R181" s="20">
        <v>1</v>
      </c>
      <c r="S181" s="15">
        <f t="shared" si="8"/>
        <v>25</v>
      </c>
      <c r="T181" s="15">
        <v>12</v>
      </c>
      <c r="U181" s="15">
        <v>648.16999999999996</v>
      </c>
      <c r="V181" s="15">
        <v>4.83</v>
      </c>
      <c r="W181" s="8">
        <v>10668.1015551742</v>
      </c>
      <c r="X181" s="16">
        <v>3426.55</v>
      </c>
    </row>
    <row r="182" spans="1:24" x14ac:dyDescent="0.25">
      <c r="A182" s="12">
        <v>42568</v>
      </c>
      <c r="B182" s="18" t="s">
        <v>12</v>
      </c>
      <c r="C182" s="18" t="s">
        <v>12</v>
      </c>
      <c r="D182" s="20">
        <v>15273.8</v>
      </c>
      <c r="E182" s="20">
        <v>52.71</v>
      </c>
      <c r="F182" s="20">
        <v>10.45</v>
      </c>
      <c r="G182" s="20">
        <v>96.43</v>
      </c>
      <c r="H182" s="20">
        <v>10.220000000000001</v>
      </c>
      <c r="I182" s="20">
        <v>287.32</v>
      </c>
      <c r="J182" s="8">
        <v>4058</v>
      </c>
      <c r="K182" s="8">
        <v>99.74</v>
      </c>
      <c r="L182" s="20">
        <v>29.6</v>
      </c>
      <c r="M182" s="16">
        <f t="shared" si="6"/>
        <v>19682.049999999996</v>
      </c>
      <c r="N182" s="17">
        <f t="shared" si="7"/>
        <v>0.20617771014706299</v>
      </c>
      <c r="O182" s="20">
        <v>25</v>
      </c>
      <c r="P182" s="20">
        <v>24</v>
      </c>
      <c r="Q182" s="20">
        <v>0</v>
      </c>
      <c r="R182" s="20">
        <v>1</v>
      </c>
      <c r="S182" s="15">
        <f t="shared" si="8"/>
        <v>25</v>
      </c>
      <c r="T182" s="15">
        <v>12</v>
      </c>
      <c r="U182" s="15">
        <v>661.02</v>
      </c>
      <c r="V182" s="15">
        <v>4.8499999999999996</v>
      </c>
      <c r="W182" s="8">
        <v>10590.1064607894</v>
      </c>
      <c r="X182" s="16">
        <v>3271.29</v>
      </c>
    </row>
    <row r="183" spans="1:24" x14ac:dyDescent="0.25">
      <c r="A183" s="12">
        <v>42575</v>
      </c>
      <c r="B183" s="18" t="s">
        <v>12</v>
      </c>
      <c r="C183" s="18" t="s">
        <v>12</v>
      </c>
      <c r="D183" s="20">
        <v>15508.43</v>
      </c>
      <c r="E183" s="20">
        <v>52.82</v>
      </c>
      <c r="F183" s="20">
        <v>10.84</v>
      </c>
      <c r="G183" s="20">
        <v>96.24</v>
      </c>
      <c r="H183" s="20">
        <v>11.51</v>
      </c>
      <c r="I183" s="20">
        <v>320.17</v>
      </c>
      <c r="J183" s="8">
        <v>4421.1499999999996</v>
      </c>
      <c r="K183" s="25">
        <v>99.74</v>
      </c>
      <c r="L183" s="20">
        <v>30.8</v>
      </c>
      <c r="M183" s="16">
        <f t="shared" si="6"/>
        <v>20314.080000000002</v>
      </c>
      <c r="N183" s="17">
        <f t="shared" si="7"/>
        <v>0.217639686365319</v>
      </c>
      <c r="O183" s="20">
        <v>25</v>
      </c>
      <c r="P183" s="20">
        <v>24</v>
      </c>
      <c r="Q183" s="20">
        <v>0</v>
      </c>
      <c r="R183" s="20">
        <v>1</v>
      </c>
      <c r="S183" s="15">
        <f t="shared" si="8"/>
        <v>25</v>
      </c>
      <c r="T183" s="15">
        <v>12</v>
      </c>
      <c r="U183" s="15">
        <v>583.41</v>
      </c>
      <c r="V183" s="15">
        <v>4.91</v>
      </c>
      <c r="W183" s="8">
        <v>10802.1219400596</v>
      </c>
      <c r="X183" s="16">
        <v>3344.82</v>
      </c>
    </row>
    <row r="184" spans="1:24" x14ac:dyDescent="0.25">
      <c r="A184" s="12">
        <v>42491</v>
      </c>
      <c r="B184" s="18" t="s">
        <v>37</v>
      </c>
      <c r="C184" s="18" t="s">
        <v>38</v>
      </c>
      <c r="D184" s="16">
        <v>1059.7205859374999</v>
      </c>
      <c r="E184" s="16">
        <v>7.6235253906249998</v>
      </c>
      <c r="F184" s="16">
        <v>10.029999999999999</v>
      </c>
      <c r="G184" s="16">
        <v>99.43</v>
      </c>
      <c r="H184" s="16">
        <v>0.2488671875</v>
      </c>
      <c r="I184" s="16">
        <v>22.355263671875001</v>
      </c>
      <c r="J184" s="16">
        <v>285.72000000000003</v>
      </c>
      <c r="K184" s="16">
        <v>99.91</v>
      </c>
      <c r="L184" s="16">
        <v>22.9</v>
      </c>
      <c r="M184" s="16">
        <f t="shared" si="6"/>
        <v>1375.6682421875</v>
      </c>
      <c r="N184" s="17">
        <f t="shared" si="7"/>
        <v>0.20769542483997908</v>
      </c>
      <c r="S184" s="15">
        <f t="shared" si="8"/>
        <v>0</v>
      </c>
      <c r="U184" s="15">
        <v>941.45</v>
      </c>
      <c r="V184" s="15">
        <v>4.83</v>
      </c>
      <c r="W184" s="16">
        <v>11983.7033245319</v>
      </c>
      <c r="X184" s="16">
        <v>3786.34</v>
      </c>
    </row>
    <row r="185" spans="1:24" x14ac:dyDescent="0.25">
      <c r="A185" s="12">
        <v>42498</v>
      </c>
      <c r="B185" s="18" t="s">
        <v>37</v>
      </c>
      <c r="C185" s="18" t="s">
        <v>38</v>
      </c>
      <c r="D185" s="16">
        <v>1057.608603515625</v>
      </c>
      <c r="E185" s="16">
        <v>7.3381933593750004</v>
      </c>
      <c r="F185" s="16">
        <v>10.15</v>
      </c>
      <c r="G185" s="16">
        <v>99.34</v>
      </c>
      <c r="H185" s="16">
        <v>0.240205078125</v>
      </c>
      <c r="I185" s="16">
        <v>22.711484375000001</v>
      </c>
      <c r="J185" s="16">
        <v>251.68</v>
      </c>
      <c r="K185" s="16">
        <v>99.94</v>
      </c>
      <c r="L185" s="16">
        <v>23.11</v>
      </c>
      <c r="M185" s="16">
        <f t="shared" si="6"/>
        <v>1339.5784863281251</v>
      </c>
      <c r="N185" s="17">
        <f t="shared" si="7"/>
        <v>0.18787999551252263</v>
      </c>
      <c r="S185" s="15">
        <f t="shared" si="8"/>
        <v>0</v>
      </c>
      <c r="U185" s="15">
        <v>936.28</v>
      </c>
      <c r="V185" s="15">
        <v>4.75</v>
      </c>
      <c r="W185" s="16">
        <v>11726.890711256299</v>
      </c>
      <c r="X185" s="16">
        <v>3349.23</v>
      </c>
    </row>
    <row r="186" spans="1:24" x14ac:dyDescent="0.25">
      <c r="A186" s="12">
        <v>42505</v>
      </c>
      <c r="B186" s="18" t="s">
        <v>37</v>
      </c>
      <c r="C186" s="18" t="s">
        <v>38</v>
      </c>
      <c r="D186" s="16">
        <v>1047.2906054687501</v>
      </c>
      <c r="E186" s="16">
        <v>6.3270507812499996</v>
      </c>
      <c r="F186" s="16">
        <v>10.51</v>
      </c>
      <c r="G186" s="16">
        <v>99.23</v>
      </c>
      <c r="H186" s="16">
        <v>0.24179687499999999</v>
      </c>
      <c r="I186" s="16">
        <v>25.329462890624999</v>
      </c>
      <c r="J186" s="16">
        <v>382.78</v>
      </c>
      <c r="K186" s="16">
        <v>99.91</v>
      </c>
      <c r="L186" s="16">
        <v>25.91</v>
      </c>
      <c r="M186" s="16">
        <f t="shared" si="6"/>
        <v>1461.9689160156252</v>
      </c>
      <c r="N186" s="17">
        <f t="shared" si="7"/>
        <v>0.26182499217781519</v>
      </c>
      <c r="S186" s="15">
        <f t="shared" si="8"/>
        <v>0</v>
      </c>
      <c r="U186" s="15">
        <v>776.13</v>
      </c>
      <c r="V186" s="15">
        <v>4.66</v>
      </c>
      <c r="W186" s="16">
        <v>11234.453609480801</v>
      </c>
      <c r="X186" s="16">
        <v>2800.69</v>
      </c>
    </row>
    <row r="187" spans="1:24" x14ac:dyDescent="0.25">
      <c r="A187" s="12">
        <v>42512</v>
      </c>
      <c r="B187" s="19" t="s">
        <v>37</v>
      </c>
      <c r="C187" s="19" t="s">
        <v>38</v>
      </c>
      <c r="D187" s="16">
        <v>1367.4344335937501</v>
      </c>
      <c r="E187" s="16">
        <v>8.7423144531249992</v>
      </c>
      <c r="F187" s="16">
        <v>9.94</v>
      </c>
      <c r="G187" s="16">
        <v>99.23</v>
      </c>
      <c r="H187" s="16">
        <v>0.20291015625</v>
      </c>
      <c r="I187" s="16">
        <v>25.477021484375001</v>
      </c>
      <c r="J187" s="16">
        <v>380.41</v>
      </c>
      <c r="K187" s="16">
        <v>99.89</v>
      </c>
      <c r="L187" s="16">
        <v>26.03</v>
      </c>
      <c r="M187" s="16">
        <f t="shared" si="6"/>
        <v>1782.2666796875001</v>
      </c>
      <c r="N187" s="17">
        <f t="shared" si="7"/>
        <v>0.2134416831866601</v>
      </c>
      <c r="S187" s="15">
        <f t="shared" si="8"/>
        <v>0</v>
      </c>
      <c r="U187" s="15">
        <v>829.82</v>
      </c>
      <c r="V187" s="15">
        <v>4.7699999999999996</v>
      </c>
      <c r="W187" s="16">
        <v>11350.4605134297</v>
      </c>
      <c r="X187" s="16">
        <v>3504.22</v>
      </c>
    </row>
    <row r="188" spans="1:24" x14ac:dyDescent="0.25">
      <c r="A188" s="12">
        <v>42519</v>
      </c>
      <c r="B188" s="19" t="s">
        <v>37</v>
      </c>
      <c r="C188" s="19" t="s">
        <v>38</v>
      </c>
      <c r="D188" s="16">
        <v>1165.029765625</v>
      </c>
      <c r="E188" s="16">
        <v>7.1731249999999998</v>
      </c>
      <c r="F188" s="16">
        <v>10.08</v>
      </c>
      <c r="G188" s="16">
        <v>99.23</v>
      </c>
      <c r="H188" s="16">
        <v>0.187099609375</v>
      </c>
      <c r="I188" s="16">
        <v>27.377558593749999</v>
      </c>
      <c r="J188" s="16">
        <v>418.64</v>
      </c>
      <c r="K188" s="16">
        <v>99.91</v>
      </c>
      <c r="L188" s="16">
        <v>26.28</v>
      </c>
      <c r="M188" s="16">
        <f t="shared" si="6"/>
        <v>1618.4075488281251</v>
      </c>
      <c r="N188" s="17">
        <f t="shared" si="7"/>
        <v>0.25867402824655233</v>
      </c>
      <c r="O188" s="15">
        <v>2</v>
      </c>
      <c r="P188" s="15">
        <v>2</v>
      </c>
      <c r="Q188" s="15">
        <v>0</v>
      </c>
      <c r="R188" s="15">
        <v>0</v>
      </c>
      <c r="S188" s="15">
        <f t="shared" si="8"/>
        <v>2</v>
      </c>
      <c r="T188" s="15">
        <v>1</v>
      </c>
      <c r="U188" s="15">
        <v>820.25</v>
      </c>
      <c r="V188" s="15">
        <v>4.82</v>
      </c>
      <c r="W188" s="16">
        <v>12585.366944773001</v>
      </c>
      <c r="X188" s="16">
        <v>3336.25</v>
      </c>
    </row>
    <row r="189" spans="1:24" x14ac:dyDescent="0.25">
      <c r="A189" s="12">
        <v>42526</v>
      </c>
      <c r="B189" s="18" t="s">
        <v>37</v>
      </c>
      <c r="C189" s="18" t="s">
        <v>38</v>
      </c>
      <c r="D189" s="20">
        <v>1296.5899999999999</v>
      </c>
      <c r="E189" s="20">
        <v>10.06</v>
      </c>
      <c r="F189" s="20">
        <v>10.33</v>
      </c>
      <c r="G189" s="20">
        <v>99.16</v>
      </c>
      <c r="H189" s="20">
        <v>0.26</v>
      </c>
      <c r="I189" s="20">
        <v>27.56</v>
      </c>
      <c r="J189" s="20">
        <v>409.82</v>
      </c>
      <c r="K189" s="20">
        <v>99.98</v>
      </c>
      <c r="L189" s="20">
        <v>28.03</v>
      </c>
      <c r="M189" s="16">
        <f t="shared" si="6"/>
        <v>1744.2899999999997</v>
      </c>
      <c r="N189" s="17">
        <f t="shared" si="7"/>
        <v>0.23494946367863145</v>
      </c>
      <c r="O189" s="20">
        <v>2</v>
      </c>
      <c r="P189" s="20">
        <v>2</v>
      </c>
      <c r="Q189" s="20">
        <v>0</v>
      </c>
      <c r="R189" s="20">
        <v>0</v>
      </c>
      <c r="S189" s="15">
        <f t="shared" si="8"/>
        <v>2</v>
      </c>
      <c r="T189" s="15">
        <v>1</v>
      </c>
      <c r="U189" s="15">
        <v>802.66</v>
      </c>
      <c r="V189" s="15">
        <v>4.9800000000000004</v>
      </c>
      <c r="W189" s="16">
        <v>12655.201177904601</v>
      </c>
      <c r="X189" s="16">
        <v>3126.1</v>
      </c>
    </row>
    <row r="190" spans="1:24" x14ac:dyDescent="0.25">
      <c r="A190" s="12">
        <v>42533</v>
      </c>
      <c r="B190" s="18" t="s">
        <v>37</v>
      </c>
      <c r="C190" s="18" t="s">
        <v>38</v>
      </c>
      <c r="D190" s="20">
        <v>1269.32</v>
      </c>
      <c r="E190" s="20">
        <v>7.8</v>
      </c>
      <c r="F190" s="20">
        <v>9.89</v>
      </c>
      <c r="G190" s="20">
        <v>99.22</v>
      </c>
      <c r="H190" s="20">
        <v>0.18</v>
      </c>
      <c r="I190" s="20">
        <v>24.65</v>
      </c>
      <c r="J190" s="20">
        <v>377.22</v>
      </c>
      <c r="K190" s="4">
        <v>99.98</v>
      </c>
      <c r="L190" s="20">
        <v>28.85</v>
      </c>
      <c r="M190" s="16">
        <f t="shared" si="6"/>
        <v>1679.17</v>
      </c>
      <c r="N190" s="17">
        <f t="shared" si="7"/>
        <v>0.22464670045320009</v>
      </c>
      <c r="O190" s="20">
        <v>2</v>
      </c>
      <c r="P190" s="20">
        <v>2</v>
      </c>
      <c r="Q190" s="20">
        <v>0</v>
      </c>
      <c r="R190" s="20">
        <v>0</v>
      </c>
      <c r="S190" s="15">
        <f t="shared" si="8"/>
        <v>2</v>
      </c>
      <c r="T190" s="15">
        <v>1</v>
      </c>
      <c r="U190" s="15">
        <v>871.21</v>
      </c>
      <c r="V190" s="15">
        <v>4.8899999999999997</v>
      </c>
      <c r="W190" s="16">
        <v>11891.9453245072</v>
      </c>
      <c r="X190" s="16">
        <v>2808.18</v>
      </c>
    </row>
    <row r="191" spans="1:24" x14ac:dyDescent="0.25">
      <c r="A191" s="12">
        <v>42540</v>
      </c>
      <c r="B191" s="18" t="s">
        <v>37</v>
      </c>
      <c r="C191" s="18" t="s">
        <v>38</v>
      </c>
      <c r="D191" s="20">
        <v>1144.45</v>
      </c>
      <c r="E191" s="20">
        <v>6.88</v>
      </c>
      <c r="F191" s="20">
        <v>9.73</v>
      </c>
      <c r="G191" s="20">
        <v>99.26</v>
      </c>
      <c r="H191" s="20">
        <v>0.19</v>
      </c>
      <c r="I191" s="20">
        <v>23.57</v>
      </c>
      <c r="J191" s="20">
        <v>436.99</v>
      </c>
      <c r="K191" s="4">
        <v>99.98</v>
      </c>
      <c r="L191" s="20">
        <v>28.56</v>
      </c>
      <c r="M191" s="16">
        <f t="shared" si="6"/>
        <v>1612.0800000000002</v>
      </c>
      <c r="N191" s="17">
        <f t="shared" si="7"/>
        <v>0.27107215522802836</v>
      </c>
      <c r="O191" s="20">
        <v>2</v>
      </c>
      <c r="P191" s="20">
        <v>2</v>
      </c>
      <c r="Q191" s="20">
        <v>0</v>
      </c>
      <c r="R191" s="20">
        <v>0</v>
      </c>
      <c r="S191" s="15">
        <f t="shared" si="8"/>
        <v>2</v>
      </c>
      <c r="T191" s="15">
        <v>1</v>
      </c>
      <c r="U191" s="15">
        <v>816.84</v>
      </c>
      <c r="V191" s="15">
        <v>4.87</v>
      </c>
      <c r="W191" s="16">
        <v>12266.167107560999</v>
      </c>
      <c r="X191" s="16">
        <v>3573.86</v>
      </c>
    </row>
    <row r="192" spans="1:24" x14ac:dyDescent="0.25">
      <c r="A192" s="12">
        <v>42547</v>
      </c>
      <c r="B192" s="18" t="s">
        <v>37</v>
      </c>
      <c r="C192" s="18" t="s">
        <v>38</v>
      </c>
      <c r="D192" s="20">
        <v>1020.79</v>
      </c>
      <c r="E192" s="20">
        <v>6.01</v>
      </c>
      <c r="F192" s="20">
        <v>10.3</v>
      </c>
      <c r="G192" s="20">
        <v>99.21</v>
      </c>
      <c r="H192" s="20">
        <v>0.19</v>
      </c>
      <c r="I192" s="20">
        <v>21.52</v>
      </c>
      <c r="J192" s="20">
        <v>429.9</v>
      </c>
      <c r="K192" s="4">
        <v>99.98</v>
      </c>
      <c r="L192" s="20">
        <v>30.5</v>
      </c>
      <c r="M192" s="16">
        <f t="shared" si="6"/>
        <v>1478.4099999999999</v>
      </c>
      <c r="N192" s="17">
        <f t="shared" si="7"/>
        <v>0.29078537076994881</v>
      </c>
      <c r="O192" s="20">
        <v>2</v>
      </c>
      <c r="P192" s="20">
        <v>2</v>
      </c>
      <c r="Q192" s="20">
        <v>0</v>
      </c>
      <c r="R192" s="20">
        <v>0</v>
      </c>
      <c r="S192" s="15">
        <f t="shared" si="8"/>
        <v>2</v>
      </c>
      <c r="T192" s="15">
        <v>1</v>
      </c>
      <c r="U192" s="15">
        <v>774.41</v>
      </c>
      <c r="V192" s="15">
        <v>4.91</v>
      </c>
      <c r="W192" s="16">
        <v>11639.1723052212</v>
      </c>
      <c r="X192" s="16">
        <v>2484.7199999999998</v>
      </c>
    </row>
    <row r="193" spans="1:24" x14ac:dyDescent="0.25">
      <c r="A193" s="12">
        <v>42554</v>
      </c>
      <c r="B193" s="18" t="s">
        <v>37</v>
      </c>
      <c r="C193" s="18" t="s">
        <v>38</v>
      </c>
      <c r="D193" s="20">
        <v>1313.83</v>
      </c>
      <c r="E193" s="20">
        <v>8.1199999999999992</v>
      </c>
      <c r="F193" s="20">
        <v>9.48</v>
      </c>
      <c r="G193" s="20">
        <v>99.28</v>
      </c>
      <c r="H193" s="20">
        <v>0.1</v>
      </c>
      <c r="I193" s="20">
        <v>10.9</v>
      </c>
      <c r="J193" s="8">
        <v>446.84</v>
      </c>
      <c r="K193" s="4">
        <v>99.98</v>
      </c>
      <c r="L193" s="20">
        <v>33.11</v>
      </c>
      <c r="M193" s="16">
        <f t="shared" si="6"/>
        <v>1779.7899999999997</v>
      </c>
      <c r="N193" s="17">
        <f t="shared" si="7"/>
        <v>0.25106332769596418</v>
      </c>
      <c r="O193" s="20">
        <v>2</v>
      </c>
      <c r="P193" s="20">
        <v>2</v>
      </c>
      <c r="Q193" s="20">
        <v>0</v>
      </c>
      <c r="R193" s="20">
        <v>0</v>
      </c>
      <c r="S193" s="15">
        <f t="shared" si="8"/>
        <v>2</v>
      </c>
      <c r="T193" s="15">
        <v>1</v>
      </c>
      <c r="U193" s="15">
        <v>888.34</v>
      </c>
      <c r="V193" s="15">
        <v>4.93</v>
      </c>
      <c r="W193" s="8">
        <v>12223.0002463315</v>
      </c>
      <c r="X193" s="16">
        <v>2774.33</v>
      </c>
    </row>
    <row r="194" spans="1:24" x14ac:dyDescent="0.25">
      <c r="A194" s="12">
        <v>42561</v>
      </c>
      <c r="B194" s="18" t="s">
        <v>37</v>
      </c>
      <c r="C194" s="18" t="s">
        <v>38</v>
      </c>
      <c r="D194" s="20">
        <v>1335.97</v>
      </c>
      <c r="E194" s="20">
        <v>8.08</v>
      </c>
      <c r="F194" s="20">
        <v>8.81</v>
      </c>
      <c r="G194" s="20">
        <v>99.33</v>
      </c>
      <c r="H194" s="20">
        <v>0.23</v>
      </c>
      <c r="I194" s="20">
        <v>21.71</v>
      </c>
      <c r="J194" s="8">
        <v>430.92</v>
      </c>
      <c r="K194" s="4">
        <v>99.98</v>
      </c>
      <c r="L194" s="20">
        <v>31.23</v>
      </c>
      <c r="M194" s="16">
        <f t="shared" si="6"/>
        <v>1796.91</v>
      </c>
      <c r="N194" s="17">
        <f t="shared" si="7"/>
        <v>0.2398116767116884</v>
      </c>
      <c r="O194" s="20">
        <v>2</v>
      </c>
      <c r="P194" s="20">
        <v>2</v>
      </c>
      <c r="Q194" s="20">
        <v>0</v>
      </c>
      <c r="R194" s="20">
        <v>0</v>
      </c>
      <c r="S194" s="15">
        <f t="shared" si="8"/>
        <v>2</v>
      </c>
      <c r="T194" s="15">
        <v>1</v>
      </c>
      <c r="U194" s="15">
        <v>898.95</v>
      </c>
      <c r="V194" s="15">
        <v>5.04</v>
      </c>
      <c r="W194" s="8">
        <v>12958.6136054661</v>
      </c>
      <c r="X194" s="16">
        <v>3452.21</v>
      </c>
    </row>
    <row r="195" spans="1:24" x14ac:dyDescent="0.25">
      <c r="A195" s="12">
        <v>42568</v>
      </c>
      <c r="B195" s="18" t="s">
        <v>37</v>
      </c>
      <c r="C195" s="18" t="s">
        <v>38</v>
      </c>
      <c r="D195" s="20">
        <v>1381.86</v>
      </c>
      <c r="E195" s="20">
        <v>8.4</v>
      </c>
      <c r="F195" s="20">
        <v>9.14</v>
      </c>
      <c r="G195" s="20">
        <v>99.33</v>
      </c>
      <c r="H195" s="20">
        <v>0.2</v>
      </c>
      <c r="I195" s="20">
        <v>22.22</v>
      </c>
      <c r="J195" s="8">
        <v>475.52</v>
      </c>
      <c r="K195" s="23">
        <v>99.9</v>
      </c>
      <c r="L195" s="20">
        <v>32.270000000000003</v>
      </c>
      <c r="M195" s="16">
        <f t="shared" ref="M195:M258" si="9">D195+E195+H195+I195+J195</f>
        <v>1888.2</v>
      </c>
      <c r="N195" s="17">
        <f t="shared" ref="N195:N258" si="10">J195/M195</f>
        <v>0.2518377290541256</v>
      </c>
      <c r="O195" s="20">
        <v>2</v>
      </c>
      <c r="P195" s="20">
        <v>2</v>
      </c>
      <c r="Q195" s="20">
        <v>0</v>
      </c>
      <c r="R195" s="20">
        <v>0</v>
      </c>
      <c r="S195" s="15">
        <f t="shared" ref="S195:S258" si="11">MAX(O195:R195)</f>
        <v>2</v>
      </c>
      <c r="T195" s="15">
        <v>1</v>
      </c>
      <c r="U195" s="15">
        <v>874.2</v>
      </c>
      <c r="V195" s="15">
        <v>5.13</v>
      </c>
      <c r="W195" s="8">
        <v>13455.5425877788</v>
      </c>
      <c r="X195" s="16">
        <v>3589.52</v>
      </c>
    </row>
    <row r="196" spans="1:24" x14ac:dyDescent="0.25">
      <c r="A196" s="12">
        <v>42575</v>
      </c>
      <c r="B196" s="18" t="s">
        <v>37</v>
      </c>
      <c r="C196" s="18" t="s">
        <v>38</v>
      </c>
      <c r="D196" s="20">
        <v>1431.51</v>
      </c>
      <c r="E196" s="20">
        <v>8.1300000000000008</v>
      </c>
      <c r="F196" s="20">
        <v>10.02</v>
      </c>
      <c r="G196" s="20">
        <v>99.3</v>
      </c>
      <c r="H196" s="20">
        <v>0.28000000000000003</v>
      </c>
      <c r="I196" s="20">
        <v>26</v>
      </c>
      <c r="J196" s="8">
        <v>524.52</v>
      </c>
      <c r="K196" s="26">
        <v>99.9</v>
      </c>
      <c r="L196" s="20">
        <v>35.14</v>
      </c>
      <c r="M196" s="16">
        <f t="shared" si="9"/>
        <v>1990.44</v>
      </c>
      <c r="N196" s="17">
        <f t="shared" si="10"/>
        <v>0.26351962380177246</v>
      </c>
      <c r="O196" s="20">
        <v>2</v>
      </c>
      <c r="P196" s="20">
        <v>2</v>
      </c>
      <c r="Q196" s="20">
        <v>0</v>
      </c>
      <c r="R196" s="20">
        <v>0</v>
      </c>
      <c r="S196" s="15">
        <f t="shared" si="11"/>
        <v>2</v>
      </c>
      <c r="T196" s="15">
        <v>1</v>
      </c>
      <c r="U196" s="15">
        <v>767.63</v>
      </c>
      <c r="V196" s="15">
        <v>5.0999999999999996</v>
      </c>
      <c r="W196" s="8">
        <v>14031.2911621733</v>
      </c>
      <c r="X196" s="16">
        <v>3219.47</v>
      </c>
    </row>
    <row r="197" spans="1:24" x14ac:dyDescent="0.25">
      <c r="A197" s="12">
        <v>42491</v>
      </c>
      <c r="B197" s="19" t="s">
        <v>22</v>
      </c>
      <c r="C197" s="19" t="s">
        <v>22</v>
      </c>
      <c r="D197" s="16">
        <v>13956.513818359375</v>
      </c>
      <c r="E197" s="16">
        <v>54.034814453125001</v>
      </c>
      <c r="F197" s="16">
        <v>14.58</v>
      </c>
      <c r="G197" s="16">
        <v>95.24</v>
      </c>
      <c r="H197" s="16">
        <v>1.9922558593749999</v>
      </c>
      <c r="I197" s="16">
        <v>264.9976171875</v>
      </c>
      <c r="J197" s="16">
        <v>3052.82</v>
      </c>
      <c r="K197" s="16">
        <v>99.76</v>
      </c>
      <c r="L197" s="16">
        <v>27.87</v>
      </c>
      <c r="M197" s="16">
        <f t="shared" si="9"/>
        <v>17330.358505859378</v>
      </c>
      <c r="N197" s="17">
        <f t="shared" si="10"/>
        <v>0.17615446321943337</v>
      </c>
      <c r="S197" s="15">
        <f t="shared" si="11"/>
        <v>0</v>
      </c>
      <c r="U197" s="15">
        <v>488.65</v>
      </c>
      <c r="V197" s="15">
        <v>4.38</v>
      </c>
      <c r="W197" s="16">
        <v>9622.9298082798705</v>
      </c>
      <c r="X197" s="16">
        <v>2627.72</v>
      </c>
    </row>
    <row r="198" spans="1:24" x14ac:dyDescent="0.25">
      <c r="A198" s="12">
        <v>42498</v>
      </c>
      <c r="B198" s="18" t="s">
        <v>22</v>
      </c>
      <c r="C198" s="18" t="s">
        <v>22</v>
      </c>
      <c r="D198" s="16">
        <v>16084.560195312501</v>
      </c>
      <c r="E198" s="16">
        <v>55.011386718750003</v>
      </c>
      <c r="F198" s="16">
        <v>14.42</v>
      </c>
      <c r="G198" s="16">
        <v>94.99</v>
      </c>
      <c r="H198" s="16">
        <v>2.1731835937500001</v>
      </c>
      <c r="I198" s="16">
        <v>299.04874999999998</v>
      </c>
      <c r="J198" s="16">
        <v>3338.38</v>
      </c>
      <c r="K198" s="16">
        <v>99.8</v>
      </c>
      <c r="L198" s="16">
        <v>30.79</v>
      </c>
      <c r="M198" s="16">
        <f t="shared" si="9"/>
        <v>19779.173515625003</v>
      </c>
      <c r="N198" s="17">
        <f t="shared" si="10"/>
        <v>0.1687825832238527</v>
      </c>
      <c r="S198" s="15">
        <f t="shared" si="11"/>
        <v>0</v>
      </c>
      <c r="U198" s="15">
        <v>458.88</v>
      </c>
      <c r="V198" s="15">
        <v>4.41</v>
      </c>
      <c r="W198" s="16">
        <v>9844.3698988923697</v>
      </c>
      <c r="X198" s="16">
        <v>2663.82</v>
      </c>
    </row>
    <row r="199" spans="1:24" x14ac:dyDescent="0.25">
      <c r="A199" s="12">
        <v>42505</v>
      </c>
      <c r="B199" s="19" t="s">
        <v>22</v>
      </c>
      <c r="C199" s="19" t="s">
        <v>22</v>
      </c>
      <c r="D199" s="16">
        <v>15823.319619140624</v>
      </c>
      <c r="E199" s="16">
        <v>47.662421875</v>
      </c>
      <c r="F199" s="16">
        <v>14.63</v>
      </c>
      <c r="G199" s="16">
        <v>94.93</v>
      </c>
      <c r="H199" s="16">
        <v>1.6925488281250001</v>
      </c>
      <c r="I199" s="16">
        <v>258.38328124999998</v>
      </c>
      <c r="J199" s="16">
        <v>4230.57</v>
      </c>
      <c r="K199" s="3">
        <v>99.8</v>
      </c>
      <c r="L199" s="16">
        <v>34.840000000000003</v>
      </c>
      <c r="M199" s="16">
        <f t="shared" si="9"/>
        <v>20361.627871093748</v>
      </c>
      <c r="N199" s="17">
        <f t="shared" si="10"/>
        <v>0.20777169815611357</v>
      </c>
      <c r="S199" s="15">
        <f t="shared" si="11"/>
        <v>0</v>
      </c>
      <c r="U199" s="15">
        <v>442.41</v>
      </c>
      <c r="V199" s="15">
        <v>4.45</v>
      </c>
      <c r="W199" s="16">
        <v>9750.0441212693004</v>
      </c>
      <c r="X199" s="16">
        <v>2436.15</v>
      </c>
    </row>
    <row r="200" spans="1:24" x14ac:dyDescent="0.25">
      <c r="A200" s="12">
        <v>42512</v>
      </c>
      <c r="B200" s="18" t="s">
        <v>22</v>
      </c>
      <c r="C200" s="18" t="s">
        <v>22</v>
      </c>
      <c r="D200" s="16">
        <v>15821.394287109375</v>
      </c>
      <c r="E200" s="16">
        <v>46.426103515625002</v>
      </c>
      <c r="F200" s="16">
        <v>13.59</v>
      </c>
      <c r="G200" s="16">
        <v>94.67</v>
      </c>
      <c r="H200" s="16">
        <v>2.0966210937500001</v>
      </c>
      <c r="I200" s="16">
        <v>262.17186523437499</v>
      </c>
      <c r="J200" s="16">
        <v>4331.7</v>
      </c>
      <c r="K200" s="3">
        <v>99.8</v>
      </c>
      <c r="L200" s="16">
        <v>33.54</v>
      </c>
      <c r="M200" s="16">
        <f t="shared" si="9"/>
        <v>20463.788876953124</v>
      </c>
      <c r="N200" s="17">
        <f t="shared" si="10"/>
        <v>0.21167634332264237</v>
      </c>
      <c r="S200" s="15">
        <f t="shared" si="11"/>
        <v>0</v>
      </c>
      <c r="U200" s="15">
        <v>472.41</v>
      </c>
      <c r="V200" s="15">
        <v>4.5</v>
      </c>
      <c r="W200" s="16">
        <v>9858.7015798385</v>
      </c>
      <c r="X200" s="16">
        <v>2559.5</v>
      </c>
    </row>
    <row r="201" spans="1:24" x14ac:dyDescent="0.25">
      <c r="A201" s="12">
        <v>42519</v>
      </c>
      <c r="B201" s="18" t="s">
        <v>22</v>
      </c>
      <c r="C201" s="18" t="s">
        <v>22</v>
      </c>
      <c r="D201" s="16">
        <v>13248.341455078125</v>
      </c>
      <c r="E201" s="16">
        <v>38.82208984375</v>
      </c>
      <c r="F201" s="16">
        <v>13.44</v>
      </c>
      <c r="G201" s="16">
        <v>94.32</v>
      </c>
      <c r="H201" s="16">
        <v>2.2801757812500001</v>
      </c>
      <c r="I201" s="16">
        <v>246.40110351562501</v>
      </c>
      <c r="J201" s="16">
        <v>5131.17</v>
      </c>
      <c r="K201" s="3">
        <v>99.8</v>
      </c>
      <c r="L201" s="16">
        <v>34.340000000000003</v>
      </c>
      <c r="M201" s="16">
        <f t="shared" si="9"/>
        <v>18667.01482421875</v>
      </c>
      <c r="N201" s="17">
        <f t="shared" si="10"/>
        <v>0.2748789802932376</v>
      </c>
      <c r="O201" s="15">
        <v>25</v>
      </c>
      <c r="P201" s="15">
        <v>23</v>
      </c>
      <c r="Q201" s="15">
        <v>0</v>
      </c>
      <c r="R201" s="15">
        <v>0</v>
      </c>
      <c r="S201" s="15">
        <f t="shared" si="11"/>
        <v>25</v>
      </c>
      <c r="T201" s="15">
        <v>12</v>
      </c>
      <c r="U201" s="15">
        <v>501.82</v>
      </c>
      <c r="V201" s="15">
        <v>4.42</v>
      </c>
      <c r="W201" s="16">
        <v>9817.83800718772</v>
      </c>
      <c r="X201" s="16">
        <v>2580.42</v>
      </c>
    </row>
    <row r="202" spans="1:24" x14ac:dyDescent="0.25">
      <c r="A202" s="12">
        <v>42526</v>
      </c>
      <c r="B202" s="18" t="s">
        <v>22</v>
      </c>
      <c r="C202" s="18" t="s">
        <v>22</v>
      </c>
      <c r="D202" s="20">
        <v>15513.8</v>
      </c>
      <c r="E202" s="20">
        <v>46.81</v>
      </c>
      <c r="F202" s="20">
        <v>13.89</v>
      </c>
      <c r="G202" s="20">
        <v>93.68</v>
      </c>
      <c r="H202" s="20">
        <v>2.34</v>
      </c>
      <c r="I202" s="20">
        <v>290.14</v>
      </c>
      <c r="J202" s="20">
        <v>5119.41</v>
      </c>
      <c r="K202" s="4">
        <v>99.8</v>
      </c>
      <c r="L202" s="20">
        <v>34.43</v>
      </c>
      <c r="M202" s="16">
        <f t="shared" si="9"/>
        <v>20972.5</v>
      </c>
      <c r="N202" s="17">
        <f t="shared" si="10"/>
        <v>0.24410108475384432</v>
      </c>
      <c r="O202" s="20">
        <v>26</v>
      </c>
      <c r="P202" s="20">
        <v>24</v>
      </c>
      <c r="Q202" s="20">
        <v>0</v>
      </c>
      <c r="R202" s="20">
        <v>0</v>
      </c>
      <c r="S202" s="15">
        <f t="shared" si="11"/>
        <v>26</v>
      </c>
      <c r="T202" s="15">
        <v>12</v>
      </c>
      <c r="U202" s="15">
        <v>473.6</v>
      </c>
      <c r="V202" s="15">
        <v>4.4000000000000004</v>
      </c>
      <c r="W202" s="16">
        <v>9859.63321330295</v>
      </c>
      <c r="X202" s="16">
        <v>2503.5700000000002</v>
      </c>
    </row>
    <row r="203" spans="1:24" x14ac:dyDescent="0.25">
      <c r="A203" s="12">
        <v>42533</v>
      </c>
      <c r="B203" s="18" t="s">
        <v>22</v>
      </c>
      <c r="C203" s="18" t="s">
        <v>22</v>
      </c>
      <c r="D203" s="20">
        <v>14023.22</v>
      </c>
      <c r="E203" s="20">
        <v>40.14</v>
      </c>
      <c r="F203" s="20">
        <v>13.66</v>
      </c>
      <c r="G203" s="20">
        <v>92.26</v>
      </c>
      <c r="H203" s="20">
        <v>1.86</v>
      </c>
      <c r="I203" s="20">
        <v>261.24</v>
      </c>
      <c r="J203" s="20">
        <v>4780.13</v>
      </c>
      <c r="K203" s="4">
        <v>99.8</v>
      </c>
      <c r="L203" s="20">
        <v>36.06</v>
      </c>
      <c r="M203" s="16">
        <f t="shared" si="9"/>
        <v>19106.59</v>
      </c>
      <c r="N203" s="17">
        <f t="shared" si="10"/>
        <v>0.25018226695606072</v>
      </c>
      <c r="O203" s="20">
        <v>26</v>
      </c>
      <c r="P203" s="20">
        <v>24</v>
      </c>
      <c r="Q203" s="20">
        <v>0</v>
      </c>
      <c r="R203" s="20">
        <v>0</v>
      </c>
      <c r="S203" s="15">
        <f t="shared" si="11"/>
        <v>26</v>
      </c>
      <c r="T203" s="15">
        <v>13</v>
      </c>
      <c r="U203" s="15">
        <v>439.69</v>
      </c>
      <c r="V203" s="15">
        <v>4.45</v>
      </c>
      <c r="W203" s="16">
        <v>9544.4572087019606</v>
      </c>
      <c r="X203" s="16">
        <v>2383.33</v>
      </c>
    </row>
    <row r="204" spans="1:24" x14ac:dyDescent="0.25">
      <c r="A204" s="12">
        <v>42540</v>
      </c>
      <c r="B204" s="18" t="s">
        <v>22</v>
      </c>
      <c r="C204" s="18" t="s">
        <v>22</v>
      </c>
      <c r="D204" s="20">
        <v>11468.59</v>
      </c>
      <c r="E204" s="20">
        <v>35.78</v>
      </c>
      <c r="F204" s="20">
        <v>14.31</v>
      </c>
      <c r="G204" s="20">
        <v>93.04</v>
      </c>
      <c r="H204" s="20">
        <v>1.45</v>
      </c>
      <c r="I204" s="20">
        <v>219.94</v>
      </c>
      <c r="J204" s="20">
        <v>5507.33</v>
      </c>
      <c r="K204" s="4">
        <v>99.8</v>
      </c>
      <c r="L204" s="20">
        <v>35.729999999999997</v>
      </c>
      <c r="M204" s="16">
        <f t="shared" si="9"/>
        <v>17233.090000000004</v>
      </c>
      <c r="N204" s="17">
        <f t="shared" si="10"/>
        <v>0.31957878708925669</v>
      </c>
      <c r="O204" s="20">
        <v>26</v>
      </c>
      <c r="P204" s="20">
        <v>24</v>
      </c>
      <c r="Q204" s="20">
        <v>0</v>
      </c>
      <c r="R204" s="20">
        <v>0</v>
      </c>
      <c r="S204" s="15">
        <f t="shared" si="11"/>
        <v>26</v>
      </c>
      <c r="T204" s="15">
        <v>14</v>
      </c>
      <c r="U204" s="15">
        <v>411.24</v>
      </c>
      <c r="V204" s="15">
        <v>4.45</v>
      </c>
      <c r="W204" s="16">
        <v>9610.22242830492</v>
      </c>
      <c r="X204" s="16">
        <v>2774.55</v>
      </c>
    </row>
    <row r="205" spans="1:24" x14ac:dyDescent="0.25">
      <c r="A205" s="12">
        <v>42547</v>
      </c>
      <c r="B205" s="18" t="s">
        <v>22</v>
      </c>
      <c r="C205" s="18" t="s">
        <v>22</v>
      </c>
      <c r="D205" s="20">
        <v>12145.49</v>
      </c>
      <c r="E205" s="20">
        <v>32.44</v>
      </c>
      <c r="F205" s="20">
        <v>13.48</v>
      </c>
      <c r="G205" s="20">
        <v>95.44</v>
      </c>
      <c r="H205" s="20">
        <v>2.29</v>
      </c>
      <c r="I205" s="20">
        <v>293.48</v>
      </c>
      <c r="J205" s="20">
        <v>6007.73</v>
      </c>
      <c r="K205" s="4">
        <v>99.71</v>
      </c>
      <c r="L205" s="20">
        <v>39.81</v>
      </c>
      <c r="M205" s="16">
        <f t="shared" si="9"/>
        <v>18481.43</v>
      </c>
      <c r="N205" s="17">
        <f t="shared" si="10"/>
        <v>0.32506846061154354</v>
      </c>
      <c r="O205" s="20">
        <v>26</v>
      </c>
      <c r="P205" s="20">
        <v>24</v>
      </c>
      <c r="Q205" s="20">
        <v>0</v>
      </c>
      <c r="R205" s="20">
        <v>0</v>
      </c>
      <c r="S205" s="15">
        <f t="shared" si="11"/>
        <v>26</v>
      </c>
      <c r="T205" s="15">
        <v>14</v>
      </c>
      <c r="U205" s="15">
        <v>472.7</v>
      </c>
      <c r="V205" s="15">
        <v>4.57</v>
      </c>
      <c r="W205" s="16">
        <v>10158.6325502606</v>
      </c>
      <c r="X205" s="16">
        <v>2280.5100000000002</v>
      </c>
    </row>
    <row r="206" spans="1:24" x14ac:dyDescent="0.25">
      <c r="A206" s="12">
        <v>42554</v>
      </c>
      <c r="B206" s="18" t="s">
        <v>22</v>
      </c>
      <c r="C206" s="18" t="s">
        <v>22</v>
      </c>
      <c r="D206" s="20">
        <v>16510.099999999999</v>
      </c>
      <c r="E206" s="20">
        <v>42.61</v>
      </c>
      <c r="F206" s="20">
        <v>12.7</v>
      </c>
      <c r="G206" s="20">
        <v>95.35</v>
      </c>
      <c r="H206" s="20">
        <v>2.23</v>
      </c>
      <c r="I206" s="20">
        <v>274.52</v>
      </c>
      <c r="J206" s="8">
        <v>6485.98</v>
      </c>
      <c r="K206" s="8">
        <v>99.71</v>
      </c>
      <c r="L206" s="20">
        <v>39.86</v>
      </c>
      <c r="M206" s="16">
        <f t="shared" si="9"/>
        <v>23315.439999999999</v>
      </c>
      <c r="N206" s="17">
        <f t="shared" si="10"/>
        <v>0.27818389873834676</v>
      </c>
      <c r="O206" s="20">
        <v>26</v>
      </c>
      <c r="P206" s="20">
        <v>24</v>
      </c>
      <c r="Q206" s="20">
        <v>0</v>
      </c>
      <c r="R206" s="20">
        <v>0</v>
      </c>
      <c r="S206" s="15">
        <f t="shared" si="11"/>
        <v>26</v>
      </c>
      <c r="T206" s="15">
        <v>16</v>
      </c>
      <c r="U206" s="15">
        <v>520.1</v>
      </c>
      <c r="V206" s="15">
        <v>4.67</v>
      </c>
      <c r="W206" s="8">
        <v>10591.2901750456</v>
      </c>
      <c r="X206" s="16">
        <v>2287.6799999999998</v>
      </c>
    </row>
    <row r="207" spans="1:24" x14ac:dyDescent="0.25">
      <c r="A207" s="12">
        <v>42561</v>
      </c>
      <c r="B207" s="18" t="s">
        <v>22</v>
      </c>
      <c r="C207" s="18" t="s">
        <v>22</v>
      </c>
      <c r="D207" s="20">
        <v>17152.53</v>
      </c>
      <c r="E207" s="20">
        <v>46.16</v>
      </c>
      <c r="F207" s="20">
        <v>13.59</v>
      </c>
      <c r="G207" s="20">
        <v>95.33</v>
      </c>
      <c r="H207" s="20">
        <v>2.38</v>
      </c>
      <c r="I207" s="20">
        <v>288.83999999999997</v>
      </c>
      <c r="J207" s="8">
        <v>8316.2999999999993</v>
      </c>
      <c r="K207" s="8">
        <v>99.79</v>
      </c>
      <c r="L207" s="20">
        <v>43.27</v>
      </c>
      <c r="M207" s="16">
        <f t="shared" si="9"/>
        <v>25806.21</v>
      </c>
      <c r="N207" s="17">
        <f t="shared" si="10"/>
        <v>0.32225964215589969</v>
      </c>
      <c r="O207" s="20">
        <v>26</v>
      </c>
      <c r="P207" s="20">
        <v>24</v>
      </c>
      <c r="Q207" s="20">
        <v>0</v>
      </c>
      <c r="R207" s="20">
        <v>0</v>
      </c>
      <c r="S207" s="15">
        <f t="shared" si="11"/>
        <v>26</v>
      </c>
      <c r="T207" s="15">
        <v>16</v>
      </c>
      <c r="U207" s="15">
        <v>486.05</v>
      </c>
      <c r="V207" s="15">
        <v>4.5999999999999996</v>
      </c>
      <c r="W207" s="8">
        <v>10744.8885528844</v>
      </c>
      <c r="X207" s="16">
        <v>2231.4299999999998</v>
      </c>
    </row>
    <row r="208" spans="1:24" x14ac:dyDescent="0.25">
      <c r="A208" s="12">
        <v>42568</v>
      </c>
      <c r="B208" s="18" t="s">
        <v>22</v>
      </c>
      <c r="C208" s="18" t="s">
        <v>22</v>
      </c>
      <c r="D208" s="20">
        <v>17031.13</v>
      </c>
      <c r="E208" s="20">
        <v>51.37</v>
      </c>
      <c r="F208" s="20">
        <v>13.91</v>
      </c>
      <c r="G208" s="20">
        <v>93.86</v>
      </c>
      <c r="H208" s="20">
        <v>2.62</v>
      </c>
      <c r="I208" s="20">
        <v>289.33</v>
      </c>
      <c r="J208" s="8">
        <v>9464.85</v>
      </c>
      <c r="K208" s="8">
        <v>99.78</v>
      </c>
      <c r="L208" s="20">
        <v>46.87</v>
      </c>
      <c r="M208" s="16">
        <f t="shared" si="9"/>
        <v>26839.300000000003</v>
      </c>
      <c r="N208" s="17">
        <f t="shared" si="10"/>
        <v>0.35264891409239435</v>
      </c>
      <c r="O208" s="20">
        <v>26</v>
      </c>
      <c r="P208" s="20">
        <v>25</v>
      </c>
      <c r="Q208" s="20">
        <v>0</v>
      </c>
      <c r="R208" s="20">
        <v>0</v>
      </c>
      <c r="S208" s="15">
        <f t="shared" si="11"/>
        <v>26</v>
      </c>
      <c r="T208" s="15">
        <v>16</v>
      </c>
      <c r="U208" s="15">
        <v>473.36</v>
      </c>
      <c r="V208" s="15">
        <v>4.4800000000000004</v>
      </c>
      <c r="W208" s="8">
        <v>10341.3090306457</v>
      </c>
      <c r="X208" s="16">
        <v>2134.15</v>
      </c>
    </row>
    <row r="209" spans="1:24" x14ac:dyDescent="0.25">
      <c r="A209" s="12">
        <v>42575</v>
      </c>
      <c r="B209" s="18" t="s">
        <v>22</v>
      </c>
      <c r="C209" s="18" t="s">
        <v>22</v>
      </c>
      <c r="D209" s="20">
        <v>16727.97</v>
      </c>
      <c r="E209" s="20">
        <v>49.79</v>
      </c>
      <c r="F209" s="20">
        <v>13.87</v>
      </c>
      <c r="G209" s="20">
        <v>92.86</v>
      </c>
      <c r="H209" s="20">
        <v>3.12</v>
      </c>
      <c r="I209" s="20">
        <v>320.33</v>
      </c>
      <c r="J209" s="8">
        <v>9738.4</v>
      </c>
      <c r="K209" s="8">
        <v>99.39</v>
      </c>
      <c r="L209" s="20">
        <v>47.37</v>
      </c>
      <c r="M209" s="16">
        <f t="shared" si="9"/>
        <v>26839.61</v>
      </c>
      <c r="N209" s="17">
        <f t="shared" si="10"/>
        <v>0.36283686685462269</v>
      </c>
      <c r="O209" s="20">
        <v>26</v>
      </c>
      <c r="P209" s="20">
        <v>25</v>
      </c>
      <c r="Q209" s="20">
        <v>0</v>
      </c>
      <c r="R209" s="20">
        <v>0</v>
      </c>
      <c r="S209" s="15">
        <f t="shared" si="11"/>
        <v>26</v>
      </c>
      <c r="T209" s="15">
        <v>16</v>
      </c>
      <c r="U209" s="15">
        <v>437.51</v>
      </c>
      <c r="V209" s="15">
        <v>4.53</v>
      </c>
      <c r="W209" s="8">
        <v>10345.5780457978</v>
      </c>
      <c r="X209" s="16">
        <v>1888.88</v>
      </c>
    </row>
    <row r="210" spans="1:24" x14ac:dyDescent="0.25">
      <c r="A210" s="12">
        <v>42491</v>
      </c>
      <c r="B210" s="18" t="s">
        <v>17</v>
      </c>
      <c r="C210" s="18" t="s">
        <v>17</v>
      </c>
      <c r="D210" s="16">
        <v>7700.253212890625</v>
      </c>
      <c r="E210" s="16">
        <v>27.42384765625</v>
      </c>
      <c r="F210" s="16">
        <v>8.9</v>
      </c>
      <c r="G210" s="16">
        <v>97.52</v>
      </c>
      <c r="H210" s="16">
        <v>1.9337695312500001</v>
      </c>
      <c r="I210" s="16">
        <v>97.288037109374997</v>
      </c>
      <c r="J210" s="16">
        <v>170.81</v>
      </c>
      <c r="K210" s="16">
        <v>99.88</v>
      </c>
      <c r="L210" s="16">
        <v>9.58</v>
      </c>
      <c r="M210" s="16">
        <f t="shared" si="9"/>
        <v>7997.7088671874999</v>
      </c>
      <c r="N210" s="17">
        <f t="shared" si="10"/>
        <v>2.1357366570417261E-2</v>
      </c>
      <c r="S210" s="15">
        <f t="shared" si="11"/>
        <v>0</v>
      </c>
      <c r="U210" s="15">
        <v>726.93</v>
      </c>
      <c r="V210" s="15">
        <v>4.45</v>
      </c>
      <c r="W210" s="16">
        <v>9134.1718731436704</v>
      </c>
      <c r="X210" s="16">
        <v>4054.05</v>
      </c>
    </row>
    <row r="211" spans="1:24" x14ac:dyDescent="0.25">
      <c r="A211" s="12">
        <v>42498</v>
      </c>
      <c r="B211" s="18" t="s">
        <v>17</v>
      </c>
      <c r="C211" s="18" t="s">
        <v>17</v>
      </c>
      <c r="D211" s="16">
        <v>8825.208984375</v>
      </c>
      <c r="E211" s="16">
        <v>30.175224609375</v>
      </c>
      <c r="F211" s="16">
        <v>8.89</v>
      </c>
      <c r="G211" s="16">
        <v>96.88</v>
      </c>
      <c r="H211" s="16">
        <v>2.0198730468749999</v>
      </c>
      <c r="I211" s="16">
        <v>110.364384765625</v>
      </c>
      <c r="J211" s="16">
        <v>221.35</v>
      </c>
      <c r="K211" s="16">
        <v>99.8</v>
      </c>
      <c r="L211" s="16">
        <v>10.039999999999999</v>
      </c>
      <c r="M211" s="16">
        <f t="shared" si="9"/>
        <v>9189.1184667968755</v>
      </c>
      <c r="N211" s="17">
        <f t="shared" si="10"/>
        <v>2.4088273624919075E-2</v>
      </c>
      <c r="S211" s="15">
        <f t="shared" si="11"/>
        <v>0</v>
      </c>
      <c r="U211" s="15">
        <v>570.96</v>
      </c>
      <c r="V211" s="15">
        <v>4.17</v>
      </c>
      <c r="W211" s="16">
        <v>9194.2760277279503</v>
      </c>
      <c r="X211" s="16">
        <v>4141.67</v>
      </c>
    </row>
    <row r="212" spans="1:24" x14ac:dyDescent="0.25">
      <c r="A212" s="12">
        <v>42505</v>
      </c>
      <c r="B212" s="18" t="s">
        <v>17</v>
      </c>
      <c r="C212" s="18" t="s">
        <v>17</v>
      </c>
      <c r="D212" s="16">
        <v>8710.4258691406249</v>
      </c>
      <c r="E212" s="16">
        <v>28.748154296875001</v>
      </c>
      <c r="F212" s="16">
        <v>8.98</v>
      </c>
      <c r="G212" s="16">
        <v>97.74</v>
      </c>
      <c r="H212" s="16">
        <v>1.838427734375</v>
      </c>
      <c r="I212" s="16">
        <v>101.712138671875</v>
      </c>
      <c r="J212" s="16">
        <v>305.62</v>
      </c>
      <c r="K212" s="16">
        <v>99.82</v>
      </c>
      <c r="L212" s="16">
        <v>9.3800000000000008</v>
      </c>
      <c r="M212" s="16">
        <f t="shared" si="9"/>
        <v>9148.3445898437512</v>
      </c>
      <c r="N212" s="17">
        <f t="shared" si="10"/>
        <v>3.3407136886742461E-2</v>
      </c>
      <c r="S212" s="15">
        <f t="shared" si="11"/>
        <v>0</v>
      </c>
      <c r="U212" s="15">
        <v>565.12</v>
      </c>
      <c r="V212" s="15">
        <v>4.2</v>
      </c>
      <c r="W212" s="16">
        <v>8516.3972826468198</v>
      </c>
      <c r="X212" s="16">
        <v>3776.61</v>
      </c>
    </row>
    <row r="213" spans="1:24" x14ac:dyDescent="0.25">
      <c r="A213" s="12">
        <v>42512</v>
      </c>
      <c r="B213" s="18" t="s">
        <v>17</v>
      </c>
      <c r="C213" s="18" t="s">
        <v>17</v>
      </c>
      <c r="D213" s="16">
        <v>8794.6071972656246</v>
      </c>
      <c r="E213" s="16">
        <v>28.959609374999999</v>
      </c>
      <c r="F213" s="16">
        <v>8.35</v>
      </c>
      <c r="G213" s="16">
        <v>97.63</v>
      </c>
      <c r="H213" s="16">
        <v>1.70212890625</v>
      </c>
      <c r="I213" s="16">
        <v>108.2548046875</v>
      </c>
      <c r="J213" s="16">
        <v>315.17</v>
      </c>
      <c r="K213" s="16">
        <v>99.79</v>
      </c>
      <c r="L213" s="16">
        <v>8.67</v>
      </c>
      <c r="M213" s="16">
        <f t="shared" si="9"/>
        <v>9248.6937402343756</v>
      </c>
      <c r="N213" s="17">
        <f t="shared" si="10"/>
        <v>3.407724472796881E-2</v>
      </c>
      <c r="S213" s="15">
        <f t="shared" si="11"/>
        <v>0</v>
      </c>
      <c r="U213" s="15">
        <v>629.37</v>
      </c>
      <c r="V213" s="15">
        <v>4.3099999999999996</v>
      </c>
      <c r="W213" s="16">
        <v>8750.9942114554797</v>
      </c>
      <c r="X213" s="16">
        <v>4183.03</v>
      </c>
    </row>
    <row r="214" spans="1:24" x14ac:dyDescent="0.25">
      <c r="A214" s="12">
        <v>42519</v>
      </c>
      <c r="B214" s="18" t="s">
        <v>17</v>
      </c>
      <c r="C214" s="18" t="s">
        <v>17</v>
      </c>
      <c r="D214" s="16">
        <v>7506.2251855468749</v>
      </c>
      <c r="E214" s="16">
        <v>26.1049609375</v>
      </c>
      <c r="F214" s="16">
        <v>8.15</v>
      </c>
      <c r="G214" s="16">
        <v>95.35</v>
      </c>
      <c r="H214" s="16">
        <v>1.7528417968750001</v>
      </c>
      <c r="I214" s="16">
        <v>101.64669921875</v>
      </c>
      <c r="J214" s="16">
        <v>382.06</v>
      </c>
      <c r="K214" s="16">
        <v>99.75</v>
      </c>
      <c r="L214" s="16">
        <v>8.99</v>
      </c>
      <c r="M214" s="16">
        <f t="shared" si="9"/>
        <v>8017.7896875000006</v>
      </c>
      <c r="N214" s="17">
        <f t="shared" si="10"/>
        <v>4.7651536756525829E-2</v>
      </c>
      <c r="O214" s="15">
        <v>18</v>
      </c>
      <c r="P214" s="15">
        <v>18</v>
      </c>
      <c r="Q214" s="15">
        <v>0</v>
      </c>
      <c r="R214" s="15">
        <v>0</v>
      </c>
      <c r="S214" s="15">
        <f t="shared" si="11"/>
        <v>18</v>
      </c>
      <c r="T214" s="15">
        <v>6</v>
      </c>
      <c r="U214" s="15">
        <v>801.69</v>
      </c>
      <c r="V214" s="15">
        <v>4.58</v>
      </c>
      <c r="W214" s="16">
        <v>8285.3063731073507</v>
      </c>
      <c r="X214" s="16">
        <v>3689.24</v>
      </c>
    </row>
    <row r="215" spans="1:24" x14ac:dyDescent="0.25">
      <c r="A215" s="12">
        <v>42526</v>
      </c>
      <c r="B215" s="18" t="s">
        <v>17</v>
      </c>
      <c r="C215" s="18" t="s">
        <v>17</v>
      </c>
      <c r="D215" s="20">
        <v>8819.41</v>
      </c>
      <c r="E215" s="20">
        <v>34.47</v>
      </c>
      <c r="F215" s="20">
        <v>8.5</v>
      </c>
      <c r="G215" s="20">
        <v>86.72</v>
      </c>
      <c r="H215" s="20">
        <v>2.1800000000000002</v>
      </c>
      <c r="I215" s="20">
        <v>108.31</v>
      </c>
      <c r="J215" s="20">
        <v>399.75</v>
      </c>
      <c r="K215" s="20">
        <v>99.81</v>
      </c>
      <c r="L215" s="20">
        <v>8.57</v>
      </c>
      <c r="M215" s="16">
        <f t="shared" si="9"/>
        <v>9364.119999999999</v>
      </c>
      <c r="N215" s="17">
        <f t="shared" si="10"/>
        <v>4.268954263721525E-2</v>
      </c>
      <c r="O215" s="20">
        <v>18</v>
      </c>
      <c r="P215" s="20">
        <v>18</v>
      </c>
      <c r="Q215" s="20">
        <v>0</v>
      </c>
      <c r="R215" s="20">
        <v>0</v>
      </c>
      <c r="S215" s="15">
        <f t="shared" si="11"/>
        <v>18</v>
      </c>
      <c r="T215" s="15">
        <v>6</v>
      </c>
      <c r="U215" s="15">
        <v>769.38</v>
      </c>
      <c r="V215" s="15">
        <v>4.59</v>
      </c>
      <c r="W215" s="16">
        <v>8207.8313520255706</v>
      </c>
      <c r="X215" s="16">
        <v>3548.55</v>
      </c>
    </row>
    <row r="216" spans="1:24" x14ac:dyDescent="0.25">
      <c r="A216" s="12">
        <v>42533</v>
      </c>
      <c r="B216" s="18" t="s">
        <v>17</v>
      </c>
      <c r="C216" s="18" t="s">
        <v>17</v>
      </c>
      <c r="D216" s="20">
        <v>7612.18</v>
      </c>
      <c r="E216" s="20">
        <v>27.01</v>
      </c>
      <c r="F216" s="20">
        <v>8.5299999999999994</v>
      </c>
      <c r="G216" s="20">
        <v>92.21</v>
      </c>
      <c r="H216" s="20">
        <v>2.17</v>
      </c>
      <c r="I216" s="20">
        <v>101.36</v>
      </c>
      <c r="J216" s="20">
        <v>450.6</v>
      </c>
      <c r="K216" s="20">
        <v>99.74</v>
      </c>
      <c r="L216" s="20">
        <v>9.15</v>
      </c>
      <c r="M216" s="16">
        <f t="shared" si="9"/>
        <v>8193.32</v>
      </c>
      <c r="N216" s="17">
        <f t="shared" si="10"/>
        <v>5.4996021148935967E-2</v>
      </c>
      <c r="O216" s="20">
        <v>18</v>
      </c>
      <c r="P216" s="20">
        <v>18</v>
      </c>
      <c r="Q216" s="20">
        <v>0</v>
      </c>
      <c r="R216" s="20">
        <v>0</v>
      </c>
      <c r="S216" s="15">
        <f t="shared" si="11"/>
        <v>18</v>
      </c>
      <c r="T216" s="15">
        <v>7</v>
      </c>
      <c r="U216" s="15">
        <v>700.88</v>
      </c>
      <c r="V216" s="15">
        <v>4.63</v>
      </c>
      <c r="W216" s="16">
        <v>8287.7478291992902</v>
      </c>
      <c r="X216" s="16">
        <v>3528.94</v>
      </c>
    </row>
    <row r="217" spans="1:24" x14ac:dyDescent="0.25">
      <c r="A217" s="12">
        <v>42540</v>
      </c>
      <c r="B217" s="18" t="s">
        <v>17</v>
      </c>
      <c r="C217" s="18" t="s">
        <v>17</v>
      </c>
      <c r="D217" s="20">
        <v>6582.67</v>
      </c>
      <c r="E217" s="20">
        <v>22.9</v>
      </c>
      <c r="F217" s="20">
        <v>9.49</v>
      </c>
      <c r="G217" s="20">
        <v>95.16</v>
      </c>
      <c r="H217" s="20">
        <v>1.56</v>
      </c>
      <c r="I217" s="20">
        <v>84.7</v>
      </c>
      <c r="J217" s="20">
        <v>525.67999999999995</v>
      </c>
      <c r="K217" s="20">
        <v>99.84</v>
      </c>
      <c r="L217" s="20">
        <v>8.8699999999999992</v>
      </c>
      <c r="M217" s="16">
        <f t="shared" si="9"/>
        <v>7217.51</v>
      </c>
      <c r="N217" s="17">
        <f t="shared" si="10"/>
        <v>7.2833982911003931E-2</v>
      </c>
      <c r="O217" s="20">
        <v>18</v>
      </c>
      <c r="P217" s="20">
        <v>18</v>
      </c>
      <c r="Q217" s="20">
        <v>0</v>
      </c>
      <c r="R217" s="20">
        <v>0</v>
      </c>
      <c r="S217" s="15">
        <f t="shared" si="11"/>
        <v>18</v>
      </c>
      <c r="T217" s="15">
        <v>8</v>
      </c>
      <c r="U217" s="15">
        <v>645.87</v>
      </c>
      <c r="V217" s="15">
        <v>4.66</v>
      </c>
      <c r="W217" s="16">
        <v>8360.6454791220403</v>
      </c>
      <c r="X217" s="16">
        <v>2038.12</v>
      </c>
    </row>
    <row r="218" spans="1:24" x14ac:dyDescent="0.25">
      <c r="A218" s="12">
        <v>42547</v>
      </c>
      <c r="B218" s="18" t="s">
        <v>17</v>
      </c>
      <c r="C218" s="18" t="s">
        <v>17</v>
      </c>
      <c r="D218" s="20">
        <v>6556.92</v>
      </c>
      <c r="E218" s="20">
        <v>23.59</v>
      </c>
      <c r="F218" s="20">
        <v>9.1999999999999993</v>
      </c>
      <c r="G218" s="20">
        <v>97.57</v>
      </c>
      <c r="H218" s="20">
        <v>2.1800000000000002</v>
      </c>
      <c r="I218" s="20">
        <v>118.63</v>
      </c>
      <c r="J218" s="20">
        <v>671.3</v>
      </c>
      <c r="K218" s="20">
        <v>99.8</v>
      </c>
      <c r="L218" s="20">
        <v>11.22</v>
      </c>
      <c r="M218" s="16">
        <f t="shared" si="9"/>
        <v>7372.6200000000008</v>
      </c>
      <c r="N218" s="17">
        <f t="shared" si="10"/>
        <v>9.1053112733329514E-2</v>
      </c>
      <c r="O218" s="20">
        <v>18</v>
      </c>
      <c r="P218" s="20">
        <v>18</v>
      </c>
      <c r="Q218" s="20">
        <v>0</v>
      </c>
      <c r="R218" s="20">
        <v>0</v>
      </c>
      <c r="S218" s="15">
        <f t="shared" si="11"/>
        <v>18</v>
      </c>
      <c r="T218" s="15">
        <v>10</v>
      </c>
      <c r="U218" s="15">
        <v>702.37</v>
      </c>
      <c r="V218" s="15">
        <v>4.6900000000000004</v>
      </c>
      <c r="W218" s="16">
        <v>8547.2583846662692</v>
      </c>
      <c r="X218" s="16">
        <v>3497.45</v>
      </c>
    </row>
    <row r="219" spans="1:24" x14ac:dyDescent="0.25">
      <c r="A219" s="12">
        <v>42554</v>
      </c>
      <c r="B219" s="18" t="s">
        <v>17</v>
      </c>
      <c r="C219" s="18" t="s">
        <v>17</v>
      </c>
      <c r="D219" s="20">
        <v>8779.31</v>
      </c>
      <c r="E219" s="20">
        <v>31.18</v>
      </c>
      <c r="F219" s="20">
        <v>8.58</v>
      </c>
      <c r="G219" s="20">
        <v>98.35</v>
      </c>
      <c r="H219" s="20">
        <v>2.4</v>
      </c>
      <c r="I219" s="20">
        <v>106.41</v>
      </c>
      <c r="J219" s="8">
        <v>1017.27</v>
      </c>
      <c r="K219" s="8">
        <v>99.83</v>
      </c>
      <c r="L219" s="20">
        <v>12.07</v>
      </c>
      <c r="M219" s="16">
        <f t="shared" si="9"/>
        <v>9936.57</v>
      </c>
      <c r="N219" s="17">
        <f t="shared" si="10"/>
        <v>0.10237637333607069</v>
      </c>
      <c r="O219" s="20">
        <v>18</v>
      </c>
      <c r="P219" s="20">
        <v>18</v>
      </c>
      <c r="Q219" s="20">
        <v>0</v>
      </c>
      <c r="R219" s="20">
        <v>0</v>
      </c>
      <c r="S219" s="15">
        <f t="shared" si="11"/>
        <v>18</v>
      </c>
      <c r="T219" s="15">
        <v>11</v>
      </c>
      <c r="U219" s="15">
        <v>771.17</v>
      </c>
      <c r="V219" s="15">
        <v>4.7</v>
      </c>
      <c r="W219" s="8">
        <v>9394.39770910078</v>
      </c>
      <c r="X219" s="16">
        <v>3539.52</v>
      </c>
    </row>
    <row r="220" spans="1:24" x14ac:dyDescent="0.25">
      <c r="A220" s="12">
        <v>42561</v>
      </c>
      <c r="B220" s="18" t="s">
        <v>17</v>
      </c>
      <c r="C220" s="18" t="s">
        <v>17</v>
      </c>
      <c r="D220" s="20">
        <v>8700.7999999999993</v>
      </c>
      <c r="E220" s="20">
        <v>30.43</v>
      </c>
      <c r="F220" s="20">
        <v>8.19</v>
      </c>
      <c r="G220" s="20">
        <v>98.63</v>
      </c>
      <c r="H220" s="20">
        <v>2.1800000000000002</v>
      </c>
      <c r="I220" s="20">
        <v>104.72</v>
      </c>
      <c r="J220" s="8">
        <v>1415.93</v>
      </c>
      <c r="K220" s="8">
        <v>99.86</v>
      </c>
      <c r="L220" s="20">
        <v>12.92</v>
      </c>
      <c r="M220" s="16">
        <f t="shared" si="9"/>
        <v>10254.06</v>
      </c>
      <c r="N220" s="17">
        <f t="shared" si="10"/>
        <v>0.13808481713584669</v>
      </c>
      <c r="O220" s="20">
        <v>18</v>
      </c>
      <c r="P220" s="20">
        <v>18</v>
      </c>
      <c r="Q220" s="20">
        <v>0</v>
      </c>
      <c r="R220" s="20">
        <v>0</v>
      </c>
      <c r="S220" s="15">
        <f t="shared" si="11"/>
        <v>18</v>
      </c>
      <c r="T220" s="15">
        <v>11</v>
      </c>
      <c r="U220" s="15">
        <v>775.28</v>
      </c>
      <c r="V220" s="15">
        <v>4.71</v>
      </c>
      <c r="W220" s="8">
        <v>9702.0995813366007</v>
      </c>
      <c r="X220" s="16">
        <v>3208.8</v>
      </c>
    </row>
    <row r="221" spans="1:24" x14ac:dyDescent="0.25">
      <c r="A221" s="12">
        <v>42568</v>
      </c>
      <c r="B221" s="18" t="s">
        <v>17</v>
      </c>
      <c r="C221" s="18" t="s">
        <v>17</v>
      </c>
      <c r="D221" s="20">
        <v>8575.36</v>
      </c>
      <c r="E221" s="20">
        <v>30.68</v>
      </c>
      <c r="F221" s="20">
        <v>8.36</v>
      </c>
      <c r="G221" s="20">
        <v>97.13</v>
      </c>
      <c r="H221" s="20">
        <v>2.06</v>
      </c>
      <c r="I221" s="20">
        <v>104.24</v>
      </c>
      <c r="J221" s="8">
        <v>1680.67</v>
      </c>
      <c r="K221" s="8">
        <v>99.83</v>
      </c>
      <c r="L221" s="20">
        <v>13.99</v>
      </c>
      <c r="M221" s="16">
        <f t="shared" si="9"/>
        <v>10393.01</v>
      </c>
      <c r="N221" s="17">
        <f t="shared" si="10"/>
        <v>0.16171157345177192</v>
      </c>
      <c r="O221" s="20">
        <v>19</v>
      </c>
      <c r="P221" s="20">
        <v>19</v>
      </c>
      <c r="Q221" s="20">
        <v>0</v>
      </c>
      <c r="R221" s="20">
        <v>0</v>
      </c>
      <c r="S221" s="15">
        <f t="shared" si="11"/>
        <v>19</v>
      </c>
      <c r="T221" s="15">
        <v>11</v>
      </c>
      <c r="U221" s="15">
        <v>729.49</v>
      </c>
      <c r="V221" s="15">
        <v>4.66</v>
      </c>
      <c r="W221" s="8">
        <v>9736.5286311870295</v>
      </c>
      <c r="X221" s="16">
        <v>3223.26</v>
      </c>
    </row>
    <row r="222" spans="1:24" x14ac:dyDescent="0.25">
      <c r="A222" s="12">
        <v>42575</v>
      </c>
      <c r="B222" s="18" t="s">
        <v>17</v>
      </c>
      <c r="C222" s="18" t="s">
        <v>17</v>
      </c>
      <c r="D222" s="20">
        <v>8771.0400000000009</v>
      </c>
      <c r="E222" s="20">
        <v>30.18</v>
      </c>
      <c r="F222" s="20">
        <v>8.89</v>
      </c>
      <c r="G222" s="20">
        <v>91.95</v>
      </c>
      <c r="H222" s="20">
        <v>2.63</v>
      </c>
      <c r="I222" s="20">
        <v>120.22</v>
      </c>
      <c r="J222" s="8">
        <v>1169.58</v>
      </c>
      <c r="K222" s="8">
        <v>99.7</v>
      </c>
      <c r="L222" s="20">
        <v>9.77</v>
      </c>
      <c r="M222" s="16">
        <f t="shared" si="9"/>
        <v>10093.65</v>
      </c>
      <c r="N222" s="17">
        <f t="shared" si="10"/>
        <v>0.11587285075270096</v>
      </c>
      <c r="O222" s="20">
        <v>19</v>
      </c>
      <c r="P222" s="20">
        <v>19</v>
      </c>
      <c r="Q222" s="20">
        <v>0</v>
      </c>
      <c r="R222" s="20">
        <v>0</v>
      </c>
      <c r="S222" s="15">
        <f t="shared" si="11"/>
        <v>19</v>
      </c>
      <c r="T222" s="15">
        <v>12</v>
      </c>
      <c r="U222" s="15">
        <v>620.27</v>
      </c>
      <c r="V222" s="15">
        <v>4.6900000000000004</v>
      </c>
      <c r="W222" s="8">
        <v>10071.712448043099</v>
      </c>
      <c r="X222" s="16">
        <v>3151.33</v>
      </c>
    </row>
    <row r="223" spans="1:24" x14ac:dyDescent="0.25">
      <c r="A223" s="12">
        <v>42491</v>
      </c>
      <c r="B223" s="18" t="s">
        <v>25</v>
      </c>
      <c r="C223" s="18" t="s">
        <v>25</v>
      </c>
      <c r="D223" s="16">
        <v>9529.0033398437499</v>
      </c>
      <c r="E223" s="16">
        <v>47.534619140624997</v>
      </c>
      <c r="F223" s="16">
        <v>15.03</v>
      </c>
      <c r="G223" s="16">
        <v>97.34</v>
      </c>
      <c r="H223" s="16">
        <v>0.92224609375</v>
      </c>
      <c r="I223" s="16">
        <v>220.07756835937499</v>
      </c>
      <c r="J223" s="16">
        <v>129.15</v>
      </c>
      <c r="K223" s="16">
        <v>99.65</v>
      </c>
      <c r="L223" s="16">
        <v>25.92</v>
      </c>
      <c r="M223" s="16">
        <f t="shared" si="9"/>
        <v>9926.6877734374993</v>
      </c>
      <c r="N223" s="17">
        <f t="shared" si="10"/>
        <v>1.301038200733867E-2</v>
      </c>
      <c r="S223" s="15">
        <f t="shared" si="11"/>
        <v>0</v>
      </c>
      <c r="U223" s="15">
        <v>522.66</v>
      </c>
      <c r="V223" s="15">
        <v>4.75</v>
      </c>
      <c r="W223" s="16">
        <v>9973.2314579759695</v>
      </c>
      <c r="X223" s="16">
        <v>2939.08</v>
      </c>
    </row>
    <row r="224" spans="1:24" x14ac:dyDescent="0.25">
      <c r="A224" s="12">
        <v>42498</v>
      </c>
      <c r="B224" s="18" t="s">
        <v>25</v>
      </c>
      <c r="C224" s="18" t="s">
        <v>25</v>
      </c>
      <c r="D224" s="16">
        <v>11173.21396484375</v>
      </c>
      <c r="E224" s="16">
        <v>50.919716796875001</v>
      </c>
      <c r="F224" s="16">
        <v>16.16</v>
      </c>
      <c r="G224" s="16">
        <v>96.4</v>
      </c>
      <c r="H224" s="16">
        <v>1.0055078125000001</v>
      </c>
      <c r="I224" s="16">
        <v>249.82198242187499</v>
      </c>
      <c r="J224" s="16">
        <v>596.66</v>
      </c>
      <c r="K224" s="16">
        <v>99.69</v>
      </c>
      <c r="L224" s="16">
        <v>24.69</v>
      </c>
      <c r="M224" s="16">
        <f t="shared" si="9"/>
        <v>12071.621171875</v>
      </c>
      <c r="N224" s="17">
        <f t="shared" si="10"/>
        <v>4.94266670155393E-2</v>
      </c>
      <c r="S224" s="15">
        <f t="shared" si="11"/>
        <v>0</v>
      </c>
      <c r="U224" s="15">
        <v>487.19</v>
      </c>
      <c r="V224" s="15">
        <v>4.67</v>
      </c>
      <c r="W224" s="16">
        <v>9829.6540703663504</v>
      </c>
      <c r="X224" s="16">
        <v>3007.26</v>
      </c>
    </row>
    <row r="225" spans="1:24" x14ac:dyDescent="0.25">
      <c r="A225" s="12">
        <v>42505</v>
      </c>
      <c r="B225" s="18" t="s">
        <v>25</v>
      </c>
      <c r="C225" s="18" t="s">
        <v>25</v>
      </c>
      <c r="D225" s="16">
        <v>10823.374238281251</v>
      </c>
      <c r="E225" s="16">
        <v>35.998691406250003</v>
      </c>
      <c r="F225" s="16">
        <v>16.260000000000002</v>
      </c>
      <c r="G225" s="16">
        <v>95.71</v>
      </c>
      <c r="H225" s="16">
        <v>0.83837890625</v>
      </c>
      <c r="I225" s="16">
        <v>209.12868164062499</v>
      </c>
      <c r="J225" s="16">
        <v>1023.99</v>
      </c>
      <c r="K225" s="16">
        <v>99.68</v>
      </c>
      <c r="L225" s="16">
        <v>29.24</v>
      </c>
      <c r="M225" s="16">
        <f t="shared" si="9"/>
        <v>12093.329990234375</v>
      </c>
      <c r="N225" s="17">
        <f t="shared" si="10"/>
        <v>8.4673948434954974E-2</v>
      </c>
      <c r="S225" s="15">
        <f t="shared" si="11"/>
        <v>0</v>
      </c>
      <c r="U225" s="15">
        <v>462.87</v>
      </c>
      <c r="V225" s="15">
        <v>4.6900000000000004</v>
      </c>
      <c r="W225" s="16">
        <v>9599.4375133685699</v>
      </c>
      <c r="X225" s="16">
        <v>2815.01</v>
      </c>
    </row>
    <row r="226" spans="1:24" x14ac:dyDescent="0.25">
      <c r="A226" s="12">
        <v>42512</v>
      </c>
      <c r="B226" s="19" t="s">
        <v>25</v>
      </c>
      <c r="C226" s="19" t="s">
        <v>25</v>
      </c>
      <c r="D226" s="16">
        <v>11045.99421875</v>
      </c>
      <c r="E226" s="16">
        <v>34.271845703125003</v>
      </c>
      <c r="F226" s="16">
        <v>14.99</v>
      </c>
      <c r="G226" s="16">
        <v>95.78</v>
      </c>
      <c r="H226" s="16">
        <v>0.89872070312499996</v>
      </c>
      <c r="I226" s="16">
        <v>215.951630859375</v>
      </c>
      <c r="J226" s="16">
        <v>1093.21</v>
      </c>
      <c r="K226" s="16">
        <v>99.66</v>
      </c>
      <c r="L226" s="16">
        <v>26.51</v>
      </c>
      <c r="M226" s="16">
        <f t="shared" si="9"/>
        <v>12390.326416015625</v>
      </c>
      <c r="N226" s="17">
        <f t="shared" si="10"/>
        <v>8.8230928168843606E-2</v>
      </c>
      <c r="S226" s="15">
        <f t="shared" si="11"/>
        <v>0</v>
      </c>
      <c r="U226" s="15">
        <v>510</v>
      </c>
      <c r="V226" s="15">
        <v>4.76</v>
      </c>
      <c r="W226" s="16">
        <v>9045.4291609633892</v>
      </c>
      <c r="X226" s="16">
        <v>2756.45</v>
      </c>
    </row>
    <row r="227" spans="1:24" x14ac:dyDescent="0.25">
      <c r="A227" s="12">
        <v>42519</v>
      </c>
      <c r="B227" s="19" t="s">
        <v>25</v>
      </c>
      <c r="C227" s="19" t="s">
        <v>25</v>
      </c>
      <c r="D227" s="16">
        <v>9718.8817187500008</v>
      </c>
      <c r="E227" s="16">
        <v>28.072128906250001</v>
      </c>
      <c r="F227" s="16">
        <v>14.64</v>
      </c>
      <c r="G227" s="16">
        <v>96.65</v>
      </c>
      <c r="H227" s="16">
        <v>1.0081835937500001</v>
      </c>
      <c r="I227" s="16">
        <v>199.48045898437499</v>
      </c>
      <c r="J227" s="16">
        <v>1276.69</v>
      </c>
      <c r="K227" s="16">
        <v>99.69</v>
      </c>
      <c r="L227" s="16">
        <v>23.45</v>
      </c>
      <c r="M227" s="16">
        <f t="shared" si="9"/>
        <v>11224.132490234377</v>
      </c>
      <c r="N227" s="17">
        <f t="shared" si="10"/>
        <v>0.11374509353937079</v>
      </c>
      <c r="O227" s="15">
        <v>17</v>
      </c>
      <c r="P227" s="15">
        <v>15</v>
      </c>
      <c r="Q227" s="15">
        <v>0</v>
      </c>
      <c r="R227" s="15">
        <v>0</v>
      </c>
      <c r="S227" s="15">
        <f t="shared" si="11"/>
        <v>17</v>
      </c>
      <c r="T227" s="15">
        <v>7</v>
      </c>
      <c r="U227" s="15">
        <v>576.49</v>
      </c>
      <c r="V227" s="15">
        <v>4.78</v>
      </c>
      <c r="W227" s="16">
        <v>9298.0869182005899</v>
      </c>
      <c r="X227" s="16">
        <v>2813.22</v>
      </c>
    </row>
    <row r="228" spans="1:24" x14ac:dyDescent="0.25">
      <c r="A228" s="12">
        <v>42526</v>
      </c>
      <c r="B228" s="18" t="s">
        <v>25</v>
      </c>
      <c r="C228" s="18" t="s">
        <v>25</v>
      </c>
      <c r="D228" s="20">
        <v>11415.05</v>
      </c>
      <c r="E228" s="20">
        <v>34.57</v>
      </c>
      <c r="F228" s="20">
        <v>15.02</v>
      </c>
      <c r="G228" s="20">
        <v>95.73</v>
      </c>
      <c r="H228" s="20">
        <v>1.04</v>
      </c>
      <c r="I228" s="20">
        <v>241.02</v>
      </c>
      <c r="J228" s="20">
        <v>1487.61</v>
      </c>
      <c r="K228" s="20">
        <v>99.73</v>
      </c>
      <c r="L228" s="20">
        <v>23.76</v>
      </c>
      <c r="M228" s="16">
        <f t="shared" si="9"/>
        <v>13179.29</v>
      </c>
      <c r="N228" s="17">
        <f t="shared" si="10"/>
        <v>0.11287482102601884</v>
      </c>
      <c r="O228" s="20">
        <v>17</v>
      </c>
      <c r="P228" s="20">
        <v>15</v>
      </c>
      <c r="Q228" s="20">
        <v>0</v>
      </c>
      <c r="R228" s="20">
        <v>0</v>
      </c>
      <c r="S228" s="15">
        <f t="shared" si="11"/>
        <v>17</v>
      </c>
      <c r="T228" s="15">
        <v>7</v>
      </c>
      <c r="U228" s="15">
        <v>578.01</v>
      </c>
      <c r="V228" s="15">
        <v>4.75</v>
      </c>
      <c r="W228" s="16">
        <v>9266.7253325762904</v>
      </c>
      <c r="X228" s="16">
        <v>2820.87</v>
      </c>
    </row>
    <row r="229" spans="1:24" x14ac:dyDescent="0.25">
      <c r="A229" s="12">
        <v>42533</v>
      </c>
      <c r="B229" s="18" t="s">
        <v>25</v>
      </c>
      <c r="C229" s="18" t="s">
        <v>25</v>
      </c>
      <c r="D229" s="20">
        <v>10489.35</v>
      </c>
      <c r="E229" s="20">
        <v>30.33</v>
      </c>
      <c r="F229" s="20">
        <v>15.17</v>
      </c>
      <c r="G229" s="20">
        <v>94.87</v>
      </c>
      <c r="H229" s="20">
        <v>0.87</v>
      </c>
      <c r="I229" s="20">
        <v>208.91</v>
      </c>
      <c r="J229" s="20">
        <v>1522.06</v>
      </c>
      <c r="K229" s="20">
        <v>99.73</v>
      </c>
      <c r="L229" s="20">
        <v>25.26</v>
      </c>
      <c r="M229" s="16">
        <f t="shared" si="9"/>
        <v>12251.52</v>
      </c>
      <c r="N229" s="17">
        <f t="shared" si="10"/>
        <v>0.12423438071357676</v>
      </c>
      <c r="O229" s="20">
        <v>17</v>
      </c>
      <c r="P229" s="20">
        <v>15</v>
      </c>
      <c r="Q229" s="20">
        <v>0</v>
      </c>
      <c r="R229" s="20">
        <v>0</v>
      </c>
      <c r="S229" s="15">
        <f t="shared" si="11"/>
        <v>17</v>
      </c>
      <c r="T229" s="15">
        <v>7</v>
      </c>
      <c r="U229" s="15">
        <v>551.65</v>
      </c>
      <c r="V229" s="15">
        <v>4.83</v>
      </c>
      <c r="W229" s="16">
        <v>9335.4942165144093</v>
      </c>
      <c r="X229" s="16">
        <v>2621.95</v>
      </c>
    </row>
    <row r="230" spans="1:24" x14ac:dyDescent="0.25">
      <c r="A230" s="12">
        <v>42540</v>
      </c>
      <c r="B230" s="18" t="s">
        <v>25</v>
      </c>
      <c r="C230" s="18" t="s">
        <v>25</v>
      </c>
      <c r="D230" s="20">
        <v>8430.9699999999993</v>
      </c>
      <c r="E230" s="20">
        <v>24.64</v>
      </c>
      <c r="F230" s="20">
        <v>16.29</v>
      </c>
      <c r="G230" s="20">
        <v>93.86</v>
      </c>
      <c r="H230" s="20">
        <v>0.67</v>
      </c>
      <c r="I230" s="20">
        <v>187.21</v>
      </c>
      <c r="J230" s="20">
        <v>1667.41</v>
      </c>
      <c r="K230" s="20">
        <v>99.75</v>
      </c>
      <c r="L230" s="20">
        <v>25.2</v>
      </c>
      <c r="M230" s="16">
        <f t="shared" si="9"/>
        <v>10310.899999999998</v>
      </c>
      <c r="N230" s="17">
        <f t="shared" si="10"/>
        <v>0.16171333249279893</v>
      </c>
      <c r="O230" s="20">
        <v>17</v>
      </c>
      <c r="P230" s="20">
        <v>15</v>
      </c>
      <c r="Q230" s="20">
        <v>0</v>
      </c>
      <c r="R230" s="20">
        <v>0</v>
      </c>
      <c r="S230" s="15">
        <f t="shared" si="11"/>
        <v>17</v>
      </c>
      <c r="T230" s="15">
        <v>7</v>
      </c>
      <c r="U230" s="15">
        <v>522.64</v>
      </c>
      <c r="V230" s="15">
        <v>4.82</v>
      </c>
      <c r="W230" s="16">
        <v>9915.1333236431692</v>
      </c>
      <c r="X230" s="16">
        <v>2142.46</v>
      </c>
    </row>
    <row r="231" spans="1:24" x14ac:dyDescent="0.25">
      <c r="A231" s="12">
        <v>42547</v>
      </c>
      <c r="B231" s="18" t="s">
        <v>25</v>
      </c>
      <c r="C231" s="18" t="s">
        <v>25</v>
      </c>
      <c r="D231" s="20">
        <v>8774.1299999999992</v>
      </c>
      <c r="E231" s="20">
        <v>27.05</v>
      </c>
      <c r="F231" s="20">
        <v>15.92</v>
      </c>
      <c r="G231" s="20">
        <v>92.47</v>
      </c>
      <c r="H231" s="20">
        <v>1.01</v>
      </c>
      <c r="I231" s="20">
        <v>247.39</v>
      </c>
      <c r="J231" s="20">
        <v>1671.96</v>
      </c>
      <c r="K231" s="20">
        <v>99.75</v>
      </c>
      <c r="L231" s="20">
        <v>26.91</v>
      </c>
      <c r="M231" s="16">
        <f t="shared" si="9"/>
        <v>10721.539999999997</v>
      </c>
      <c r="N231" s="17">
        <f t="shared" si="10"/>
        <v>0.15594401550523529</v>
      </c>
      <c r="O231" s="20">
        <v>17</v>
      </c>
      <c r="P231" s="20">
        <v>15</v>
      </c>
      <c r="Q231" s="20">
        <v>0</v>
      </c>
      <c r="R231" s="20">
        <v>0</v>
      </c>
      <c r="S231" s="15">
        <f t="shared" si="11"/>
        <v>17</v>
      </c>
      <c r="T231" s="15">
        <v>8</v>
      </c>
      <c r="U231" s="15">
        <v>475.86</v>
      </c>
      <c r="V231" s="15">
        <v>4.82</v>
      </c>
      <c r="W231" s="16">
        <v>10232.872589836101</v>
      </c>
      <c r="X231" s="16">
        <v>2539.86</v>
      </c>
    </row>
    <row r="232" spans="1:24" x14ac:dyDescent="0.25">
      <c r="A232" s="12">
        <v>42554</v>
      </c>
      <c r="B232" s="18" t="s">
        <v>25</v>
      </c>
      <c r="C232" s="18" t="s">
        <v>25</v>
      </c>
      <c r="D232" s="20">
        <v>11737.38</v>
      </c>
      <c r="E232" s="20">
        <v>33.75</v>
      </c>
      <c r="F232" s="20">
        <v>14.97</v>
      </c>
      <c r="G232" s="20">
        <v>95.92</v>
      </c>
      <c r="H232" s="20">
        <v>0.94</v>
      </c>
      <c r="I232" s="20">
        <v>239.37</v>
      </c>
      <c r="J232" s="8">
        <v>1991.66</v>
      </c>
      <c r="K232" s="8">
        <v>99.76</v>
      </c>
      <c r="L232" s="20">
        <v>26.92</v>
      </c>
      <c r="M232" s="16">
        <f t="shared" si="9"/>
        <v>14003.1</v>
      </c>
      <c r="N232" s="17">
        <f t="shared" si="10"/>
        <v>0.14222993480015139</v>
      </c>
      <c r="O232" s="20">
        <v>17</v>
      </c>
      <c r="P232" s="20">
        <v>15</v>
      </c>
      <c r="Q232" s="20">
        <v>0</v>
      </c>
      <c r="R232" s="20">
        <v>0</v>
      </c>
      <c r="S232" s="15">
        <f t="shared" si="11"/>
        <v>17</v>
      </c>
      <c r="T232" s="15">
        <v>9</v>
      </c>
      <c r="U232" s="15">
        <v>587.87</v>
      </c>
      <c r="V232" s="15">
        <v>4.82</v>
      </c>
      <c r="W232" s="8">
        <v>10181.592558434801</v>
      </c>
      <c r="X232" s="16">
        <v>2579.8200000000002</v>
      </c>
    </row>
    <row r="233" spans="1:24" x14ac:dyDescent="0.25">
      <c r="A233" s="12">
        <v>42561</v>
      </c>
      <c r="B233" s="18" t="s">
        <v>25</v>
      </c>
      <c r="C233" s="18" t="s">
        <v>25</v>
      </c>
      <c r="D233" s="20">
        <v>11856.58</v>
      </c>
      <c r="E233" s="20">
        <v>32.659999999999997</v>
      </c>
      <c r="F233" s="20">
        <v>14.47</v>
      </c>
      <c r="G233" s="20">
        <v>96.36</v>
      </c>
      <c r="H233" s="20">
        <v>0.97</v>
      </c>
      <c r="I233" s="20">
        <v>232.65</v>
      </c>
      <c r="J233" s="8">
        <v>2516.66</v>
      </c>
      <c r="K233" s="8">
        <v>99.8</v>
      </c>
      <c r="L233" s="20">
        <v>25.25</v>
      </c>
      <c r="M233" s="16">
        <f t="shared" si="9"/>
        <v>14639.519999999999</v>
      </c>
      <c r="N233" s="17">
        <f t="shared" si="10"/>
        <v>0.1719086418133928</v>
      </c>
      <c r="O233" s="20">
        <v>17</v>
      </c>
      <c r="P233" s="20">
        <v>15</v>
      </c>
      <c r="Q233" s="20">
        <v>0</v>
      </c>
      <c r="R233" s="20">
        <v>0</v>
      </c>
      <c r="S233" s="15">
        <f t="shared" si="11"/>
        <v>17</v>
      </c>
      <c r="T233" s="15">
        <v>9</v>
      </c>
      <c r="U233" s="15">
        <v>583.91999999999996</v>
      </c>
      <c r="V233" s="15">
        <v>4.87</v>
      </c>
      <c r="W233" s="8">
        <v>10380.3820974399</v>
      </c>
      <c r="X233" s="16">
        <v>2497.66</v>
      </c>
    </row>
    <row r="234" spans="1:24" x14ac:dyDescent="0.25">
      <c r="A234" s="12">
        <v>42568</v>
      </c>
      <c r="B234" s="18" t="s">
        <v>25</v>
      </c>
      <c r="C234" s="18" t="s">
        <v>25</v>
      </c>
      <c r="D234" s="20">
        <v>12045.61</v>
      </c>
      <c r="E234" s="20">
        <v>34.24</v>
      </c>
      <c r="F234" s="20">
        <v>15.01</v>
      </c>
      <c r="G234" s="20">
        <v>96</v>
      </c>
      <c r="H234" s="20">
        <v>0.99</v>
      </c>
      <c r="I234" s="20">
        <v>233.58</v>
      </c>
      <c r="J234" s="8">
        <v>2886.61</v>
      </c>
      <c r="K234" s="8">
        <v>99.76</v>
      </c>
      <c r="L234" s="20">
        <v>26.46</v>
      </c>
      <c r="M234" s="16">
        <f t="shared" si="9"/>
        <v>15201.03</v>
      </c>
      <c r="N234" s="17">
        <f t="shared" si="10"/>
        <v>0.18989568470031307</v>
      </c>
      <c r="O234" s="20">
        <v>17</v>
      </c>
      <c r="P234" s="20">
        <v>15</v>
      </c>
      <c r="Q234" s="20">
        <v>0</v>
      </c>
      <c r="R234" s="20">
        <v>0</v>
      </c>
      <c r="S234" s="15">
        <f t="shared" si="11"/>
        <v>17</v>
      </c>
      <c r="T234" s="15">
        <v>9</v>
      </c>
      <c r="U234" s="15">
        <v>568.17999999999995</v>
      </c>
      <c r="V234" s="15">
        <v>4.82</v>
      </c>
      <c r="W234" s="8">
        <v>10476.957377500201</v>
      </c>
      <c r="X234" s="16">
        <v>2532.38</v>
      </c>
    </row>
    <row r="235" spans="1:24" x14ac:dyDescent="0.25">
      <c r="A235" s="12">
        <v>42575</v>
      </c>
      <c r="B235" s="18" t="s">
        <v>25</v>
      </c>
      <c r="C235" s="18" t="s">
        <v>25</v>
      </c>
      <c r="D235" s="20">
        <v>12073.7</v>
      </c>
      <c r="E235" s="20">
        <v>33.17</v>
      </c>
      <c r="F235" s="20">
        <v>15.43</v>
      </c>
      <c r="G235" s="20">
        <v>95.97</v>
      </c>
      <c r="H235" s="20">
        <v>1.1100000000000001</v>
      </c>
      <c r="I235" s="20">
        <v>270.10000000000002</v>
      </c>
      <c r="J235" s="8">
        <v>3113.02</v>
      </c>
      <c r="K235" s="8">
        <v>99.76</v>
      </c>
      <c r="L235" s="20">
        <v>28.36</v>
      </c>
      <c r="M235" s="16">
        <f t="shared" si="9"/>
        <v>15491.100000000002</v>
      </c>
      <c r="N235" s="17">
        <f t="shared" si="10"/>
        <v>0.20095538728689374</v>
      </c>
      <c r="O235" s="20">
        <v>17</v>
      </c>
      <c r="P235" s="20">
        <v>15</v>
      </c>
      <c r="Q235" s="20">
        <v>0</v>
      </c>
      <c r="R235" s="20">
        <v>0</v>
      </c>
      <c r="S235" s="15">
        <f t="shared" si="11"/>
        <v>17</v>
      </c>
      <c r="T235" s="15">
        <v>9</v>
      </c>
      <c r="U235" s="15">
        <v>520.98</v>
      </c>
      <c r="V235" s="15">
        <v>4.9000000000000004</v>
      </c>
      <c r="W235" s="8">
        <v>10421.925966545001</v>
      </c>
      <c r="X235" s="16">
        <v>2173.2199999999998</v>
      </c>
    </row>
    <row r="236" spans="1:24" x14ac:dyDescent="0.25">
      <c r="A236" s="12">
        <v>42491</v>
      </c>
      <c r="B236" s="19" t="s">
        <v>20</v>
      </c>
      <c r="C236" s="19" t="s">
        <v>21</v>
      </c>
      <c r="D236" s="16">
        <v>4398.2127636718751</v>
      </c>
      <c r="E236" s="16">
        <v>16.445693359374999</v>
      </c>
      <c r="F236" s="16">
        <v>19.32</v>
      </c>
      <c r="G236" s="16">
        <v>91.76</v>
      </c>
      <c r="H236" s="16">
        <v>11.64419921875</v>
      </c>
      <c r="I236" s="16">
        <v>161.82203125000001</v>
      </c>
      <c r="J236" s="16">
        <v>1227.33</v>
      </c>
      <c r="K236" s="16">
        <v>99.69</v>
      </c>
      <c r="L236" s="16">
        <v>48.52</v>
      </c>
      <c r="M236" s="16">
        <f t="shared" si="9"/>
        <v>5815.4546874999996</v>
      </c>
      <c r="N236" s="17">
        <f t="shared" si="10"/>
        <v>0.21104626653494152</v>
      </c>
      <c r="S236" s="15">
        <f t="shared" si="11"/>
        <v>0</v>
      </c>
      <c r="U236" s="15">
        <v>571.62</v>
      </c>
      <c r="V236" s="15">
        <v>4.84</v>
      </c>
      <c r="W236" s="16">
        <v>9837.2181324760095</v>
      </c>
      <c r="X236" s="16">
        <v>2909.6</v>
      </c>
    </row>
    <row r="237" spans="1:24" x14ac:dyDescent="0.25">
      <c r="A237" s="12">
        <v>42498</v>
      </c>
      <c r="B237" s="18" t="s">
        <v>20</v>
      </c>
      <c r="C237" s="18" t="s">
        <v>21</v>
      </c>
      <c r="D237" s="16">
        <v>4499.260048828125</v>
      </c>
      <c r="E237" s="16">
        <v>22.51873046875</v>
      </c>
      <c r="F237" s="16">
        <v>18.66</v>
      </c>
      <c r="G237" s="16">
        <v>84.96</v>
      </c>
      <c r="H237" s="16">
        <v>11.464365234375</v>
      </c>
      <c r="I237" s="16">
        <v>166.786015625</v>
      </c>
      <c r="J237" s="16">
        <v>1159.94</v>
      </c>
      <c r="K237" s="16">
        <v>99.62</v>
      </c>
      <c r="L237" s="16">
        <v>44.32</v>
      </c>
      <c r="M237" s="16">
        <f t="shared" si="9"/>
        <v>5859.9691601562499</v>
      </c>
      <c r="N237" s="17">
        <f t="shared" si="10"/>
        <v>0.19794302125116842</v>
      </c>
      <c r="S237" s="15">
        <f t="shared" si="11"/>
        <v>0</v>
      </c>
      <c r="U237" s="15">
        <v>578.32000000000005</v>
      </c>
      <c r="V237" s="15">
        <v>4.8499999999999996</v>
      </c>
      <c r="W237" s="16">
        <v>9562.2365562892192</v>
      </c>
      <c r="X237" s="16">
        <v>2816.51</v>
      </c>
    </row>
    <row r="238" spans="1:24" x14ac:dyDescent="0.25">
      <c r="A238" s="12">
        <v>42505</v>
      </c>
      <c r="B238" s="19" t="s">
        <v>20</v>
      </c>
      <c r="C238" s="19" t="s">
        <v>21</v>
      </c>
      <c r="D238" s="16">
        <v>4466.4375878906249</v>
      </c>
      <c r="E238" s="16">
        <v>22.368710937500001</v>
      </c>
      <c r="F238" s="16">
        <v>17.97</v>
      </c>
      <c r="G238" s="16">
        <v>79.14</v>
      </c>
      <c r="H238" s="16">
        <v>12.438046875</v>
      </c>
      <c r="I238" s="16">
        <v>166.35001953125001</v>
      </c>
      <c r="J238" s="16">
        <v>2052.41</v>
      </c>
      <c r="K238" s="16">
        <v>99.71</v>
      </c>
      <c r="L238" s="16">
        <v>45.3</v>
      </c>
      <c r="M238" s="16">
        <f t="shared" si="9"/>
        <v>6720.0043652343738</v>
      </c>
      <c r="N238" s="17">
        <f t="shared" si="10"/>
        <v>0.30541795636592833</v>
      </c>
      <c r="S238" s="15">
        <f t="shared" si="11"/>
        <v>0</v>
      </c>
      <c r="U238" s="15">
        <v>560.66</v>
      </c>
      <c r="V238" s="15">
        <v>5.04</v>
      </c>
      <c r="W238" s="16">
        <v>9933.1208836435708</v>
      </c>
      <c r="X238" s="16">
        <v>2790.86</v>
      </c>
    </row>
    <row r="239" spans="1:24" x14ac:dyDescent="0.25">
      <c r="A239" s="12">
        <v>42512</v>
      </c>
      <c r="B239" s="18" t="s">
        <v>20</v>
      </c>
      <c r="C239" s="18" t="s">
        <v>21</v>
      </c>
      <c r="D239" s="16">
        <v>6221.7409374999997</v>
      </c>
      <c r="E239" s="16">
        <v>28.030644531250001</v>
      </c>
      <c r="F239" s="16">
        <v>16.920000000000002</v>
      </c>
      <c r="G239" s="16">
        <v>82.07</v>
      </c>
      <c r="H239" s="16">
        <v>9.5951464843750003</v>
      </c>
      <c r="I239" s="16">
        <v>147.7117578125</v>
      </c>
      <c r="J239" s="16">
        <v>2176.79</v>
      </c>
      <c r="K239" s="16">
        <v>99.71</v>
      </c>
      <c r="L239" s="16">
        <v>46.63</v>
      </c>
      <c r="M239" s="16">
        <f t="shared" si="9"/>
        <v>8583.8684863281233</v>
      </c>
      <c r="N239" s="17">
        <f t="shared" si="10"/>
        <v>0.2535907910829554</v>
      </c>
      <c r="S239" s="15">
        <f t="shared" si="11"/>
        <v>0</v>
      </c>
      <c r="U239" s="15">
        <v>619.61</v>
      </c>
      <c r="V239" s="15">
        <v>5.15</v>
      </c>
      <c r="W239" s="16">
        <v>10109.6099876117</v>
      </c>
      <c r="X239" s="16">
        <v>2653.3</v>
      </c>
    </row>
    <row r="240" spans="1:24" x14ac:dyDescent="0.25">
      <c r="A240" s="12">
        <v>42519</v>
      </c>
      <c r="B240" s="18" t="s">
        <v>20</v>
      </c>
      <c r="C240" s="18" t="s">
        <v>21</v>
      </c>
      <c r="D240" s="16">
        <v>5096.5020117187496</v>
      </c>
      <c r="E240" s="16">
        <v>21.554101562500001</v>
      </c>
      <c r="F240" s="16">
        <v>16.989999999999998</v>
      </c>
      <c r="G240" s="16">
        <v>84.16</v>
      </c>
      <c r="H240" s="16">
        <v>8.8596386718750004</v>
      </c>
      <c r="I240" s="16">
        <v>146.58242187499999</v>
      </c>
      <c r="J240" s="16">
        <v>2396.67</v>
      </c>
      <c r="K240" s="16">
        <v>99.79</v>
      </c>
      <c r="L240" s="16">
        <v>52.48</v>
      </c>
      <c r="M240" s="16">
        <f t="shared" si="9"/>
        <v>7670.168173828125</v>
      </c>
      <c r="N240" s="17">
        <f t="shared" si="10"/>
        <v>0.31246642129410307</v>
      </c>
      <c r="O240" s="15">
        <v>6</v>
      </c>
      <c r="P240" s="15">
        <v>6</v>
      </c>
      <c r="Q240" s="15">
        <v>0</v>
      </c>
      <c r="R240" s="15">
        <v>0</v>
      </c>
      <c r="S240" s="15">
        <f t="shared" si="11"/>
        <v>6</v>
      </c>
      <c r="T240" s="15">
        <v>4</v>
      </c>
      <c r="U240" s="15">
        <v>648.48</v>
      </c>
      <c r="V240" s="15">
        <v>5.09</v>
      </c>
      <c r="W240" s="16">
        <v>10678.129424766599</v>
      </c>
      <c r="X240" s="16">
        <v>2690.14</v>
      </c>
    </row>
    <row r="241" spans="1:255" x14ac:dyDescent="0.25">
      <c r="A241" s="12">
        <v>42526</v>
      </c>
      <c r="B241" s="18" t="s">
        <v>20</v>
      </c>
      <c r="C241" s="18" t="s">
        <v>21</v>
      </c>
      <c r="D241" s="20">
        <v>5954.93</v>
      </c>
      <c r="E241" s="20">
        <v>27.68</v>
      </c>
      <c r="F241" s="20">
        <v>17.399999999999999</v>
      </c>
      <c r="G241" s="20">
        <v>82.11</v>
      </c>
      <c r="H241" s="20">
        <v>10.119999999999999</v>
      </c>
      <c r="I241" s="20">
        <v>165.04</v>
      </c>
      <c r="J241" s="20">
        <v>2402.73</v>
      </c>
      <c r="K241" s="20">
        <v>99.83</v>
      </c>
      <c r="L241" s="20">
        <v>55.02</v>
      </c>
      <c r="M241" s="16">
        <f t="shared" si="9"/>
        <v>8560.5</v>
      </c>
      <c r="N241" s="17">
        <f t="shared" si="10"/>
        <v>0.28067636236201154</v>
      </c>
      <c r="O241" s="20">
        <v>6</v>
      </c>
      <c r="P241" s="20">
        <v>6</v>
      </c>
      <c r="Q241" s="20">
        <v>0</v>
      </c>
      <c r="R241" s="20">
        <v>0</v>
      </c>
      <c r="S241" s="15">
        <f t="shared" si="11"/>
        <v>6</v>
      </c>
      <c r="T241" s="15">
        <v>4</v>
      </c>
      <c r="U241" s="15">
        <v>624.4</v>
      </c>
      <c r="V241" s="15">
        <v>5</v>
      </c>
      <c r="W241" s="16">
        <v>10774.755224848201</v>
      </c>
      <c r="X241" s="16">
        <v>2627.89</v>
      </c>
    </row>
    <row r="242" spans="1:255" x14ac:dyDescent="0.25">
      <c r="A242" s="12">
        <v>42533</v>
      </c>
      <c r="B242" s="18" t="s">
        <v>20</v>
      </c>
      <c r="C242" s="18" t="s">
        <v>21</v>
      </c>
      <c r="D242" s="20">
        <v>5622.65</v>
      </c>
      <c r="E242" s="20">
        <v>21.6</v>
      </c>
      <c r="F242" s="20">
        <v>16.39</v>
      </c>
      <c r="G242" s="20">
        <v>84.84</v>
      </c>
      <c r="H242" s="20">
        <v>9.2100000000000009</v>
      </c>
      <c r="I242" s="20">
        <v>146.18</v>
      </c>
      <c r="J242" s="20">
        <v>2838.43</v>
      </c>
      <c r="K242" s="20">
        <v>98.45</v>
      </c>
      <c r="L242" s="20">
        <v>53.18</v>
      </c>
      <c r="M242" s="16">
        <f t="shared" si="9"/>
        <v>8638.07</v>
      </c>
      <c r="N242" s="17">
        <f t="shared" si="10"/>
        <v>0.3285953922577613</v>
      </c>
      <c r="O242" s="20">
        <v>6</v>
      </c>
      <c r="P242" s="20">
        <v>6</v>
      </c>
      <c r="Q242" s="20">
        <v>0</v>
      </c>
      <c r="R242" s="20">
        <v>0</v>
      </c>
      <c r="S242" s="15">
        <f t="shared" si="11"/>
        <v>6</v>
      </c>
      <c r="T242" s="15">
        <v>4</v>
      </c>
      <c r="U242" s="15">
        <v>660.36</v>
      </c>
      <c r="V242" s="15">
        <v>5.17</v>
      </c>
      <c r="W242" s="16">
        <v>10861.116816314499</v>
      </c>
      <c r="X242" s="16">
        <v>2679.7</v>
      </c>
    </row>
    <row r="243" spans="1:255" x14ac:dyDescent="0.25">
      <c r="A243" s="12">
        <v>42540</v>
      </c>
      <c r="B243" s="18" t="s">
        <v>20</v>
      </c>
      <c r="C243" s="18" t="s">
        <v>21</v>
      </c>
      <c r="D243" s="20">
        <v>4920.43</v>
      </c>
      <c r="E243" s="20">
        <v>19.059999999999999</v>
      </c>
      <c r="F243" s="20">
        <v>16.03</v>
      </c>
      <c r="G243" s="20">
        <v>83.79</v>
      </c>
      <c r="H243" s="20">
        <v>9.52</v>
      </c>
      <c r="I243" s="20">
        <v>148.38999999999999</v>
      </c>
      <c r="J243" s="20">
        <v>3223.4</v>
      </c>
      <c r="K243" s="20">
        <v>95.81</v>
      </c>
      <c r="L243" s="20">
        <v>52.24</v>
      </c>
      <c r="M243" s="16">
        <f t="shared" si="9"/>
        <v>8320.8000000000011</v>
      </c>
      <c r="N243" s="17">
        <f t="shared" si="10"/>
        <v>0.38739063551581576</v>
      </c>
      <c r="O243" s="20">
        <v>6</v>
      </c>
      <c r="P243" s="20">
        <v>6</v>
      </c>
      <c r="Q243" s="20">
        <v>0</v>
      </c>
      <c r="R243" s="20">
        <v>0</v>
      </c>
      <c r="S243" s="15">
        <f t="shared" si="11"/>
        <v>6</v>
      </c>
      <c r="T243" s="15">
        <v>4</v>
      </c>
      <c r="U243" s="15">
        <v>652.80999999999995</v>
      </c>
      <c r="V243" s="15">
        <v>5.19</v>
      </c>
      <c r="W243" s="16">
        <v>10600.4533530507</v>
      </c>
      <c r="X243" s="16">
        <v>3513.24</v>
      </c>
    </row>
    <row r="244" spans="1:255" x14ac:dyDescent="0.25">
      <c r="A244" s="12">
        <v>42547</v>
      </c>
      <c r="B244" s="18" t="s">
        <v>20</v>
      </c>
      <c r="C244" s="18" t="s">
        <v>21</v>
      </c>
      <c r="D244" s="20">
        <v>4411.63</v>
      </c>
      <c r="E244" s="20">
        <v>17.97</v>
      </c>
      <c r="F244" s="20">
        <v>16.98</v>
      </c>
      <c r="G244" s="20">
        <v>84.09</v>
      </c>
      <c r="H244" s="20">
        <v>8.99</v>
      </c>
      <c r="I244" s="20">
        <v>140.93</v>
      </c>
      <c r="J244" s="20">
        <v>3112.39</v>
      </c>
      <c r="K244" s="20">
        <v>92.53</v>
      </c>
      <c r="L244" s="20">
        <v>53.08</v>
      </c>
      <c r="M244" s="16">
        <f t="shared" si="9"/>
        <v>7691.91</v>
      </c>
      <c r="N244" s="17">
        <f t="shared" si="10"/>
        <v>0.40463161945472581</v>
      </c>
      <c r="O244" s="20">
        <v>6</v>
      </c>
      <c r="P244" s="20">
        <v>6</v>
      </c>
      <c r="Q244" s="20">
        <v>0</v>
      </c>
      <c r="R244" s="20">
        <v>0</v>
      </c>
      <c r="S244" s="15">
        <f t="shared" si="11"/>
        <v>6</v>
      </c>
      <c r="T244" s="15">
        <v>4</v>
      </c>
      <c r="U244" s="15">
        <v>633.54</v>
      </c>
      <c r="V244" s="15">
        <v>5.15</v>
      </c>
      <c r="W244" s="16">
        <v>10524.7980663697</v>
      </c>
      <c r="X244" s="16">
        <v>2264.35</v>
      </c>
    </row>
    <row r="245" spans="1:255" x14ac:dyDescent="0.25">
      <c r="A245" s="12">
        <v>42554</v>
      </c>
      <c r="B245" s="18" t="s">
        <v>20</v>
      </c>
      <c r="C245" s="18" t="s">
        <v>21</v>
      </c>
      <c r="D245" s="20">
        <v>5795.17</v>
      </c>
      <c r="E245" s="20">
        <v>24.23</v>
      </c>
      <c r="F245" s="20">
        <v>16.32</v>
      </c>
      <c r="G245" s="20">
        <v>83.99</v>
      </c>
      <c r="H245" s="20">
        <v>4.68</v>
      </c>
      <c r="I245" s="20">
        <v>70.709999999999994</v>
      </c>
      <c r="J245" s="8">
        <v>3428.82</v>
      </c>
      <c r="K245" s="8">
        <v>98.65</v>
      </c>
      <c r="L245" s="20">
        <v>58.63</v>
      </c>
      <c r="M245" s="16">
        <f t="shared" si="9"/>
        <v>9323.61</v>
      </c>
      <c r="N245" s="17">
        <f t="shared" si="10"/>
        <v>0.36775669509985937</v>
      </c>
      <c r="O245" s="20">
        <v>6</v>
      </c>
      <c r="P245" s="20">
        <v>6</v>
      </c>
      <c r="Q245" s="20">
        <v>0</v>
      </c>
      <c r="R245" s="20">
        <v>0</v>
      </c>
      <c r="S245" s="15">
        <f t="shared" si="11"/>
        <v>6</v>
      </c>
      <c r="T245" s="15">
        <v>4</v>
      </c>
      <c r="U245" s="15">
        <v>650.30999999999995</v>
      </c>
      <c r="V245" s="15">
        <v>5.1100000000000003</v>
      </c>
      <c r="W245" s="8">
        <v>11151.735333455799</v>
      </c>
      <c r="X245" s="16">
        <v>2313.11</v>
      </c>
    </row>
    <row r="246" spans="1:255" x14ac:dyDescent="0.25">
      <c r="A246" s="12">
        <v>42561</v>
      </c>
      <c r="B246" s="18" t="s">
        <v>20</v>
      </c>
      <c r="C246" s="18" t="s">
        <v>21</v>
      </c>
      <c r="D246" s="20">
        <v>5925.48</v>
      </c>
      <c r="E246" s="20">
        <v>24.44</v>
      </c>
      <c r="F246" s="20">
        <v>16.37</v>
      </c>
      <c r="G246" s="20">
        <v>81.430000000000007</v>
      </c>
      <c r="H246" s="20">
        <v>9.8699999999999992</v>
      </c>
      <c r="I246" s="20">
        <v>143.86000000000001</v>
      </c>
      <c r="J246" s="8">
        <v>3708.6</v>
      </c>
      <c r="K246" s="8">
        <v>99.86</v>
      </c>
      <c r="L246" s="20">
        <v>63.97</v>
      </c>
      <c r="M246" s="16">
        <f t="shared" si="9"/>
        <v>9812.2499999999982</v>
      </c>
      <c r="N246" s="17">
        <f t="shared" si="10"/>
        <v>0.37795612627073305</v>
      </c>
      <c r="O246" s="20">
        <v>6</v>
      </c>
      <c r="P246" s="20">
        <v>6</v>
      </c>
      <c r="Q246" s="20">
        <v>0</v>
      </c>
      <c r="R246" s="20">
        <v>0</v>
      </c>
      <c r="S246" s="15">
        <f t="shared" si="11"/>
        <v>6</v>
      </c>
      <c r="T246" s="15">
        <v>4</v>
      </c>
      <c r="U246" s="15">
        <v>586.29999999999995</v>
      </c>
      <c r="V246" s="15">
        <v>5.07</v>
      </c>
      <c r="W246" s="8">
        <v>11848.4371431826</v>
      </c>
      <c r="X246" s="16">
        <v>2171.34</v>
      </c>
    </row>
    <row r="247" spans="1:255" x14ac:dyDescent="0.25">
      <c r="A247" s="12">
        <v>42568</v>
      </c>
      <c r="B247" s="18" t="s">
        <v>20</v>
      </c>
      <c r="C247" s="18" t="s">
        <v>21</v>
      </c>
      <c r="D247" s="20">
        <v>6099.04</v>
      </c>
      <c r="E247" s="20">
        <v>22.53</v>
      </c>
      <c r="F247" s="20">
        <v>16.03</v>
      </c>
      <c r="G247" s="20">
        <v>85.53</v>
      </c>
      <c r="H247" s="20">
        <v>9.59</v>
      </c>
      <c r="I247" s="20">
        <v>142.41999999999999</v>
      </c>
      <c r="J247" s="8">
        <v>3995.89</v>
      </c>
      <c r="K247" s="8">
        <v>99.78</v>
      </c>
      <c r="L247" s="20">
        <v>63.79</v>
      </c>
      <c r="M247" s="16">
        <f t="shared" si="9"/>
        <v>10269.469999999999</v>
      </c>
      <c r="N247" s="17">
        <f t="shared" si="10"/>
        <v>0.38910381937918903</v>
      </c>
      <c r="O247" s="20">
        <v>6</v>
      </c>
      <c r="P247" s="20">
        <v>6</v>
      </c>
      <c r="Q247" s="20">
        <v>0</v>
      </c>
      <c r="R247" s="20">
        <v>0</v>
      </c>
      <c r="S247" s="15">
        <f t="shared" si="11"/>
        <v>6</v>
      </c>
      <c r="T247" s="15">
        <v>4</v>
      </c>
      <c r="U247" s="15">
        <v>630.04</v>
      </c>
      <c r="V247" s="15">
        <v>5.22</v>
      </c>
      <c r="W247" s="8">
        <v>12344.1681810514</v>
      </c>
      <c r="X247" s="16">
        <v>2394.62</v>
      </c>
    </row>
    <row r="248" spans="1:255" x14ac:dyDescent="0.25">
      <c r="A248" s="12">
        <v>42575</v>
      </c>
      <c r="B248" s="18" t="s">
        <v>20</v>
      </c>
      <c r="C248" s="18" t="s">
        <v>21</v>
      </c>
      <c r="D248" s="20">
        <v>6031.81</v>
      </c>
      <c r="E248" s="20">
        <v>17.98</v>
      </c>
      <c r="F248" s="20">
        <v>15.48</v>
      </c>
      <c r="G248" s="20">
        <v>89.82</v>
      </c>
      <c r="H248" s="20">
        <v>10.050000000000001</v>
      </c>
      <c r="I248" s="20">
        <v>156.79</v>
      </c>
      <c r="J248" s="8">
        <v>4051.86</v>
      </c>
      <c r="K248" s="25">
        <v>99.7</v>
      </c>
      <c r="L248" s="20">
        <v>62.81</v>
      </c>
      <c r="M248" s="16">
        <f t="shared" si="9"/>
        <v>10268.49</v>
      </c>
      <c r="N248" s="17">
        <f t="shared" si="10"/>
        <v>0.39459160986668929</v>
      </c>
      <c r="O248" s="20">
        <v>6</v>
      </c>
      <c r="P248" s="20">
        <v>6</v>
      </c>
      <c r="Q248" s="20">
        <v>0</v>
      </c>
      <c r="R248" s="20">
        <v>0</v>
      </c>
      <c r="S248" s="15">
        <f t="shared" si="11"/>
        <v>6</v>
      </c>
      <c r="T248" s="15">
        <v>4</v>
      </c>
      <c r="U248" s="15">
        <v>636.55999999999995</v>
      </c>
      <c r="V248" s="15">
        <v>5.41</v>
      </c>
      <c r="W248" s="8">
        <v>12401.016774387601</v>
      </c>
      <c r="X248" s="16">
        <v>2374.56</v>
      </c>
    </row>
    <row r="249" spans="1:255" x14ac:dyDescent="0.25">
      <c r="A249" s="12">
        <v>42491</v>
      </c>
      <c r="B249" s="18" t="s">
        <v>30</v>
      </c>
      <c r="C249" s="18" t="s">
        <v>30</v>
      </c>
      <c r="D249" s="16">
        <v>12598.147841796876</v>
      </c>
      <c r="E249" s="16">
        <v>48.279804687499997</v>
      </c>
      <c r="F249" s="16">
        <v>16.09</v>
      </c>
      <c r="G249" s="16">
        <v>94.78</v>
      </c>
      <c r="H249" s="16">
        <v>1.7754589843749999</v>
      </c>
      <c r="I249" s="16">
        <v>348.475771484375</v>
      </c>
      <c r="J249" s="16">
        <v>1711.28</v>
      </c>
      <c r="K249" s="16">
        <v>99.88</v>
      </c>
      <c r="L249" s="16">
        <v>24.99</v>
      </c>
      <c r="M249" s="16">
        <f t="shared" si="9"/>
        <v>14707.958876953126</v>
      </c>
      <c r="N249" s="17">
        <f t="shared" si="10"/>
        <v>0.11635061087106505</v>
      </c>
      <c r="S249" s="15">
        <f t="shared" si="11"/>
        <v>0</v>
      </c>
      <c r="U249" s="15">
        <v>504.94</v>
      </c>
      <c r="V249" s="15">
        <v>4.3</v>
      </c>
      <c r="W249" s="16">
        <v>9920.1742007624107</v>
      </c>
      <c r="X249" s="16">
        <v>3870.55</v>
      </c>
    </row>
    <row r="250" spans="1:255" x14ac:dyDescent="0.25">
      <c r="A250" s="12">
        <v>42498</v>
      </c>
      <c r="B250" s="18" t="s">
        <v>30</v>
      </c>
      <c r="C250" s="18" t="s">
        <v>30</v>
      </c>
      <c r="D250" s="16">
        <v>14925.066191406249</v>
      </c>
      <c r="E250" s="16">
        <v>53.977812499999999</v>
      </c>
      <c r="F250" s="16">
        <v>16.02</v>
      </c>
      <c r="G250" s="16">
        <v>94.87</v>
      </c>
      <c r="H250" s="16">
        <v>1.8968164062499999</v>
      </c>
      <c r="I250" s="16">
        <v>398.49845703124998</v>
      </c>
      <c r="J250" s="16">
        <v>1892.33</v>
      </c>
      <c r="K250" s="16">
        <v>99.87</v>
      </c>
      <c r="L250" s="16">
        <v>26.68</v>
      </c>
      <c r="M250" s="16">
        <f t="shared" si="9"/>
        <v>17271.769277343748</v>
      </c>
      <c r="N250" s="17">
        <f t="shared" si="10"/>
        <v>0.10956202399497454</v>
      </c>
      <c r="S250" s="15">
        <f t="shared" si="11"/>
        <v>0</v>
      </c>
      <c r="U250" s="15">
        <v>472.69</v>
      </c>
      <c r="V250" s="15">
        <v>4.34</v>
      </c>
      <c r="W250" s="16">
        <v>10009.869112415699</v>
      </c>
      <c r="X250" s="16">
        <v>3765.77</v>
      </c>
    </row>
    <row r="251" spans="1:255" x14ac:dyDescent="0.25">
      <c r="A251" s="12">
        <v>42505</v>
      </c>
      <c r="B251" s="18" t="s">
        <v>30</v>
      </c>
      <c r="C251" s="18" t="s">
        <v>30</v>
      </c>
      <c r="D251" s="16">
        <v>14592.823994140625</v>
      </c>
      <c r="E251" s="16">
        <v>51.368398437499998</v>
      </c>
      <c r="F251" s="16">
        <v>16.3</v>
      </c>
      <c r="G251" s="16">
        <v>94.82</v>
      </c>
      <c r="H251" s="16">
        <v>1.2501074218749999</v>
      </c>
      <c r="I251" s="16">
        <v>332.3648046875</v>
      </c>
      <c r="J251" s="16">
        <v>2517.2600000000002</v>
      </c>
      <c r="K251" s="3">
        <v>99.87</v>
      </c>
      <c r="L251" s="16">
        <v>30.53</v>
      </c>
      <c r="M251" s="16">
        <f t="shared" si="9"/>
        <v>17495.067304687502</v>
      </c>
      <c r="N251" s="17">
        <f t="shared" si="10"/>
        <v>0.14388398490616516</v>
      </c>
      <c r="S251" s="15">
        <f t="shared" si="11"/>
        <v>0</v>
      </c>
      <c r="U251" s="15">
        <v>473.61</v>
      </c>
      <c r="V251" s="15">
        <v>4.4400000000000004</v>
      </c>
      <c r="W251" s="16">
        <v>9969.8471276795899</v>
      </c>
      <c r="X251" s="16">
        <v>3614.09</v>
      </c>
    </row>
    <row r="252" spans="1:255" x14ac:dyDescent="0.25">
      <c r="A252" s="12">
        <v>42512</v>
      </c>
      <c r="B252" s="18" t="s">
        <v>30</v>
      </c>
      <c r="C252" s="18" t="s">
        <v>30</v>
      </c>
      <c r="D252" s="16">
        <v>14678.659404296875</v>
      </c>
      <c r="E252" s="16">
        <v>69.925478515625002</v>
      </c>
      <c r="F252" s="16">
        <v>15.1</v>
      </c>
      <c r="G252" s="16">
        <v>95.63</v>
      </c>
      <c r="H252" s="16">
        <v>1.258525390625</v>
      </c>
      <c r="I252" s="16">
        <v>348.4415234375</v>
      </c>
      <c r="J252" s="16">
        <v>2240.94</v>
      </c>
      <c r="K252" s="3">
        <v>99.87</v>
      </c>
      <c r="L252" s="16">
        <v>28.11</v>
      </c>
      <c r="M252" s="16">
        <f t="shared" si="9"/>
        <v>17339.224931640623</v>
      </c>
      <c r="N252" s="17">
        <f t="shared" si="10"/>
        <v>0.12924107097259763</v>
      </c>
      <c r="S252" s="15">
        <f t="shared" si="11"/>
        <v>0</v>
      </c>
      <c r="U252" s="15">
        <v>555.15</v>
      </c>
      <c r="V252" s="15">
        <v>4.63</v>
      </c>
      <c r="W252" s="16">
        <v>9629.4652914322396</v>
      </c>
      <c r="X252" s="16">
        <v>3592.12</v>
      </c>
      <c r="Y252" s="12"/>
      <c r="Z252" s="18"/>
      <c r="AA252" s="18"/>
      <c r="AB252" s="20"/>
      <c r="AC252" s="20"/>
      <c r="AD252" s="20"/>
      <c r="AE252" s="20"/>
      <c r="AF252" s="20"/>
      <c r="AG252" s="20"/>
      <c r="AH252" s="20"/>
      <c r="AI252" s="20"/>
      <c r="AK252" s="12"/>
      <c r="AL252" s="18"/>
      <c r="AM252" s="18"/>
      <c r="AN252" s="20"/>
      <c r="AO252" s="20"/>
      <c r="AP252" s="20"/>
      <c r="AQ252" s="20"/>
      <c r="AR252" s="20"/>
      <c r="AS252" s="20"/>
      <c r="AT252" s="20"/>
      <c r="AU252" s="20"/>
      <c r="AW252" s="12"/>
      <c r="AX252" s="18"/>
      <c r="AY252" s="18"/>
      <c r="AZ252" s="20"/>
      <c r="BA252" s="20"/>
      <c r="BB252" s="20"/>
      <c r="BC252" s="20"/>
      <c r="BD252" s="20"/>
      <c r="BE252" s="20"/>
      <c r="BF252" s="20"/>
      <c r="BG252" s="20"/>
      <c r="BI252" s="12"/>
      <c r="BJ252" s="18"/>
      <c r="BK252" s="18"/>
      <c r="BL252" s="20"/>
      <c r="BM252" s="20"/>
      <c r="BN252" s="20"/>
      <c r="BO252" s="20"/>
      <c r="BP252" s="20"/>
      <c r="BQ252" s="20"/>
      <c r="BR252" s="20"/>
      <c r="BS252" s="20"/>
      <c r="BU252" s="12"/>
      <c r="BV252" s="18"/>
      <c r="BW252" s="18"/>
      <c r="BX252" s="20"/>
      <c r="BY252" s="20"/>
      <c r="BZ252" s="20"/>
      <c r="CA252" s="20"/>
      <c r="CB252" s="20"/>
      <c r="CC252" s="20"/>
      <c r="CD252" s="20"/>
      <c r="CE252" s="20"/>
      <c r="CG252" s="12"/>
      <c r="CH252" s="18"/>
      <c r="CI252" s="18"/>
      <c r="CJ252" s="20"/>
      <c r="CK252" s="20"/>
      <c r="CL252" s="20"/>
      <c r="CM252" s="20"/>
      <c r="CN252" s="20"/>
      <c r="CO252" s="20"/>
      <c r="CP252" s="20"/>
      <c r="CQ252" s="20"/>
      <c r="CS252" s="12"/>
      <c r="CT252" s="18"/>
      <c r="CU252" s="18"/>
      <c r="CV252" s="20"/>
      <c r="CW252" s="20"/>
      <c r="CX252" s="20"/>
      <c r="CY252" s="20"/>
      <c r="CZ252" s="20"/>
      <c r="DA252" s="20"/>
      <c r="DB252" s="20"/>
      <c r="DC252" s="20"/>
      <c r="DE252" s="12"/>
      <c r="DF252" s="18"/>
      <c r="DG252" s="18"/>
      <c r="DH252" s="20"/>
      <c r="DI252" s="20"/>
      <c r="DJ252" s="20"/>
      <c r="DK252" s="20"/>
      <c r="DL252" s="20"/>
      <c r="DM252" s="20"/>
      <c r="DN252" s="20"/>
      <c r="DO252" s="20"/>
      <c r="DQ252" s="12"/>
      <c r="DR252" s="18"/>
      <c r="DS252" s="18"/>
      <c r="DT252" s="20"/>
      <c r="DU252" s="20"/>
      <c r="DV252" s="20"/>
      <c r="DW252" s="20"/>
      <c r="DX252" s="20"/>
      <c r="DY252" s="20"/>
      <c r="DZ252" s="20"/>
      <c r="EA252" s="20"/>
      <c r="EC252" s="12"/>
      <c r="ED252" s="18"/>
      <c r="EE252" s="18"/>
      <c r="EF252" s="20"/>
      <c r="EG252" s="20"/>
      <c r="EH252" s="20"/>
      <c r="EI252" s="20"/>
      <c r="EJ252" s="20"/>
      <c r="EK252" s="20"/>
      <c r="EL252" s="20"/>
      <c r="EM252" s="20"/>
      <c r="EO252" s="12"/>
      <c r="EP252" s="18"/>
      <c r="EQ252" s="18"/>
      <c r="ER252" s="20"/>
      <c r="ES252" s="20"/>
      <c r="ET252" s="20"/>
      <c r="EU252" s="20"/>
      <c r="EV252" s="20"/>
      <c r="EW252" s="20"/>
      <c r="EX252" s="20"/>
      <c r="EY252" s="20"/>
      <c r="FA252" s="12"/>
      <c r="FB252" s="18"/>
      <c r="FC252" s="18"/>
      <c r="FD252" s="20"/>
      <c r="FE252" s="20"/>
      <c r="FF252" s="20"/>
      <c r="FG252" s="20"/>
      <c r="FH252" s="20"/>
      <c r="FI252" s="20"/>
      <c r="FJ252" s="20"/>
      <c r="FK252" s="20"/>
      <c r="FM252" s="12"/>
      <c r="FN252" s="18"/>
      <c r="FO252" s="18"/>
      <c r="FP252" s="20"/>
      <c r="FQ252" s="20"/>
      <c r="FR252" s="20"/>
      <c r="FS252" s="20"/>
      <c r="FT252" s="20"/>
      <c r="FU252" s="20"/>
      <c r="FV252" s="20"/>
      <c r="FW252" s="20"/>
      <c r="FY252" s="12"/>
      <c r="FZ252" s="18"/>
      <c r="GA252" s="18"/>
      <c r="GB252" s="20"/>
      <c r="GC252" s="20"/>
      <c r="GD252" s="20"/>
      <c r="GE252" s="20"/>
      <c r="GF252" s="20"/>
      <c r="GG252" s="20"/>
      <c r="GH252" s="20"/>
      <c r="GI252" s="20"/>
      <c r="GK252" s="12"/>
      <c r="GL252" s="18"/>
      <c r="GM252" s="18"/>
      <c r="GN252" s="20"/>
      <c r="GO252" s="20"/>
      <c r="GP252" s="20"/>
      <c r="GQ252" s="20"/>
      <c r="GR252" s="20"/>
      <c r="GS252" s="20"/>
      <c r="GT252" s="20"/>
      <c r="GU252" s="20"/>
      <c r="GW252" s="12"/>
      <c r="GX252" s="18"/>
      <c r="GY252" s="18"/>
      <c r="GZ252" s="20"/>
      <c r="HA252" s="20"/>
      <c r="HB252" s="20"/>
      <c r="HC252" s="20"/>
      <c r="HD252" s="20"/>
      <c r="HE252" s="20"/>
      <c r="HF252" s="20"/>
      <c r="HG252" s="20"/>
      <c r="HI252" s="12"/>
      <c r="HJ252" s="18"/>
      <c r="HK252" s="18"/>
      <c r="HL252" s="20"/>
      <c r="HM252" s="20"/>
      <c r="HN252" s="20"/>
      <c r="HO252" s="20"/>
      <c r="HP252" s="20"/>
      <c r="HQ252" s="20"/>
      <c r="HR252" s="20"/>
      <c r="HS252" s="20"/>
      <c r="HU252" s="12"/>
      <c r="HV252" s="18"/>
      <c r="HW252" s="18"/>
      <c r="HX252" s="20"/>
      <c r="HY252" s="20"/>
      <c r="HZ252" s="20"/>
      <c r="IA252" s="20"/>
      <c r="IB252" s="20"/>
      <c r="IC252" s="20"/>
      <c r="ID252" s="20"/>
      <c r="IE252" s="20"/>
      <c r="IG252" s="12"/>
      <c r="IH252" s="18"/>
      <c r="II252" s="18"/>
      <c r="IJ252" s="20"/>
      <c r="IK252" s="20"/>
      <c r="IL252" s="20"/>
      <c r="IM252" s="20"/>
      <c r="IN252" s="20"/>
      <c r="IO252" s="20"/>
      <c r="IP252" s="20"/>
      <c r="IQ252" s="20"/>
      <c r="IS252" s="12"/>
      <c r="IT252" s="18"/>
      <c r="IU252" s="18"/>
    </row>
    <row r="253" spans="1:255" x14ac:dyDescent="0.25">
      <c r="A253" s="12">
        <v>42519</v>
      </c>
      <c r="B253" s="18" t="s">
        <v>30</v>
      </c>
      <c r="C253" s="18" t="s">
        <v>30</v>
      </c>
      <c r="D253" s="16">
        <v>12673.974726562499</v>
      </c>
      <c r="E253" s="16">
        <v>59.860283203125</v>
      </c>
      <c r="F253" s="16">
        <v>14.84</v>
      </c>
      <c r="G253" s="16">
        <v>95.63</v>
      </c>
      <c r="H253" s="16">
        <v>1.4248730468749999</v>
      </c>
      <c r="I253" s="16">
        <v>343.33376953125003</v>
      </c>
      <c r="J253" s="16">
        <v>2461.17</v>
      </c>
      <c r="K253" s="16">
        <v>99.88</v>
      </c>
      <c r="L253" s="16">
        <v>28.75</v>
      </c>
      <c r="M253" s="16">
        <f t="shared" si="9"/>
        <v>15539.763652343749</v>
      </c>
      <c r="N253" s="17">
        <f t="shared" si="10"/>
        <v>0.15837885665840226</v>
      </c>
      <c r="O253" s="15">
        <v>23</v>
      </c>
      <c r="P253" s="15">
        <v>22</v>
      </c>
      <c r="Q253" s="15">
        <v>0</v>
      </c>
      <c r="R253" s="15">
        <v>0</v>
      </c>
      <c r="S253" s="15">
        <f t="shared" si="11"/>
        <v>23</v>
      </c>
      <c r="T253" s="15">
        <v>8</v>
      </c>
      <c r="U253" s="15">
        <v>575.62</v>
      </c>
      <c r="V253" s="15">
        <v>4.66</v>
      </c>
      <c r="W253" s="16">
        <v>10002.9218169372</v>
      </c>
      <c r="X253" s="16">
        <v>3776.78</v>
      </c>
      <c r="Y253" s="12"/>
      <c r="Z253" s="18"/>
      <c r="AA253" s="18"/>
      <c r="AB253" s="20"/>
      <c r="AC253" s="20"/>
      <c r="AD253" s="20"/>
      <c r="AE253" s="20"/>
      <c r="AF253" s="20"/>
      <c r="AG253" s="20"/>
      <c r="AH253" s="20"/>
      <c r="AI253" s="20"/>
      <c r="AK253" s="12"/>
      <c r="AL253" s="18"/>
      <c r="AM253" s="18"/>
      <c r="AN253" s="20"/>
      <c r="AO253" s="20"/>
      <c r="AP253" s="20"/>
      <c r="AQ253" s="20"/>
      <c r="AR253" s="20"/>
      <c r="AS253" s="20"/>
      <c r="AT253" s="20"/>
      <c r="AU253" s="20"/>
      <c r="AW253" s="12"/>
      <c r="AX253" s="18"/>
      <c r="AY253" s="18"/>
      <c r="AZ253" s="20"/>
      <c r="BA253" s="20"/>
      <c r="BB253" s="20"/>
      <c r="BC253" s="20"/>
      <c r="BD253" s="20"/>
      <c r="BE253" s="20"/>
      <c r="BF253" s="20"/>
      <c r="BG253" s="20"/>
      <c r="BI253" s="12"/>
      <c r="BJ253" s="18"/>
      <c r="BK253" s="18"/>
      <c r="BL253" s="20"/>
      <c r="BM253" s="20"/>
      <c r="BN253" s="20"/>
      <c r="BO253" s="20"/>
      <c r="BP253" s="20"/>
      <c r="BQ253" s="20"/>
      <c r="BR253" s="20"/>
      <c r="BS253" s="20"/>
      <c r="BU253" s="12"/>
      <c r="BV253" s="18"/>
      <c r="BW253" s="18"/>
      <c r="BX253" s="20"/>
      <c r="BY253" s="20"/>
      <c r="BZ253" s="20"/>
      <c r="CA253" s="20"/>
      <c r="CB253" s="20"/>
      <c r="CC253" s="20"/>
      <c r="CD253" s="20"/>
      <c r="CE253" s="20"/>
      <c r="CG253" s="12"/>
      <c r="CH253" s="18"/>
      <c r="CI253" s="18"/>
      <c r="CJ253" s="20"/>
      <c r="CK253" s="20"/>
      <c r="CL253" s="20"/>
      <c r="CM253" s="20"/>
      <c r="CN253" s="20"/>
      <c r="CO253" s="20"/>
      <c r="CP253" s="20"/>
      <c r="CQ253" s="20"/>
      <c r="CS253" s="12"/>
      <c r="CT253" s="18"/>
      <c r="CU253" s="18"/>
      <c r="CV253" s="20"/>
      <c r="CW253" s="20"/>
      <c r="CX253" s="20"/>
      <c r="CY253" s="20"/>
      <c r="CZ253" s="20"/>
      <c r="DA253" s="20"/>
      <c r="DB253" s="20"/>
      <c r="DC253" s="20"/>
      <c r="DE253" s="12"/>
      <c r="DF253" s="18"/>
      <c r="DG253" s="18"/>
      <c r="DH253" s="20"/>
      <c r="DI253" s="20"/>
      <c r="DJ253" s="20"/>
      <c r="DK253" s="20"/>
      <c r="DL253" s="20"/>
      <c r="DM253" s="20"/>
      <c r="DN253" s="20"/>
      <c r="DO253" s="20"/>
      <c r="DQ253" s="12"/>
      <c r="DR253" s="18"/>
      <c r="DS253" s="18"/>
      <c r="DT253" s="20"/>
      <c r="DU253" s="20"/>
      <c r="DV253" s="20"/>
      <c r="DW253" s="20"/>
      <c r="DX253" s="20"/>
      <c r="DY253" s="20"/>
      <c r="DZ253" s="20"/>
      <c r="EA253" s="20"/>
      <c r="EC253" s="12"/>
      <c r="ED253" s="18"/>
      <c r="EE253" s="18"/>
      <c r="EF253" s="20"/>
      <c r="EG253" s="20"/>
      <c r="EH253" s="20"/>
      <c r="EI253" s="20"/>
      <c r="EJ253" s="20"/>
      <c r="EK253" s="20"/>
      <c r="EL253" s="20"/>
      <c r="EM253" s="20"/>
      <c r="EO253" s="12"/>
      <c r="EP253" s="18"/>
      <c r="EQ253" s="18"/>
      <c r="ER253" s="20"/>
      <c r="ES253" s="20"/>
      <c r="ET253" s="20"/>
      <c r="EU253" s="20"/>
      <c r="EV253" s="20"/>
      <c r="EW253" s="20"/>
      <c r="EX253" s="20"/>
      <c r="EY253" s="20"/>
      <c r="FA253" s="12"/>
      <c r="FB253" s="18"/>
      <c r="FC253" s="18"/>
      <c r="FD253" s="20"/>
      <c r="FE253" s="20"/>
      <c r="FF253" s="20"/>
      <c r="FG253" s="20"/>
      <c r="FH253" s="20"/>
      <c r="FI253" s="20"/>
      <c r="FJ253" s="20"/>
      <c r="FK253" s="20"/>
      <c r="FM253" s="12"/>
      <c r="FN253" s="18"/>
      <c r="FO253" s="18"/>
      <c r="FP253" s="20"/>
      <c r="FQ253" s="20"/>
      <c r="FR253" s="20"/>
      <c r="FS253" s="20"/>
      <c r="FT253" s="20"/>
      <c r="FU253" s="20"/>
      <c r="FV253" s="20"/>
      <c r="FW253" s="20"/>
      <c r="FY253" s="12"/>
      <c r="FZ253" s="18"/>
      <c r="GA253" s="18"/>
      <c r="GB253" s="20"/>
      <c r="GC253" s="20"/>
      <c r="GD253" s="20"/>
      <c r="GE253" s="20"/>
      <c r="GF253" s="20"/>
      <c r="GG253" s="20"/>
      <c r="GH253" s="20"/>
      <c r="GI253" s="20"/>
      <c r="GK253" s="12"/>
      <c r="GL253" s="18"/>
      <c r="GM253" s="18"/>
      <c r="GN253" s="20"/>
      <c r="GO253" s="20"/>
      <c r="GP253" s="20"/>
      <c r="GQ253" s="20"/>
      <c r="GR253" s="20"/>
      <c r="GS253" s="20"/>
      <c r="GT253" s="20"/>
      <c r="GU253" s="20"/>
      <c r="GW253" s="12"/>
      <c r="GX253" s="18"/>
      <c r="GY253" s="18"/>
      <c r="GZ253" s="20"/>
      <c r="HA253" s="20"/>
      <c r="HB253" s="20"/>
      <c r="HC253" s="20"/>
      <c r="HD253" s="20"/>
      <c r="HE253" s="20"/>
      <c r="HF253" s="20"/>
      <c r="HG253" s="20"/>
      <c r="HI253" s="12"/>
      <c r="HJ253" s="18"/>
      <c r="HK253" s="18"/>
      <c r="HL253" s="20"/>
      <c r="HM253" s="20"/>
      <c r="HN253" s="20"/>
      <c r="HO253" s="20"/>
      <c r="HP253" s="20"/>
      <c r="HQ253" s="20"/>
      <c r="HR253" s="20"/>
      <c r="HS253" s="20"/>
      <c r="HU253" s="12"/>
      <c r="HV253" s="18"/>
      <c r="HW253" s="18"/>
      <c r="HX253" s="20"/>
      <c r="HY253" s="20"/>
      <c r="HZ253" s="20"/>
      <c r="IA253" s="20"/>
      <c r="IB253" s="20"/>
      <c r="IC253" s="20"/>
      <c r="ID253" s="20"/>
      <c r="IE253" s="20"/>
      <c r="IG253" s="12"/>
      <c r="IH253" s="18"/>
      <c r="II253" s="18"/>
      <c r="IJ253" s="20"/>
      <c r="IK253" s="20"/>
      <c r="IL253" s="20"/>
      <c r="IM253" s="20"/>
      <c r="IN253" s="20"/>
      <c r="IO253" s="20"/>
      <c r="IP253" s="20"/>
      <c r="IQ253" s="20"/>
      <c r="IS253" s="12"/>
      <c r="IT253" s="18"/>
      <c r="IU253" s="18"/>
    </row>
    <row r="254" spans="1:255" x14ac:dyDescent="0.25">
      <c r="A254" s="12">
        <v>42526</v>
      </c>
      <c r="B254" s="18" t="s">
        <v>30</v>
      </c>
      <c r="C254" s="18" t="s">
        <v>30</v>
      </c>
      <c r="D254" s="20">
        <v>15377.03</v>
      </c>
      <c r="E254" s="20">
        <v>47.77</v>
      </c>
      <c r="F254" s="20">
        <v>14.66</v>
      </c>
      <c r="G254" s="20">
        <v>96.81</v>
      </c>
      <c r="H254" s="20">
        <v>1.6</v>
      </c>
      <c r="I254" s="20">
        <v>377.09</v>
      </c>
      <c r="J254" s="20">
        <v>2469.2399999999998</v>
      </c>
      <c r="K254" s="20">
        <v>99.9</v>
      </c>
      <c r="L254" s="20">
        <v>29.3</v>
      </c>
      <c r="M254" s="16">
        <f t="shared" si="9"/>
        <v>18272.730000000003</v>
      </c>
      <c r="N254" s="17">
        <f t="shared" si="10"/>
        <v>0.13513251714440039</v>
      </c>
      <c r="O254" s="20">
        <v>23</v>
      </c>
      <c r="P254" s="20">
        <v>22</v>
      </c>
      <c r="Q254" s="20">
        <v>0</v>
      </c>
      <c r="R254" s="20">
        <v>0</v>
      </c>
      <c r="S254" s="15">
        <f t="shared" si="11"/>
        <v>23</v>
      </c>
      <c r="T254" s="15">
        <v>8</v>
      </c>
      <c r="U254" s="15">
        <v>609.59</v>
      </c>
      <c r="V254" s="15">
        <v>4.7</v>
      </c>
      <c r="W254" s="16">
        <v>9758.1873621143204</v>
      </c>
      <c r="X254" s="16">
        <v>3554.97</v>
      </c>
      <c r="Y254" s="12"/>
      <c r="Z254" s="18"/>
      <c r="AA254" s="18"/>
      <c r="AB254" s="20"/>
      <c r="AC254" s="20"/>
      <c r="AD254" s="20"/>
      <c r="AE254" s="20"/>
      <c r="AF254" s="20"/>
      <c r="AG254" s="20"/>
      <c r="AH254" s="20"/>
      <c r="AI254" s="20"/>
      <c r="AK254" s="12"/>
      <c r="AL254" s="18"/>
      <c r="AM254" s="18"/>
      <c r="AN254" s="20"/>
      <c r="AO254" s="20"/>
      <c r="AP254" s="20"/>
      <c r="AQ254" s="20"/>
      <c r="AR254" s="20"/>
      <c r="AS254" s="20"/>
      <c r="AT254" s="20"/>
      <c r="AU254" s="20"/>
      <c r="AW254" s="12"/>
      <c r="AX254" s="18"/>
      <c r="AY254" s="18"/>
      <c r="AZ254" s="20"/>
      <c r="BA254" s="20"/>
      <c r="BB254" s="20"/>
      <c r="BC254" s="20"/>
      <c r="BD254" s="20"/>
      <c r="BE254" s="20"/>
      <c r="BF254" s="20"/>
      <c r="BG254" s="20"/>
      <c r="BI254" s="12"/>
      <c r="BJ254" s="18"/>
      <c r="BK254" s="18"/>
      <c r="BL254" s="20"/>
      <c r="BM254" s="20"/>
      <c r="BN254" s="20"/>
      <c r="BO254" s="20"/>
      <c r="BP254" s="20"/>
      <c r="BQ254" s="20"/>
      <c r="BR254" s="20"/>
      <c r="BS254" s="20"/>
      <c r="BU254" s="12"/>
      <c r="BV254" s="18"/>
      <c r="BW254" s="18"/>
      <c r="BX254" s="20"/>
      <c r="BY254" s="20"/>
      <c r="BZ254" s="20"/>
      <c r="CA254" s="20"/>
      <c r="CB254" s="20"/>
      <c r="CC254" s="20"/>
      <c r="CD254" s="20"/>
      <c r="CE254" s="20"/>
      <c r="CG254" s="12"/>
      <c r="CH254" s="18"/>
      <c r="CI254" s="18"/>
      <c r="CJ254" s="20"/>
      <c r="CK254" s="20"/>
      <c r="CL254" s="20"/>
      <c r="CM254" s="20"/>
      <c r="CN254" s="20"/>
      <c r="CO254" s="20"/>
      <c r="CP254" s="20"/>
      <c r="CQ254" s="20"/>
      <c r="CS254" s="12"/>
      <c r="CT254" s="18"/>
      <c r="CU254" s="18"/>
      <c r="CV254" s="20"/>
      <c r="CW254" s="20"/>
      <c r="CX254" s="20"/>
      <c r="CY254" s="20"/>
      <c r="CZ254" s="20"/>
      <c r="DA254" s="20"/>
      <c r="DB254" s="20"/>
      <c r="DC254" s="20"/>
      <c r="DE254" s="12"/>
      <c r="DF254" s="18"/>
      <c r="DG254" s="18"/>
      <c r="DH254" s="20"/>
      <c r="DI254" s="20"/>
      <c r="DJ254" s="20"/>
      <c r="DK254" s="20"/>
      <c r="DL254" s="20"/>
      <c r="DM254" s="20"/>
      <c r="DN254" s="20"/>
      <c r="DO254" s="20"/>
      <c r="DQ254" s="12"/>
      <c r="DR254" s="18"/>
      <c r="DS254" s="18"/>
      <c r="DT254" s="20"/>
      <c r="DU254" s="20"/>
      <c r="DV254" s="20"/>
      <c r="DW254" s="20"/>
      <c r="DX254" s="20"/>
      <c r="DY254" s="20"/>
      <c r="DZ254" s="20"/>
      <c r="EA254" s="20"/>
      <c r="EC254" s="12"/>
      <c r="ED254" s="18"/>
      <c r="EE254" s="18"/>
      <c r="EF254" s="20"/>
      <c r="EG254" s="20"/>
      <c r="EH254" s="20"/>
      <c r="EI254" s="20"/>
      <c r="EJ254" s="20"/>
      <c r="EK254" s="20"/>
      <c r="EL254" s="20"/>
      <c r="EM254" s="20"/>
      <c r="EO254" s="12"/>
      <c r="EP254" s="18"/>
      <c r="EQ254" s="18"/>
      <c r="ER254" s="20"/>
      <c r="ES254" s="20"/>
      <c r="ET254" s="20"/>
      <c r="EU254" s="20"/>
      <c r="EV254" s="20"/>
      <c r="EW254" s="20"/>
      <c r="EX254" s="20"/>
      <c r="EY254" s="20"/>
      <c r="FA254" s="12"/>
      <c r="FB254" s="18"/>
      <c r="FC254" s="18"/>
      <c r="FD254" s="20"/>
      <c r="FE254" s="20"/>
      <c r="FF254" s="20"/>
      <c r="FG254" s="20"/>
      <c r="FH254" s="20"/>
      <c r="FI254" s="20"/>
      <c r="FJ254" s="20"/>
      <c r="FK254" s="20"/>
      <c r="FM254" s="12"/>
      <c r="FN254" s="18"/>
      <c r="FO254" s="18"/>
      <c r="FP254" s="20"/>
      <c r="FQ254" s="20"/>
      <c r="FR254" s="20"/>
      <c r="FS254" s="20"/>
      <c r="FT254" s="20"/>
      <c r="FU254" s="20"/>
      <c r="FV254" s="20"/>
      <c r="FW254" s="20"/>
      <c r="FY254" s="12"/>
      <c r="FZ254" s="18"/>
      <c r="GA254" s="18"/>
      <c r="GB254" s="20"/>
      <c r="GC254" s="20"/>
      <c r="GD254" s="20"/>
      <c r="GE254" s="20"/>
      <c r="GF254" s="20"/>
      <c r="GG254" s="20"/>
      <c r="GH254" s="20"/>
      <c r="GI254" s="20"/>
      <c r="GK254" s="12"/>
      <c r="GL254" s="18"/>
      <c r="GM254" s="18"/>
      <c r="GN254" s="20"/>
      <c r="GO254" s="20"/>
      <c r="GP254" s="20"/>
      <c r="GQ254" s="20"/>
      <c r="GR254" s="20"/>
      <c r="GS254" s="20"/>
      <c r="GT254" s="20"/>
      <c r="GU254" s="20"/>
      <c r="GW254" s="12"/>
      <c r="GX254" s="18"/>
      <c r="GY254" s="18"/>
      <c r="GZ254" s="20"/>
      <c r="HA254" s="20"/>
      <c r="HB254" s="20"/>
      <c r="HC254" s="20"/>
      <c r="HD254" s="20"/>
      <c r="HE254" s="20"/>
      <c r="HF254" s="20"/>
      <c r="HG254" s="20"/>
      <c r="HI254" s="12"/>
      <c r="HJ254" s="18"/>
      <c r="HK254" s="18"/>
      <c r="HL254" s="20"/>
      <c r="HM254" s="20"/>
      <c r="HN254" s="20"/>
      <c r="HO254" s="20"/>
      <c r="HP254" s="20"/>
      <c r="HQ254" s="20"/>
      <c r="HR254" s="20"/>
      <c r="HS254" s="20"/>
      <c r="HU254" s="12"/>
      <c r="HV254" s="18"/>
      <c r="HW254" s="18"/>
      <c r="HX254" s="20"/>
      <c r="HY254" s="20"/>
      <c r="HZ254" s="20"/>
      <c r="IA254" s="20"/>
      <c r="IB254" s="20"/>
      <c r="IC254" s="20"/>
      <c r="ID254" s="20"/>
      <c r="IE254" s="20"/>
      <c r="IG254" s="12"/>
      <c r="IH254" s="18"/>
      <c r="II254" s="18"/>
      <c r="IJ254" s="20"/>
      <c r="IK254" s="20"/>
      <c r="IL254" s="20"/>
      <c r="IM254" s="20"/>
      <c r="IN254" s="20"/>
      <c r="IO254" s="20"/>
      <c r="IP254" s="20"/>
      <c r="IQ254" s="20"/>
      <c r="IS254" s="12"/>
      <c r="IT254" s="18"/>
      <c r="IU254" s="18"/>
    </row>
    <row r="255" spans="1:255" x14ac:dyDescent="0.25">
      <c r="A255" s="12">
        <v>42533</v>
      </c>
      <c r="B255" s="18" t="s">
        <v>30</v>
      </c>
      <c r="C255" s="18" t="s">
        <v>30</v>
      </c>
      <c r="D255" s="20">
        <v>13535.52</v>
      </c>
      <c r="E255" s="20">
        <v>39.67</v>
      </c>
      <c r="F255" s="20">
        <v>14.38</v>
      </c>
      <c r="G255" s="20">
        <v>96.09</v>
      </c>
      <c r="H255" s="20">
        <v>1.34</v>
      </c>
      <c r="I255" s="20">
        <v>330.66</v>
      </c>
      <c r="J255" s="20">
        <v>2382.31</v>
      </c>
      <c r="K255" s="4">
        <v>99.9</v>
      </c>
      <c r="L255" s="20">
        <v>30.33</v>
      </c>
      <c r="M255" s="16">
        <f t="shared" si="9"/>
        <v>16289.5</v>
      </c>
      <c r="N255" s="17">
        <f t="shared" si="10"/>
        <v>0.14624819669112005</v>
      </c>
      <c r="O255" s="20">
        <v>23</v>
      </c>
      <c r="P255" s="20">
        <v>22</v>
      </c>
      <c r="Q255" s="20">
        <v>0</v>
      </c>
      <c r="R255" s="20">
        <v>0</v>
      </c>
      <c r="S255" s="15">
        <f t="shared" si="11"/>
        <v>23</v>
      </c>
      <c r="T255" s="15">
        <v>8</v>
      </c>
      <c r="U255" s="15">
        <v>570.59</v>
      </c>
      <c r="V255" s="15">
        <v>4.7699999999999996</v>
      </c>
      <c r="W255" s="16">
        <v>9748.2230018745304</v>
      </c>
      <c r="X255" s="16">
        <v>3431.38</v>
      </c>
    </row>
    <row r="256" spans="1:255" x14ac:dyDescent="0.25">
      <c r="A256" s="12">
        <v>42540</v>
      </c>
      <c r="B256" s="18" t="s">
        <v>30</v>
      </c>
      <c r="C256" s="18" t="s">
        <v>30</v>
      </c>
      <c r="D256" s="20">
        <v>10990.66</v>
      </c>
      <c r="E256" s="20">
        <v>32.64</v>
      </c>
      <c r="F256" s="20">
        <v>15.24</v>
      </c>
      <c r="G256" s="20">
        <v>94.93</v>
      </c>
      <c r="H256" s="20">
        <v>1.04</v>
      </c>
      <c r="I256" s="20">
        <v>296.39</v>
      </c>
      <c r="J256" s="20">
        <v>2663.81</v>
      </c>
      <c r="K256" s="4">
        <v>99.9</v>
      </c>
      <c r="L256" s="20">
        <v>27.91</v>
      </c>
      <c r="M256" s="16">
        <f t="shared" si="9"/>
        <v>13984.539999999999</v>
      </c>
      <c r="N256" s="17">
        <f t="shared" si="10"/>
        <v>0.19048248994961581</v>
      </c>
      <c r="O256" s="20">
        <v>23</v>
      </c>
      <c r="P256" s="20">
        <v>22</v>
      </c>
      <c r="Q256" s="20">
        <v>0</v>
      </c>
      <c r="R256" s="20">
        <v>0</v>
      </c>
      <c r="S256" s="15">
        <f t="shared" si="11"/>
        <v>23</v>
      </c>
      <c r="T256" s="15">
        <v>8</v>
      </c>
      <c r="U256" s="15">
        <v>508.81</v>
      </c>
      <c r="V256" s="15">
        <v>4.78</v>
      </c>
      <c r="W256" s="16">
        <v>9897.1494081371802</v>
      </c>
      <c r="X256" s="16">
        <v>2704.25</v>
      </c>
    </row>
    <row r="257" spans="1:24" x14ac:dyDescent="0.25">
      <c r="A257" s="12">
        <v>42547</v>
      </c>
      <c r="B257" s="18" t="s">
        <v>30</v>
      </c>
      <c r="C257" s="18" t="s">
        <v>30</v>
      </c>
      <c r="D257" s="20">
        <v>11599.27</v>
      </c>
      <c r="E257" s="20">
        <v>34.479999999999997</v>
      </c>
      <c r="F257" s="20">
        <v>14.95</v>
      </c>
      <c r="G257" s="20">
        <v>93.05</v>
      </c>
      <c r="H257" s="20">
        <v>1.62</v>
      </c>
      <c r="I257" s="20">
        <v>400.63</v>
      </c>
      <c r="J257" s="20">
        <v>2956.69</v>
      </c>
      <c r="K257" s="4">
        <v>99.9</v>
      </c>
      <c r="L257" s="20">
        <v>32.520000000000003</v>
      </c>
      <c r="M257" s="16">
        <f t="shared" si="9"/>
        <v>14992.69</v>
      </c>
      <c r="N257" s="17">
        <f t="shared" si="10"/>
        <v>0.19720877307541207</v>
      </c>
      <c r="O257" s="20">
        <v>23</v>
      </c>
      <c r="P257" s="20">
        <v>22</v>
      </c>
      <c r="Q257" s="20">
        <v>0</v>
      </c>
      <c r="R257" s="20">
        <v>0</v>
      </c>
      <c r="S257" s="15">
        <f t="shared" si="11"/>
        <v>23</v>
      </c>
      <c r="T257" s="15">
        <v>8</v>
      </c>
      <c r="U257" s="15">
        <v>518.07000000000005</v>
      </c>
      <c r="V257" s="15">
        <v>4.78</v>
      </c>
      <c r="W257" s="16">
        <v>9764.2208976953498</v>
      </c>
      <c r="X257" s="16">
        <v>3385.22</v>
      </c>
    </row>
    <row r="258" spans="1:24" x14ac:dyDescent="0.25">
      <c r="A258" s="12">
        <v>42554</v>
      </c>
      <c r="B258" s="18" t="s">
        <v>30</v>
      </c>
      <c r="C258" s="18" t="s">
        <v>30</v>
      </c>
      <c r="D258" s="20">
        <v>16200.89</v>
      </c>
      <c r="E258" s="20">
        <v>46.87</v>
      </c>
      <c r="F258" s="20">
        <v>14.55</v>
      </c>
      <c r="G258" s="20">
        <v>95.75</v>
      </c>
      <c r="H258" s="20">
        <v>1.54</v>
      </c>
      <c r="I258" s="20">
        <v>357.92</v>
      </c>
      <c r="J258" s="8">
        <v>2865.67</v>
      </c>
      <c r="K258" s="4">
        <v>99.9</v>
      </c>
      <c r="L258" s="20">
        <v>32.520000000000003</v>
      </c>
      <c r="M258" s="16">
        <f t="shared" si="9"/>
        <v>19472.89</v>
      </c>
      <c r="N258" s="17">
        <f t="shared" si="10"/>
        <v>0.1471620288513929</v>
      </c>
      <c r="O258" s="20">
        <v>23</v>
      </c>
      <c r="P258" s="20">
        <v>22</v>
      </c>
      <c r="Q258" s="20">
        <v>0</v>
      </c>
      <c r="R258" s="20">
        <v>0</v>
      </c>
      <c r="S258" s="15">
        <f t="shared" si="11"/>
        <v>23</v>
      </c>
      <c r="T258" s="15">
        <v>8</v>
      </c>
      <c r="U258" s="15">
        <v>552.92999999999995</v>
      </c>
      <c r="V258" s="15">
        <v>4.84</v>
      </c>
      <c r="W258" s="8">
        <v>9791.5071942650102</v>
      </c>
      <c r="X258" s="16">
        <v>3536.11</v>
      </c>
    </row>
    <row r="259" spans="1:24" x14ac:dyDescent="0.25">
      <c r="A259" s="12">
        <v>42561</v>
      </c>
      <c r="B259" s="18" t="s">
        <v>30</v>
      </c>
      <c r="C259" s="18" t="s">
        <v>30</v>
      </c>
      <c r="D259" s="20">
        <v>15966.23</v>
      </c>
      <c r="E259" s="20">
        <v>45.26</v>
      </c>
      <c r="F259" s="20">
        <v>14.05</v>
      </c>
      <c r="G259" s="20">
        <v>96.45</v>
      </c>
      <c r="H259" s="20">
        <v>1.38</v>
      </c>
      <c r="I259" s="20">
        <v>350.58</v>
      </c>
      <c r="J259" s="8">
        <v>2726.17</v>
      </c>
      <c r="K259" s="4">
        <v>99.9</v>
      </c>
      <c r="L259" s="20">
        <v>31.14</v>
      </c>
      <c r="M259" s="16">
        <f t="shared" ref="M259:M300" si="12">D259+E259+H259+I259+J259</f>
        <v>19089.62</v>
      </c>
      <c r="N259" s="17">
        <f t="shared" ref="N259:N300" si="13">J259/M259</f>
        <v>0.14280902396171324</v>
      </c>
      <c r="O259" s="20">
        <v>23</v>
      </c>
      <c r="P259" s="20">
        <v>22</v>
      </c>
      <c r="Q259" s="20">
        <v>0</v>
      </c>
      <c r="R259" s="20">
        <v>0</v>
      </c>
      <c r="S259" s="15">
        <f t="shared" ref="S259:S300" si="14">MAX(O259:R259)</f>
        <v>23</v>
      </c>
      <c r="T259" s="15">
        <v>8</v>
      </c>
      <c r="U259" s="15">
        <v>580.73</v>
      </c>
      <c r="V259" s="15">
        <v>4.8600000000000003</v>
      </c>
      <c r="W259" s="8">
        <v>9771.9346296829299</v>
      </c>
      <c r="X259" s="16">
        <v>3668.67</v>
      </c>
    </row>
    <row r="260" spans="1:24" x14ac:dyDescent="0.25">
      <c r="A260" s="12">
        <v>42568</v>
      </c>
      <c r="B260" s="18" t="s">
        <v>30</v>
      </c>
      <c r="C260" s="18" t="s">
        <v>30</v>
      </c>
      <c r="D260" s="20">
        <v>16264.71</v>
      </c>
      <c r="E260" s="20">
        <v>47.16</v>
      </c>
      <c r="F260" s="20">
        <v>14.78</v>
      </c>
      <c r="G260" s="20">
        <v>95.99</v>
      </c>
      <c r="H260" s="20">
        <v>1.49</v>
      </c>
      <c r="I260" s="20">
        <v>333.87</v>
      </c>
      <c r="J260" s="8">
        <v>3034.84</v>
      </c>
      <c r="K260" s="23">
        <v>99.83</v>
      </c>
      <c r="L260" s="20">
        <v>34.049999999999997</v>
      </c>
      <c r="M260" s="16">
        <f t="shared" si="12"/>
        <v>19682.07</v>
      </c>
      <c r="N260" s="17">
        <f t="shared" si="13"/>
        <v>0.15419313110866897</v>
      </c>
      <c r="O260" s="20">
        <v>23</v>
      </c>
      <c r="P260" s="20">
        <v>22</v>
      </c>
      <c r="Q260" s="20">
        <v>0</v>
      </c>
      <c r="R260" s="20">
        <v>0</v>
      </c>
      <c r="S260" s="15">
        <f t="shared" si="14"/>
        <v>23</v>
      </c>
      <c r="T260" s="15">
        <v>8</v>
      </c>
      <c r="U260" s="15">
        <v>561.78</v>
      </c>
      <c r="V260" s="15">
        <v>4.8099999999999996</v>
      </c>
      <c r="W260" s="8">
        <v>9973.8472985523604</v>
      </c>
      <c r="X260" s="16">
        <v>3664.97</v>
      </c>
    </row>
    <row r="261" spans="1:24" x14ac:dyDescent="0.25">
      <c r="A261" s="12">
        <v>42575</v>
      </c>
      <c r="B261" s="18" t="s">
        <v>30</v>
      </c>
      <c r="C261" s="18" t="s">
        <v>30</v>
      </c>
      <c r="D261" s="20">
        <v>16110.59</v>
      </c>
      <c r="E261" s="20">
        <v>48.99</v>
      </c>
      <c r="F261" s="20">
        <v>15.14</v>
      </c>
      <c r="G261" s="20">
        <v>94.68</v>
      </c>
      <c r="H261" s="20">
        <v>1.67</v>
      </c>
      <c r="I261" s="20">
        <v>391.7</v>
      </c>
      <c r="J261" s="8">
        <v>3427.07</v>
      </c>
      <c r="K261" s="23">
        <v>99.81</v>
      </c>
      <c r="L261" s="20">
        <v>36.18</v>
      </c>
      <c r="M261" s="16">
        <f t="shared" si="12"/>
        <v>19980.02</v>
      </c>
      <c r="N261" s="17">
        <f t="shared" si="13"/>
        <v>0.17152485332847514</v>
      </c>
      <c r="O261" s="20">
        <v>23</v>
      </c>
      <c r="P261" s="20">
        <v>22</v>
      </c>
      <c r="Q261" s="20">
        <v>0</v>
      </c>
      <c r="R261" s="20">
        <v>0</v>
      </c>
      <c r="S261" s="15">
        <f t="shared" si="14"/>
        <v>23</v>
      </c>
      <c r="T261" s="15">
        <v>9</v>
      </c>
      <c r="U261" s="15">
        <v>500.66</v>
      </c>
      <c r="V261" s="15">
        <v>4.82</v>
      </c>
      <c r="W261" s="8">
        <v>10626.804955333</v>
      </c>
      <c r="X261" s="16">
        <v>3237.36</v>
      </c>
    </row>
    <row r="262" spans="1:24" x14ac:dyDescent="0.25">
      <c r="A262" s="12">
        <v>42491</v>
      </c>
      <c r="B262" s="18" t="s">
        <v>34</v>
      </c>
      <c r="C262" s="18" t="s">
        <v>34</v>
      </c>
      <c r="D262" s="16">
        <v>7158.5420703125001</v>
      </c>
      <c r="E262" s="16">
        <v>27.474160156250001</v>
      </c>
      <c r="F262" s="16">
        <v>14.68</v>
      </c>
      <c r="G262" s="16">
        <v>95.56</v>
      </c>
      <c r="H262" s="16">
        <v>1.0381640624999999</v>
      </c>
      <c r="I262" s="16">
        <v>175.9331640625</v>
      </c>
      <c r="J262" s="16">
        <v>106.68</v>
      </c>
      <c r="K262" s="16">
        <v>99.82</v>
      </c>
      <c r="L262" s="16">
        <v>10.75</v>
      </c>
      <c r="M262" s="16">
        <f t="shared" si="12"/>
        <v>7469.6675585937501</v>
      </c>
      <c r="N262" s="17">
        <f t="shared" si="13"/>
        <v>1.4281760086801472E-2</v>
      </c>
      <c r="S262" s="15">
        <f t="shared" si="14"/>
        <v>0</v>
      </c>
      <c r="U262" s="15">
        <v>550.88</v>
      </c>
      <c r="V262" s="15">
        <v>4.1399999999999997</v>
      </c>
      <c r="W262" s="16">
        <v>7928.2986639121</v>
      </c>
      <c r="X262" s="16">
        <v>2086.46</v>
      </c>
    </row>
    <row r="263" spans="1:24" x14ac:dyDescent="0.25">
      <c r="A263" s="12">
        <v>42498</v>
      </c>
      <c r="B263" s="18" t="s">
        <v>34</v>
      </c>
      <c r="C263" s="18" t="s">
        <v>34</v>
      </c>
      <c r="D263" s="16">
        <v>8820.4587597656246</v>
      </c>
      <c r="E263" s="16">
        <v>30.912558593749999</v>
      </c>
      <c r="F263" s="16">
        <v>14.32</v>
      </c>
      <c r="G263" s="16">
        <v>93.74</v>
      </c>
      <c r="H263" s="16">
        <v>1.1382617187499999</v>
      </c>
      <c r="I263" s="16">
        <v>202.18875</v>
      </c>
      <c r="J263" s="16">
        <v>164.09</v>
      </c>
      <c r="K263" s="16">
        <v>99.79</v>
      </c>
      <c r="L263" s="16">
        <v>13.55</v>
      </c>
      <c r="M263" s="16">
        <f t="shared" si="12"/>
        <v>9218.788330078125</v>
      </c>
      <c r="N263" s="17">
        <f t="shared" si="13"/>
        <v>1.7799519212804121E-2</v>
      </c>
      <c r="S263" s="15">
        <f t="shared" si="14"/>
        <v>0</v>
      </c>
      <c r="U263" s="15">
        <v>517.96</v>
      </c>
      <c r="V263" s="15">
        <v>4.17</v>
      </c>
      <c r="W263" s="16">
        <v>8451.6229396975996</v>
      </c>
      <c r="X263" s="16">
        <v>2184.69</v>
      </c>
    </row>
    <row r="264" spans="1:24" x14ac:dyDescent="0.25">
      <c r="A264" s="12">
        <v>42505</v>
      </c>
      <c r="B264" s="18" t="s">
        <v>34</v>
      </c>
      <c r="C264" s="18" t="s">
        <v>34</v>
      </c>
      <c r="D264" s="16">
        <v>8282.6066796875002</v>
      </c>
      <c r="E264" s="16">
        <v>29.944013671874998</v>
      </c>
      <c r="F264" s="16">
        <v>13.83</v>
      </c>
      <c r="G264" s="16">
        <v>95.05</v>
      </c>
      <c r="H264" s="16">
        <v>0.856201171875</v>
      </c>
      <c r="I264" s="16">
        <v>175.325380859375</v>
      </c>
      <c r="J264" s="16">
        <v>908.31</v>
      </c>
      <c r="K264" s="16">
        <v>99.73</v>
      </c>
      <c r="L264" s="16">
        <v>29.11</v>
      </c>
      <c r="M264" s="16">
        <f t="shared" si="12"/>
        <v>9397.0422753906241</v>
      </c>
      <c r="N264" s="17">
        <f t="shared" si="13"/>
        <v>9.6659137352049701E-2</v>
      </c>
      <c r="S264" s="15">
        <f t="shared" si="14"/>
        <v>0</v>
      </c>
      <c r="U264" s="15">
        <v>532.96</v>
      </c>
      <c r="V264" s="15">
        <v>4.2</v>
      </c>
      <c r="W264" s="16">
        <v>8097.4792048838999</v>
      </c>
      <c r="X264" s="16">
        <v>2402.0100000000002</v>
      </c>
    </row>
    <row r="265" spans="1:24" x14ac:dyDescent="0.25">
      <c r="A265" s="12">
        <v>42512</v>
      </c>
      <c r="B265" s="19" t="s">
        <v>34</v>
      </c>
      <c r="C265" s="19" t="s">
        <v>34</v>
      </c>
      <c r="D265" s="16">
        <v>8036.0908984375001</v>
      </c>
      <c r="E265" s="16">
        <v>29.002226562499999</v>
      </c>
      <c r="F265" s="16">
        <v>12.32</v>
      </c>
      <c r="G265" s="16">
        <v>96.51</v>
      </c>
      <c r="H265" s="16">
        <v>1.0133593750000001</v>
      </c>
      <c r="I265" s="16">
        <v>175.17692382812501</v>
      </c>
      <c r="J265" s="16">
        <v>1571.98</v>
      </c>
      <c r="K265" s="16">
        <v>99.8</v>
      </c>
      <c r="L265" s="16">
        <v>28.5</v>
      </c>
      <c r="M265" s="16">
        <f t="shared" si="12"/>
        <v>9813.2634082031254</v>
      </c>
      <c r="N265" s="17">
        <f t="shared" si="13"/>
        <v>0.16018932078048032</v>
      </c>
      <c r="S265" s="15">
        <f t="shared" si="14"/>
        <v>0</v>
      </c>
      <c r="U265" s="15">
        <v>607.09</v>
      </c>
      <c r="V265" s="15">
        <v>4.28</v>
      </c>
      <c r="W265" s="16">
        <v>7851.47081301248</v>
      </c>
      <c r="X265" s="16">
        <v>2261.36</v>
      </c>
    </row>
    <row r="266" spans="1:24" x14ac:dyDescent="0.25">
      <c r="A266" s="12">
        <v>42519</v>
      </c>
      <c r="B266" s="19" t="s">
        <v>34</v>
      </c>
      <c r="C266" s="19" t="s">
        <v>34</v>
      </c>
      <c r="D266" s="16">
        <v>6922.0777832031254</v>
      </c>
      <c r="E266" s="16">
        <v>24.615156249999998</v>
      </c>
      <c r="F266" s="16">
        <v>12.17</v>
      </c>
      <c r="G266" s="16">
        <v>96.56</v>
      </c>
      <c r="H266" s="16">
        <v>0.988408203125</v>
      </c>
      <c r="I266" s="16">
        <v>171.610751953125</v>
      </c>
      <c r="J266" s="16">
        <v>1972.57</v>
      </c>
      <c r="K266" s="16">
        <v>99.78</v>
      </c>
      <c r="L266" s="16">
        <v>31.15</v>
      </c>
      <c r="M266" s="16">
        <f t="shared" si="12"/>
        <v>9091.8620996093759</v>
      </c>
      <c r="N266" s="17">
        <f t="shared" si="13"/>
        <v>0.2169599558801876</v>
      </c>
      <c r="O266" s="15">
        <v>15</v>
      </c>
      <c r="P266" s="15">
        <v>12</v>
      </c>
      <c r="Q266" s="15">
        <v>0</v>
      </c>
      <c r="R266" s="15">
        <v>0</v>
      </c>
      <c r="S266" s="15">
        <f t="shared" si="14"/>
        <v>15</v>
      </c>
      <c r="T266" s="15">
        <v>6</v>
      </c>
      <c r="U266" s="15">
        <v>650.39</v>
      </c>
      <c r="V266" s="15">
        <v>4.2699999999999996</v>
      </c>
      <c r="W266" s="16">
        <v>8441.6956066791608</v>
      </c>
      <c r="X266" s="16">
        <v>2283.98</v>
      </c>
    </row>
    <row r="267" spans="1:24" x14ac:dyDescent="0.25">
      <c r="A267" s="12">
        <v>42526</v>
      </c>
      <c r="B267" s="18" t="s">
        <v>34</v>
      </c>
      <c r="C267" s="18" t="s">
        <v>34</v>
      </c>
      <c r="D267" s="20">
        <v>8198.27</v>
      </c>
      <c r="E267" s="20">
        <v>46.1</v>
      </c>
      <c r="F267" s="20">
        <v>12.5</v>
      </c>
      <c r="G267" s="20">
        <v>96.81</v>
      </c>
      <c r="H267" s="20">
        <v>1.0900000000000001</v>
      </c>
      <c r="I267" s="20">
        <v>198.97</v>
      </c>
      <c r="J267" s="20">
        <v>2202.21</v>
      </c>
      <c r="K267" s="20">
        <v>99.8</v>
      </c>
      <c r="L267" s="20">
        <v>32.409999999999997</v>
      </c>
      <c r="M267" s="16">
        <f t="shared" si="12"/>
        <v>10646.64</v>
      </c>
      <c r="N267" s="17">
        <f t="shared" si="13"/>
        <v>0.20684554000135255</v>
      </c>
      <c r="O267" s="20">
        <v>15</v>
      </c>
      <c r="P267" s="20">
        <v>12</v>
      </c>
      <c r="Q267" s="20">
        <v>0</v>
      </c>
      <c r="R267" s="20">
        <v>0</v>
      </c>
      <c r="S267" s="15">
        <f t="shared" si="14"/>
        <v>15</v>
      </c>
      <c r="T267" s="15">
        <v>6</v>
      </c>
      <c r="U267" s="15">
        <v>605.71</v>
      </c>
      <c r="V267" s="15">
        <v>4.26</v>
      </c>
      <c r="W267" s="16">
        <v>8918.0303518315195</v>
      </c>
      <c r="X267" s="16">
        <v>2259.31</v>
      </c>
    </row>
    <row r="268" spans="1:24" x14ac:dyDescent="0.25">
      <c r="A268" s="12">
        <v>42533</v>
      </c>
      <c r="B268" s="18" t="s">
        <v>34</v>
      </c>
      <c r="C268" s="18" t="s">
        <v>34</v>
      </c>
      <c r="D268" s="20">
        <v>7582.77</v>
      </c>
      <c r="E268" s="20">
        <v>24.22</v>
      </c>
      <c r="F268" s="20">
        <v>12.79</v>
      </c>
      <c r="G268" s="20">
        <v>97.07</v>
      </c>
      <c r="H268" s="20">
        <v>0.9</v>
      </c>
      <c r="I268" s="20">
        <v>175.07</v>
      </c>
      <c r="J268" s="20">
        <v>2158.64</v>
      </c>
      <c r="K268" s="20">
        <v>99.78</v>
      </c>
      <c r="L268" s="15">
        <v>35.950000000000003</v>
      </c>
      <c r="M268" s="16">
        <f t="shared" si="12"/>
        <v>9941.6</v>
      </c>
      <c r="N268" s="17">
        <f t="shared" si="13"/>
        <v>0.21713205117888468</v>
      </c>
      <c r="O268" s="18">
        <v>15</v>
      </c>
      <c r="P268" s="20">
        <v>12</v>
      </c>
      <c r="Q268" s="20">
        <v>0</v>
      </c>
      <c r="R268" s="20">
        <v>0</v>
      </c>
      <c r="S268" s="15">
        <f t="shared" si="14"/>
        <v>15</v>
      </c>
      <c r="T268" s="20">
        <v>6</v>
      </c>
      <c r="U268" s="15">
        <v>689.3</v>
      </c>
      <c r="V268" s="15">
        <v>4.5</v>
      </c>
      <c r="W268" s="16">
        <v>8906.1071830340297</v>
      </c>
      <c r="X268" s="16">
        <v>2007.13</v>
      </c>
    </row>
    <row r="269" spans="1:24" x14ac:dyDescent="0.25">
      <c r="A269" s="12">
        <v>42540</v>
      </c>
      <c r="B269" s="18" t="s">
        <v>34</v>
      </c>
      <c r="C269" s="18" t="s">
        <v>34</v>
      </c>
      <c r="D269" s="20">
        <v>6164.45</v>
      </c>
      <c r="E269" s="20">
        <v>20.93</v>
      </c>
      <c r="F269" s="20">
        <v>13.53</v>
      </c>
      <c r="G269" s="20">
        <v>97.07</v>
      </c>
      <c r="H269" s="20">
        <v>0.55000000000000004</v>
      </c>
      <c r="I269" s="20">
        <v>134.91999999999999</v>
      </c>
      <c r="J269" s="20">
        <v>2556.2600000000002</v>
      </c>
      <c r="K269" s="20">
        <v>99.79</v>
      </c>
      <c r="L269" s="15">
        <v>34.9</v>
      </c>
      <c r="M269" s="16">
        <f t="shared" si="12"/>
        <v>8877.11</v>
      </c>
      <c r="N269" s="17">
        <f t="shared" si="13"/>
        <v>0.28796083410028717</v>
      </c>
      <c r="O269" s="18">
        <v>14</v>
      </c>
      <c r="P269" s="20">
        <v>12</v>
      </c>
      <c r="Q269" s="20">
        <v>0</v>
      </c>
      <c r="R269" s="20">
        <v>0</v>
      </c>
      <c r="S269" s="15">
        <f t="shared" si="14"/>
        <v>14</v>
      </c>
      <c r="T269" s="20">
        <v>7</v>
      </c>
      <c r="U269" s="15">
        <v>615.41</v>
      </c>
      <c r="V269" s="15">
        <v>4.5</v>
      </c>
      <c r="W269" s="16">
        <v>9007.2297350666395</v>
      </c>
      <c r="X269" s="16">
        <v>2087.39</v>
      </c>
    </row>
    <row r="270" spans="1:24" x14ac:dyDescent="0.25">
      <c r="A270" s="12">
        <v>42547</v>
      </c>
      <c r="B270" s="18" t="s">
        <v>34</v>
      </c>
      <c r="C270" s="18" t="s">
        <v>34</v>
      </c>
      <c r="D270" s="20">
        <v>6092.82</v>
      </c>
      <c r="E270" s="20">
        <v>21.04</v>
      </c>
      <c r="F270" s="20">
        <v>12.62</v>
      </c>
      <c r="G270" s="20">
        <v>96.26</v>
      </c>
      <c r="H270" s="20">
        <v>1.1000000000000001</v>
      </c>
      <c r="I270" s="20">
        <v>205.47</v>
      </c>
      <c r="J270" s="20">
        <v>2813</v>
      </c>
      <c r="K270" s="20">
        <v>99.8</v>
      </c>
      <c r="L270" s="15">
        <v>38.090000000000003</v>
      </c>
      <c r="M270" s="16">
        <f t="shared" si="12"/>
        <v>9133.43</v>
      </c>
      <c r="N270" s="17">
        <f t="shared" si="13"/>
        <v>0.30798944098766839</v>
      </c>
      <c r="O270" s="18">
        <v>14</v>
      </c>
      <c r="P270" s="20">
        <v>12</v>
      </c>
      <c r="Q270" s="20">
        <v>0</v>
      </c>
      <c r="R270" s="20">
        <v>0</v>
      </c>
      <c r="S270" s="15">
        <f t="shared" si="14"/>
        <v>14</v>
      </c>
      <c r="T270" s="20">
        <v>7</v>
      </c>
      <c r="U270" s="15">
        <v>692.55</v>
      </c>
      <c r="V270" s="15">
        <v>4.5199999999999996</v>
      </c>
      <c r="W270" s="16">
        <v>9114.1674591561004</v>
      </c>
      <c r="X270" s="16">
        <v>2127</v>
      </c>
    </row>
    <row r="271" spans="1:24" x14ac:dyDescent="0.25">
      <c r="A271" s="12">
        <v>42554</v>
      </c>
      <c r="B271" s="18" t="s">
        <v>34</v>
      </c>
      <c r="C271" s="18" t="s">
        <v>34</v>
      </c>
      <c r="D271" s="20">
        <v>8587.4599999999991</v>
      </c>
      <c r="E271" s="20">
        <v>26.69</v>
      </c>
      <c r="F271" s="20">
        <v>12.63</v>
      </c>
      <c r="G271" s="20">
        <v>97.64</v>
      </c>
      <c r="H271" s="20">
        <v>1.28</v>
      </c>
      <c r="I271" s="20">
        <v>201.29</v>
      </c>
      <c r="J271" s="8">
        <v>2961.33</v>
      </c>
      <c r="K271" s="8">
        <v>99.8</v>
      </c>
      <c r="L271" s="15">
        <v>39.229999999999997</v>
      </c>
      <c r="M271" s="16">
        <f t="shared" si="12"/>
        <v>11778.050000000001</v>
      </c>
      <c r="N271" s="17">
        <f t="shared" si="13"/>
        <v>0.25142786794078814</v>
      </c>
      <c r="O271" s="18">
        <v>14</v>
      </c>
      <c r="P271" s="20">
        <v>13</v>
      </c>
      <c r="Q271" s="20">
        <v>0</v>
      </c>
      <c r="R271" s="20">
        <v>0</v>
      </c>
      <c r="S271" s="15">
        <f t="shared" si="14"/>
        <v>14</v>
      </c>
      <c r="T271" s="20">
        <v>7</v>
      </c>
      <c r="U271" s="15">
        <v>719.39</v>
      </c>
      <c r="V271" s="15">
        <v>4.58</v>
      </c>
      <c r="W271" s="8">
        <v>9183.2155664137899</v>
      </c>
      <c r="X271" s="16">
        <v>2152.75</v>
      </c>
    </row>
    <row r="272" spans="1:24" x14ac:dyDescent="0.25">
      <c r="A272" s="12">
        <v>42561</v>
      </c>
      <c r="B272" s="18" t="s">
        <v>34</v>
      </c>
      <c r="C272" s="18" t="s">
        <v>34</v>
      </c>
      <c r="D272" s="20">
        <v>8829.74</v>
      </c>
      <c r="E272" s="20">
        <v>27.42</v>
      </c>
      <c r="F272" s="20">
        <v>13.1</v>
      </c>
      <c r="G272" s="20">
        <v>97.65</v>
      </c>
      <c r="H272" s="20">
        <v>1.19</v>
      </c>
      <c r="I272" s="20">
        <v>198.8</v>
      </c>
      <c r="J272" s="8">
        <v>3373.39</v>
      </c>
      <c r="K272" s="8">
        <v>99.81</v>
      </c>
      <c r="L272" s="15">
        <v>41.85</v>
      </c>
      <c r="M272" s="16">
        <f t="shared" si="12"/>
        <v>12430.539999999999</v>
      </c>
      <c r="N272" s="17">
        <f t="shared" si="13"/>
        <v>0.27137919993821669</v>
      </c>
      <c r="O272" s="18">
        <v>14</v>
      </c>
      <c r="P272" s="20">
        <v>13</v>
      </c>
      <c r="Q272" s="20">
        <v>0</v>
      </c>
      <c r="R272" s="20">
        <v>0</v>
      </c>
      <c r="S272" s="15">
        <f t="shared" si="14"/>
        <v>14</v>
      </c>
      <c r="T272" s="20">
        <v>7</v>
      </c>
      <c r="U272" s="15">
        <v>729.8</v>
      </c>
      <c r="V272" s="15">
        <v>4.59</v>
      </c>
      <c r="W272" s="8">
        <v>9305.8695777987105</v>
      </c>
      <c r="X272" s="16">
        <v>2216.77</v>
      </c>
    </row>
    <row r="273" spans="1:24" x14ac:dyDescent="0.25">
      <c r="A273" s="12">
        <v>42568</v>
      </c>
      <c r="B273" s="18" t="s">
        <v>34</v>
      </c>
      <c r="C273" s="18" t="s">
        <v>34</v>
      </c>
      <c r="D273" s="20">
        <v>8855.4699999999993</v>
      </c>
      <c r="E273" s="20">
        <v>25.99</v>
      </c>
      <c r="F273" s="20">
        <v>12.95</v>
      </c>
      <c r="G273" s="20">
        <v>98.13</v>
      </c>
      <c r="H273" s="20">
        <v>1.2</v>
      </c>
      <c r="I273" s="20">
        <v>192.03</v>
      </c>
      <c r="J273" s="8">
        <v>3438.61</v>
      </c>
      <c r="K273" s="8">
        <v>99.8</v>
      </c>
      <c r="L273" s="15">
        <v>40.98</v>
      </c>
      <c r="M273" s="16">
        <f t="shared" si="12"/>
        <v>12513.300000000001</v>
      </c>
      <c r="N273" s="17">
        <f t="shared" si="13"/>
        <v>0.27479641661272403</v>
      </c>
      <c r="O273" s="18">
        <v>14</v>
      </c>
      <c r="P273" s="20">
        <v>13</v>
      </c>
      <c r="Q273" s="20">
        <v>0</v>
      </c>
      <c r="R273" s="20">
        <v>0</v>
      </c>
      <c r="S273" s="15">
        <f t="shared" si="14"/>
        <v>14</v>
      </c>
      <c r="T273" s="20">
        <v>7</v>
      </c>
      <c r="U273" s="15">
        <v>729.43</v>
      </c>
      <c r="V273" s="15">
        <v>4.6500000000000004</v>
      </c>
      <c r="W273" s="8">
        <v>9371.6304642433206</v>
      </c>
      <c r="X273" s="16">
        <v>2284.61</v>
      </c>
    </row>
    <row r="274" spans="1:24" x14ac:dyDescent="0.25">
      <c r="A274" s="12">
        <v>42575</v>
      </c>
      <c r="B274" s="18" t="s">
        <v>34</v>
      </c>
      <c r="C274" s="18" t="s">
        <v>34</v>
      </c>
      <c r="D274" s="20">
        <v>8661.8700000000008</v>
      </c>
      <c r="E274" s="20">
        <v>23.83</v>
      </c>
      <c r="F274" s="20">
        <v>12.2</v>
      </c>
      <c r="G274" s="20">
        <v>97.52</v>
      </c>
      <c r="H274" s="20">
        <v>1.36</v>
      </c>
      <c r="I274" s="20">
        <v>204.73</v>
      </c>
      <c r="J274" s="8">
        <v>3398.98</v>
      </c>
      <c r="K274" s="8">
        <v>99.03</v>
      </c>
      <c r="L274" s="15">
        <v>39.14</v>
      </c>
      <c r="M274" s="16">
        <f t="shared" si="12"/>
        <v>12290.77</v>
      </c>
      <c r="N274" s="17">
        <f t="shared" si="13"/>
        <v>0.27654736033625232</v>
      </c>
      <c r="O274" s="18">
        <v>14</v>
      </c>
      <c r="P274" s="20">
        <v>13</v>
      </c>
      <c r="Q274" s="20">
        <v>0</v>
      </c>
      <c r="R274" s="20">
        <v>0</v>
      </c>
      <c r="S274" s="15">
        <f t="shared" si="14"/>
        <v>14</v>
      </c>
      <c r="T274" s="20">
        <v>7</v>
      </c>
      <c r="U274" s="15">
        <v>748.89</v>
      </c>
      <c r="V274" s="15">
        <v>4.75</v>
      </c>
      <c r="W274" s="8">
        <v>9274.5373809716893</v>
      </c>
      <c r="X274" s="16">
        <v>1932.82</v>
      </c>
    </row>
    <row r="275" spans="1:24" x14ac:dyDescent="0.25">
      <c r="A275" s="12">
        <v>42491</v>
      </c>
      <c r="B275" s="19" t="s">
        <v>35</v>
      </c>
      <c r="C275" s="19" t="s">
        <v>36</v>
      </c>
      <c r="D275" s="16">
        <v>6512.7870703125</v>
      </c>
      <c r="E275" s="16">
        <v>35.474335937500001</v>
      </c>
      <c r="F275" s="16">
        <v>10.06</v>
      </c>
      <c r="G275" s="16">
        <v>97.49</v>
      </c>
      <c r="H275" s="16">
        <v>2.0760839843749999</v>
      </c>
      <c r="I275" s="16">
        <v>41.548603515624997</v>
      </c>
      <c r="J275" s="16">
        <v>2251.34</v>
      </c>
      <c r="K275" s="16">
        <v>99.81</v>
      </c>
      <c r="L275" s="16">
        <v>28.49</v>
      </c>
      <c r="M275" s="16">
        <f t="shared" si="12"/>
        <v>8843.2260937499996</v>
      </c>
      <c r="N275" s="17">
        <f t="shared" si="13"/>
        <v>0.25458356216756095</v>
      </c>
      <c r="S275" s="15">
        <f t="shared" si="14"/>
        <v>0</v>
      </c>
      <c r="U275" s="15">
        <v>891.3</v>
      </c>
      <c r="V275" s="15">
        <v>6.3</v>
      </c>
      <c r="W275" s="16">
        <v>8572.3144901322794</v>
      </c>
      <c r="X275" s="16">
        <v>2344.29</v>
      </c>
    </row>
    <row r="276" spans="1:24" x14ac:dyDescent="0.25">
      <c r="A276" s="12">
        <v>42498</v>
      </c>
      <c r="B276" s="18" t="s">
        <v>35</v>
      </c>
      <c r="C276" s="18" t="s">
        <v>36</v>
      </c>
      <c r="D276" s="16">
        <v>6926.5320605468751</v>
      </c>
      <c r="E276" s="16">
        <v>45.124404296874999</v>
      </c>
      <c r="F276" s="16">
        <v>10.26</v>
      </c>
      <c r="G276" s="16">
        <v>97.94</v>
      </c>
      <c r="H276" s="16">
        <v>2.0008886718749999</v>
      </c>
      <c r="I276" s="16">
        <v>43.055693359374999</v>
      </c>
      <c r="J276" s="16">
        <v>543.99</v>
      </c>
      <c r="K276" s="16">
        <v>99.84</v>
      </c>
      <c r="L276" s="16">
        <v>27.87</v>
      </c>
      <c r="M276" s="16">
        <f t="shared" si="12"/>
        <v>7560.7030468749999</v>
      </c>
      <c r="N276" s="17">
        <f t="shared" si="13"/>
        <v>7.19496582033919E-2</v>
      </c>
      <c r="S276" s="15">
        <f t="shared" si="14"/>
        <v>0</v>
      </c>
      <c r="U276" s="15">
        <v>880.98</v>
      </c>
      <c r="V276" s="15">
        <v>6.15</v>
      </c>
      <c r="W276" s="16">
        <v>8849.3444739570095</v>
      </c>
      <c r="X276" s="16">
        <v>2243.9699999999998</v>
      </c>
    </row>
    <row r="277" spans="1:24" x14ac:dyDescent="0.25">
      <c r="A277" s="12">
        <v>42505</v>
      </c>
      <c r="B277" s="18" t="s">
        <v>35</v>
      </c>
      <c r="C277" s="18" t="s">
        <v>36</v>
      </c>
      <c r="D277" s="16">
        <v>5686.7537695312503</v>
      </c>
      <c r="E277" s="16">
        <v>10.025996093750001</v>
      </c>
      <c r="F277" s="16">
        <v>9.14</v>
      </c>
      <c r="G277" s="16">
        <v>98.68</v>
      </c>
      <c r="H277" s="16">
        <v>1.9846777343749999</v>
      </c>
      <c r="I277" s="16">
        <v>45.606044921874997</v>
      </c>
      <c r="J277" s="16">
        <v>33.4</v>
      </c>
      <c r="K277" s="16">
        <v>99.82</v>
      </c>
      <c r="L277" s="16">
        <v>46.79</v>
      </c>
      <c r="M277" s="16">
        <f t="shared" si="12"/>
        <v>5777.7704882812495</v>
      </c>
      <c r="N277" s="17">
        <f t="shared" si="13"/>
        <v>5.7807765240491076E-3</v>
      </c>
      <c r="S277" s="15">
        <f t="shared" si="14"/>
        <v>0</v>
      </c>
      <c r="U277" s="15">
        <v>1037.45</v>
      </c>
      <c r="V277" s="15">
        <v>6.07</v>
      </c>
      <c r="W277" s="16">
        <v>9750.1082875060201</v>
      </c>
      <c r="X277" s="3">
        <f>AVERAGE(X274:X276)</f>
        <v>2173.6933333333332</v>
      </c>
    </row>
    <row r="278" spans="1:24" x14ac:dyDescent="0.25">
      <c r="A278" s="12">
        <v>42512</v>
      </c>
      <c r="B278" s="18" t="s">
        <v>35</v>
      </c>
      <c r="C278" s="18" t="s">
        <v>36</v>
      </c>
      <c r="D278" s="16">
        <v>7868.8270703124999</v>
      </c>
      <c r="E278" s="16">
        <v>12.827851562499999</v>
      </c>
      <c r="F278" s="16">
        <v>8.25</v>
      </c>
      <c r="G278" s="16">
        <v>98.71</v>
      </c>
      <c r="H278" s="16">
        <v>1.311259765625</v>
      </c>
      <c r="I278" s="16">
        <v>36.023007812499998</v>
      </c>
      <c r="J278" s="16">
        <v>1489.84</v>
      </c>
      <c r="K278" s="16">
        <v>99.8</v>
      </c>
      <c r="L278" s="16">
        <v>30.82</v>
      </c>
      <c r="M278" s="16">
        <f t="shared" si="12"/>
        <v>9408.8291894531249</v>
      </c>
      <c r="N278" s="17">
        <f t="shared" si="13"/>
        <v>0.1583448875520074</v>
      </c>
      <c r="S278" s="15">
        <f t="shared" si="14"/>
        <v>0</v>
      </c>
      <c r="U278" s="15">
        <v>1142.96</v>
      </c>
      <c r="V278" s="15">
        <v>6.32</v>
      </c>
      <c r="W278" s="16">
        <v>9830.0107701524394</v>
      </c>
      <c r="X278" s="16">
        <v>2789.5</v>
      </c>
    </row>
    <row r="279" spans="1:24" x14ac:dyDescent="0.25">
      <c r="A279" s="12">
        <v>42519</v>
      </c>
      <c r="B279" s="18" t="s">
        <v>35</v>
      </c>
      <c r="C279" s="18" t="s">
        <v>36</v>
      </c>
      <c r="D279" s="16">
        <v>6519.5457714843751</v>
      </c>
      <c r="E279" s="16">
        <v>10.343291015625001</v>
      </c>
      <c r="F279" s="16">
        <v>7.88</v>
      </c>
      <c r="G279" s="16">
        <v>98.84</v>
      </c>
      <c r="H279" s="16">
        <v>1.4339355468749999</v>
      </c>
      <c r="I279" s="16">
        <v>33.060654296875001</v>
      </c>
      <c r="J279" s="16">
        <v>3877.88</v>
      </c>
      <c r="K279" s="16">
        <v>99.83</v>
      </c>
      <c r="L279" s="16">
        <v>32.39</v>
      </c>
      <c r="M279" s="16">
        <f t="shared" si="12"/>
        <v>10442.26365234375</v>
      </c>
      <c r="N279" s="17">
        <f t="shared" si="13"/>
        <v>0.37136392348507841</v>
      </c>
      <c r="O279" s="15">
        <v>13</v>
      </c>
      <c r="P279" s="15">
        <v>10</v>
      </c>
      <c r="Q279" s="15">
        <v>0</v>
      </c>
      <c r="R279" s="15">
        <v>0</v>
      </c>
      <c r="S279" s="15">
        <f t="shared" si="14"/>
        <v>13</v>
      </c>
      <c r="T279" s="15">
        <v>8</v>
      </c>
      <c r="U279" s="15">
        <v>1238.6400000000001</v>
      </c>
      <c r="V279" s="15">
        <v>6.35</v>
      </c>
      <c r="W279" s="16">
        <v>9854.9083427582209</v>
      </c>
      <c r="X279" s="16">
        <v>2597.39</v>
      </c>
    </row>
    <row r="280" spans="1:24" x14ac:dyDescent="0.25">
      <c r="A280" s="12">
        <v>42526</v>
      </c>
      <c r="B280" s="18" t="s">
        <v>35</v>
      </c>
      <c r="C280" s="18" t="s">
        <v>36</v>
      </c>
      <c r="D280" s="20">
        <v>7674.12</v>
      </c>
      <c r="E280" s="20">
        <v>12.96</v>
      </c>
      <c r="F280" s="20">
        <v>7.98</v>
      </c>
      <c r="G280" s="20">
        <v>98.76</v>
      </c>
      <c r="H280" s="20">
        <v>1.44</v>
      </c>
      <c r="I280" s="20">
        <v>37.29</v>
      </c>
      <c r="J280" s="20">
        <v>4011.86</v>
      </c>
      <c r="K280" s="20">
        <v>99.93</v>
      </c>
      <c r="L280" s="20">
        <v>33.35</v>
      </c>
      <c r="M280" s="16">
        <f t="shared" si="12"/>
        <v>11737.67</v>
      </c>
      <c r="N280" s="17">
        <f t="shared" si="13"/>
        <v>0.34179355868754191</v>
      </c>
      <c r="O280" s="20">
        <v>13</v>
      </c>
      <c r="P280" s="20">
        <v>10</v>
      </c>
      <c r="Q280" s="20">
        <v>0</v>
      </c>
      <c r="R280" s="20">
        <v>0</v>
      </c>
      <c r="S280" s="15">
        <f t="shared" si="14"/>
        <v>13</v>
      </c>
      <c r="T280" s="15">
        <v>8</v>
      </c>
      <c r="U280" s="15">
        <v>1218.1099999999999</v>
      </c>
      <c r="V280" s="15">
        <v>6.21</v>
      </c>
      <c r="W280" s="16">
        <v>9696.4933364142707</v>
      </c>
      <c r="X280" s="16">
        <v>2603</v>
      </c>
    </row>
    <row r="281" spans="1:24" x14ac:dyDescent="0.25">
      <c r="A281" s="12">
        <v>42533</v>
      </c>
      <c r="B281" s="18" t="s">
        <v>35</v>
      </c>
      <c r="C281" s="18" t="s">
        <v>36</v>
      </c>
      <c r="D281" s="20">
        <v>7479.81</v>
      </c>
      <c r="E281" s="20">
        <v>33.92</v>
      </c>
      <c r="F281" s="20">
        <v>7.03</v>
      </c>
      <c r="G281" s="20">
        <v>99.35</v>
      </c>
      <c r="H281" s="20">
        <v>1.36</v>
      </c>
      <c r="I281" s="20">
        <v>35.32</v>
      </c>
      <c r="J281" s="20">
        <v>4392.17</v>
      </c>
      <c r="K281" s="4">
        <v>99.93</v>
      </c>
      <c r="L281" s="20">
        <v>30.36</v>
      </c>
      <c r="M281" s="16">
        <f t="shared" si="12"/>
        <v>11942.58</v>
      </c>
      <c r="N281" s="17">
        <f t="shared" si="13"/>
        <v>0.36777396508962051</v>
      </c>
      <c r="O281" s="20">
        <v>13</v>
      </c>
      <c r="P281" s="20">
        <v>10</v>
      </c>
      <c r="Q281" s="20">
        <v>0</v>
      </c>
      <c r="R281" s="20">
        <v>0</v>
      </c>
      <c r="S281" s="15">
        <f t="shared" si="14"/>
        <v>13</v>
      </c>
      <c r="T281" s="15">
        <v>8</v>
      </c>
      <c r="U281" s="15">
        <v>1227.74</v>
      </c>
      <c r="V281" s="15">
        <v>6.33</v>
      </c>
      <c r="W281" s="16">
        <v>9168.9566472814695</v>
      </c>
      <c r="X281" s="16">
        <v>2461.69</v>
      </c>
    </row>
    <row r="282" spans="1:24" x14ac:dyDescent="0.25">
      <c r="A282" s="12">
        <v>42540</v>
      </c>
      <c r="B282" s="18" t="s">
        <v>35</v>
      </c>
      <c r="C282" s="18" t="s">
        <v>36</v>
      </c>
      <c r="D282" s="20">
        <v>6787.99</v>
      </c>
      <c r="E282" s="20">
        <v>41.94</v>
      </c>
      <c r="F282" s="20">
        <v>6.03</v>
      </c>
      <c r="G282" s="20">
        <v>99.64</v>
      </c>
      <c r="H282" s="20">
        <v>0.91</v>
      </c>
      <c r="I282" s="20">
        <v>28.46</v>
      </c>
      <c r="J282" s="20">
        <v>4836.03</v>
      </c>
      <c r="K282" s="4">
        <v>99.93</v>
      </c>
      <c r="L282" s="20">
        <v>30.35</v>
      </c>
      <c r="M282" s="16">
        <f t="shared" si="12"/>
        <v>11695.329999999998</v>
      </c>
      <c r="N282" s="17">
        <f t="shared" si="13"/>
        <v>0.4135009443940445</v>
      </c>
      <c r="O282" s="20">
        <v>13</v>
      </c>
      <c r="P282" s="20">
        <v>10</v>
      </c>
      <c r="Q282" s="20">
        <v>0</v>
      </c>
      <c r="R282" s="20">
        <v>0</v>
      </c>
      <c r="S282" s="15">
        <f t="shared" si="14"/>
        <v>13</v>
      </c>
      <c r="T282" s="15">
        <v>9</v>
      </c>
      <c r="U282" s="15">
        <v>1373.61</v>
      </c>
      <c r="V282" s="15">
        <v>6.45</v>
      </c>
      <c r="W282" s="16">
        <v>9218.4074499982707</v>
      </c>
      <c r="X282" s="16">
        <v>2257.4899999999998</v>
      </c>
    </row>
    <row r="283" spans="1:24" x14ac:dyDescent="0.25">
      <c r="A283" s="12">
        <v>42547</v>
      </c>
      <c r="B283" s="18" t="s">
        <v>35</v>
      </c>
      <c r="C283" s="18" t="s">
        <v>36</v>
      </c>
      <c r="D283" s="20">
        <v>5912.25</v>
      </c>
      <c r="E283" s="20">
        <v>13.91</v>
      </c>
      <c r="F283" s="20">
        <v>6.71</v>
      </c>
      <c r="G283" s="20">
        <v>99.43</v>
      </c>
      <c r="H283" s="20">
        <v>0.52</v>
      </c>
      <c r="I283" s="20">
        <v>18.54</v>
      </c>
      <c r="J283" s="20">
        <v>4750.3500000000004</v>
      </c>
      <c r="K283" s="4">
        <v>99.93</v>
      </c>
      <c r="L283" s="20">
        <v>30.75</v>
      </c>
      <c r="M283" s="16">
        <f t="shared" si="12"/>
        <v>10695.57</v>
      </c>
      <c r="N283" s="17">
        <f t="shared" si="13"/>
        <v>0.44414182694330462</v>
      </c>
      <c r="O283" s="20">
        <v>13</v>
      </c>
      <c r="P283" s="20">
        <v>10</v>
      </c>
      <c r="Q283" s="20">
        <v>0</v>
      </c>
      <c r="R283" s="20">
        <v>0</v>
      </c>
      <c r="S283" s="15">
        <f t="shared" si="14"/>
        <v>13</v>
      </c>
      <c r="T283" s="15">
        <v>9</v>
      </c>
      <c r="U283" s="15">
        <v>1178.8499999999999</v>
      </c>
      <c r="V283" s="15">
        <v>6.37</v>
      </c>
      <c r="W283" s="16">
        <v>9122.6386233928806</v>
      </c>
      <c r="X283" s="16">
        <v>2189.23</v>
      </c>
    </row>
    <row r="284" spans="1:24" x14ac:dyDescent="0.25">
      <c r="A284" s="12">
        <v>42554</v>
      </c>
      <c r="B284" s="18" t="s">
        <v>35</v>
      </c>
      <c r="C284" s="18" t="s">
        <v>36</v>
      </c>
      <c r="D284" s="20">
        <v>8245.59</v>
      </c>
      <c r="E284" s="20">
        <v>13.47</v>
      </c>
      <c r="F284" s="20">
        <v>5.96</v>
      </c>
      <c r="G284" s="20">
        <v>99.64</v>
      </c>
      <c r="H284" s="20">
        <v>0.5</v>
      </c>
      <c r="I284" s="20">
        <v>11.55</v>
      </c>
      <c r="J284" s="8">
        <v>5191.34</v>
      </c>
      <c r="K284" s="4">
        <v>99.93</v>
      </c>
      <c r="L284" s="20">
        <v>32.14</v>
      </c>
      <c r="M284" s="16">
        <f t="shared" si="12"/>
        <v>13462.449999999999</v>
      </c>
      <c r="N284" s="17">
        <f t="shared" si="13"/>
        <v>0.38561628826848016</v>
      </c>
      <c r="O284" s="20">
        <v>13</v>
      </c>
      <c r="P284" s="20">
        <v>10</v>
      </c>
      <c r="Q284" s="20">
        <v>0</v>
      </c>
      <c r="R284" s="20">
        <v>1</v>
      </c>
      <c r="S284" s="15">
        <f t="shared" si="14"/>
        <v>13</v>
      </c>
      <c r="T284" s="15">
        <v>10</v>
      </c>
      <c r="U284" s="15">
        <v>1345.49</v>
      </c>
      <c r="V284" s="15">
        <v>6.31</v>
      </c>
      <c r="W284" s="8">
        <v>9647.4913643692107</v>
      </c>
      <c r="X284" s="16">
        <v>2295.87</v>
      </c>
    </row>
    <row r="285" spans="1:24" x14ac:dyDescent="0.25">
      <c r="A285" s="12">
        <v>42561</v>
      </c>
      <c r="B285" s="18" t="s">
        <v>35</v>
      </c>
      <c r="C285" s="18" t="s">
        <v>36</v>
      </c>
      <c r="D285" s="20">
        <v>8435.7099999999991</v>
      </c>
      <c r="E285" s="20">
        <v>9.01</v>
      </c>
      <c r="F285" s="20">
        <v>5.98</v>
      </c>
      <c r="G285" s="20">
        <v>99.67</v>
      </c>
      <c r="H285" s="20">
        <v>1.58</v>
      </c>
      <c r="I285" s="20">
        <v>27.33</v>
      </c>
      <c r="J285" s="8">
        <v>5679.98</v>
      </c>
      <c r="K285" s="4">
        <v>99.93</v>
      </c>
      <c r="L285" s="20">
        <v>33.049999999999997</v>
      </c>
      <c r="M285" s="16">
        <f t="shared" si="12"/>
        <v>14153.609999999999</v>
      </c>
      <c r="N285" s="17">
        <f t="shared" si="13"/>
        <v>0.40130963054655316</v>
      </c>
      <c r="O285" s="20">
        <v>13</v>
      </c>
      <c r="P285" s="20">
        <v>10</v>
      </c>
      <c r="Q285" s="20">
        <v>0</v>
      </c>
      <c r="R285" s="20">
        <v>1</v>
      </c>
      <c r="S285" s="15">
        <f t="shared" si="14"/>
        <v>13</v>
      </c>
      <c r="T285" s="15">
        <v>10</v>
      </c>
      <c r="U285" s="15">
        <v>1342.76</v>
      </c>
      <c r="V285" s="15">
        <v>6.26</v>
      </c>
      <c r="W285" s="8">
        <v>10072.1411422198</v>
      </c>
      <c r="X285" s="16">
        <v>2264.34</v>
      </c>
    </row>
    <row r="286" spans="1:24" x14ac:dyDescent="0.25">
      <c r="A286" s="12">
        <v>42568</v>
      </c>
      <c r="B286" s="18" t="s">
        <v>35</v>
      </c>
      <c r="C286" s="18" t="s">
        <v>36</v>
      </c>
      <c r="D286" s="20">
        <v>8845.49</v>
      </c>
      <c r="E286" s="20">
        <v>8.83</v>
      </c>
      <c r="F286" s="20">
        <v>5.93</v>
      </c>
      <c r="G286" s="20">
        <v>99.67</v>
      </c>
      <c r="H286" s="20">
        <v>1.31</v>
      </c>
      <c r="I286" s="20">
        <v>30.52</v>
      </c>
      <c r="J286" s="8">
        <v>6081.1</v>
      </c>
      <c r="K286" s="23">
        <v>99.87</v>
      </c>
      <c r="L286" s="20">
        <v>33.78</v>
      </c>
      <c r="M286" s="16">
        <f t="shared" si="12"/>
        <v>14967.25</v>
      </c>
      <c r="N286" s="17">
        <f t="shared" si="13"/>
        <v>0.40629374133524865</v>
      </c>
      <c r="O286" s="20">
        <v>13</v>
      </c>
      <c r="P286" s="20">
        <v>10</v>
      </c>
      <c r="Q286" s="20">
        <v>0</v>
      </c>
      <c r="R286" s="20">
        <v>1</v>
      </c>
      <c r="S286" s="15">
        <f t="shared" si="14"/>
        <v>13</v>
      </c>
      <c r="T286" s="15">
        <v>10</v>
      </c>
      <c r="U286" s="15">
        <v>1410.44</v>
      </c>
      <c r="V286" s="15">
        <v>6.4</v>
      </c>
      <c r="W286" s="8">
        <v>10054.888714869499</v>
      </c>
      <c r="X286" s="16">
        <v>2066.5100000000002</v>
      </c>
    </row>
    <row r="287" spans="1:24" x14ac:dyDescent="0.25">
      <c r="A287" s="12">
        <v>42575</v>
      </c>
      <c r="B287" s="18" t="s">
        <v>35</v>
      </c>
      <c r="C287" s="18" t="s">
        <v>36</v>
      </c>
      <c r="D287" s="20">
        <v>8859.1</v>
      </c>
      <c r="E287" s="20">
        <v>8.65</v>
      </c>
      <c r="F287" s="20">
        <v>5.88</v>
      </c>
      <c r="G287" s="20">
        <v>99.67</v>
      </c>
      <c r="H287" s="20">
        <v>1.49</v>
      </c>
      <c r="I287" s="20">
        <v>33.520000000000003</v>
      </c>
      <c r="J287" s="8">
        <v>6460.81</v>
      </c>
      <c r="K287" s="26">
        <v>99.87</v>
      </c>
      <c r="L287" s="20">
        <v>33.82</v>
      </c>
      <c r="M287" s="16">
        <f t="shared" si="12"/>
        <v>15363.57</v>
      </c>
      <c r="N287" s="17">
        <f t="shared" si="13"/>
        <v>0.42052791115606597</v>
      </c>
      <c r="O287" s="20">
        <v>13</v>
      </c>
      <c r="P287" s="20">
        <v>10</v>
      </c>
      <c r="Q287" s="20">
        <v>0</v>
      </c>
      <c r="R287" s="20">
        <v>1</v>
      </c>
      <c r="S287" s="15">
        <f t="shared" si="14"/>
        <v>13</v>
      </c>
      <c r="T287" s="15">
        <v>10</v>
      </c>
      <c r="U287" s="15">
        <v>1393.75</v>
      </c>
      <c r="V287" s="15">
        <v>6.53</v>
      </c>
      <c r="W287" s="8">
        <v>10299.090953397499</v>
      </c>
      <c r="X287" s="16">
        <v>2039.22</v>
      </c>
    </row>
    <row r="288" spans="1:24" x14ac:dyDescent="0.25">
      <c r="A288" s="12">
        <v>42491</v>
      </c>
      <c r="B288" s="18" t="s">
        <v>26</v>
      </c>
      <c r="C288" s="18" t="s">
        <v>27</v>
      </c>
      <c r="D288" s="16">
        <v>26526.598691406249</v>
      </c>
      <c r="E288" s="16">
        <v>96.837841796874997</v>
      </c>
      <c r="F288" s="16">
        <v>14.78</v>
      </c>
      <c r="G288" s="16">
        <v>92.87</v>
      </c>
      <c r="H288" s="16">
        <v>2.3880078125000002</v>
      </c>
      <c r="I288" s="16">
        <v>614.62611328125001</v>
      </c>
      <c r="J288" s="16">
        <v>5888.28</v>
      </c>
      <c r="K288" s="16">
        <v>99.47</v>
      </c>
      <c r="L288" s="16">
        <v>41.48</v>
      </c>
      <c r="M288" s="16">
        <f t="shared" si="12"/>
        <v>33128.730654296873</v>
      </c>
      <c r="N288" s="17">
        <f t="shared" si="13"/>
        <v>0.17773937859089919</v>
      </c>
      <c r="S288" s="15">
        <f t="shared" si="14"/>
        <v>0</v>
      </c>
      <c r="U288" s="15">
        <v>441.5</v>
      </c>
      <c r="V288" s="15">
        <v>4.26</v>
      </c>
      <c r="W288" s="16">
        <v>8443.9851787909993</v>
      </c>
      <c r="X288" s="16">
        <v>2120.84</v>
      </c>
    </row>
    <row r="289" spans="1:24" x14ac:dyDescent="0.25">
      <c r="A289" s="12">
        <v>42498</v>
      </c>
      <c r="B289" s="18" t="s">
        <v>26</v>
      </c>
      <c r="C289" s="18" t="s">
        <v>27</v>
      </c>
      <c r="D289" s="16">
        <v>32034.208740234375</v>
      </c>
      <c r="E289" s="16">
        <v>136.43973632812501</v>
      </c>
      <c r="F289" s="16">
        <v>14.97</v>
      </c>
      <c r="G289" s="16">
        <v>89.65</v>
      </c>
      <c r="H289" s="16">
        <v>2.584716796875</v>
      </c>
      <c r="I289" s="16">
        <v>704.779541015625</v>
      </c>
      <c r="J289" s="16">
        <v>5895.29</v>
      </c>
      <c r="K289" s="16">
        <v>99.48</v>
      </c>
      <c r="L289" s="16">
        <v>43.2</v>
      </c>
      <c r="M289" s="16">
        <f t="shared" si="12"/>
        <v>38773.302734375</v>
      </c>
      <c r="N289" s="17">
        <f t="shared" si="13"/>
        <v>0.15204508216354368</v>
      </c>
      <c r="S289" s="15">
        <f t="shared" si="14"/>
        <v>0</v>
      </c>
      <c r="U289" s="15">
        <v>422.56</v>
      </c>
      <c r="V289" s="15">
        <v>4.32</v>
      </c>
      <c r="W289" s="16">
        <v>8570.7803878387804</v>
      </c>
      <c r="X289" s="16">
        <v>2159.4499999999998</v>
      </c>
    </row>
    <row r="290" spans="1:24" x14ac:dyDescent="0.25">
      <c r="A290" s="12">
        <v>42505</v>
      </c>
      <c r="B290" s="18" t="s">
        <v>26</v>
      </c>
      <c r="C290" s="18" t="s">
        <v>27</v>
      </c>
      <c r="D290" s="16">
        <v>29987.2900390625</v>
      </c>
      <c r="E290" s="16">
        <v>102.62929687499999</v>
      </c>
      <c r="F290" s="16">
        <v>15.09</v>
      </c>
      <c r="G290" s="16">
        <v>93.11</v>
      </c>
      <c r="H290" s="16">
        <v>1.7460156250000001</v>
      </c>
      <c r="I290" s="16">
        <v>636.40273437500002</v>
      </c>
      <c r="J290" s="16">
        <v>7798.55</v>
      </c>
      <c r="K290" s="16">
        <v>99.64</v>
      </c>
      <c r="L290" s="16">
        <v>46.79</v>
      </c>
      <c r="M290" s="16">
        <f t="shared" si="12"/>
        <v>38526.618085937502</v>
      </c>
      <c r="N290" s="17">
        <f t="shared" si="13"/>
        <v>0.20241979149596129</v>
      </c>
      <c r="S290" s="15">
        <f t="shared" si="14"/>
        <v>0</v>
      </c>
      <c r="U290" s="15">
        <v>404.48</v>
      </c>
      <c r="V290" s="15">
        <v>4.3</v>
      </c>
      <c r="W290" s="16">
        <v>8698.6206068927204</v>
      </c>
      <c r="X290" s="16">
        <v>2071.7600000000002</v>
      </c>
    </row>
    <row r="291" spans="1:24" x14ac:dyDescent="0.25">
      <c r="A291" s="12">
        <v>42512</v>
      </c>
      <c r="B291" s="18" t="s">
        <v>26</v>
      </c>
      <c r="C291" s="18" t="s">
        <v>27</v>
      </c>
      <c r="D291" s="16">
        <v>29754.422773437502</v>
      </c>
      <c r="E291" s="16">
        <v>94.646425781250002</v>
      </c>
      <c r="F291" s="16">
        <v>13.57</v>
      </c>
      <c r="G291" s="16">
        <v>95.16</v>
      </c>
      <c r="H291" s="16">
        <v>2.0171777343750001</v>
      </c>
      <c r="I291" s="16">
        <v>642.41790039062505</v>
      </c>
      <c r="J291" s="16">
        <v>8821.4699999999993</v>
      </c>
      <c r="K291" s="16">
        <v>99.51</v>
      </c>
      <c r="L291" s="16">
        <v>45.9</v>
      </c>
      <c r="M291" s="16">
        <f t="shared" si="12"/>
        <v>39314.974277343754</v>
      </c>
      <c r="N291" s="17">
        <f t="shared" si="13"/>
        <v>0.22437939136802626</v>
      </c>
      <c r="S291" s="15">
        <f t="shared" si="14"/>
        <v>0</v>
      </c>
      <c r="U291" s="15">
        <v>492.16</v>
      </c>
      <c r="V291" s="15">
        <v>4.51</v>
      </c>
      <c r="W291" s="16">
        <v>8527.0255220899598</v>
      </c>
      <c r="X291" s="16">
        <v>2070.21</v>
      </c>
    </row>
    <row r="292" spans="1:24" x14ac:dyDescent="0.25">
      <c r="A292" s="12">
        <v>42519</v>
      </c>
      <c r="B292" s="18" t="s">
        <v>26</v>
      </c>
      <c r="C292" s="18" t="s">
        <v>27</v>
      </c>
      <c r="D292" s="16">
        <v>25451.689423828124</v>
      </c>
      <c r="E292" s="16">
        <v>86.191835937500002</v>
      </c>
      <c r="F292" s="16">
        <v>13.45</v>
      </c>
      <c r="G292" s="16">
        <v>94.7</v>
      </c>
      <c r="H292" s="16">
        <v>1.805419921875</v>
      </c>
      <c r="I292" s="16">
        <v>614.56785156249998</v>
      </c>
      <c r="J292" s="16">
        <v>10334.75</v>
      </c>
      <c r="K292" s="16">
        <v>99.68</v>
      </c>
      <c r="L292" s="16">
        <v>49.1</v>
      </c>
      <c r="M292" s="16">
        <f t="shared" si="12"/>
        <v>36489.004531250001</v>
      </c>
      <c r="N292" s="17">
        <f t="shared" si="13"/>
        <v>0.28322915718758751</v>
      </c>
      <c r="O292" s="15">
        <v>46</v>
      </c>
      <c r="P292" s="15">
        <v>43</v>
      </c>
      <c r="Q292" s="15">
        <v>0</v>
      </c>
      <c r="R292" s="15">
        <v>0</v>
      </c>
      <c r="S292" s="15">
        <f t="shared" si="14"/>
        <v>46</v>
      </c>
      <c r="T292" s="15">
        <v>22</v>
      </c>
      <c r="U292" s="15">
        <v>521.41999999999996</v>
      </c>
      <c r="V292" s="15">
        <v>4.4800000000000004</v>
      </c>
      <c r="W292" s="16">
        <v>8412.9103337150791</v>
      </c>
      <c r="X292" s="16">
        <v>2016.3</v>
      </c>
    </row>
    <row r="293" spans="1:24" x14ac:dyDescent="0.25">
      <c r="A293" s="12">
        <v>42526</v>
      </c>
      <c r="B293" s="18" t="s">
        <v>26</v>
      </c>
      <c r="C293" s="18" t="s">
        <v>27</v>
      </c>
      <c r="D293" s="20">
        <v>30727.77</v>
      </c>
      <c r="E293" s="20">
        <v>108.3</v>
      </c>
      <c r="F293" s="20">
        <v>13.76</v>
      </c>
      <c r="G293" s="20">
        <v>94.56</v>
      </c>
      <c r="H293" s="20">
        <v>2.27</v>
      </c>
      <c r="I293" s="20">
        <v>683</v>
      </c>
      <c r="J293" s="20">
        <v>10702.1</v>
      </c>
      <c r="K293" s="20">
        <v>99.74</v>
      </c>
      <c r="L293" s="20">
        <v>47.53</v>
      </c>
      <c r="M293" s="16">
        <f t="shared" si="12"/>
        <v>42223.44</v>
      </c>
      <c r="N293" s="17">
        <f t="shared" si="13"/>
        <v>0.25346347905334099</v>
      </c>
      <c r="O293" s="20">
        <v>46</v>
      </c>
      <c r="P293" s="20">
        <v>43</v>
      </c>
      <c r="Q293" s="20">
        <v>0</v>
      </c>
      <c r="R293" s="20">
        <v>0</v>
      </c>
      <c r="S293" s="15">
        <f t="shared" si="14"/>
        <v>46</v>
      </c>
      <c r="T293" s="15">
        <v>22</v>
      </c>
      <c r="U293" s="15">
        <v>521.04999999999995</v>
      </c>
      <c r="V293" s="15">
        <v>4.5199999999999996</v>
      </c>
      <c r="W293" s="16">
        <v>8294.0663057522306</v>
      </c>
      <c r="X293" s="16">
        <v>2042.98</v>
      </c>
    </row>
    <row r="294" spans="1:24" x14ac:dyDescent="0.25">
      <c r="A294" s="12">
        <v>42533</v>
      </c>
      <c r="B294" s="18" t="s">
        <v>26</v>
      </c>
      <c r="C294" s="18" t="s">
        <v>27</v>
      </c>
      <c r="D294" s="20">
        <v>26331.71</v>
      </c>
      <c r="E294" s="20">
        <v>83.35</v>
      </c>
      <c r="F294" s="20">
        <v>13.36</v>
      </c>
      <c r="G294" s="20">
        <v>95.38</v>
      </c>
      <c r="H294" s="20">
        <v>1.81</v>
      </c>
      <c r="I294" s="20">
        <v>577.26</v>
      </c>
      <c r="J294" s="20">
        <v>10775.57</v>
      </c>
      <c r="K294" s="20">
        <v>99.14</v>
      </c>
      <c r="L294" s="20">
        <v>48.44</v>
      </c>
      <c r="M294" s="16">
        <f t="shared" si="12"/>
        <v>37769.699999999997</v>
      </c>
      <c r="N294" s="17">
        <f t="shared" si="13"/>
        <v>0.28529667961355265</v>
      </c>
      <c r="O294" s="20">
        <v>46</v>
      </c>
      <c r="P294" s="20">
        <v>43</v>
      </c>
      <c r="Q294" s="20">
        <v>0</v>
      </c>
      <c r="R294" s="20">
        <v>0</v>
      </c>
      <c r="S294" s="15">
        <f t="shared" si="14"/>
        <v>46</v>
      </c>
      <c r="T294" s="15">
        <v>22</v>
      </c>
      <c r="U294" s="15">
        <v>536.15</v>
      </c>
      <c r="V294" s="15">
        <v>4.6399999999999997</v>
      </c>
      <c r="W294" s="16">
        <v>8304.6797878588295</v>
      </c>
      <c r="X294" s="16">
        <v>1908.12</v>
      </c>
    </row>
    <row r="295" spans="1:24" x14ac:dyDescent="0.25">
      <c r="A295" s="12">
        <v>42540</v>
      </c>
      <c r="B295" s="18" t="s">
        <v>26</v>
      </c>
      <c r="C295" s="18" t="s">
        <v>27</v>
      </c>
      <c r="D295" s="20">
        <v>20792.97</v>
      </c>
      <c r="E295" s="20">
        <v>67.34</v>
      </c>
      <c r="F295" s="20">
        <v>14.08</v>
      </c>
      <c r="G295" s="20">
        <v>94.53</v>
      </c>
      <c r="H295" s="20">
        <v>1.24</v>
      </c>
      <c r="I295" s="20">
        <v>502.15</v>
      </c>
      <c r="J295" s="20">
        <v>12773.75</v>
      </c>
      <c r="K295" s="20">
        <v>99.51</v>
      </c>
      <c r="L295" s="20">
        <v>47.05</v>
      </c>
      <c r="M295" s="16">
        <f t="shared" si="12"/>
        <v>34137.450000000004</v>
      </c>
      <c r="N295" s="17">
        <f t="shared" si="13"/>
        <v>0.37418582817404339</v>
      </c>
      <c r="O295" s="20">
        <v>46</v>
      </c>
      <c r="P295" s="20">
        <v>44</v>
      </c>
      <c r="Q295" s="20">
        <v>0</v>
      </c>
      <c r="R295" s="20">
        <v>0</v>
      </c>
      <c r="S295" s="15">
        <f t="shared" si="14"/>
        <v>46</v>
      </c>
      <c r="T295" s="15">
        <v>24</v>
      </c>
      <c r="U295" s="15">
        <v>493.48</v>
      </c>
      <c r="V295" s="15">
        <v>4.6500000000000004</v>
      </c>
      <c r="W295" s="16">
        <v>8510.4361207520997</v>
      </c>
      <c r="X295" s="16">
        <v>3321.01</v>
      </c>
    </row>
    <row r="296" spans="1:24" x14ac:dyDescent="0.25">
      <c r="A296" s="12">
        <v>42547</v>
      </c>
      <c r="B296" s="18" t="s">
        <v>26</v>
      </c>
      <c r="C296" s="18" t="s">
        <v>27</v>
      </c>
      <c r="D296" s="20">
        <v>22321.56</v>
      </c>
      <c r="E296" s="20">
        <v>79.31</v>
      </c>
      <c r="F296" s="20">
        <v>13.62</v>
      </c>
      <c r="G296" s="20">
        <v>92.37</v>
      </c>
      <c r="H296" s="20">
        <v>1.92</v>
      </c>
      <c r="I296" s="20">
        <v>668.7</v>
      </c>
      <c r="J296" s="20">
        <v>13746.99</v>
      </c>
      <c r="K296" s="20">
        <v>99.7</v>
      </c>
      <c r="L296" s="20">
        <v>51.15</v>
      </c>
      <c r="M296" s="16">
        <f t="shared" si="12"/>
        <v>36818.480000000003</v>
      </c>
      <c r="N296" s="17">
        <f t="shared" si="13"/>
        <v>0.37337201318468333</v>
      </c>
      <c r="O296" s="20">
        <v>46</v>
      </c>
      <c r="P296" s="20">
        <v>44</v>
      </c>
      <c r="Q296" s="20">
        <v>0</v>
      </c>
      <c r="R296" s="20">
        <v>0</v>
      </c>
      <c r="S296" s="15">
        <f t="shared" si="14"/>
        <v>46</v>
      </c>
      <c r="T296" s="15">
        <v>26</v>
      </c>
      <c r="U296" s="15">
        <v>554.05999999999995</v>
      </c>
      <c r="V296" s="15">
        <v>4.67</v>
      </c>
      <c r="W296" s="16">
        <v>8661.1467283466809</v>
      </c>
      <c r="X296" s="16">
        <v>1972.91</v>
      </c>
    </row>
    <row r="297" spans="1:24" x14ac:dyDescent="0.25">
      <c r="A297" s="12">
        <v>42554</v>
      </c>
      <c r="B297" s="18" t="s">
        <v>26</v>
      </c>
      <c r="C297" s="18" t="s">
        <v>27</v>
      </c>
      <c r="D297" s="20">
        <v>29876.2</v>
      </c>
      <c r="E297" s="20">
        <v>92.48</v>
      </c>
      <c r="F297" s="20">
        <v>12.94</v>
      </c>
      <c r="G297" s="20">
        <v>92.37</v>
      </c>
      <c r="H297" s="20">
        <v>1.75</v>
      </c>
      <c r="I297" s="20">
        <v>635.62</v>
      </c>
      <c r="J297" s="8">
        <v>15129.78</v>
      </c>
      <c r="K297" s="8">
        <v>99.58</v>
      </c>
      <c r="L297" s="20">
        <v>52.39</v>
      </c>
      <c r="M297" s="16">
        <f t="shared" si="12"/>
        <v>45735.83</v>
      </c>
      <c r="N297" s="17">
        <f t="shared" si="13"/>
        <v>0.33080803387628477</v>
      </c>
      <c r="O297" s="20">
        <v>46</v>
      </c>
      <c r="P297" s="20">
        <v>44</v>
      </c>
      <c r="Q297" s="20">
        <v>0</v>
      </c>
      <c r="R297" s="20">
        <v>0</v>
      </c>
      <c r="S297" s="15">
        <f t="shared" si="14"/>
        <v>46</v>
      </c>
      <c r="T297" s="15">
        <v>27</v>
      </c>
      <c r="U297" s="15">
        <v>566</v>
      </c>
      <c r="V297" s="15">
        <v>4.7300000000000004</v>
      </c>
      <c r="W297" s="8">
        <v>8901.6742710775306</v>
      </c>
      <c r="X297" s="16">
        <v>2011.26</v>
      </c>
    </row>
    <row r="298" spans="1:24" x14ac:dyDescent="0.25">
      <c r="A298" s="12">
        <v>42561</v>
      </c>
      <c r="B298" s="18" t="s">
        <v>26</v>
      </c>
      <c r="C298" s="18" t="s">
        <v>27</v>
      </c>
      <c r="D298" s="20">
        <v>29518.51</v>
      </c>
      <c r="E298" s="20">
        <v>88.08</v>
      </c>
      <c r="F298" s="20">
        <v>12.21</v>
      </c>
      <c r="G298" s="20">
        <v>95.38</v>
      </c>
      <c r="H298" s="20">
        <v>1.91</v>
      </c>
      <c r="I298" s="20">
        <v>602.32000000000005</v>
      </c>
      <c r="J298" s="8">
        <v>15997.12</v>
      </c>
      <c r="K298" s="8">
        <v>99.69</v>
      </c>
      <c r="L298" s="20">
        <v>49.14</v>
      </c>
      <c r="M298" s="16">
        <f t="shared" si="12"/>
        <v>46207.94</v>
      </c>
      <c r="N298" s="17">
        <f t="shared" si="13"/>
        <v>0.3461985104724426</v>
      </c>
      <c r="O298" s="20">
        <v>46</v>
      </c>
      <c r="P298" s="20">
        <v>45</v>
      </c>
      <c r="Q298" s="20">
        <v>0</v>
      </c>
      <c r="R298" s="20">
        <v>0</v>
      </c>
      <c r="S298" s="15">
        <f t="shared" si="14"/>
        <v>46</v>
      </c>
      <c r="T298" s="15">
        <v>29</v>
      </c>
      <c r="U298" s="15">
        <v>572.1</v>
      </c>
      <c r="V298" s="15">
        <v>4.79</v>
      </c>
      <c r="W298" s="8">
        <v>9301.2925268010604</v>
      </c>
      <c r="X298" s="16">
        <v>2077.5500000000002</v>
      </c>
    </row>
    <row r="299" spans="1:24" x14ac:dyDescent="0.25">
      <c r="A299" s="12">
        <v>42568</v>
      </c>
      <c r="B299" s="18" t="s">
        <v>26</v>
      </c>
      <c r="C299" s="18" t="s">
        <v>27</v>
      </c>
      <c r="D299" s="20">
        <v>30208.57</v>
      </c>
      <c r="E299" s="20">
        <v>89.85</v>
      </c>
      <c r="F299" s="20">
        <v>12.79</v>
      </c>
      <c r="G299" s="20">
        <v>95.59</v>
      </c>
      <c r="H299" s="20">
        <v>1.97</v>
      </c>
      <c r="I299" s="20">
        <v>568.16</v>
      </c>
      <c r="J299" s="8">
        <v>17479.580000000002</v>
      </c>
      <c r="K299" s="8">
        <v>99.69</v>
      </c>
      <c r="L299" s="20">
        <v>49.86</v>
      </c>
      <c r="M299" s="16">
        <f t="shared" si="12"/>
        <v>48348.130000000005</v>
      </c>
      <c r="N299" s="17">
        <f t="shared" si="13"/>
        <v>0.36153580293591497</v>
      </c>
      <c r="O299" s="20">
        <v>46</v>
      </c>
      <c r="P299" s="20">
        <v>45</v>
      </c>
      <c r="Q299" s="20">
        <v>0</v>
      </c>
      <c r="R299" s="20">
        <v>0</v>
      </c>
      <c r="S299" s="15">
        <f t="shared" si="14"/>
        <v>46</v>
      </c>
      <c r="T299" s="15">
        <v>32</v>
      </c>
      <c r="U299" s="15">
        <v>544.82000000000005</v>
      </c>
      <c r="V299" s="15">
        <v>4.78</v>
      </c>
      <c r="W299" s="8">
        <v>9210.1587029598395</v>
      </c>
      <c r="X299" s="16">
        <v>1974.97</v>
      </c>
    </row>
    <row r="300" spans="1:24" x14ac:dyDescent="0.25">
      <c r="A300" s="12">
        <v>42575</v>
      </c>
      <c r="B300" s="18" t="s">
        <v>26</v>
      </c>
      <c r="C300" s="18" t="s">
        <v>27</v>
      </c>
      <c r="D300" s="20">
        <v>30139.5</v>
      </c>
      <c r="E300" s="20">
        <v>85.24</v>
      </c>
      <c r="F300" s="20">
        <v>13.17</v>
      </c>
      <c r="G300" s="20">
        <v>96.31</v>
      </c>
      <c r="H300" s="20">
        <v>2.42</v>
      </c>
      <c r="I300" s="20">
        <v>656.93</v>
      </c>
      <c r="J300" s="8">
        <v>18418.62</v>
      </c>
      <c r="K300" s="8">
        <v>99.38</v>
      </c>
      <c r="L300" s="20">
        <v>52.04</v>
      </c>
      <c r="M300" s="16">
        <f t="shared" si="12"/>
        <v>49302.71</v>
      </c>
      <c r="N300" s="17">
        <f t="shared" si="13"/>
        <v>0.37358230409646853</v>
      </c>
      <c r="O300" s="20">
        <v>46</v>
      </c>
      <c r="P300" s="20">
        <v>45</v>
      </c>
      <c r="Q300" s="20">
        <v>0</v>
      </c>
      <c r="R300" s="20">
        <v>0</v>
      </c>
      <c r="S300" s="15">
        <f t="shared" si="14"/>
        <v>46</v>
      </c>
      <c r="T300" s="15">
        <v>33</v>
      </c>
      <c r="U300" s="15">
        <v>526.16999999999996</v>
      </c>
      <c r="V300" s="15">
        <v>4.82</v>
      </c>
      <c r="W300" s="8">
        <v>9115.6868784010803</v>
      </c>
      <c r="X300" s="16">
        <v>1727.08</v>
      </c>
    </row>
    <row r="301" spans="1:24" x14ac:dyDescent="0.25">
      <c r="M301" s="16"/>
      <c r="N301" s="17"/>
    </row>
  </sheetData>
  <autoFilter ref="A1:IU300"/>
  <pageMargins left="0.8" right="0.8" top="1" bottom="1" header="0.5" footer="0.5"/>
  <pageSetup paperSize="9" firstPageNumber="429496729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5"/>
  <sheetViews>
    <sheetView zoomScale="80" zoomScaleNormal="80" workbookViewId="0">
      <pane xSplit="2" topLeftCell="C1" activePane="topRight" state="frozen"/>
      <selection activeCell="B1" sqref="B1"/>
      <selection pane="topRight" activeCell="D28" sqref="D28"/>
    </sheetView>
  </sheetViews>
  <sheetFormatPr baseColWidth="10" defaultColWidth="11.44140625" defaultRowHeight="13.2" x14ac:dyDescent="0.25"/>
  <cols>
    <col min="1" max="1" width="11.44140625" style="13"/>
    <col min="2" max="2" width="13.88671875" style="13" bestFit="1" customWidth="1"/>
    <col min="3" max="3" width="19.109375" style="15" bestFit="1" customWidth="1"/>
    <col min="4" max="4" width="18.5546875" style="15" bestFit="1" customWidth="1"/>
    <col min="5" max="6" width="23.88671875" style="15" bestFit="1" customWidth="1"/>
    <col min="7" max="7" width="19.88671875" style="15" bestFit="1" customWidth="1"/>
    <col min="8" max="8" width="19.44140625" style="15" bestFit="1" customWidth="1"/>
    <col min="9" max="9" width="17.109375" style="15" bestFit="1" customWidth="1"/>
    <col min="10" max="11" width="21" style="15" bestFit="1" customWidth="1"/>
    <col min="12" max="12" width="19.5546875" style="15" bestFit="1" customWidth="1"/>
    <col min="13" max="13" width="22.33203125" style="15" bestFit="1" customWidth="1"/>
    <col min="14" max="17" width="13.88671875" style="15" bestFit="1" customWidth="1"/>
    <col min="18" max="19" width="11.5546875" style="15" bestFit="1" customWidth="1"/>
    <col min="20" max="20" width="14.44140625" style="15" bestFit="1" customWidth="1"/>
    <col min="21" max="21" width="14.5546875" style="15" bestFit="1" customWidth="1"/>
    <col min="22" max="22" width="15.6640625" style="15" bestFit="1" customWidth="1"/>
    <col min="23" max="23" width="15.5546875" style="15" bestFit="1" customWidth="1"/>
    <col min="24" max="16384" width="11.44140625" style="15"/>
  </cols>
  <sheetData>
    <row r="1" spans="1:23" s="2" customFormat="1" x14ac:dyDescent="0.25">
      <c r="A1" s="6" t="s">
        <v>0</v>
      </c>
      <c r="B1" s="6" t="s">
        <v>55</v>
      </c>
      <c r="C1" s="1" t="s">
        <v>46</v>
      </c>
      <c r="D1" s="1" t="s">
        <v>45</v>
      </c>
      <c r="E1" s="1" t="s">
        <v>3</v>
      </c>
      <c r="F1" s="1" t="s">
        <v>4</v>
      </c>
      <c r="G1" s="1" t="s">
        <v>39</v>
      </c>
      <c r="H1" s="1" t="s">
        <v>40</v>
      </c>
      <c r="I1" s="1" t="s">
        <v>47</v>
      </c>
      <c r="J1" s="1" t="s">
        <v>41</v>
      </c>
      <c r="K1" s="1" t="s">
        <v>48</v>
      </c>
      <c r="L1" s="1" t="s">
        <v>42</v>
      </c>
      <c r="M1" s="1" t="s">
        <v>43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49</v>
      </c>
      <c r="T1" s="2" t="s">
        <v>66</v>
      </c>
      <c r="U1" s="2" t="s">
        <v>67</v>
      </c>
      <c r="V1" s="2" t="s">
        <v>68</v>
      </c>
      <c r="W1" s="2" t="s">
        <v>69</v>
      </c>
    </row>
    <row r="2" spans="1:23" x14ac:dyDescent="0.25">
      <c r="A2" s="12">
        <v>42491</v>
      </c>
      <c r="B2" s="13" t="s">
        <v>56</v>
      </c>
      <c r="C2" s="14">
        <v>490252.44</v>
      </c>
      <c r="D2" s="15">
        <v>1010.05</v>
      </c>
      <c r="E2" s="15">
        <v>6.31</v>
      </c>
      <c r="F2" s="15">
        <v>97.02</v>
      </c>
      <c r="G2" s="15">
        <v>147.4</v>
      </c>
      <c r="H2" s="14">
        <v>8909.5499999999993</v>
      </c>
      <c r="I2" s="14">
        <v>165766.89000000001</v>
      </c>
      <c r="J2" s="15">
        <v>99.42</v>
      </c>
      <c r="K2" s="15">
        <v>14.98</v>
      </c>
      <c r="L2" s="16">
        <f>C2+D2+G2+H2+I2</f>
        <v>666086.33000000007</v>
      </c>
      <c r="M2" s="17">
        <f>I2/L2</f>
        <v>0.24886697494602539</v>
      </c>
      <c r="R2" s="15">
        <f>MAX(N2:Q2)</f>
        <v>0</v>
      </c>
      <c r="T2" s="15">
        <v>836.28</v>
      </c>
      <c r="U2" s="15">
        <v>2125.38</v>
      </c>
      <c r="V2" s="16">
        <v>9784.5399381073803</v>
      </c>
      <c r="W2" s="16">
        <v>3045.11</v>
      </c>
    </row>
    <row r="3" spans="1:23" x14ac:dyDescent="0.25">
      <c r="A3" s="12">
        <v>42498</v>
      </c>
      <c r="B3" s="13" t="s">
        <v>56</v>
      </c>
      <c r="C3" s="14">
        <v>597321.5</v>
      </c>
      <c r="D3" s="15">
        <v>1246.3399999999999</v>
      </c>
      <c r="E3" s="15">
        <v>6.43</v>
      </c>
      <c r="F3" s="15">
        <v>97.12</v>
      </c>
      <c r="G3" s="15">
        <v>147.47999999999999</v>
      </c>
      <c r="H3" s="14">
        <v>9217.5</v>
      </c>
      <c r="I3" s="14">
        <v>158177.47</v>
      </c>
      <c r="J3" s="15">
        <v>99.48</v>
      </c>
      <c r="K3" s="15">
        <v>15.98</v>
      </c>
      <c r="L3" s="16">
        <f t="shared" ref="L3:L66" si="0">C3+D3+G3+H3+I3</f>
        <v>766110.28999999992</v>
      </c>
      <c r="M3" s="17">
        <f t="shared" ref="M3:M66" si="1">I3/L3</f>
        <v>0.20646827495294445</v>
      </c>
      <c r="R3" s="15">
        <f t="shared" ref="R3:R66" si="2">MAX(N3:Q3)</f>
        <v>0</v>
      </c>
      <c r="T3" s="15">
        <v>835.15</v>
      </c>
      <c r="U3" s="15">
        <v>2122.48</v>
      </c>
      <c r="V3" s="16">
        <v>9773.8192414725199</v>
      </c>
      <c r="W3" s="16">
        <v>3069.3</v>
      </c>
    </row>
    <row r="4" spans="1:23" x14ac:dyDescent="0.25">
      <c r="A4" s="12">
        <v>42505</v>
      </c>
      <c r="B4" s="13" t="s">
        <v>56</v>
      </c>
      <c r="C4" s="14">
        <v>567561.31999999995</v>
      </c>
      <c r="D4" s="15">
        <v>1089.8800000000001</v>
      </c>
      <c r="E4" s="15">
        <v>6.31</v>
      </c>
      <c r="F4" s="15">
        <v>97.23</v>
      </c>
      <c r="G4" s="15">
        <v>145.06</v>
      </c>
      <c r="H4" s="14">
        <v>9327.76</v>
      </c>
      <c r="I4" s="14">
        <v>212594.66</v>
      </c>
      <c r="J4" s="15">
        <v>99.27</v>
      </c>
      <c r="K4" s="15">
        <v>17.41</v>
      </c>
      <c r="L4" s="16">
        <f t="shared" si="0"/>
        <v>790718.68</v>
      </c>
      <c r="M4" s="17">
        <f t="shared" si="1"/>
        <v>0.26886257448730055</v>
      </c>
      <c r="R4" s="15">
        <f t="shared" si="2"/>
        <v>0</v>
      </c>
      <c r="T4" s="15">
        <v>840.23</v>
      </c>
      <c r="U4" s="15">
        <v>2140.84</v>
      </c>
      <c r="V4" s="16">
        <v>9573.5430746131806</v>
      </c>
      <c r="W4" s="16">
        <v>2897.61</v>
      </c>
    </row>
    <row r="5" spans="1:23" x14ac:dyDescent="0.25">
      <c r="A5" s="12">
        <v>42512</v>
      </c>
      <c r="B5" s="13" t="s">
        <v>56</v>
      </c>
      <c r="C5" s="14">
        <v>607531.61</v>
      </c>
      <c r="D5" s="15">
        <v>1154.79</v>
      </c>
      <c r="E5" s="15">
        <v>6.17</v>
      </c>
      <c r="F5" s="15">
        <v>96.99</v>
      </c>
      <c r="G5" s="15">
        <v>126.88</v>
      </c>
      <c r="H5" s="14">
        <v>8227.18</v>
      </c>
      <c r="I5" s="14">
        <v>219252.98</v>
      </c>
      <c r="J5" s="15">
        <v>99.39</v>
      </c>
      <c r="K5" s="15">
        <v>17.34</v>
      </c>
      <c r="L5" s="16">
        <f t="shared" si="0"/>
        <v>836293.44000000006</v>
      </c>
      <c r="M5" s="17">
        <f t="shared" si="1"/>
        <v>0.26217230640957795</v>
      </c>
      <c r="R5" s="15">
        <f t="shared" si="2"/>
        <v>0</v>
      </c>
      <c r="T5" s="15">
        <v>843.66</v>
      </c>
      <c r="U5" s="15">
        <v>2183.9899999999998</v>
      </c>
      <c r="V5" s="16">
        <v>9672.0797687585491</v>
      </c>
      <c r="W5" s="16">
        <v>2928.83</v>
      </c>
    </row>
    <row r="6" spans="1:23" x14ac:dyDescent="0.25">
      <c r="A6" s="12">
        <v>42519</v>
      </c>
      <c r="B6" s="13" t="s">
        <v>56</v>
      </c>
      <c r="C6" s="14">
        <v>504319.81</v>
      </c>
      <c r="D6" s="15">
        <v>1000.57</v>
      </c>
      <c r="E6" s="15">
        <v>6.21</v>
      </c>
      <c r="F6" s="15">
        <v>97.14</v>
      </c>
      <c r="G6" s="15">
        <v>135.75</v>
      </c>
      <c r="H6" s="14">
        <v>8104.15</v>
      </c>
      <c r="I6" s="14">
        <v>228874.15</v>
      </c>
      <c r="J6" s="15">
        <v>99.58</v>
      </c>
      <c r="K6" s="15">
        <v>14.59</v>
      </c>
      <c r="L6" s="16">
        <f t="shared" si="0"/>
        <v>742434.43</v>
      </c>
      <c r="M6" s="17">
        <f t="shared" si="1"/>
        <v>0.30827523718155148</v>
      </c>
      <c r="N6" s="15">
        <v>1924</v>
      </c>
      <c r="O6" s="15">
        <v>803</v>
      </c>
      <c r="P6" s="15">
        <v>7</v>
      </c>
      <c r="Q6" s="15">
        <v>0</v>
      </c>
      <c r="R6" s="15">
        <f t="shared" si="2"/>
        <v>1924</v>
      </c>
      <c r="S6" s="15">
        <v>839</v>
      </c>
      <c r="T6" s="15">
        <v>850.07</v>
      </c>
      <c r="U6" s="15">
        <v>2156.98</v>
      </c>
      <c r="V6" s="16">
        <v>9763.3075223390897</v>
      </c>
      <c r="W6" s="16">
        <v>2894.33</v>
      </c>
    </row>
    <row r="7" spans="1:23" x14ac:dyDescent="0.25">
      <c r="A7" s="12">
        <v>42526</v>
      </c>
      <c r="B7" s="13" t="s">
        <v>56</v>
      </c>
      <c r="C7" s="14">
        <v>604105.99</v>
      </c>
      <c r="D7" s="15">
        <v>1171.8800000000001</v>
      </c>
      <c r="E7" s="15">
        <v>6.24</v>
      </c>
      <c r="F7" s="15">
        <v>97.2</v>
      </c>
      <c r="G7" s="15">
        <v>149.72</v>
      </c>
      <c r="H7" s="14">
        <v>8826.86</v>
      </c>
      <c r="I7" s="14">
        <v>222352.63</v>
      </c>
      <c r="J7" s="15">
        <v>99.69</v>
      </c>
      <c r="K7" s="15">
        <v>19.07</v>
      </c>
      <c r="L7" s="16">
        <f t="shared" si="0"/>
        <v>836607.08</v>
      </c>
      <c r="M7" s="17">
        <f t="shared" si="1"/>
        <v>0.26577904408841485</v>
      </c>
      <c r="N7" s="15">
        <v>1924</v>
      </c>
      <c r="O7" s="15">
        <v>803</v>
      </c>
      <c r="P7" s="15">
        <v>7</v>
      </c>
      <c r="Q7" s="15">
        <v>0</v>
      </c>
      <c r="R7" s="15">
        <f t="shared" si="2"/>
        <v>1924</v>
      </c>
      <c r="S7" s="15">
        <v>844</v>
      </c>
      <c r="T7" s="15">
        <v>889.34</v>
      </c>
      <c r="U7" s="15">
        <v>2190.2199999999998</v>
      </c>
      <c r="V7" s="16">
        <v>9778.7569243129492</v>
      </c>
      <c r="W7" s="16">
        <v>2944.93</v>
      </c>
    </row>
    <row r="8" spans="1:23" x14ac:dyDescent="0.25">
      <c r="A8" s="12">
        <v>42533</v>
      </c>
      <c r="B8" s="13" t="s">
        <v>56</v>
      </c>
      <c r="C8" s="14">
        <v>553733.80000000005</v>
      </c>
      <c r="D8" s="15">
        <v>1028.49</v>
      </c>
      <c r="E8" s="15">
        <v>6.16</v>
      </c>
      <c r="F8" s="15">
        <v>97.25</v>
      </c>
      <c r="G8" s="15">
        <v>130.83000000000001</v>
      </c>
      <c r="H8" s="14">
        <v>8190.61</v>
      </c>
      <c r="I8" s="14">
        <v>226560.87</v>
      </c>
      <c r="J8" s="15">
        <v>99.7</v>
      </c>
      <c r="K8" s="15">
        <v>19.89</v>
      </c>
      <c r="L8" s="16">
        <f t="shared" si="0"/>
        <v>789644.6</v>
      </c>
      <c r="M8" s="17">
        <f t="shared" si="1"/>
        <v>0.28691498681812044</v>
      </c>
      <c r="N8" s="15">
        <v>1925</v>
      </c>
      <c r="O8" s="15">
        <v>804</v>
      </c>
      <c r="P8" s="15">
        <v>7</v>
      </c>
      <c r="Q8" s="15">
        <v>0</v>
      </c>
      <c r="R8" s="15">
        <f t="shared" si="2"/>
        <v>1925</v>
      </c>
      <c r="S8" s="15">
        <v>845</v>
      </c>
      <c r="T8" s="15">
        <v>908.55</v>
      </c>
      <c r="U8" s="15">
        <v>2265.7399999999998</v>
      </c>
      <c r="V8" s="16">
        <v>9869.8704668014398</v>
      </c>
      <c r="W8" s="16">
        <v>2737.61</v>
      </c>
    </row>
    <row r="9" spans="1:23" x14ac:dyDescent="0.25">
      <c r="A9" s="12">
        <v>42540</v>
      </c>
      <c r="B9" s="13" t="s">
        <v>56</v>
      </c>
      <c r="C9" s="11">
        <v>476439.35</v>
      </c>
      <c r="D9" s="7">
        <v>807.74</v>
      </c>
      <c r="E9" s="15">
        <v>6.09</v>
      </c>
      <c r="F9" s="15">
        <v>97.13</v>
      </c>
      <c r="G9" s="15">
        <v>132.15</v>
      </c>
      <c r="H9" s="14">
        <v>8504.68</v>
      </c>
      <c r="I9" s="14">
        <v>255725.12</v>
      </c>
      <c r="J9" s="15">
        <v>99.6</v>
      </c>
      <c r="K9" s="15">
        <v>19.84</v>
      </c>
      <c r="L9" s="16">
        <f t="shared" si="0"/>
        <v>741609.04</v>
      </c>
      <c r="M9" s="17">
        <f t="shared" si="1"/>
        <v>0.34482470709903967</v>
      </c>
      <c r="N9" s="15">
        <v>1929</v>
      </c>
      <c r="O9" s="15">
        <v>806</v>
      </c>
      <c r="P9" s="15">
        <v>7</v>
      </c>
      <c r="Q9" s="15">
        <v>0</v>
      </c>
      <c r="R9" s="15">
        <f t="shared" si="2"/>
        <v>1929</v>
      </c>
      <c r="S9" s="15">
        <v>848</v>
      </c>
      <c r="T9" s="15">
        <v>905.38</v>
      </c>
      <c r="U9" s="15">
        <v>2304.4</v>
      </c>
      <c r="V9" s="16">
        <v>10062.1567399616</v>
      </c>
      <c r="W9" s="16">
        <v>2779.71</v>
      </c>
    </row>
    <row r="10" spans="1:23" x14ac:dyDescent="0.25">
      <c r="A10" s="12">
        <v>42547</v>
      </c>
      <c r="B10" s="13" t="s">
        <v>56</v>
      </c>
      <c r="C10" s="11">
        <v>442478.37</v>
      </c>
      <c r="D10" s="7">
        <v>769.57</v>
      </c>
      <c r="E10" s="15">
        <v>6.54</v>
      </c>
      <c r="F10" s="15">
        <v>96.99</v>
      </c>
      <c r="G10" s="15">
        <v>128.93</v>
      </c>
      <c r="H10" s="14">
        <v>8478.1200000000008</v>
      </c>
      <c r="I10" s="14">
        <v>271211.2</v>
      </c>
      <c r="J10" s="15">
        <v>99.72</v>
      </c>
      <c r="K10" s="15">
        <v>21.38</v>
      </c>
      <c r="L10" s="16">
        <f t="shared" si="0"/>
        <v>723066.19</v>
      </c>
      <c r="M10" s="17">
        <f t="shared" si="1"/>
        <v>0.37508488676534585</v>
      </c>
      <c r="N10" s="15">
        <v>1933</v>
      </c>
      <c r="O10" s="15">
        <v>806</v>
      </c>
      <c r="P10" s="15">
        <v>7</v>
      </c>
      <c r="Q10" s="15">
        <v>0</v>
      </c>
      <c r="R10" s="15">
        <f t="shared" si="2"/>
        <v>1933</v>
      </c>
      <c r="S10" s="15">
        <v>851</v>
      </c>
      <c r="T10" s="15">
        <v>866.31</v>
      </c>
      <c r="U10" s="15">
        <v>2271.62</v>
      </c>
      <c r="V10" s="16">
        <v>9908.8982612969303</v>
      </c>
      <c r="W10" s="16">
        <v>2615.98</v>
      </c>
    </row>
    <row r="11" spans="1:23" x14ac:dyDescent="0.25">
      <c r="A11" s="12">
        <v>42554</v>
      </c>
      <c r="B11" s="13" t="s">
        <v>56</v>
      </c>
      <c r="C11" s="14">
        <v>625461.26</v>
      </c>
      <c r="D11" s="15">
        <v>1134.03</v>
      </c>
      <c r="E11" s="15">
        <v>6.41</v>
      </c>
      <c r="F11" s="15">
        <v>97.03</v>
      </c>
      <c r="G11" s="7">
        <v>69.75</v>
      </c>
      <c r="H11" s="11">
        <v>4361.91</v>
      </c>
      <c r="I11" s="10">
        <v>269917.06</v>
      </c>
      <c r="J11" s="9">
        <v>99.51</v>
      </c>
      <c r="K11" s="15">
        <v>21.52</v>
      </c>
      <c r="L11" s="16">
        <f t="shared" si="0"/>
        <v>900944.01</v>
      </c>
      <c r="M11" s="17">
        <f t="shared" si="1"/>
        <v>0.29959360071665275</v>
      </c>
      <c r="N11" s="15">
        <v>1937</v>
      </c>
      <c r="O11" s="15">
        <v>807</v>
      </c>
      <c r="P11" s="15">
        <v>7</v>
      </c>
      <c r="Q11" s="15">
        <v>0</v>
      </c>
      <c r="R11" s="15">
        <f t="shared" si="2"/>
        <v>1937</v>
      </c>
      <c r="S11" s="15">
        <v>857</v>
      </c>
      <c r="T11" s="15">
        <v>890.59</v>
      </c>
      <c r="U11" s="15">
        <v>2270.6</v>
      </c>
      <c r="V11" s="8">
        <v>9918.8678521347701</v>
      </c>
      <c r="W11" s="16">
        <v>2615.91</v>
      </c>
    </row>
    <row r="12" spans="1:23" x14ac:dyDescent="0.25">
      <c r="A12" s="12">
        <v>42561</v>
      </c>
      <c r="B12" s="13" t="s">
        <v>56</v>
      </c>
      <c r="C12" s="14">
        <v>646335.12</v>
      </c>
      <c r="D12" s="15">
        <v>1177.3599999999999</v>
      </c>
      <c r="E12" s="15">
        <v>6.39</v>
      </c>
      <c r="F12" s="15">
        <v>97.16</v>
      </c>
      <c r="G12" s="7">
        <v>135.09</v>
      </c>
      <c r="H12" s="11">
        <v>8559.2199999999993</v>
      </c>
      <c r="I12" s="10">
        <v>282426.76</v>
      </c>
      <c r="J12" s="9">
        <v>99.68</v>
      </c>
      <c r="K12" s="15">
        <v>22.61</v>
      </c>
      <c r="L12" s="16">
        <f t="shared" si="0"/>
        <v>938633.54999999993</v>
      </c>
      <c r="M12" s="17">
        <f t="shared" si="1"/>
        <v>0.30089139686089428</v>
      </c>
      <c r="N12" s="15">
        <v>1940</v>
      </c>
      <c r="O12" s="15">
        <v>809</v>
      </c>
      <c r="P12" s="15">
        <v>7</v>
      </c>
      <c r="Q12" s="15">
        <v>0</v>
      </c>
      <c r="R12" s="15">
        <f t="shared" si="2"/>
        <v>1940</v>
      </c>
      <c r="S12" s="15">
        <v>859</v>
      </c>
      <c r="T12" s="15">
        <v>936.76</v>
      </c>
      <c r="U12" s="15">
        <v>2295.56</v>
      </c>
      <c r="V12" s="8">
        <v>9962.8124918622998</v>
      </c>
      <c r="W12" s="16">
        <v>2607.52</v>
      </c>
    </row>
    <row r="13" spans="1:23" x14ac:dyDescent="0.25">
      <c r="A13" s="12">
        <v>42568</v>
      </c>
      <c r="B13" s="13" t="s">
        <v>56</v>
      </c>
      <c r="C13" s="14">
        <v>623630.4</v>
      </c>
      <c r="D13" s="15">
        <v>1081.68</v>
      </c>
      <c r="E13" s="15">
        <v>6.1</v>
      </c>
      <c r="F13" s="15">
        <v>97.07</v>
      </c>
      <c r="G13" s="7">
        <v>134.37</v>
      </c>
      <c r="H13" s="11">
        <v>8354.18</v>
      </c>
      <c r="I13" s="10">
        <v>284052.03000000003</v>
      </c>
      <c r="J13" s="9">
        <v>99.43</v>
      </c>
      <c r="K13" s="15">
        <v>22.55</v>
      </c>
      <c r="L13" s="16">
        <f t="shared" si="0"/>
        <v>917252.66000000015</v>
      </c>
      <c r="M13" s="17">
        <f t="shared" si="1"/>
        <v>0.30967697602534072</v>
      </c>
      <c r="N13" s="15">
        <v>1943</v>
      </c>
      <c r="O13" s="15">
        <v>810</v>
      </c>
      <c r="P13" s="15">
        <v>7</v>
      </c>
      <c r="Q13" s="15">
        <v>0</v>
      </c>
      <c r="R13" s="15">
        <f t="shared" si="2"/>
        <v>1943</v>
      </c>
      <c r="S13" s="15">
        <v>867</v>
      </c>
      <c r="T13" s="15">
        <v>981.69</v>
      </c>
      <c r="U13" s="15">
        <v>2338.5300000000002</v>
      </c>
      <c r="V13" s="8">
        <v>10224.1255892634</v>
      </c>
      <c r="W13" s="16">
        <v>2613.4899999999998</v>
      </c>
    </row>
    <row r="14" spans="1:23" x14ac:dyDescent="0.25">
      <c r="A14" s="12">
        <v>42575</v>
      </c>
      <c r="B14" s="13" t="s">
        <v>56</v>
      </c>
      <c r="C14" s="14">
        <v>640697.39</v>
      </c>
      <c r="D14" s="15">
        <v>1108.03</v>
      </c>
      <c r="E14" s="15">
        <v>6.27</v>
      </c>
      <c r="F14" s="15">
        <v>96.66</v>
      </c>
      <c r="G14" s="7">
        <v>161.1</v>
      </c>
      <c r="H14" s="11">
        <v>9522.99</v>
      </c>
      <c r="I14" s="10">
        <v>304923.09000000003</v>
      </c>
      <c r="J14" s="27">
        <v>99.68</v>
      </c>
      <c r="K14" s="15">
        <v>22.38</v>
      </c>
      <c r="L14" s="16">
        <f t="shared" si="0"/>
        <v>956412.60000000009</v>
      </c>
      <c r="M14" s="17">
        <f t="shared" si="1"/>
        <v>0.31881960777179219</v>
      </c>
      <c r="N14" s="15">
        <v>1945</v>
      </c>
      <c r="O14" s="15">
        <v>810</v>
      </c>
      <c r="P14" s="15">
        <v>7</v>
      </c>
      <c r="Q14" s="15">
        <v>0</v>
      </c>
      <c r="R14" s="15">
        <f t="shared" si="2"/>
        <v>1945</v>
      </c>
      <c r="S14" s="15">
        <v>870</v>
      </c>
      <c r="T14" s="15">
        <v>852.48</v>
      </c>
      <c r="U14" s="15">
        <v>2349.94</v>
      </c>
      <c r="V14" s="8">
        <v>10566.445363523701</v>
      </c>
      <c r="W14" s="16">
        <v>2362.62</v>
      </c>
    </row>
    <row r="15" spans="1:23" x14ac:dyDescent="0.25">
      <c r="A15" s="12">
        <v>42491</v>
      </c>
      <c r="B15" s="13" t="s">
        <v>57</v>
      </c>
      <c r="C15" s="14">
        <v>190012.16</v>
      </c>
      <c r="D15" s="15">
        <v>711.19</v>
      </c>
      <c r="E15" s="15">
        <v>11.24</v>
      </c>
      <c r="F15" s="15">
        <v>93.05</v>
      </c>
      <c r="G15" s="15">
        <v>65.61</v>
      </c>
      <c r="H15" s="14">
        <v>9007.31</v>
      </c>
      <c r="I15" s="14">
        <v>10180.9</v>
      </c>
      <c r="J15" s="15">
        <v>99.63</v>
      </c>
      <c r="K15" s="15">
        <v>17.73</v>
      </c>
      <c r="L15" s="16">
        <f t="shared" si="0"/>
        <v>209977.16999999998</v>
      </c>
      <c r="M15" s="17">
        <f t="shared" si="1"/>
        <v>4.848574728385948E-2</v>
      </c>
      <c r="R15" s="15">
        <f t="shared" si="2"/>
        <v>0</v>
      </c>
      <c r="T15" s="15">
        <v>585.89</v>
      </c>
      <c r="U15" s="15">
        <v>2052.87</v>
      </c>
      <c r="V15" s="16">
        <v>9432.5295776152107</v>
      </c>
      <c r="W15" s="16">
        <v>3509.6</v>
      </c>
    </row>
    <row r="16" spans="1:23" x14ac:dyDescent="0.25">
      <c r="A16" s="12">
        <v>42498</v>
      </c>
      <c r="B16" s="13" t="s">
        <v>57</v>
      </c>
      <c r="C16" s="14">
        <v>220884.9</v>
      </c>
      <c r="D16" s="15">
        <v>897.33</v>
      </c>
      <c r="E16" s="15">
        <v>11.12</v>
      </c>
      <c r="F16" s="15">
        <v>92.55</v>
      </c>
      <c r="G16" s="15">
        <v>68.22</v>
      </c>
      <c r="H16" s="14">
        <v>9394.6200000000008</v>
      </c>
      <c r="I16" s="14">
        <v>11592.14</v>
      </c>
      <c r="J16" s="15">
        <v>99.63</v>
      </c>
      <c r="K16" s="15">
        <v>19.25</v>
      </c>
      <c r="L16" s="16">
        <f t="shared" si="0"/>
        <v>242837.20999999996</v>
      </c>
      <c r="M16" s="17">
        <f t="shared" si="1"/>
        <v>4.7736259200144827E-2</v>
      </c>
      <c r="R16" s="15">
        <f t="shared" si="2"/>
        <v>0</v>
      </c>
      <c r="T16" s="15">
        <v>573</v>
      </c>
      <c r="U16" s="15">
        <v>2054.9</v>
      </c>
      <c r="V16" s="16">
        <v>9632.9905719795097</v>
      </c>
      <c r="W16" s="16">
        <v>3424.76</v>
      </c>
    </row>
    <row r="17" spans="1:23" x14ac:dyDescent="0.25">
      <c r="A17" s="12">
        <v>42505</v>
      </c>
      <c r="B17" s="13" t="s">
        <v>57</v>
      </c>
      <c r="C17" s="14">
        <v>214008.67</v>
      </c>
      <c r="D17" s="15">
        <v>917.76</v>
      </c>
      <c r="E17" s="15">
        <v>11.1</v>
      </c>
      <c r="F17" s="15">
        <v>93.02</v>
      </c>
      <c r="G17" s="15">
        <v>59.62</v>
      </c>
      <c r="H17" s="14">
        <v>9548.49</v>
      </c>
      <c r="I17" s="14">
        <v>16434.14</v>
      </c>
      <c r="J17" s="15">
        <v>99.43</v>
      </c>
      <c r="K17" s="15">
        <v>21.35</v>
      </c>
      <c r="L17" s="16">
        <f t="shared" si="0"/>
        <v>240968.68</v>
      </c>
      <c r="M17" s="17">
        <f t="shared" si="1"/>
        <v>6.820031549328319E-2</v>
      </c>
      <c r="R17" s="15">
        <f t="shared" si="2"/>
        <v>0</v>
      </c>
      <c r="T17" s="15">
        <v>541.20000000000005</v>
      </c>
      <c r="U17" s="15">
        <v>2074.0700000000002</v>
      </c>
      <c r="V17" s="16">
        <v>9674.7003545566495</v>
      </c>
      <c r="W17" s="16">
        <v>3257.39</v>
      </c>
    </row>
    <row r="18" spans="1:23" x14ac:dyDescent="0.25">
      <c r="A18" s="12">
        <v>42512</v>
      </c>
      <c r="B18" s="13" t="s">
        <v>57</v>
      </c>
      <c r="C18" s="14">
        <v>233830.77</v>
      </c>
      <c r="D18" s="15">
        <v>933.81</v>
      </c>
      <c r="E18" s="15">
        <v>10.87</v>
      </c>
      <c r="F18" s="15">
        <v>93.29</v>
      </c>
      <c r="G18" s="15">
        <v>49.18</v>
      </c>
      <c r="H18" s="14">
        <v>8736.56</v>
      </c>
      <c r="I18" s="14">
        <v>17495.61</v>
      </c>
      <c r="J18" s="15">
        <v>99.38</v>
      </c>
      <c r="K18" s="15">
        <v>20.58</v>
      </c>
      <c r="L18" s="16">
        <f t="shared" si="0"/>
        <v>261045.93</v>
      </c>
      <c r="M18" s="17">
        <f t="shared" si="1"/>
        <v>6.7021194316264576E-2</v>
      </c>
      <c r="R18" s="15">
        <f t="shared" si="2"/>
        <v>0</v>
      </c>
      <c r="T18" s="15">
        <v>577.67999999999995</v>
      </c>
      <c r="U18" s="15">
        <v>2107.9299999999998</v>
      </c>
      <c r="V18" s="16">
        <v>9801.4228813354694</v>
      </c>
      <c r="W18" s="16">
        <v>3448.89</v>
      </c>
    </row>
    <row r="19" spans="1:23" x14ac:dyDescent="0.25">
      <c r="A19" s="12">
        <v>42519</v>
      </c>
      <c r="B19" s="13" t="s">
        <v>57</v>
      </c>
      <c r="C19" s="14">
        <v>197750.1</v>
      </c>
      <c r="D19" s="15">
        <v>674.81</v>
      </c>
      <c r="E19" s="15">
        <v>10.93</v>
      </c>
      <c r="F19" s="15">
        <v>93.27</v>
      </c>
      <c r="G19" s="15">
        <v>55.23</v>
      </c>
      <c r="H19" s="14">
        <v>8422.4500000000007</v>
      </c>
      <c r="I19" s="14">
        <v>19956.59</v>
      </c>
      <c r="J19" s="15">
        <v>99.53</v>
      </c>
      <c r="K19" s="15">
        <v>17.22</v>
      </c>
      <c r="L19" s="16">
        <f t="shared" si="0"/>
        <v>226859.18000000002</v>
      </c>
      <c r="M19" s="17">
        <f t="shared" si="1"/>
        <v>8.7969065214817399E-2</v>
      </c>
      <c r="N19" s="15">
        <v>453</v>
      </c>
      <c r="O19" s="15">
        <v>398</v>
      </c>
      <c r="P19" s="15">
        <v>0</v>
      </c>
      <c r="Q19" s="15">
        <v>1</v>
      </c>
      <c r="R19" s="15">
        <f t="shared" si="2"/>
        <v>453</v>
      </c>
      <c r="S19" s="15">
        <v>80</v>
      </c>
      <c r="T19" s="15">
        <v>565.6</v>
      </c>
      <c r="U19" s="15">
        <v>2083.33</v>
      </c>
      <c r="V19" s="16">
        <v>10308.7225423088</v>
      </c>
      <c r="W19" s="16">
        <v>3519.88</v>
      </c>
    </row>
    <row r="20" spans="1:23" x14ac:dyDescent="0.25">
      <c r="A20" s="12">
        <v>42526</v>
      </c>
      <c r="B20" s="13" t="s">
        <v>57</v>
      </c>
      <c r="C20" s="14">
        <v>234805.15</v>
      </c>
      <c r="D20" s="15">
        <v>775.78</v>
      </c>
      <c r="E20" s="15">
        <v>10.92</v>
      </c>
      <c r="F20" s="15">
        <v>93.68</v>
      </c>
      <c r="G20" s="15">
        <v>69.88</v>
      </c>
      <c r="H20" s="14">
        <v>9308.25</v>
      </c>
      <c r="I20" s="14">
        <v>18755.8</v>
      </c>
      <c r="J20" s="15">
        <v>99.54</v>
      </c>
      <c r="K20" s="15">
        <v>21.18</v>
      </c>
      <c r="L20" s="16">
        <f t="shared" si="0"/>
        <v>263714.86</v>
      </c>
      <c r="M20" s="17">
        <f t="shared" si="1"/>
        <v>7.1121513592370178E-2</v>
      </c>
      <c r="N20" s="15">
        <v>454</v>
      </c>
      <c r="O20" s="15">
        <v>400</v>
      </c>
      <c r="P20" s="15">
        <v>0</v>
      </c>
      <c r="Q20" s="15">
        <v>1</v>
      </c>
      <c r="R20" s="15">
        <f t="shared" si="2"/>
        <v>454</v>
      </c>
      <c r="S20" s="15">
        <v>83</v>
      </c>
      <c r="T20" s="15">
        <v>597.96</v>
      </c>
      <c r="U20" s="15">
        <v>2092.7600000000002</v>
      </c>
      <c r="V20" s="16">
        <v>10312.8606124165</v>
      </c>
      <c r="W20" s="16">
        <v>3519.04</v>
      </c>
    </row>
    <row r="21" spans="1:23" x14ac:dyDescent="0.25">
      <c r="A21" s="12">
        <v>42533</v>
      </c>
      <c r="B21" s="13" t="s">
        <v>57</v>
      </c>
      <c r="C21" s="14">
        <v>221966.44</v>
      </c>
      <c r="D21" s="15">
        <v>637.22</v>
      </c>
      <c r="E21" s="15">
        <v>10.84</v>
      </c>
      <c r="F21" s="15">
        <v>93.65</v>
      </c>
      <c r="G21" s="15">
        <v>72.22</v>
      </c>
      <c r="H21" s="14">
        <v>8801.6200000000008</v>
      </c>
      <c r="I21" s="14">
        <v>20054.57</v>
      </c>
      <c r="J21" s="15">
        <v>99.45</v>
      </c>
      <c r="K21" s="15">
        <v>23.08</v>
      </c>
      <c r="L21" s="16">
        <f t="shared" si="0"/>
        <v>251532.07</v>
      </c>
      <c r="M21" s="17">
        <f t="shared" si="1"/>
        <v>7.9729674231997533E-2</v>
      </c>
      <c r="N21" s="15">
        <v>455</v>
      </c>
      <c r="O21" s="15">
        <v>405</v>
      </c>
      <c r="P21" s="15">
        <v>0</v>
      </c>
      <c r="Q21" s="15">
        <v>1</v>
      </c>
      <c r="R21" s="15">
        <f t="shared" si="2"/>
        <v>455</v>
      </c>
      <c r="S21" s="15">
        <v>83</v>
      </c>
      <c r="T21" s="15">
        <v>598.84</v>
      </c>
      <c r="U21" s="15">
        <v>2150.3200000000002</v>
      </c>
      <c r="V21" s="16">
        <v>10070.9828020819</v>
      </c>
      <c r="W21" s="16">
        <v>3291.66</v>
      </c>
    </row>
    <row r="22" spans="1:23" x14ac:dyDescent="0.25">
      <c r="A22" s="12">
        <v>42540</v>
      </c>
      <c r="B22" s="13" t="s">
        <v>57</v>
      </c>
      <c r="C22" s="14">
        <v>197515.55</v>
      </c>
      <c r="D22" s="15">
        <v>554.32000000000005</v>
      </c>
      <c r="E22" s="15">
        <v>10.91</v>
      </c>
      <c r="F22" s="15">
        <v>93.12</v>
      </c>
      <c r="G22" s="15">
        <v>70.209999999999994</v>
      </c>
      <c r="H22" s="14">
        <v>9014.59</v>
      </c>
      <c r="I22" s="14">
        <v>25272.06</v>
      </c>
      <c r="J22" s="15">
        <v>99.13</v>
      </c>
      <c r="K22" s="15">
        <v>24.28</v>
      </c>
      <c r="L22" s="16">
        <f t="shared" si="0"/>
        <v>232426.72999999998</v>
      </c>
      <c r="M22" s="17">
        <f t="shared" si="1"/>
        <v>0.10873129781587515</v>
      </c>
      <c r="N22" s="15">
        <v>458</v>
      </c>
      <c r="O22" s="15">
        <v>406</v>
      </c>
      <c r="P22" s="15">
        <v>0</v>
      </c>
      <c r="Q22" s="15">
        <v>1</v>
      </c>
      <c r="R22" s="15">
        <f t="shared" si="2"/>
        <v>458</v>
      </c>
      <c r="S22" s="15">
        <v>90</v>
      </c>
      <c r="T22" s="15">
        <v>566.96</v>
      </c>
      <c r="U22" s="15">
        <v>2159.64</v>
      </c>
      <c r="V22" s="16">
        <v>10231.3153915863</v>
      </c>
      <c r="W22" s="16">
        <v>3415.42</v>
      </c>
    </row>
    <row r="23" spans="1:23" x14ac:dyDescent="0.25">
      <c r="A23" s="12">
        <v>42547</v>
      </c>
      <c r="B23" s="13" t="s">
        <v>57</v>
      </c>
      <c r="C23" s="14">
        <v>179378.09</v>
      </c>
      <c r="D23" s="15">
        <v>520.75</v>
      </c>
      <c r="E23" s="15">
        <v>11.31</v>
      </c>
      <c r="F23" s="15">
        <v>92.94</v>
      </c>
      <c r="G23" s="15">
        <v>69.010000000000005</v>
      </c>
      <c r="H23" s="14">
        <v>9052.7000000000007</v>
      </c>
      <c r="I23" s="14">
        <v>27604.98</v>
      </c>
      <c r="J23" s="15">
        <v>99.1</v>
      </c>
      <c r="K23" s="15">
        <v>25.6</v>
      </c>
      <c r="L23" s="16">
        <f t="shared" si="0"/>
        <v>216625.53000000003</v>
      </c>
      <c r="M23" s="17">
        <f t="shared" si="1"/>
        <v>0.12743179439653302</v>
      </c>
      <c r="N23" s="15">
        <v>458</v>
      </c>
      <c r="O23" s="15">
        <v>406</v>
      </c>
      <c r="P23" s="15">
        <v>0</v>
      </c>
      <c r="Q23" s="15">
        <v>1</v>
      </c>
      <c r="R23" s="15">
        <f t="shared" si="2"/>
        <v>458</v>
      </c>
      <c r="S23" s="15">
        <v>93</v>
      </c>
      <c r="T23" s="15">
        <v>522.14</v>
      </c>
      <c r="U23" s="15">
        <v>2107.66</v>
      </c>
      <c r="V23" s="16">
        <v>10074.6559127454</v>
      </c>
      <c r="W23" s="16">
        <v>3241.1</v>
      </c>
    </row>
    <row r="24" spans="1:23" x14ac:dyDescent="0.25">
      <c r="A24" s="12">
        <v>42554</v>
      </c>
      <c r="B24" s="13" t="s">
        <v>57</v>
      </c>
      <c r="C24" s="14">
        <v>243066.57</v>
      </c>
      <c r="D24" s="15">
        <v>719.38</v>
      </c>
      <c r="E24" s="15">
        <v>11.07</v>
      </c>
      <c r="F24" s="15">
        <v>92.81</v>
      </c>
      <c r="G24" s="15">
        <v>37.58</v>
      </c>
      <c r="H24" s="14">
        <v>5363.47</v>
      </c>
      <c r="I24" s="10">
        <v>28082.39</v>
      </c>
      <c r="J24" s="9">
        <v>99.65</v>
      </c>
      <c r="K24" s="15">
        <v>26.01</v>
      </c>
      <c r="L24" s="16">
        <f t="shared" si="0"/>
        <v>277269.39</v>
      </c>
      <c r="M24" s="17">
        <f t="shared" si="1"/>
        <v>0.10128196985610276</v>
      </c>
      <c r="N24" s="15">
        <v>458</v>
      </c>
      <c r="O24" s="15">
        <v>406</v>
      </c>
      <c r="P24" s="15">
        <v>0</v>
      </c>
      <c r="Q24" s="15">
        <v>1</v>
      </c>
      <c r="R24" s="15">
        <f t="shared" si="2"/>
        <v>458</v>
      </c>
      <c r="S24" s="15">
        <v>97</v>
      </c>
      <c r="T24" s="15">
        <v>568.45000000000005</v>
      </c>
      <c r="U24" s="15">
        <v>2132.9499999999998</v>
      </c>
      <c r="V24" s="8">
        <v>10443.869810804201</v>
      </c>
      <c r="W24" s="16">
        <v>3367.17</v>
      </c>
    </row>
    <row r="25" spans="1:23" x14ac:dyDescent="0.25">
      <c r="A25" s="12">
        <v>42561</v>
      </c>
      <c r="B25" s="13" t="s">
        <v>57</v>
      </c>
      <c r="C25" s="14">
        <v>253978.13</v>
      </c>
      <c r="D25" s="15">
        <v>722.45</v>
      </c>
      <c r="E25" s="15">
        <v>11.1</v>
      </c>
      <c r="F25" s="15">
        <v>93.6</v>
      </c>
      <c r="G25" s="15">
        <v>69.11</v>
      </c>
      <c r="H25" s="14">
        <v>9110.93</v>
      </c>
      <c r="I25" s="10">
        <v>30814.3</v>
      </c>
      <c r="J25" s="9">
        <v>99.77</v>
      </c>
      <c r="K25" s="15">
        <v>26.86</v>
      </c>
      <c r="L25" s="16">
        <f t="shared" si="0"/>
        <v>294694.92</v>
      </c>
      <c r="M25" s="17">
        <f t="shared" si="1"/>
        <v>0.10456339050567957</v>
      </c>
      <c r="N25" s="15">
        <v>458</v>
      </c>
      <c r="O25" s="15">
        <v>406</v>
      </c>
      <c r="P25" s="15">
        <v>0</v>
      </c>
      <c r="Q25" s="15">
        <v>1</v>
      </c>
      <c r="R25" s="15">
        <f t="shared" si="2"/>
        <v>458</v>
      </c>
      <c r="S25" s="15">
        <v>98</v>
      </c>
      <c r="T25" s="15">
        <v>585.01</v>
      </c>
      <c r="U25" s="15">
        <v>2157.25</v>
      </c>
      <c r="V25" s="8">
        <v>10956.900471160499</v>
      </c>
      <c r="W25" s="16">
        <v>3336.2</v>
      </c>
    </row>
    <row r="26" spans="1:23" x14ac:dyDescent="0.25">
      <c r="A26" s="12">
        <v>42568</v>
      </c>
      <c r="B26" s="13" t="s">
        <v>57</v>
      </c>
      <c r="C26" s="14">
        <v>260579.42</v>
      </c>
      <c r="D26" s="15">
        <v>694.99</v>
      </c>
      <c r="E26" s="15">
        <v>11.02</v>
      </c>
      <c r="F26" s="15">
        <v>93.89</v>
      </c>
      <c r="G26" s="15">
        <v>70.489999999999995</v>
      </c>
      <c r="H26" s="14">
        <v>9209.7999999999993</v>
      </c>
      <c r="I26" s="10">
        <v>33739.440000000002</v>
      </c>
      <c r="J26" s="9">
        <v>99.78</v>
      </c>
      <c r="K26" s="15">
        <v>28.4</v>
      </c>
      <c r="L26" s="16">
        <f t="shared" si="0"/>
        <v>304294.14</v>
      </c>
      <c r="M26" s="17">
        <f t="shared" si="1"/>
        <v>0.11087771851275217</v>
      </c>
      <c r="N26" s="15">
        <v>459</v>
      </c>
      <c r="O26" s="15">
        <v>407</v>
      </c>
      <c r="P26" s="15">
        <v>0</v>
      </c>
      <c r="Q26" s="15">
        <v>1</v>
      </c>
      <c r="R26" s="15">
        <f t="shared" si="2"/>
        <v>459</v>
      </c>
      <c r="S26" s="15">
        <v>100</v>
      </c>
      <c r="T26" s="15">
        <v>622.99</v>
      </c>
      <c r="U26" s="15">
        <v>2204.04</v>
      </c>
      <c r="V26" s="8">
        <v>11076.831013188799</v>
      </c>
      <c r="W26" s="16">
        <v>3353.35</v>
      </c>
    </row>
    <row r="27" spans="1:23" x14ac:dyDescent="0.25">
      <c r="A27" s="12">
        <v>42575</v>
      </c>
      <c r="B27" s="13" t="s">
        <v>57</v>
      </c>
      <c r="C27" s="14">
        <v>270139.01</v>
      </c>
      <c r="D27" s="15">
        <v>691.6</v>
      </c>
      <c r="E27" s="15">
        <v>11.36</v>
      </c>
      <c r="F27" s="15">
        <v>93.24</v>
      </c>
      <c r="G27" s="15">
        <v>81.47</v>
      </c>
      <c r="H27" s="14">
        <v>10864.5</v>
      </c>
      <c r="I27" s="10">
        <v>38912.879999999997</v>
      </c>
      <c r="J27" s="27">
        <v>99.77</v>
      </c>
      <c r="K27" s="15">
        <v>29.15</v>
      </c>
      <c r="L27" s="16">
        <f t="shared" si="0"/>
        <v>320689.45999999996</v>
      </c>
      <c r="M27" s="17">
        <f t="shared" si="1"/>
        <v>0.12134131255826119</v>
      </c>
      <c r="N27" s="15">
        <v>460</v>
      </c>
      <c r="O27" s="15">
        <v>408</v>
      </c>
      <c r="P27" s="15">
        <v>0</v>
      </c>
      <c r="Q27" s="15">
        <v>1</v>
      </c>
      <c r="R27" s="15">
        <f t="shared" si="2"/>
        <v>460</v>
      </c>
      <c r="S27" s="15">
        <v>101</v>
      </c>
      <c r="T27" s="15">
        <v>535.41999999999996</v>
      </c>
      <c r="U27" s="15">
        <v>2234.46</v>
      </c>
      <c r="V27" s="8">
        <v>11412.795209789399</v>
      </c>
      <c r="W27" s="16">
        <v>2992.93</v>
      </c>
    </row>
    <row r="28" spans="1:23" x14ac:dyDescent="0.25">
      <c r="A28" s="12">
        <v>42491</v>
      </c>
      <c r="B28" s="13" t="s">
        <v>58</v>
      </c>
      <c r="C28" s="14">
        <v>140031.82</v>
      </c>
      <c r="D28" s="15">
        <v>549</v>
      </c>
      <c r="E28" s="15">
        <v>14.24</v>
      </c>
      <c r="F28" s="15">
        <v>91.5</v>
      </c>
      <c r="G28" s="15">
        <v>62.89</v>
      </c>
      <c r="H28" s="14">
        <v>4167.58</v>
      </c>
      <c r="I28" s="14">
        <v>5985.35</v>
      </c>
      <c r="J28" s="15">
        <v>99.75</v>
      </c>
      <c r="K28" s="15">
        <v>17.16</v>
      </c>
      <c r="L28" s="16">
        <f t="shared" si="0"/>
        <v>150796.64000000001</v>
      </c>
      <c r="M28" s="17">
        <f t="shared" si="1"/>
        <v>3.9691534241081232E-2</v>
      </c>
      <c r="R28" s="15">
        <f t="shared" si="2"/>
        <v>0</v>
      </c>
      <c r="T28" s="15">
        <v>410.42</v>
      </c>
      <c r="U28" s="15">
        <v>1687.29</v>
      </c>
      <c r="V28" s="16">
        <v>9894.9952557658598</v>
      </c>
      <c r="W28" s="16">
        <v>3691.14</v>
      </c>
    </row>
    <row r="29" spans="1:23" x14ac:dyDescent="0.25">
      <c r="A29" s="12">
        <v>42498</v>
      </c>
      <c r="B29" s="13" t="s">
        <v>58</v>
      </c>
      <c r="C29" s="14">
        <v>166467.07999999999</v>
      </c>
      <c r="D29" s="15">
        <v>624.83000000000004</v>
      </c>
      <c r="E29" s="15">
        <v>14.43</v>
      </c>
      <c r="F29" s="15">
        <v>92.12</v>
      </c>
      <c r="G29" s="15">
        <v>72.42</v>
      </c>
      <c r="H29" s="14">
        <v>4781.1099999999997</v>
      </c>
      <c r="I29" s="14">
        <v>7115.45</v>
      </c>
      <c r="J29" s="15">
        <v>99.77</v>
      </c>
      <c r="K29" s="15">
        <v>18.46</v>
      </c>
      <c r="L29" s="16">
        <f t="shared" si="0"/>
        <v>179060.88999999998</v>
      </c>
      <c r="M29" s="17">
        <f t="shared" si="1"/>
        <v>3.9737599874545469E-2</v>
      </c>
      <c r="R29" s="15">
        <f t="shared" si="2"/>
        <v>0</v>
      </c>
      <c r="T29" s="15">
        <v>394.36</v>
      </c>
      <c r="U29" s="15">
        <v>1706.75</v>
      </c>
      <c r="V29" s="16">
        <v>9970.1143621100291</v>
      </c>
      <c r="W29" s="16">
        <v>3624.91</v>
      </c>
    </row>
    <row r="30" spans="1:23" x14ac:dyDescent="0.25">
      <c r="A30" s="12">
        <v>42505</v>
      </c>
      <c r="B30" s="13" t="s">
        <v>58</v>
      </c>
      <c r="C30" s="14">
        <v>164174.91</v>
      </c>
      <c r="D30" s="15">
        <v>588.82000000000005</v>
      </c>
      <c r="E30" s="15">
        <v>14.73</v>
      </c>
      <c r="F30" s="15">
        <v>92.48</v>
      </c>
      <c r="G30" s="15">
        <v>58.24</v>
      </c>
      <c r="H30" s="14">
        <v>4167.72</v>
      </c>
      <c r="I30" s="14">
        <v>9218.36</v>
      </c>
      <c r="J30" s="15">
        <v>99.76</v>
      </c>
      <c r="K30" s="15">
        <v>19.739999999999998</v>
      </c>
      <c r="L30" s="16">
        <f t="shared" si="0"/>
        <v>178208.05</v>
      </c>
      <c r="M30" s="17">
        <f t="shared" si="1"/>
        <v>5.1728078501504286E-2</v>
      </c>
      <c r="R30" s="15">
        <f t="shared" si="2"/>
        <v>0</v>
      </c>
      <c r="T30" s="15">
        <v>384.42</v>
      </c>
      <c r="U30" s="15">
        <v>1730.66</v>
      </c>
      <c r="V30" s="16">
        <v>9720.1072371877308</v>
      </c>
      <c r="W30" s="16">
        <v>3453.9</v>
      </c>
    </row>
    <row r="31" spans="1:23" x14ac:dyDescent="0.25">
      <c r="A31" s="12">
        <v>42512</v>
      </c>
      <c r="B31" s="13" t="s">
        <v>58</v>
      </c>
      <c r="C31" s="14">
        <v>165406.78</v>
      </c>
      <c r="D31" s="15">
        <v>587.26</v>
      </c>
      <c r="E31" s="15">
        <v>13.91</v>
      </c>
      <c r="F31" s="15">
        <v>93.12</v>
      </c>
      <c r="G31" s="15">
        <v>63.94</v>
      </c>
      <c r="H31" s="14">
        <v>4243.1099999999997</v>
      </c>
      <c r="I31" s="14">
        <v>10284.89</v>
      </c>
      <c r="J31" s="15">
        <v>99.73</v>
      </c>
      <c r="K31" s="15">
        <v>19.68</v>
      </c>
      <c r="L31" s="16">
        <f t="shared" si="0"/>
        <v>180585.97999999998</v>
      </c>
      <c r="M31" s="17">
        <f t="shared" si="1"/>
        <v>5.6952870870706579E-2</v>
      </c>
      <c r="R31" s="15">
        <f t="shared" si="2"/>
        <v>0</v>
      </c>
      <c r="T31" s="15">
        <v>423.68</v>
      </c>
      <c r="U31" s="15">
        <v>1754.67</v>
      </c>
      <c r="V31" s="16">
        <v>9692.9623709344105</v>
      </c>
      <c r="W31" s="16">
        <v>3358.62</v>
      </c>
    </row>
    <row r="32" spans="1:23" x14ac:dyDescent="0.25">
      <c r="A32" s="12">
        <v>42519</v>
      </c>
      <c r="B32" s="13" t="s">
        <v>58</v>
      </c>
      <c r="C32" s="14">
        <v>140900.5</v>
      </c>
      <c r="D32" s="15">
        <v>521.79</v>
      </c>
      <c r="E32" s="15">
        <v>13.74</v>
      </c>
      <c r="F32" s="15">
        <v>93.78</v>
      </c>
      <c r="G32" s="15">
        <v>55.15</v>
      </c>
      <c r="H32" s="14">
        <v>4064.99</v>
      </c>
      <c r="I32" s="14">
        <v>11359.34</v>
      </c>
      <c r="J32" s="15">
        <v>99.75</v>
      </c>
      <c r="K32" s="15">
        <v>15.07</v>
      </c>
      <c r="L32" s="16">
        <f t="shared" si="0"/>
        <v>156901.76999999999</v>
      </c>
      <c r="M32" s="17">
        <f t="shared" si="1"/>
        <v>7.2397781108524142E-2</v>
      </c>
      <c r="N32" s="15">
        <v>269</v>
      </c>
      <c r="O32" s="15">
        <v>251</v>
      </c>
      <c r="P32" s="15">
        <v>0</v>
      </c>
      <c r="Q32" s="15">
        <v>0</v>
      </c>
      <c r="R32" s="15">
        <f t="shared" si="2"/>
        <v>269</v>
      </c>
      <c r="S32" s="15">
        <v>60</v>
      </c>
      <c r="T32" s="15">
        <v>458.96</v>
      </c>
      <c r="U32" s="15">
        <v>1773.8</v>
      </c>
      <c r="V32" s="16">
        <v>9779.7748204773106</v>
      </c>
      <c r="W32" s="16">
        <v>3222.35</v>
      </c>
    </row>
    <row r="33" spans="1:23" x14ac:dyDescent="0.25">
      <c r="A33" s="12">
        <v>42526</v>
      </c>
      <c r="B33" s="13" t="s">
        <v>58</v>
      </c>
      <c r="C33" s="14">
        <v>167670.49</v>
      </c>
      <c r="D33" s="15">
        <v>552.30999999999995</v>
      </c>
      <c r="E33" s="15">
        <v>13.82</v>
      </c>
      <c r="F33" s="15">
        <v>94.47</v>
      </c>
      <c r="G33" s="15">
        <v>64.31</v>
      </c>
      <c r="H33" s="14">
        <v>4775.28</v>
      </c>
      <c r="I33" s="14">
        <v>13003.42</v>
      </c>
      <c r="J33" s="15">
        <v>99.77</v>
      </c>
      <c r="K33" s="15">
        <v>22.29</v>
      </c>
      <c r="L33" s="16">
        <f t="shared" si="0"/>
        <v>186065.81</v>
      </c>
      <c r="M33" s="17">
        <f t="shared" si="1"/>
        <v>6.9886133298750583E-2</v>
      </c>
      <c r="N33" s="15">
        <v>269</v>
      </c>
      <c r="O33" s="15">
        <v>251</v>
      </c>
      <c r="P33" s="15">
        <v>0</v>
      </c>
      <c r="Q33" s="15">
        <v>0</v>
      </c>
      <c r="R33" s="15">
        <f t="shared" si="2"/>
        <v>269</v>
      </c>
      <c r="S33" s="15">
        <v>60</v>
      </c>
      <c r="T33" s="15">
        <v>492.66</v>
      </c>
      <c r="U33" s="15">
        <v>1822.73</v>
      </c>
      <c r="V33" s="16">
        <v>9862.5703002612008</v>
      </c>
      <c r="W33" s="16">
        <v>3276.79</v>
      </c>
    </row>
    <row r="34" spans="1:23" x14ac:dyDescent="0.25">
      <c r="A34" s="12">
        <v>42533</v>
      </c>
      <c r="B34" s="13" t="s">
        <v>58</v>
      </c>
      <c r="C34" s="14">
        <v>150902.24</v>
      </c>
      <c r="D34" s="15">
        <v>462.56</v>
      </c>
      <c r="E34" s="15">
        <v>13.72</v>
      </c>
      <c r="F34" s="15">
        <v>94.36</v>
      </c>
      <c r="G34" s="15">
        <v>56.23</v>
      </c>
      <c r="H34" s="14">
        <v>4411.4799999999996</v>
      </c>
      <c r="I34" s="14">
        <v>14146.5</v>
      </c>
      <c r="J34" s="15">
        <v>99.75</v>
      </c>
      <c r="K34" s="15">
        <v>23.82</v>
      </c>
      <c r="L34" s="16">
        <f t="shared" si="0"/>
        <v>169979.01</v>
      </c>
      <c r="M34" s="17">
        <f t="shared" si="1"/>
        <v>8.3224981719801749E-2</v>
      </c>
      <c r="N34" s="15">
        <v>269</v>
      </c>
      <c r="O34" s="15">
        <v>251</v>
      </c>
      <c r="P34" s="15">
        <v>0</v>
      </c>
      <c r="Q34" s="15">
        <v>0</v>
      </c>
      <c r="R34" s="15">
        <f t="shared" si="2"/>
        <v>269</v>
      </c>
      <c r="S34" s="15">
        <v>64</v>
      </c>
      <c r="T34" s="15">
        <v>485.09</v>
      </c>
      <c r="U34" s="15">
        <v>1875.41</v>
      </c>
      <c r="V34" s="16">
        <v>9626.0894383445902</v>
      </c>
      <c r="W34" s="16">
        <v>2886.87</v>
      </c>
    </row>
    <row r="35" spans="1:23" x14ac:dyDescent="0.25">
      <c r="A35" s="12">
        <v>42540</v>
      </c>
      <c r="B35" s="13" t="s">
        <v>58</v>
      </c>
      <c r="C35" s="14">
        <v>120114.59</v>
      </c>
      <c r="D35" s="15">
        <v>379.58</v>
      </c>
      <c r="E35" s="15">
        <v>14.48</v>
      </c>
      <c r="F35" s="15">
        <v>92.9</v>
      </c>
      <c r="G35" s="15">
        <v>47.87</v>
      </c>
      <c r="H35" s="14">
        <v>3772.46</v>
      </c>
      <c r="I35" s="14">
        <v>15852.79</v>
      </c>
      <c r="J35" s="15">
        <v>99.76</v>
      </c>
      <c r="K35" s="15">
        <v>22.21</v>
      </c>
      <c r="L35" s="16">
        <f t="shared" si="0"/>
        <v>140167.29</v>
      </c>
      <c r="M35" s="17">
        <f t="shared" si="1"/>
        <v>0.11309906897679195</v>
      </c>
      <c r="N35" s="15">
        <v>269</v>
      </c>
      <c r="O35" s="15">
        <v>251</v>
      </c>
      <c r="P35" s="15">
        <v>0</v>
      </c>
      <c r="Q35" s="15">
        <v>0</v>
      </c>
      <c r="R35" s="15">
        <f t="shared" si="2"/>
        <v>269</v>
      </c>
      <c r="S35" s="15">
        <v>67</v>
      </c>
      <c r="T35" s="15">
        <v>445.93</v>
      </c>
      <c r="U35" s="15">
        <v>1865.26</v>
      </c>
      <c r="V35" s="16">
        <v>9978.6906769592297</v>
      </c>
      <c r="W35" s="16">
        <v>3070.04</v>
      </c>
    </row>
    <row r="36" spans="1:23" x14ac:dyDescent="0.25">
      <c r="A36" s="12">
        <v>42547</v>
      </c>
      <c r="B36" s="13" t="s">
        <v>58</v>
      </c>
      <c r="C36" s="14">
        <v>125677.06</v>
      </c>
      <c r="D36" s="15">
        <v>404.59</v>
      </c>
      <c r="E36" s="15">
        <v>14.15</v>
      </c>
      <c r="F36" s="15">
        <v>93.16</v>
      </c>
      <c r="G36" s="15">
        <v>67.75</v>
      </c>
      <c r="H36" s="14">
        <v>5270.01</v>
      </c>
      <c r="I36" s="14">
        <v>17078.23</v>
      </c>
      <c r="J36" s="15">
        <v>99.75</v>
      </c>
      <c r="K36" s="15">
        <v>24.74</v>
      </c>
      <c r="L36" s="16">
        <f t="shared" si="0"/>
        <v>148497.64000000001</v>
      </c>
      <c r="M36" s="17">
        <f t="shared" si="1"/>
        <v>0.11500674354151351</v>
      </c>
      <c r="N36" s="15">
        <v>269</v>
      </c>
      <c r="O36" s="15">
        <v>251</v>
      </c>
      <c r="P36" s="15">
        <v>0</v>
      </c>
      <c r="Q36" s="15">
        <v>0</v>
      </c>
      <c r="R36" s="15">
        <f t="shared" si="2"/>
        <v>269</v>
      </c>
      <c r="S36" s="15">
        <v>73</v>
      </c>
      <c r="T36" s="15">
        <v>464.14</v>
      </c>
      <c r="U36" s="15">
        <v>1873.42</v>
      </c>
      <c r="V36" s="16">
        <v>9925.1423651120003</v>
      </c>
      <c r="W36" s="16">
        <v>2933.26</v>
      </c>
    </row>
    <row r="37" spans="1:23" x14ac:dyDescent="0.25">
      <c r="A37" s="12">
        <v>42554</v>
      </c>
      <c r="B37" s="13" t="s">
        <v>58</v>
      </c>
      <c r="C37" s="14">
        <v>174107.5</v>
      </c>
      <c r="D37" s="15">
        <v>588.53</v>
      </c>
      <c r="E37" s="15">
        <v>13.63</v>
      </c>
      <c r="F37" s="15">
        <v>93.71</v>
      </c>
      <c r="G37" s="15">
        <v>75.56</v>
      </c>
      <c r="H37" s="14">
        <v>4904.66</v>
      </c>
      <c r="I37" s="10">
        <v>19668.22</v>
      </c>
      <c r="J37" s="9">
        <v>99.77</v>
      </c>
      <c r="K37" s="15">
        <v>25.6</v>
      </c>
      <c r="L37" s="16">
        <f t="shared" si="0"/>
        <v>199344.47</v>
      </c>
      <c r="M37" s="17">
        <f t="shared" si="1"/>
        <v>9.8664487657972158E-2</v>
      </c>
      <c r="N37" s="15">
        <v>269</v>
      </c>
      <c r="O37" s="15">
        <v>251</v>
      </c>
      <c r="P37" s="15">
        <v>0</v>
      </c>
      <c r="Q37" s="15">
        <v>1</v>
      </c>
      <c r="R37" s="15">
        <f t="shared" si="2"/>
        <v>269</v>
      </c>
      <c r="S37" s="15">
        <v>76</v>
      </c>
      <c r="T37" s="15">
        <v>496.86</v>
      </c>
      <c r="U37" s="15">
        <v>1894.75</v>
      </c>
      <c r="V37" s="8">
        <v>10254.347639792501</v>
      </c>
      <c r="W37" s="16">
        <v>2964.14</v>
      </c>
    </row>
    <row r="38" spans="1:23" x14ac:dyDescent="0.25">
      <c r="A38" s="12">
        <v>42561</v>
      </c>
      <c r="B38" s="13" t="s">
        <v>58</v>
      </c>
      <c r="C38" s="14">
        <v>178019.41</v>
      </c>
      <c r="D38" s="15">
        <v>640.58000000000004</v>
      </c>
      <c r="E38" s="15">
        <v>13.63</v>
      </c>
      <c r="F38" s="15">
        <v>93.56</v>
      </c>
      <c r="G38" s="15">
        <v>78.61</v>
      </c>
      <c r="H38" s="14">
        <v>4943.1899999999996</v>
      </c>
      <c r="I38" s="10">
        <v>23274.98</v>
      </c>
      <c r="J38" s="9">
        <v>99.79</v>
      </c>
      <c r="K38" s="15">
        <v>26.3</v>
      </c>
      <c r="L38" s="16">
        <f t="shared" si="0"/>
        <v>206956.77</v>
      </c>
      <c r="M38" s="17">
        <f t="shared" si="1"/>
        <v>0.11246300374711106</v>
      </c>
      <c r="N38" s="15">
        <v>269</v>
      </c>
      <c r="O38" s="15">
        <v>251</v>
      </c>
      <c r="P38" s="15">
        <v>0</v>
      </c>
      <c r="Q38" s="15">
        <v>1</v>
      </c>
      <c r="R38" s="15">
        <f t="shared" si="2"/>
        <v>269</v>
      </c>
      <c r="S38" s="15">
        <v>82</v>
      </c>
      <c r="T38" s="15">
        <v>482.26</v>
      </c>
      <c r="U38" s="15">
        <v>1904.28</v>
      </c>
      <c r="V38" s="8">
        <v>10620.247750263599</v>
      </c>
      <c r="W38" s="16">
        <v>2805.48</v>
      </c>
    </row>
    <row r="39" spans="1:23" x14ac:dyDescent="0.25">
      <c r="A39" s="12">
        <v>42568</v>
      </c>
      <c r="B39" s="13" t="s">
        <v>58</v>
      </c>
      <c r="C39" s="14">
        <v>179735.02</v>
      </c>
      <c r="D39" s="15">
        <v>588.46</v>
      </c>
      <c r="E39" s="15">
        <v>14.1</v>
      </c>
      <c r="F39" s="15">
        <v>93.13</v>
      </c>
      <c r="G39" s="15">
        <v>87.43</v>
      </c>
      <c r="H39" s="14">
        <v>4990.87</v>
      </c>
      <c r="I39" s="10">
        <v>26918.73</v>
      </c>
      <c r="J39" s="9">
        <v>99.76</v>
      </c>
      <c r="K39" s="15">
        <v>28.38</v>
      </c>
      <c r="L39" s="16">
        <f t="shared" si="0"/>
        <v>212320.50999999998</v>
      </c>
      <c r="M39" s="17">
        <f t="shared" si="1"/>
        <v>0.12678346524318354</v>
      </c>
      <c r="N39" s="15">
        <v>270</v>
      </c>
      <c r="O39" s="15">
        <v>252</v>
      </c>
      <c r="P39" s="15">
        <v>0</v>
      </c>
      <c r="Q39" s="15">
        <v>1</v>
      </c>
      <c r="R39" s="15">
        <f t="shared" si="2"/>
        <v>270</v>
      </c>
      <c r="S39" s="15">
        <v>82</v>
      </c>
      <c r="T39" s="15">
        <v>463</v>
      </c>
      <c r="U39" s="15">
        <v>1877.73</v>
      </c>
      <c r="V39" s="8">
        <v>10539.359662938899</v>
      </c>
      <c r="W39" s="16">
        <v>2727.75</v>
      </c>
    </row>
    <row r="40" spans="1:23" x14ac:dyDescent="0.25">
      <c r="A40" s="12">
        <v>42575</v>
      </c>
      <c r="B40" s="13" t="s">
        <v>58</v>
      </c>
      <c r="C40" s="14">
        <v>181758.46</v>
      </c>
      <c r="D40" s="15">
        <v>590.46</v>
      </c>
      <c r="E40" s="15">
        <v>14.2</v>
      </c>
      <c r="F40" s="15">
        <v>92.42</v>
      </c>
      <c r="G40" s="15">
        <v>94.83</v>
      </c>
      <c r="H40" s="14">
        <v>5365.15</v>
      </c>
      <c r="I40" s="10">
        <v>29089.02</v>
      </c>
      <c r="J40" s="9">
        <v>99.72</v>
      </c>
      <c r="K40" s="15">
        <v>27.65</v>
      </c>
      <c r="L40" s="16">
        <f t="shared" si="0"/>
        <v>216897.91999999995</v>
      </c>
      <c r="M40" s="17">
        <f t="shared" si="1"/>
        <v>0.13411387255350354</v>
      </c>
      <c r="N40" s="15">
        <v>275</v>
      </c>
      <c r="O40" s="15">
        <v>254</v>
      </c>
      <c r="P40" s="15">
        <v>0</v>
      </c>
      <c r="Q40" s="15">
        <v>1</v>
      </c>
      <c r="R40" s="15">
        <f t="shared" si="2"/>
        <v>275</v>
      </c>
      <c r="S40" s="15">
        <v>91</v>
      </c>
      <c r="T40" s="15">
        <v>434.4</v>
      </c>
      <c r="U40" s="15">
        <v>1923.65</v>
      </c>
      <c r="V40" s="8">
        <v>10702.4463702051</v>
      </c>
      <c r="W40" s="16">
        <v>2309.46</v>
      </c>
    </row>
    <row r="41" spans="1:23" x14ac:dyDescent="0.25">
      <c r="A41" s="12">
        <v>42491</v>
      </c>
      <c r="B41" s="13" t="s">
        <v>59</v>
      </c>
      <c r="C41" s="14">
        <v>97208.17</v>
      </c>
      <c r="D41" s="15">
        <v>335.78</v>
      </c>
      <c r="E41" s="15">
        <v>14.39</v>
      </c>
      <c r="F41" s="15">
        <v>91.9</v>
      </c>
      <c r="G41" s="15">
        <v>20.88</v>
      </c>
      <c r="H41" s="14">
        <v>4392.08</v>
      </c>
      <c r="I41" s="14">
        <v>4427.0200000000004</v>
      </c>
      <c r="J41" s="15">
        <v>99.78</v>
      </c>
      <c r="K41" s="15">
        <v>24.48</v>
      </c>
      <c r="L41" s="16">
        <f t="shared" si="0"/>
        <v>106383.93000000001</v>
      </c>
      <c r="M41" s="17">
        <f t="shared" si="1"/>
        <v>4.1613615891046701E-2</v>
      </c>
      <c r="R41" s="15">
        <f t="shared" si="2"/>
        <v>0</v>
      </c>
      <c r="T41" s="15">
        <v>457.19</v>
      </c>
      <c r="U41" s="15">
        <v>1925.77</v>
      </c>
      <c r="V41" s="16">
        <v>9961.2005982120409</v>
      </c>
      <c r="W41" s="16">
        <v>2554.96</v>
      </c>
    </row>
    <row r="42" spans="1:23" x14ac:dyDescent="0.25">
      <c r="A42" s="12">
        <v>42498</v>
      </c>
      <c r="B42" s="13" t="s">
        <v>59</v>
      </c>
      <c r="C42" s="14">
        <v>116496.58</v>
      </c>
      <c r="D42" s="15">
        <v>406.11</v>
      </c>
      <c r="E42" s="15">
        <v>14.53</v>
      </c>
      <c r="F42" s="15">
        <v>91.3</v>
      </c>
      <c r="G42" s="15">
        <v>23.43</v>
      </c>
      <c r="H42" s="14">
        <v>4947.91</v>
      </c>
      <c r="I42" s="14">
        <v>5010.38</v>
      </c>
      <c r="J42" s="15">
        <v>99.73</v>
      </c>
      <c r="K42" s="15">
        <v>25.9</v>
      </c>
      <c r="L42" s="16">
        <f t="shared" si="0"/>
        <v>126884.41</v>
      </c>
      <c r="M42" s="17">
        <f t="shared" si="1"/>
        <v>3.9487751095662577E-2</v>
      </c>
      <c r="R42" s="15">
        <f t="shared" si="2"/>
        <v>0</v>
      </c>
      <c r="T42" s="15">
        <v>417.27</v>
      </c>
      <c r="U42" s="15">
        <v>1923.79</v>
      </c>
      <c r="V42" s="16">
        <v>9953.0173457875007</v>
      </c>
      <c r="W42" s="16">
        <v>2521.5100000000002</v>
      </c>
    </row>
    <row r="43" spans="1:23" x14ac:dyDescent="0.25">
      <c r="A43" s="12">
        <v>42505</v>
      </c>
      <c r="B43" s="13" t="s">
        <v>59</v>
      </c>
      <c r="C43" s="14">
        <v>112991.86</v>
      </c>
      <c r="D43" s="15">
        <v>402.89</v>
      </c>
      <c r="E43" s="15">
        <v>14.76</v>
      </c>
      <c r="F43" s="15">
        <v>90.25</v>
      </c>
      <c r="G43" s="15">
        <v>19.440000000000001</v>
      </c>
      <c r="H43" s="14">
        <v>4228.91</v>
      </c>
      <c r="I43" s="14">
        <v>6378.67</v>
      </c>
      <c r="J43" s="15">
        <v>99.71</v>
      </c>
      <c r="K43" s="15">
        <v>28.96</v>
      </c>
      <c r="L43" s="16">
        <f t="shared" si="0"/>
        <v>124021.77</v>
      </c>
      <c r="M43" s="17">
        <f t="shared" si="1"/>
        <v>5.1431857487600763E-2</v>
      </c>
      <c r="R43" s="15">
        <f t="shared" si="2"/>
        <v>0</v>
      </c>
      <c r="T43" s="15">
        <v>394.33</v>
      </c>
      <c r="U43" s="15">
        <v>1938.66</v>
      </c>
      <c r="V43" s="16">
        <v>9632.6939106625196</v>
      </c>
      <c r="W43" s="16">
        <v>2363.77</v>
      </c>
    </row>
    <row r="44" spans="1:23" x14ac:dyDescent="0.25">
      <c r="A44" s="12">
        <v>42512</v>
      </c>
      <c r="B44" s="13" t="s">
        <v>59</v>
      </c>
      <c r="C44" s="14">
        <v>113073.21</v>
      </c>
      <c r="D44" s="15">
        <v>383.5</v>
      </c>
      <c r="E44" s="15">
        <v>14.15</v>
      </c>
      <c r="F44" s="15">
        <v>90.63</v>
      </c>
      <c r="G44" s="15">
        <v>21.81</v>
      </c>
      <c r="H44" s="14">
        <v>4591.92</v>
      </c>
      <c r="I44" s="14">
        <v>6500.33</v>
      </c>
      <c r="J44" s="15">
        <v>99.67</v>
      </c>
      <c r="K44" s="15">
        <v>26.59</v>
      </c>
      <c r="L44" s="16">
        <f t="shared" si="0"/>
        <v>124570.77</v>
      </c>
      <c r="M44" s="17">
        <f t="shared" si="1"/>
        <v>5.2181824034643116E-2</v>
      </c>
      <c r="R44" s="15">
        <f t="shared" si="2"/>
        <v>0</v>
      </c>
      <c r="T44" s="15">
        <v>409.81</v>
      </c>
      <c r="U44" s="15">
        <v>1940.37</v>
      </c>
      <c r="V44" s="16">
        <v>9580.9433619806005</v>
      </c>
      <c r="W44" s="16">
        <v>2451.73</v>
      </c>
    </row>
    <row r="45" spans="1:23" x14ac:dyDescent="0.25">
      <c r="A45" s="12">
        <v>42519</v>
      </c>
      <c r="B45" s="13" t="s">
        <v>59</v>
      </c>
      <c r="C45" s="14">
        <v>95097.83</v>
      </c>
      <c r="D45" s="15">
        <v>322.47000000000003</v>
      </c>
      <c r="E45" s="15">
        <v>13.73</v>
      </c>
      <c r="F45" s="15">
        <v>92.32</v>
      </c>
      <c r="G45" s="15">
        <v>23.29</v>
      </c>
      <c r="H45" s="14">
        <v>4503.29</v>
      </c>
      <c r="I45" s="14">
        <v>7659.79</v>
      </c>
      <c r="J45" s="7">
        <v>99.67</v>
      </c>
      <c r="K45" s="15">
        <v>22.19</v>
      </c>
      <c r="L45" s="16">
        <f t="shared" si="0"/>
        <v>107606.66999999998</v>
      </c>
      <c r="M45" s="17">
        <f t="shared" si="1"/>
        <v>7.1183226839005437E-2</v>
      </c>
      <c r="N45" s="15">
        <v>181</v>
      </c>
      <c r="O45" s="15">
        <v>161</v>
      </c>
      <c r="P45" s="15">
        <v>0</v>
      </c>
      <c r="Q45" s="15">
        <v>0</v>
      </c>
      <c r="R45" s="15">
        <f t="shared" si="2"/>
        <v>181</v>
      </c>
      <c r="S45" s="15">
        <v>22</v>
      </c>
      <c r="T45" s="15">
        <v>445.75</v>
      </c>
      <c r="U45" s="15">
        <v>1942.73</v>
      </c>
      <c r="V45" s="16">
        <v>9695.6209690176493</v>
      </c>
      <c r="W45" s="16">
        <v>2545.4899999999998</v>
      </c>
    </row>
    <row r="46" spans="1:23" x14ac:dyDescent="0.25">
      <c r="A46" s="12">
        <v>42526</v>
      </c>
      <c r="B46" s="13" t="s">
        <v>59</v>
      </c>
      <c r="C46" s="14">
        <v>114774.28</v>
      </c>
      <c r="D46" s="15">
        <v>388.6</v>
      </c>
      <c r="E46" s="15">
        <v>13.85</v>
      </c>
      <c r="F46" s="15">
        <v>91.02</v>
      </c>
      <c r="G46" s="15">
        <v>28.65</v>
      </c>
      <c r="H46" s="14">
        <v>5160.32</v>
      </c>
      <c r="I46" s="14">
        <v>7973.75</v>
      </c>
      <c r="J46" s="7">
        <v>99.67</v>
      </c>
      <c r="K46" s="15">
        <v>29.79</v>
      </c>
      <c r="L46" s="16">
        <f t="shared" si="0"/>
        <v>128325.6</v>
      </c>
      <c r="M46" s="17">
        <f t="shared" si="1"/>
        <v>6.213686123423541E-2</v>
      </c>
      <c r="N46" s="15">
        <v>181</v>
      </c>
      <c r="O46" s="15">
        <v>162</v>
      </c>
      <c r="P46" s="15">
        <v>0</v>
      </c>
      <c r="Q46" s="15">
        <v>0</v>
      </c>
      <c r="R46" s="15">
        <f t="shared" si="2"/>
        <v>181</v>
      </c>
      <c r="S46" s="15">
        <v>22</v>
      </c>
      <c r="T46" s="15">
        <v>463.65</v>
      </c>
      <c r="U46" s="15">
        <v>2011.47</v>
      </c>
      <c r="V46" s="16">
        <v>9872.72898760711</v>
      </c>
      <c r="W46" s="16">
        <v>2557.0700000000002</v>
      </c>
    </row>
    <row r="47" spans="1:23" x14ac:dyDescent="0.25">
      <c r="A47" s="12">
        <v>42533</v>
      </c>
      <c r="B47" s="13" t="s">
        <v>59</v>
      </c>
      <c r="C47" s="14">
        <v>106162.18</v>
      </c>
      <c r="D47" s="15">
        <v>338.46</v>
      </c>
      <c r="E47" s="15">
        <v>13.99</v>
      </c>
      <c r="F47" s="15">
        <v>89.66</v>
      </c>
      <c r="G47" s="15">
        <v>23.4</v>
      </c>
      <c r="H47" s="14">
        <v>4520.3</v>
      </c>
      <c r="I47" s="14">
        <v>7750.82</v>
      </c>
      <c r="J47" s="7">
        <v>99.67</v>
      </c>
      <c r="K47" s="15">
        <v>31.45</v>
      </c>
      <c r="L47" s="16">
        <f t="shared" si="0"/>
        <v>118795.16</v>
      </c>
      <c r="M47" s="17">
        <f t="shared" si="1"/>
        <v>6.524525073243724E-2</v>
      </c>
      <c r="N47" s="15">
        <v>182</v>
      </c>
      <c r="O47" s="15">
        <v>162</v>
      </c>
      <c r="P47" s="15">
        <v>0</v>
      </c>
      <c r="Q47" s="15">
        <v>0</v>
      </c>
      <c r="R47" s="15">
        <f t="shared" si="2"/>
        <v>182</v>
      </c>
      <c r="S47" s="15">
        <v>24</v>
      </c>
      <c r="T47" s="15">
        <v>446.37</v>
      </c>
      <c r="U47" s="15">
        <v>2071.92</v>
      </c>
      <c r="V47" s="16">
        <v>9835.2489324206308</v>
      </c>
      <c r="W47" s="16">
        <v>2371.41</v>
      </c>
    </row>
    <row r="48" spans="1:23" x14ac:dyDescent="0.25">
      <c r="A48" s="12">
        <v>42540</v>
      </c>
      <c r="B48" s="13" t="s">
        <v>59</v>
      </c>
      <c r="C48" s="14">
        <v>82896.789999999994</v>
      </c>
      <c r="D48" s="15">
        <v>294.3</v>
      </c>
      <c r="E48" s="15">
        <v>15.09</v>
      </c>
      <c r="F48" s="15">
        <v>89.2</v>
      </c>
      <c r="G48" s="15">
        <v>19.010000000000002</v>
      </c>
      <c r="H48" s="14">
        <v>4004.93</v>
      </c>
      <c r="I48" s="14">
        <v>9565.7999999999993</v>
      </c>
      <c r="J48" s="7">
        <v>99.67</v>
      </c>
      <c r="K48" s="15">
        <v>30.47</v>
      </c>
      <c r="L48" s="16">
        <f t="shared" si="0"/>
        <v>96780.829999999987</v>
      </c>
      <c r="M48" s="17">
        <f t="shared" si="1"/>
        <v>9.8839821894480553E-2</v>
      </c>
      <c r="N48" s="15">
        <v>183</v>
      </c>
      <c r="O48" s="15">
        <v>163</v>
      </c>
      <c r="P48" s="15">
        <v>0</v>
      </c>
      <c r="Q48" s="15">
        <v>0</v>
      </c>
      <c r="R48" s="15">
        <f t="shared" si="2"/>
        <v>183</v>
      </c>
      <c r="S48" s="15">
        <v>27</v>
      </c>
      <c r="T48" s="15">
        <v>413.76</v>
      </c>
      <c r="U48" s="15">
        <v>2058.37</v>
      </c>
      <c r="V48" s="16">
        <v>10507.8265942166</v>
      </c>
      <c r="W48" s="16">
        <v>2303.13</v>
      </c>
    </row>
    <row r="49" spans="1:23" x14ac:dyDescent="0.25">
      <c r="A49" s="12">
        <v>42547</v>
      </c>
      <c r="B49" s="13" t="s">
        <v>59</v>
      </c>
      <c r="C49" s="14">
        <v>91791.79</v>
      </c>
      <c r="D49" s="15">
        <v>290</v>
      </c>
      <c r="E49" s="15">
        <v>15.25</v>
      </c>
      <c r="F49" s="15">
        <v>89.89</v>
      </c>
      <c r="G49" s="15">
        <v>26.73</v>
      </c>
      <c r="H49" s="14">
        <v>5583.74</v>
      </c>
      <c r="I49" s="14">
        <v>10542.28</v>
      </c>
      <c r="J49" s="7">
        <v>99.67</v>
      </c>
      <c r="K49" s="15">
        <v>31.15</v>
      </c>
      <c r="L49" s="16">
        <f t="shared" si="0"/>
        <v>108234.54</v>
      </c>
      <c r="M49" s="17">
        <f t="shared" si="1"/>
        <v>9.7402178639092493E-2</v>
      </c>
      <c r="N49" s="15">
        <v>183</v>
      </c>
      <c r="O49" s="15">
        <v>163</v>
      </c>
      <c r="P49" s="15">
        <v>0</v>
      </c>
      <c r="Q49" s="15">
        <v>0</v>
      </c>
      <c r="R49" s="15">
        <f t="shared" si="2"/>
        <v>183</v>
      </c>
      <c r="S49" s="15">
        <v>29</v>
      </c>
      <c r="T49" s="15">
        <v>423.11</v>
      </c>
      <c r="U49" s="15">
        <v>2057.38</v>
      </c>
      <c r="V49" s="16">
        <v>10691.8270891211</v>
      </c>
      <c r="W49" s="16">
        <v>2266.89</v>
      </c>
    </row>
    <row r="50" spans="1:23" x14ac:dyDescent="0.25">
      <c r="A50" s="12">
        <v>42554</v>
      </c>
      <c r="B50" s="13" t="s">
        <v>59</v>
      </c>
      <c r="C50" s="14">
        <v>125484.12</v>
      </c>
      <c r="D50" s="15">
        <v>419.05</v>
      </c>
      <c r="E50" s="15">
        <v>14.84</v>
      </c>
      <c r="F50" s="15">
        <v>90.54</v>
      </c>
      <c r="G50" s="15">
        <v>26.55</v>
      </c>
      <c r="H50" s="14">
        <v>5465.74</v>
      </c>
      <c r="I50" s="10">
        <v>11646.02</v>
      </c>
      <c r="J50" s="9">
        <v>99.69</v>
      </c>
      <c r="K50" s="15">
        <v>31.93</v>
      </c>
      <c r="L50" s="16">
        <f t="shared" si="0"/>
        <v>143041.47999999998</v>
      </c>
      <c r="M50" s="17">
        <f t="shared" si="1"/>
        <v>8.1417082653227599E-2</v>
      </c>
      <c r="N50" s="15">
        <v>183</v>
      </c>
      <c r="O50" s="15">
        <v>163</v>
      </c>
      <c r="P50" s="15">
        <v>0</v>
      </c>
      <c r="Q50" s="15">
        <v>1</v>
      </c>
      <c r="R50" s="15">
        <f t="shared" si="2"/>
        <v>183</v>
      </c>
      <c r="S50" s="15">
        <v>31</v>
      </c>
      <c r="T50" s="15">
        <v>427.1</v>
      </c>
      <c r="U50" s="15">
        <v>2057.92</v>
      </c>
      <c r="V50" s="8">
        <v>10652.703458288101</v>
      </c>
      <c r="W50" s="16">
        <v>2294.0500000000002</v>
      </c>
    </row>
    <row r="51" spans="1:23" x14ac:dyDescent="0.25">
      <c r="A51" s="12">
        <v>42561</v>
      </c>
      <c r="B51" s="13" t="s">
        <v>59</v>
      </c>
      <c r="C51" s="14">
        <v>126928.4</v>
      </c>
      <c r="D51" s="15">
        <v>396.63</v>
      </c>
      <c r="E51" s="15">
        <v>14.69</v>
      </c>
      <c r="F51" s="15">
        <v>90.56</v>
      </c>
      <c r="G51" s="15">
        <v>26.48</v>
      </c>
      <c r="H51" s="14">
        <v>5434.19</v>
      </c>
      <c r="I51" s="10">
        <v>12745.19</v>
      </c>
      <c r="J51" s="9">
        <v>99.68</v>
      </c>
      <c r="K51" s="15">
        <v>31.08</v>
      </c>
      <c r="L51" s="16">
        <f t="shared" si="0"/>
        <v>145530.88999999998</v>
      </c>
      <c r="M51" s="17">
        <f t="shared" si="1"/>
        <v>8.7577214706788378E-2</v>
      </c>
      <c r="N51" s="15">
        <v>185</v>
      </c>
      <c r="O51" s="15">
        <v>164</v>
      </c>
      <c r="P51" s="15">
        <v>0</v>
      </c>
      <c r="Q51" s="15">
        <v>1</v>
      </c>
      <c r="R51" s="15">
        <f t="shared" si="2"/>
        <v>185</v>
      </c>
      <c r="S51" s="15">
        <v>33</v>
      </c>
      <c r="T51" s="15">
        <v>427.37</v>
      </c>
      <c r="U51" s="15">
        <v>2063.33</v>
      </c>
      <c r="V51" s="8">
        <v>10441.2265436014</v>
      </c>
      <c r="W51" s="16">
        <v>2296.4</v>
      </c>
    </row>
    <row r="52" spans="1:23" x14ac:dyDescent="0.25">
      <c r="A52" s="12">
        <v>42568</v>
      </c>
      <c r="B52" s="13" t="s">
        <v>59</v>
      </c>
      <c r="C52" s="14">
        <v>126758.75</v>
      </c>
      <c r="D52" s="15">
        <v>381</v>
      </c>
      <c r="E52" s="15">
        <v>14.75</v>
      </c>
      <c r="F52" s="15">
        <v>90.54</v>
      </c>
      <c r="G52" s="15">
        <v>26.03</v>
      </c>
      <c r="H52" s="14">
        <v>5174.8999999999996</v>
      </c>
      <c r="I52" s="10">
        <v>13687.44</v>
      </c>
      <c r="J52" s="9">
        <v>99.66</v>
      </c>
      <c r="K52" s="15">
        <v>33.049999999999997</v>
      </c>
      <c r="L52" s="16">
        <f t="shared" si="0"/>
        <v>146028.12</v>
      </c>
      <c r="M52" s="17">
        <f t="shared" si="1"/>
        <v>9.3731536090446155E-2</v>
      </c>
      <c r="N52" s="15">
        <v>186</v>
      </c>
      <c r="O52" s="15">
        <v>164</v>
      </c>
      <c r="P52" s="15">
        <v>0</v>
      </c>
      <c r="Q52" s="15">
        <v>1</v>
      </c>
      <c r="R52" s="15">
        <f t="shared" si="2"/>
        <v>186</v>
      </c>
      <c r="S52" s="15">
        <v>35</v>
      </c>
      <c r="T52" s="15">
        <v>439.98</v>
      </c>
      <c r="U52" s="15">
        <v>2088.87</v>
      </c>
      <c r="V52" s="8">
        <v>10461.252437389699</v>
      </c>
      <c r="W52" s="16">
        <v>2189.44</v>
      </c>
    </row>
    <row r="53" spans="1:23" x14ac:dyDescent="0.25">
      <c r="A53" s="12">
        <v>42575</v>
      </c>
      <c r="B53" s="13" t="s">
        <v>59</v>
      </c>
      <c r="C53" s="14">
        <v>129022.39</v>
      </c>
      <c r="D53" s="15">
        <v>384.41</v>
      </c>
      <c r="E53" s="15">
        <v>15.24</v>
      </c>
      <c r="F53" s="15">
        <v>89.84</v>
      </c>
      <c r="G53" s="15">
        <v>26.94</v>
      </c>
      <c r="H53" s="14">
        <v>5643.28</v>
      </c>
      <c r="I53" s="10">
        <v>15078.41</v>
      </c>
      <c r="J53" s="9">
        <v>99.64</v>
      </c>
      <c r="K53" s="15">
        <v>35.72</v>
      </c>
      <c r="L53" s="16">
        <f t="shared" si="0"/>
        <v>150155.43000000002</v>
      </c>
      <c r="M53" s="17">
        <f t="shared" si="1"/>
        <v>0.10041867949763786</v>
      </c>
      <c r="N53" s="15">
        <v>186</v>
      </c>
      <c r="O53" s="15">
        <v>164</v>
      </c>
      <c r="P53" s="15">
        <v>0</v>
      </c>
      <c r="Q53" s="15">
        <v>1</v>
      </c>
      <c r="R53" s="15">
        <f t="shared" si="2"/>
        <v>186</v>
      </c>
      <c r="S53" s="15">
        <v>38</v>
      </c>
      <c r="T53" s="15">
        <v>406.36</v>
      </c>
      <c r="U53" s="15">
        <v>2116.3200000000002</v>
      </c>
      <c r="V53" s="8">
        <v>10471.305293846</v>
      </c>
      <c r="W53" s="16">
        <v>1931.74</v>
      </c>
    </row>
    <row r="54" spans="1:23" x14ac:dyDescent="0.25">
      <c r="A54" s="12">
        <v>42491</v>
      </c>
      <c r="B54" s="13" t="s">
        <v>60</v>
      </c>
      <c r="C54" s="14">
        <v>177493.36</v>
      </c>
      <c r="D54" s="15">
        <v>705.55</v>
      </c>
      <c r="E54" s="15">
        <v>12.33</v>
      </c>
      <c r="F54" s="15">
        <v>93.8</v>
      </c>
      <c r="G54" s="15">
        <v>80.319999999999993</v>
      </c>
      <c r="H54" s="14">
        <v>8264.39</v>
      </c>
      <c r="I54" s="14">
        <v>14334.12</v>
      </c>
      <c r="J54" s="15">
        <v>99.8</v>
      </c>
      <c r="K54" s="15">
        <v>22.37</v>
      </c>
      <c r="L54" s="16">
        <f t="shared" si="0"/>
        <v>200877.74</v>
      </c>
      <c r="M54" s="17">
        <f t="shared" si="1"/>
        <v>7.1357433631023537E-2</v>
      </c>
      <c r="R54" s="15">
        <f t="shared" si="2"/>
        <v>0</v>
      </c>
      <c r="T54" s="15">
        <v>578.96</v>
      </c>
      <c r="U54" s="15">
        <v>1906.99</v>
      </c>
      <c r="V54" s="16">
        <v>9890.3895228297606</v>
      </c>
      <c r="W54" s="16">
        <v>3176.09</v>
      </c>
    </row>
    <row r="55" spans="1:23" x14ac:dyDescent="0.25">
      <c r="A55" s="12">
        <v>42498</v>
      </c>
      <c r="B55" s="13" t="s">
        <v>60</v>
      </c>
      <c r="C55" s="14">
        <v>211588.05</v>
      </c>
      <c r="D55" s="15">
        <v>794.11</v>
      </c>
      <c r="E55" s="15">
        <v>12.21</v>
      </c>
      <c r="F55" s="15">
        <v>93.93</v>
      </c>
      <c r="G55" s="15">
        <v>92.37</v>
      </c>
      <c r="H55" s="14">
        <v>9459.11</v>
      </c>
      <c r="I55" s="14">
        <v>16035.08</v>
      </c>
      <c r="J55" s="15">
        <v>99.8</v>
      </c>
      <c r="K55" s="15">
        <v>23.72</v>
      </c>
      <c r="L55" s="16">
        <f t="shared" si="0"/>
        <v>237968.71999999994</v>
      </c>
      <c r="M55" s="17">
        <f t="shared" si="1"/>
        <v>6.7383141784348816E-2</v>
      </c>
      <c r="R55" s="15">
        <f t="shared" si="2"/>
        <v>0</v>
      </c>
      <c r="T55" s="15">
        <v>556.35</v>
      </c>
      <c r="U55" s="15">
        <v>1941.6</v>
      </c>
      <c r="V55" s="16">
        <v>9946.8355879735409</v>
      </c>
      <c r="W55" s="16">
        <v>3155.05</v>
      </c>
    </row>
    <row r="56" spans="1:23" x14ac:dyDescent="0.25">
      <c r="A56" s="12">
        <v>42505</v>
      </c>
      <c r="B56" s="13" t="s">
        <v>60</v>
      </c>
      <c r="C56" s="14">
        <v>206717.05</v>
      </c>
      <c r="D56" s="15">
        <v>744.13</v>
      </c>
      <c r="E56" s="15">
        <v>12.4</v>
      </c>
      <c r="F56" s="15">
        <v>93.77</v>
      </c>
      <c r="G56" s="15">
        <v>80.52</v>
      </c>
      <c r="H56" s="14">
        <v>8215.16</v>
      </c>
      <c r="I56" s="14">
        <v>22800.95</v>
      </c>
      <c r="J56" s="15">
        <v>99.82</v>
      </c>
      <c r="K56" s="15">
        <v>26.22</v>
      </c>
      <c r="L56" s="16">
        <f t="shared" si="0"/>
        <v>238557.81</v>
      </c>
      <c r="M56" s="17">
        <f t="shared" si="1"/>
        <v>9.5578300287045725E-2</v>
      </c>
      <c r="R56" s="15">
        <f t="shared" si="2"/>
        <v>0</v>
      </c>
      <c r="T56" s="15">
        <v>538.9</v>
      </c>
      <c r="U56" s="15">
        <v>1970.89</v>
      </c>
      <c r="V56" s="16">
        <v>9829.9951911496792</v>
      </c>
      <c r="W56" s="16">
        <v>3072.21</v>
      </c>
    </row>
    <row r="57" spans="1:23" x14ac:dyDescent="0.25">
      <c r="A57" s="12">
        <v>42512</v>
      </c>
      <c r="B57" s="13" t="s">
        <v>60</v>
      </c>
      <c r="C57" s="14">
        <v>213125.63</v>
      </c>
      <c r="D57" s="15">
        <v>698.23</v>
      </c>
      <c r="E57" s="15">
        <v>11.8</v>
      </c>
      <c r="F57" s="15">
        <v>93.99</v>
      </c>
      <c r="G57" s="15">
        <v>87.2</v>
      </c>
      <c r="H57" s="14">
        <v>8398.1200000000008</v>
      </c>
      <c r="I57" s="14">
        <v>24201.3</v>
      </c>
      <c r="J57" s="15">
        <v>99.81</v>
      </c>
      <c r="K57" s="15">
        <v>25.64</v>
      </c>
      <c r="L57" s="16">
        <f t="shared" si="0"/>
        <v>246510.48</v>
      </c>
      <c r="M57" s="17">
        <f t="shared" si="1"/>
        <v>9.8175542070260052E-2</v>
      </c>
      <c r="R57" s="15">
        <f t="shared" si="2"/>
        <v>0</v>
      </c>
      <c r="T57" s="15">
        <v>562.79999999999995</v>
      </c>
      <c r="U57" s="15">
        <v>2006.79</v>
      </c>
      <c r="V57" s="16">
        <v>9971.2045741192906</v>
      </c>
      <c r="W57" s="16">
        <v>3367.66</v>
      </c>
    </row>
    <row r="58" spans="1:23" x14ac:dyDescent="0.25">
      <c r="A58" s="12">
        <v>42519</v>
      </c>
      <c r="B58" s="13" t="s">
        <v>60</v>
      </c>
      <c r="C58" s="14">
        <v>184580.22</v>
      </c>
      <c r="D58" s="15">
        <v>598.38</v>
      </c>
      <c r="E58" s="15">
        <v>11.81</v>
      </c>
      <c r="F58" s="15">
        <v>94.79</v>
      </c>
      <c r="G58" s="15">
        <v>86.51</v>
      </c>
      <c r="H58" s="14">
        <v>8241.49</v>
      </c>
      <c r="I58" s="14">
        <v>26679.73</v>
      </c>
      <c r="J58" s="15">
        <v>99.85</v>
      </c>
      <c r="K58" s="15">
        <v>20.66</v>
      </c>
      <c r="L58" s="16">
        <f t="shared" si="0"/>
        <v>220186.33000000002</v>
      </c>
      <c r="M58" s="17">
        <f t="shared" si="1"/>
        <v>0.12116887547015293</v>
      </c>
      <c r="N58" s="15">
        <v>375</v>
      </c>
      <c r="O58" s="15">
        <v>356</v>
      </c>
      <c r="P58" s="15">
        <v>0</v>
      </c>
      <c r="Q58" s="15">
        <v>0</v>
      </c>
      <c r="R58" s="15">
        <f t="shared" si="2"/>
        <v>375</v>
      </c>
      <c r="S58" s="15">
        <v>83</v>
      </c>
      <c r="T58" s="15">
        <v>568.64</v>
      </c>
      <c r="U58" s="15">
        <v>2008.92</v>
      </c>
      <c r="V58" s="16">
        <v>10224.9498670065</v>
      </c>
      <c r="W58" s="16">
        <v>3335.57</v>
      </c>
    </row>
    <row r="59" spans="1:23" x14ac:dyDescent="0.25">
      <c r="A59" s="12">
        <v>42526</v>
      </c>
      <c r="B59" s="13" t="s">
        <v>60</v>
      </c>
      <c r="C59" s="14">
        <v>215262.96</v>
      </c>
      <c r="D59" s="15">
        <v>670.81</v>
      </c>
      <c r="E59" s="15">
        <v>11.82</v>
      </c>
      <c r="F59" s="15">
        <v>94.5</v>
      </c>
      <c r="G59" s="15">
        <v>90.46</v>
      </c>
      <c r="H59" s="14">
        <v>9212.94</v>
      </c>
      <c r="I59" s="14">
        <v>26925.85</v>
      </c>
      <c r="J59" s="15">
        <v>99.84</v>
      </c>
      <c r="K59" s="15">
        <v>26.75</v>
      </c>
      <c r="L59" s="16">
        <f t="shared" si="0"/>
        <v>252163.02</v>
      </c>
      <c r="M59" s="17">
        <f t="shared" si="1"/>
        <v>0.10677953492149642</v>
      </c>
      <c r="N59" s="15">
        <v>375</v>
      </c>
      <c r="O59" s="15">
        <v>356</v>
      </c>
      <c r="P59" s="15">
        <v>0</v>
      </c>
      <c r="Q59" s="15">
        <v>0</v>
      </c>
      <c r="R59" s="15">
        <f t="shared" si="2"/>
        <v>375</v>
      </c>
      <c r="S59" s="15">
        <v>84</v>
      </c>
      <c r="T59" s="15">
        <v>594.45000000000005</v>
      </c>
      <c r="U59" s="15">
        <v>2029.74</v>
      </c>
      <c r="V59" s="16">
        <v>10137.948113644499</v>
      </c>
      <c r="W59" s="16">
        <v>3314.96</v>
      </c>
    </row>
    <row r="60" spans="1:23" x14ac:dyDescent="0.25">
      <c r="A60" s="12">
        <v>42533</v>
      </c>
      <c r="B60" s="13" t="s">
        <v>60</v>
      </c>
      <c r="C60" s="14">
        <v>192520.32000000001</v>
      </c>
      <c r="D60" s="15">
        <v>612.04</v>
      </c>
      <c r="E60" s="15">
        <v>11.71</v>
      </c>
      <c r="F60" s="15">
        <v>94.02</v>
      </c>
      <c r="G60" s="15">
        <v>78.680000000000007</v>
      </c>
      <c r="H60" s="14">
        <v>8028.36</v>
      </c>
      <c r="I60" s="14">
        <v>26418.15</v>
      </c>
      <c r="J60" s="15">
        <v>99.81</v>
      </c>
      <c r="K60" s="15">
        <v>27.48</v>
      </c>
      <c r="L60" s="16">
        <f t="shared" si="0"/>
        <v>227657.55</v>
      </c>
      <c r="M60" s="17">
        <f t="shared" si="1"/>
        <v>0.11604337303990139</v>
      </c>
      <c r="N60" s="15">
        <v>375</v>
      </c>
      <c r="O60" s="15">
        <v>356</v>
      </c>
      <c r="P60" s="15">
        <v>0</v>
      </c>
      <c r="Q60" s="15">
        <v>0</v>
      </c>
      <c r="R60" s="15">
        <f t="shared" si="2"/>
        <v>375</v>
      </c>
      <c r="S60" s="15">
        <v>86</v>
      </c>
      <c r="T60" s="15">
        <v>578.27</v>
      </c>
      <c r="U60" s="15">
        <v>2067.19</v>
      </c>
      <c r="V60" s="16">
        <v>10104.2764391112</v>
      </c>
      <c r="W60" s="16">
        <v>3073.14</v>
      </c>
    </row>
    <row r="61" spans="1:23" x14ac:dyDescent="0.25">
      <c r="A61" s="12">
        <v>42540</v>
      </c>
      <c r="B61" s="13" t="s">
        <v>60</v>
      </c>
      <c r="C61" s="14">
        <v>157914.68</v>
      </c>
      <c r="D61" s="15">
        <v>471.85</v>
      </c>
      <c r="E61" s="15">
        <v>12.69</v>
      </c>
      <c r="F61" s="15">
        <v>93.25</v>
      </c>
      <c r="G61" s="15">
        <v>63.99</v>
      </c>
      <c r="H61" s="14">
        <v>7240.96</v>
      </c>
      <c r="I61" s="14">
        <v>31286.41</v>
      </c>
      <c r="J61" s="15">
        <v>99.84</v>
      </c>
      <c r="K61" s="15">
        <v>26.97</v>
      </c>
      <c r="L61" s="16">
        <f t="shared" si="0"/>
        <v>196977.88999999998</v>
      </c>
      <c r="M61" s="17">
        <f t="shared" si="1"/>
        <v>0.15883209024119407</v>
      </c>
      <c r="N61" s="15">
        <v>376</v>
      </c>
      <c r="O61" s="15">
        <v>358</v>
      </c>
      <c r="P61" s="15">
        <v>0</v>
      </c>
      <c r="Q61" s="15">
        <v>0</v>
      </c>
      <c r="R61" s="15">
        <f t="shared" si="2"/>
        <v>376</v>
      </c>
      <c r="S61" s="15">
        <v>91</v>
      </c>
      <c r="T61" s="15">
        <v>513.48</v>
      </c>
      <c r="U61" s="15">
        <v>2052.19</v>
      </c>
      <c r="V61" s="16">
        <v>10160.659809746599</v>
      </c>
      <c r="W61" s="16">
        <v>3044.58</v>
      </c>
    </row>
    <row r="62" spans="1:23" x14ac:dyDescent="0.25">
      <c r="A62" s="12">
        <v>42547</v>
      </c>
      <c r="B62" s="13" t="s">
        <v>60</v>
      </c>
      <c r="C62" s="14">
        <v>167156.26999999999</v>
      </c>
      <c r="D62" s="15">
        <v>490.17</v>
      </c>
      <c r="E62" s="15">
        <v>12.47</v>
      </c>
      <c r="F62" s="15">
        <v>93.66</v>
      </c>
      <c r="G62" s="15">
        <v>89.82</v>
      </c>
      <c r="H62" s="14">
        <v>10027.780000000001</v>
      </c>
      <c r="I62" s="14">
        <v>34956.870000000003</v>
      </c>
      <c r="J62" s="15">
        <v>99.82</v>
      </c>
      <c r="K62" s="15">
        <v>28.65</v>
      </c>
      <c r="L62" s="16">
        <f t="shared" si="0"/>
        <v>212720.91</v>
      </c>
      <c r="M62" s="17">
        <f t="shared" si="1"/>
        <v>0.16433208188137219</v>
      </c>
      <c r="N62" s="15">
        <v>376</v>
      </c>
      <c r="O62" s="15">
        <v>360</v>
      </c>
      <c r="P62" s="15">
        <v>0</v>
      </c>
      <c r="Q62" s="15">
        <v>0</v>
      </c>
      <c r="R62" s="15">
        <f t="shared" si="2"/>
        <v>376</v>
      </c>
      <c r="S62" s="15">
        <v>93</v>
      </c>
      <c r="T62" s="15">
        <v>512.99</v>
      </c>
      <c r="U62" s="15">
        <v>2051.69</v>
      </c>
      <c r="V62" s="16">
        <v>9904.2219935027497</v>
      </c>
      <c r="W62" s="16">
        <v>2888.67</v>
      </c>
    </row>
    <row r="63" spans="1:23" x14ac:dyDescent="0.25">
      <c r="A63" s="12">
        <v>42554</v>
      </c>
      <c r="B63" s="13" t="s">
        <v>60</v>
      </c>
      <c r="C63" s="14">
        <v>233448.99</v>
      </c>
      <c r="D63" s="15">
        <v>710.17</v>
      </c>
      <c r="E63" s="15">
        <v>12.19</v>
      </c>
      <c r="F63" s="15">
        <v>93.71</v>
      </c>
      <c r="G63" s="15">
        <v>83.63</v>
      </c>
      <c r="H63" s="14">
        <v>9550.61</v>
      </c>
      <c r="I63" s="10">
        <v>35350.620000000003</v>
      </c>
      <c r="J63" s="9">
        <v>99.82</v>
      </c>
      <c r="K63" s="15">
        <v>28.68</v>
      </c>
      <c r="L63" s="16">
        <f t="shared" si="0"/>
        <v>279144.02</v>
      </c>
      <c r="M63" s="17">
        <f t="shared" si="1"/>
        <v>0.12663935985445793</v>
      </c>
      <c r="N63" s="15">
        <v>378</v>
      </c>
      <c r="O63" s="15">
        <v>364</v>
      </c>
      <c r="P63" s="15">
        <v>0</v>
      </c>
      <c r="Q63" s="15">
        <v>0</v>
      </c>
      <c r="R63" s="15">
        <f t="shared" si="2"/>
        <v>378</v>
      </c>
      <c r="S63" s="15">
        <v>97</v>
      </c>
      <c r="T63" s="15">
        <v>538.85</v>
      </c>
      <c r="U63" s="15">
        <v>2071.84</v>
      </c>
      <c r="V63" s="8">
        <v>10060.003008392099</v>
      </c>
      <c r="W63" s="16">
        <v>2958.26</v>
      </c>
    </row>
    <row r="64" spans="1:23" x14ac:dyDescent="0.25">
      <c r="A64" s="12">
        <v>42561</v>
      </c>
      <c r="B64" s="13" t="s">
        <v>60</v>
      </c>
      <c r="C64" s="14">
        <v>235376.19</v>
      </c>
      <c r="D64" s="15">
        <v>689.75</v>
      </c>
      <c r="E64" s="15">
        <v>11.91</v>
      </c>
      <c r="F64" s="15">
        <v>94.12</v>
      </c>
      <c r="G64" s="15">
        <v>82.96</v>
      </c>
      <c r="H64" s="14">
        <v>9467.14</v>
      </c>
      <c r="I64" s="10">
        <v>36763.15</v>
      </c>
      <c r="J64" s="9">
        <v>99.8</v>
      </c>
      <c r="K64" s="15">
        <v>28.55</v>
      </c>
      <c r="L64" s="16">
        <f t="shared" si="0"/>
        <v>282379.19</v>
      </c>
      <c r="M64" s="17">
        <f t="shared" si="1"/>
        <v>0.13019071979064747</v>
      </c>
      <c r="N64" s="15">
        <v>380</v>
      </c>
      <c r="O64" s="15">
        <v>365</v>
      </c>
      <c r="P64" s="15">
        <v>0</v>
      </c>
      <c r="Q64" s="15">
        <v>0</v>
      </c>
      <c r="R64" s="15">
        <f t="shared" si="2"/>
        <v>380</v>
      </c>
      <c r="S64" s="15">
        <v>97</v>
      </c>
      <c r="T64" s="15">
        <v>564.52</v>
      </c>
      <c r="U64" s="15">
        <v>2093.8000000000002</v>
      </c>
      <c r="V64" s="8">
        <v>10463.6813942643</v>
      </c>
      <c r="W64" s="16">
        <v>2886</v>
      </c>
    </row>
    <row r="65" spans="1:23" x14ac:dyDescent="0.25">
      <c r="A65" s="12">
        <v>42568</v>
      </c>
      <c r="B65" s="13" t="s">
        <v>60</v>
      </c>
      <c r="C65" s="14">
        <v>234115.81</v>
      </c>
      <c r="D65" s="15">
        <v>721.29</v>
      </c>
      <c r="E65" s="15">
        <v>11.96</v>
      </c>
      <c r="F65" s="15">
        <v>94.24</v>
      </c>
      <c r="G65" s="15">
        <v>82</v>
      </c>
      <c r="H65" s="14">
        <v>9252.61</v>
      </c>
      <c r="I65" s="10">
        <v>39332.86</v>
      </c>
      <c r="J65" s="9">
        <v>99.78</v>
      </c>
      <c r="K65" s="15">
        <v>30.36</v>
      </c>
      <c r="L65" s="16">
        <f t="shared" si="0"/>
        <v>283504.57</v>
      </c>
      <c r="M65" s="17">
        <f t="shared" si="1"/>
        <v>0.13873801046663903</v>
      </c>
      <c r="N65" s="15">
        <v>380</v>
      </c>
      <c r="O65" s="15">
        <v>365</v>
      </c>
      <c r="P65" s="15">
        <v>0</v>
      </c>
      <c r="Q65" s="15">
        <v>0</v>
      </c>
      <c r="R65" s="15">
        <f t="shared" si="2"/>
        <v>380</v>
      </c>
      <c r="S65" s="15">
        <v>101</v>
      </c>
      <c r="T65" s="15">
        <v>583.47</v>
      </c>
      <c r="U65" s="15">
        <v>2102.23</v>
      </c>
      <c r="V65" s="8">
        <v>10648.4642022194</v>
      </c>
      <c r="W65" s="16">
        <v>2800.29</v>
      </c>
    </row>
    <row r="66" spans="1:23" x14ac:dyDescent="0.25">
      <c r="A66" s="12">
        <v>42575</v>
      </c>
      <c r="B66" s="13" t="s">
        <v>60</v>
      </c>
      <c r="C66" s="14">
        <v>238504.47</v>
      </c>
      <c r="D66" s="15">
        <v>700.41</v>
      </c>
      <c r="E66" s="15">
        <v>12.43</v>
      </c>
      <c r="F66" s="15">
        <v>93.59</v>
      </c>
      <c r="G66" s="15">
        <v>95.44</v>
      </c>
      <c r="H66" s="14">
        <v>10610.89</v>
      </c>
      <c r="I66" s="10">
        <v>45003.72</v>
      </c>
      <c r="J66" s="9">
        <v>99.76</v>
      </c>
      <c r="K66" s="15">
        <v>31.85</v>
      </c>
      <c r="L66" s="16">
        <f t="shared" si="0"/>
        <v>294914.93000000005</v>
      </c>
      <c r="M66" s="17">
        <f t="shared" si="1"/>
        <v>0.15259898846084188</v>
      </c>
      <c r="N66" s="15">
        <v>382</v>
      </c>
      <c r="O66" s="15">
        <v>367</v>
      </c>
      <c r="P66" s="15">
        <v>0</v>
      </c>
      <c r="Q66" s="15">
        <v>0</v>
      </c>
      <c r="R66" s="15">
        <f t="shared" si="2"/>
        <v>382</v>
      </c>
      <c r="S66" s="15">
        <v>106</v>
      </c>
      <c r="T66" s="15">
        <v>495.63</v>
      </c>
      <c r="U66" s="15">
        <v>2107.89</v>
      </c>
      <c r="V66" s="8">
        <v>10986.842146367801</v>
      </c>
      <c r="W66" s="16">
        <v>2419.9899999999998</v>
      </c>
    </row>
    <row r="67" spans="1:23" x14ac:dyDescent="0.25">
      <c r="A67" s="12">
        <v>42491</v>
      </c>
      <c r="B67" s="13" t="s">
        <v>61</v>
      </c>
      <c r="C67" s="14">
        <v>242267.54</v>
      </c>
      <c r="D67" s="15">
        <v>745.32</v>
      </c>
      <c r="E67" s="15">
        <v>11.1</v>
      </c>
      <c r="F67" s="15">
        <v>94.7</v>
      </c>
      <c r="G67" s="15">
        <v>51.36</v>
      </c>
      <c r="H67" s="14">
        <v>7582.13</v>
      </c>
      <c r="I67" s="14">
        <v>36141.46</v>
      </c>
      <c r="J67" s="15">
        <v>99.41</v>
      </c>
      <c r="K67" s="15">
        <v>27.22</v>
      </c>
      <c r="L67" s="16">
        <f t="shared" ref="L67:L130" si="3">C67+D67+G67+H67+I67</f>
        <v>286787.81</v>
      </c>
      <c r="M67" s="17">
        <f t="shared" ref="M67:M130" si="4">I67/L67</f>
        <v>0.12602160461422679</v>
      </c>
      <c r="R67" s="15">
        <f t="shared" ref="R67:R130" si="5">MAX(N67:Q67)</f>
        <v>0</v>
      </c>
      <c r="T67" s="15">
        <v>595.34</v>
      </c>
      <c r="U67" s="15">
        <v>1960.68</v>
      </c>
      <c r="V67" s="16">
        <v>9090.4423996878795</v>
      </c>
      <c r="W67" s="16">
        <v>3391.71</v>
      </c>
    </row>
    <row r="68" spans="1:23" x14ac:dyDescent="0.25">
      <c r="A68" s="12">
        <v>42498</v>
      </c>
      <c r="B68" s="13" t="s">
        <v>61</v>
      </c>
      <c r="C68" s="14">
        <v>290501.28000000003</v>
      </c>
      <c r="D68" s="15">
        <v>915.97</v>
      </c>
      <c r="E68" s="15">
        <v>11.1</v>
      </c>
      <c r="F68" s="15">
        <v>94.27</v>
      </c>
      <c r="G68" s="15">
        <v>60.41</v>
      </c>
      <c r="H68" s="14">
        <v>8677.5</v>
      </c>
      <c r="I68" s="14">
        <v>38176.71</v>
      </c>
      <c r="J68" s="15">
        <v>99.65</v>
      </c>
      <c r="K68" s="15">
        <v>28.59</v>
      </c>
      <c r="L68" s="16">
        <f t="shared" si="3"/>
        <v>338331.87</v>
      </c>
      <c r="M68" s="17">
        <f t="shared" si="4"/>
        <v>0.11283805454094525</v>
      </c>
      <c r="R68" s="15">
        <f t="shared" si="5"/>
        <v>0</v>
      </c>
      <c r="T68" s="15">
        <v>553.26</v>
      </c>
      <c r="U68" s="15">
        <v>1987.63</v>
      </c>
      <c r="V68" s="16">
        <v>9155.2827001909209</v>
      </c>
      <c r="W68" s="16">
        <v>3272.88</v>
      </c>
    </row>
    <row r="69" spans="1:23" x14ac:dyDescent="0.25">
      <c r="A69" s="12">
        <v>42505</v>
      </c>
      <c r="B69" s="13" t="s">
        <v>61</v>
      </c>
      <c r="C69" s="14">
        <v>279549</v>
      </c>
      <c r="D69" s="15">
        <v>825.19</v>
      </c>
      <c r="E69" s="15">
        <v>11.18</v>
      </c>
      <c r="F69" s="15">
        <v>94.5</v>
      </c>
      <c r="G69" s="15">
        <v>67.28</v>
      </c>
      <c r="H69" s="14">
        <v>7425.34</v>
      </c>
      <c r="I69" s="14">
        <v>49063.29</v>
      </c>
      <c r="J69" s="15">
        <v>99.7</v>
      </c>
      <c r="K69" s="15">
        <v>31.69</v>
      </c>
      <c r="L69" s="16">
        <f t="shared" si="3"/>
        <v>336930.10000000003</v>
      </c>
      <c r="M69" s="17">
        <f t="shared" si="4"/>
        <v>0.14561860160312182</v>
      </c>
      <c r="R69" s="15">
        <f t="shared" si="5"/>
        <v>0</v>
      </c>
      <c r="T69" s="15">
        <v>548.71</v>
      </c>
      <c r="U69" s="15">
        <v>2004.69</v>
      </c>
      <c r="V69" s="16">
        <v>9190.0626671808204</v>
      </c>
      <c r="W69" s="16">
        <v>3000.4</v>
      </c>
    </row>
    <row r="70" spans="1:23" x14ac:dyDescent="0.25">
      <c r="A70" s="12">
        <v>42512</v>
      </c>
      <c r="B70" s="13" t="s">
        <v>61</v>
      </c>
      <c r="C70" s="14">
        <v>286587.57</v>
      </c>
      <c r="D70" s="15">
        <v>793.56</v>
      </c>
      <c r="E70" s="15">
        <v>10.59</v>
      </c>
      <c r="F70" s="15">
        <v>94.63</v>
      </c>
      <c r="G70" s="15">
        <v>79.55</v>
      </c>
      <c r="H70" s="14">
        <v>7580.4</v>
      </c>
      <c r="I70" s="14">
        <v>49300.35</v>
      </c>
      <c r="J70" s="15">
        <v>99.72</v>
      </c>
      <c r="K70" s="15">
        <v>30.43</v>
      </c>
      <c r="L70" s="16">
        <f t="shared" si="3"/>
        <v>344341.43</v>
      </c>
      <c r="M70" s="17">
        <f t="shared" si="4"/>
        <v>0.14317286769704127</v>
      </c>
      <c r="R70" s="15">
        <f t="shared" si="5"/>
        <v>0</v>
      </c>
      <c r="T70" s="15">
        <v>587.91</v>
      </c>
      <c r="U70" s="15">
        <v>2039.25</v>
      </c>
      <c r="V70" s="16">
        <v>9388.1355923318606</v>
      </c>
      <c r="W70" s="16">
        <v>3109.8</v>
      </c>
    </row>
    <row r="71" spans="1:23" x14ac:dyDescent="0.25">
      <c r="A71" s="12">
        <v>42519</v>
      </c>
      <c r="B71" s="13" t="s">
        <v>61</v>
      </c>
      <c r="C71" s="14">
        <v>245948.44</v>
      </c>
      <c r="D71" s="15">
        <v>624.6</v>
      </c>
      <c r="E71" s="15">
        <v>10.53</v>
      </c>
      <c r="F71" s="15">
        <v>95.3</v>
      </c>
      <c r="G71" s="15">
        <v>74.739999999999995</v>
      </c>
      <c r="H71" s="14">
        <v>7319.36</v>
      </c>
      <c r="I71" s="14">
        <v>53218.67</v>
      </c>
      <c r="J71" s="15">
        <v>99.76</v>
      </c>
      <c r="K71" s="15">
        <v>25.3</v>
      </c>
      <c r="L71" s="16">
        <f t="shared" si="3"/>
        <v>307185.81</v>
      </c>
      <c r="M71" s="17">
        <f t="shared" si="4"/>
        <v>0.17324586054284213</v>
      </c>
      <c r="N71" s="15">
        <v>507</v>
      </c>
      <c r="O71" s="15">
        <v>460</v>
      </c>
      <c r="P71" s="15">
        <v>0</v>
      </c>
      <c r="Q71" s="15">
        <v>5</v>
      </c>
      <c r="R71" s="15">
        <f t="shared" si="5"/>
        <v>507</v>
      </c>
      <c r="S71" s="15">
        <v>148</v>
      </c>
      <c r="T71" s="15">
        <v>632.58000000000004</v>
      </c>
      <c r="U71" s="15">
        <v>2079.67</v>
      </c>
      <c r="V71" s="16">
        <v>9430.2311654660007</v>
      </c>
      <c r="W71" s="16">
        <v>3136.11</v>
      </c>
    </row>
    <row r="72" spans="1:23" x14ac:dyDescent="0.25">
      <c r="A72" s="12">
        <v>42526</v>
      </c>
      <c r="B72" s="13" t="s">
        <v>61</v>
      </c>
      <c r="C72" s="14">
        <v>286947.18</v>
      </c>
      <c r="D72" s="15">
        <v>735.16</v>
      </c>
      <c r="E72" s="15">
        <v>10.64</v>
      </c>
      <c r="F72" s="15">
        <v>95.37</v>
      </c>
      <c r="G72" s="15">
        <v>83.42</v>
      </c>
      <c r="H72" s="14">
        <v>8431.42</v>
      </c>
      <c r="I72" s="14">
        <v>53995.33</v>
      </c>
      <c r="J72" s="15">
        <v>99.58</v>
      </c>
      <c r="K72" s="15">
        <v>32.74</v>
      </c>
      <c r="L72" s="16">
        <f t="shared" si="3"/>
        <v>350192.50999999995</v>
      </c>
      <c r="M72" s="17">
        <f t="shared" si="4"/>
        <v>0.1541875638630878</v>
      </c>
      <c r="N72" s="15">
        <v>507</v>
      </c>
      <c r="O72" s="15">
        <v>460</v>
      </c>
      <c r="P72" s="15">
        <v>0</v>
      </c>
      <c r="Q72" s="15">
        <v>5</v>
      </c>
      <c r="R72" s="15">
        <f t="shared" si="5"/>
        <v>507</v>
      </c>
      <c r="S72" s="15">
        <v>149</v>
      </c>
      <c r="T72" s="15">
        <v>644.96</v>
      </c>
      <c r="U72" s="15">
        <v>2083.96</v>
      </c>
      <c r="V72" s="16">
        <v>9325.5069792765298</v>
      </c>
      <c r="W72" s="16">
        <v>3017.52</v>
      </c>
    </row>
    <row r="73" spans="1:23" x14ac:dyDescent="0.25">
      <c r="A73" s="12">
        <v>42533</v>
      </c>
      <c r="B73" s="13" t="s">
        <v>61</v>
      </c>
      <c r="C73" s="14">
        <v>254312.18</v>
      </c>
      <c r="D73" s="15">
        <v>650.29999999999995</v>
      </c>
      <c r="E73" s="15">
        <v>10.55</v>
      </c>
      <c r="F73" s="15">
        <v>95.52</v>
      </c>
      <c r="G73" s="15">
        <v>72.48</v>
      </c>
      <c r="H73" s="14">
        <v>7598.52</v>
      </c>
      <c r="I73" s="14">
        <v>50702.28</v>
      </c>
      <c r="J73" s="15">
        <v>99.7</v>
      </c>
      <c r="K73" s="15">
        <v>32.549999999999997</v>
      </c>
      <c r="L73" s="16">
        <f t="shared" si="3"/>
        <v>313335.76</v>
      </c>
      <c r="M73" s="17">
        <f t="shared" si="4"/>
        <v>0.1618145340321194</v>
      </c>
      <c r="N73" s="15">
        <v>508</v>
      </c>
      <c r="O73" s="15">
        <v>461</v>
      </c>
      <c r="P73" s="15">
        <v>0</v>
      </c>
      <c r="Q73" s="15">
        <v>5</v>
      </c>
      <c r="R73" s="15">
        <f t="shared" si="5"/>
        <v>508</v>
      </c>
      <c r="S73" s="15">
        <v>150</v>
      </c>
      <c r="T73" s="15">
        <v>653.72</v>
      </c>
      <c r="U73" s="15">
        <v>2124.85</v>
      </c>
      <c r="V73" s="16">
        <v>9229.3757716577493</v>
      </c>
      <c r="W73" s="16">
        <v>2775</v>
      </c>
    </row>
    <row r="74" spans="1:23" x14ac:dyDescent="0.25">
      <c r="A74" s="12">
        <v>42540</v>
      </c>
      <c r="B74" s="13" t="s">
        <v>61</v>
      </c>
      <c r="C74" s="14">
        <v>207178.64</v>
      </c>
      <c r="D74" s="15">
        <v>544.39</v>
      </c>
      <c r="E74" s="15">
        <v>11.27</v>
      </c>
      <c r="F74" s="15">
        <v>95.14</v>
      </c>
      <c r="G74" s="15">
        <v>56.9</v>
      </c>
      <c r="H74" s="14">
        <v>6618.09</v>
      </c>
      <c r="I74" s="14">
        <v>59484.45</v>
      </c>
      <c r="J74" s="15">
        <v>99.68</v>
      </c>
      <c r="K74" s="15">
        <v>31.26</v>
      </c>
      <c r="L74" s="16">
        <f t="shared" si="3"/>
        <v>273882.47000000003</v>
      </c>
      <c r="M74" s="17">
        <f t="shared" si="4"/>
        <v>0.21718969454306436</v>
      </c>
      <c r="N74" s="15">
        <v>509</v>
      </c>
      <c r="O74" s="15">
        <v>462</v>
      </c>
      <c r="P74" s="15">
        <v>0</v>
      </c>
      <c r="Q74" s="15">
        <v>5</v>
      </c>
      <c r="R74" s="15">
        <f t="shared" si="5"/>
        <v>509</v>
      </c>
      <c r="S74" s="15">
        <v>152</v>
      </c>
      <c r="T74" s="15">
        <v>574.44000000000005</v>
      </c>
      <c r="U74" s="15">
        <v>2116.15</v>
      </c>
      <c r="V74" s="16">
        <v>9454.0919911205092</v>
      </c>
      <c r="W74" s="16">
        <v>2862.59</v>
      </c>
    </row>
    <row r="75" spans="1:23" x14ac:dyDescent="0.25">
      <c r="A75" s="12">
        <v>42547</v>
      </c>
      <c r="B75" s="13" t="s">
        <v>61</v>
      </c>
      <c r="C75" s="14">
        <v>218912.84</v>
      </c>
      <c r="D75" s="15">
        <v>565.24</v>
      </c>
      <c r="E75" s="15">
        <v>11</v>
      </c>
      <c r="F75" s="15">
        <v>96.12</v>
      </c>
      <c r="G75" s="15">
        <v>78.34</v>
      </c>
      <c r="H75" s="14">
        <v>8847.59</v>
      </c>
      <c r="I75" s="14">
        <v>61960.61</v>
      </c>
      <c r="J75" s="15">
        <v>99.65</v>
      </c>
      <c r="K75" s="15">
        <v>33.409999999999997</v>
      </c>
      <c r="L75" s="16">
        <f t="shared" si="3"/>
        <v>290364.62</v>
      </c>
      <c r="M75" s="17">
        <f t="shared" si="4"/>
        <v>0.213388979690432</v>
      </c>
      <c r="N75" s="15">
        <v>515</v>
      </c>
      <c r="O75" s="15">
        <v>469</v>
      </c>
      <c r="P75" s="15">
        <v>0</v>
      </c>
      <c r="Q75" s="15">
        <v>5</v>
      </c>
      <c r="R75" s="15">
        <f t="shared" si="5"/>
        <v>515</v>
      </c>
      <c r="S75" s="15">
        <v>154</v>
      </c>
      <c r="T75" s="15">
        <v>602.35</v>
      </c>
      <c r="U75" s="15">
        <v>2111.4299999999998</v>
      </c>
      <c r="V75" s="16">
        <v>9250.1550463634303</v>
      </c>
      <c r="W75" s="16">
        <v>2815.31</v>
      </c>
    </row>
    <row r="76" spans="1:23" x14ac:dyDescent="0.25">
      <c r="A76" s="12">
        <v>42554</v>
      </c>
      <c r="B76" s="13" t="s">
        <v>61</v>
      </c>
      <c r="C76" s="14">
        <v>306314.11</v>
      </c>
      <c r="D76" s="15">
        <v>773.14</v>
      </c>
      <c r="E76" s="15">
        <v>10.66</v>
      </c>
      <c r="F76" s="15">
        <v>95.9</v>
      </c>
      <c r="G76" s="15">
        <v>70.36</v>
      </c>
      <c r="H76" s="14">
        <v>8361.67</v>
      </c>
      <c r="I76" s="10">
        <v>61354.07</v>
      </c>
      <c r="J76" s="9">
        <v>99.66</v>
      </c>
      <c r="K76" s="15">
        <v>33.020000000000003</v>
      </c>
      <c r="L76" s="16">
        <f t="shared" si="3"/>
        <v>376873.35</v>
      </c>
      <c r="M76" s="17">
        <f t="shared" si="4"/>
        <v>0.16279758173402287</v>
      </c>
      <c r="N76" s="15">
        <v>516</v>
      </c>
      <c r="O76" s="15">
        <v>469</v>
      </c>
      <c r="P76" s="15">
        <v>0</v>
      </c>
      <c r="Q76" s="15">
        <v>5</v>
      </c>
      <c r="R76" s="15">
        <f t="shared" si="5"/>
        <v>516</v>
      </c>
      <c r="S76" s="15">
        <v>155</v>
      </c>
      <c r="T76" s="15">
        <v>635.75</v>
      </c>
      <c r="U76" s="15">
        <v>2144.38</v>
      </c>
      <c r="V76" s="8">
        <v>9623.7311529384297</v>
      </c>
      <c r="W76" s="16">
        <v>3004.46</v>
      </c>
    </row>
    <row r="77" spans="1:23" x14ac:dyDescent="0.25">
      <c r="A77" s="12">
        <v>42561</v>
      </c>
      <c r="B77" s="13" t="s">
        <v>61</v>
      </c>
      <c r="C77" s="14">
        <v>309513.03999999998</v>
      </c>
      <c r="D77" s="15">
        <v>778.12</v>
      </c>
      <c r="E77" s="15">
        <v>10.54</v>
      </c>
      <c r="F77" s="15">
        <v>96</v>
      </c>
      <c r="G77" s="15">
        <v>82.92</v>
      </c>
      <c r="H77" s="14">
        <v>8408.75</v>
      </c>
      <c r="I77" s="10">
        <v>60879.16</v>
      </c>
      <c r="J77" s="9">
        <v>99.65</v>
      </c>
      <c r="K77" s="15">
        <v>32.840000000000003</v>
      </c>
      <c r="L77" s="16">
        <f t="shared" si="3"/>
        <v>379661.99</v>
      </c>
      <c r="M77" s="17">
        <f t="shared" si="4"/>
        <v>0.16035094795768207</v>
      </c>
      <c r="N77" s="15">
        <v>517</v>
      </c>
      <c r="O77" s="15">
        <v>471</v>
      </c>
      <c r="P77" s="15">
        <v>0</v>
      </c>
      <c r="Q77" s="15">
        <v>5</v>
      </c>
      <c r="R77" s="15">
        <f t="shared" si="5"/>
        <v>517</v>
      </c>
      <c r="S77" s="15">
        <v>158</v>
      </c>
      <c r="T77" s="15">
        <v>645.11</v>
      </c>
      <c r="U77" s="15">
        <v>2146.4699999999998</v>
      </c>
      <c r="V77" s="8">
        <v>10147.130344688299</v>
      </c>
      <c r="W77" s="16">
        <v>3060.99</v>
      </c>
    </row>
    <row r="78" spans="1:23" x14ac:dyDescent="0.25">
      <c r="A78" s="12">
        <v>42568</v>
      </c>
      <c r="B78" s="13" t="s">
        <v>61</v>
      </c>
      <c r="C78" s="14">
        <v>313931.78999999998</v>
      </c>
      <c r="D78" s="15">
        <v>813.04</v>
      </c>
      <c r="E78" s="15">
        <v>10.94</v>
      </c>
      <c r="F78" s="15">
        <v>95.23</v>
      </c>
      <c r="G78" s="15">
        <v>81.64</v>
      </c>
      <c r="H78" s="14">
        <v>8310.73</v>
      </c>
      <c r="I78" s="10">
        <v>67428.460000000006</v>
      </c>
      <c r="J78" s="9">
        <v>99.46</v>
      </c>
      <c r="K78" s="15">
        <v>35.4</v>
      </c>
      <c r="L78" s="16">
        <f t="shared" si="3"/>
        <v>390565.66</v>
      </c>
      <c r="M78" s="17">
        <f t="shared" si="4"/>
        <v>0.17264308387992947</v>
      </c>
      <c r="N78" s="15">
        <v>517</v>
      </c>
      <c r="O78" s="15">
        <v>471</v>
      </c>
      <c r="P78" s="15">
        <v>0</v>
      </c>
      <c r="Q78" s="15">
        <v>5</v>
      </c>
      <c r="R78" s="15">
        <f t="shared" si="5"/>
        <v>517</v>
      </c>
      <c r="S78" s="15">
        <v>165</v>
      </c>
      <c r="T78" s="15">
        <v>619.84</v>
      </c>
      <c r="U78" s="15">
        <v>2132.15</v>
      </c>
      <c r="V78" s="8">
        <v>10244.0787289645</v>
      </c>
      <c r="W78" s="16">
        <v>2953.89</v>
      </c>
    </row>
    <row r="79" spans="1:23" x14ac:dyDescent="0.25">
      <c r="A79" s="12">
        <v>42575</v>
      </c>
      <c r="B79" s="13" t="s">
        <v>61</v>
      </c>
      <c r="C79" s="14">
        <v>310074.59000000003</v>
      </c>
      <c r="D79" s="15">
        <v>788.4</v>
      </c>
      <c r="E79" s="15">
        <v>10.98</v>
      </c>
      <c r="F79" s="15">
        <v>95.09</v>
      </c>
      <c r="G79" s="15">
        <v>92.56</v>
      </c>
      <c r="H79" s="14">
        <v>9481.0499999999993</v>
      </c>
      <c r="I79" s="10">
        <v>77376.56</v>
      </c>
      <c r="J79" s="9">
        <v>99.69</v>
      </c>
      <c r="K79" s="15">
        <v>37.880000000000003</v>
      </c>
      <c r="L79" s="16">
        <f t="shared" si="3"/>
        <v>397813.16000000003</v>
      </c>
      <c r="M79" s="17">
        <f t="shared" si="4"/>
        <v>0.19450477706670133</v>
      </c>
      <c r="N79" s="15">
        <v>520</v>
      </c>
      <c r="O79" s="15">
        <v>476</v>
      </c>
      <c r="P79" s="15">
        <v>1</v>
      </c>
      <c r="Q79" s="15">
        <v>6</v>
      </c>
      <c r="R79" s="15">
        <f t="shared" si="5"/>
        <v>520</v>
      </c>
      <c r="S79" s="15">
        <v>174</v>
      </c>
      <c r="T79" s="15">
        <v>576.32000000000005</v>
      </c>
      <c r="U79" s="15">
        <v>2151.2199999999998</v>
      </c>
      <c r="V79" s="8">
        <v>10338.0755030577</v>
      </c>
      <c r="W79" s="16">
        <v>2524.83</v>
      </c>
    </row>
    <row r="80" spans="1:23" x14ac:dyDescent="0.25">
      <c r="A80" s="12">
        <v>42491</v>
      </c>
      <c r="B80" s="13" t="s">
        <v>62</v>
      </c>
      <c r="C80" s="14">
        <v>159148.68</v>
      </c>
      <c r="D80" s="15">
        <v>597.99</v>
      </c>
      <c r="E80" s="15">
        <v>17.66</v>
      </c>
      <c r="F80" s="15">
        <v>88.86</v>
      </c>
      <c r="G80" s="15">
        <v>81.77</v>
      </c>
      <c r="H80" s="14">
        <v>5546.93</v>
      </c>
      <c r="I80" s="14">
        <v>14965.15</v>
      </c>
      <c r="J80" s="15">
        <v>99.67</v>
      </c>
      <c r="K80" s="15">
        <v>36.51</v>
      </c>
      <c r="L80" s="16">
        <f t="shared" si="3"/>
        <v>180340.51999999996</v>
      </c>
      <c r="M80" s="17">
        <f t="shared" si="4"/>
        <v>8.2982737323813879E-2</v>
      </c>
      <c r="R80" s="15">
        <f t="shared" si="5"/>
        <v>0</v>
      </c>
      <c r="T80" s="15">
        <v>406.32</v>
      </c>
      <c r="U80" s="15">
        <v>1803.24</v>
      </c>
      <c r="V80" s="16">
        <v>9175.3046014204992</v>
      </c>
      <c r="W80" s="16">
        <v>2143.7600000000002</v>
      </c>
    </row>
    <row r="81" spans="1:23" x14ac:dyDescent="0.25">
      <c r="A81" s="12">
        <v>42498</v>
      </c>
      <c r="B81" s="13" t="s">
        <v>62</v>
      </c>
      <c r="C81" s="14">
        <v>191585.77</v>
      </c>
      <c r="D81" s="15">
        <v>739.15</v>
      </c>
      <c r="E81" s="15">
        <v>17.72</v>
      </c>
      <c r="F81" s="15">
        <v>86.6</v>
      </c>
      <c r="G81" s="15">
        <v>92.72</v>
      </c>
      <c r="H81" s="14">
        <v>6296.39</v>
      </c>
      <c r="I81" s="14">
        <v>16764.8</v>
      </c>
      <c r="J81" s="15">
        <v>99.75</v>
      </c>
      <c r="K81" s="15">
        <v>38.18</v>
      </c>
      <c r="L81" s="16">
        <f t="shared" si="3"/>
        <v>215478.83</v>
      </c>
      <c r="M81" s="17">
        <f t="shared" si="4"/>
        <v>7.7802538653101092E-2</v>
      </c>
      <c r="R81" s="15">
        <f t="shared" si="5"/>
        <v>0</v>
      </c>
      <c r="T81" s="15">
        <v>370.19</v>
      </c>
      <c r="U81" s="15">
        <v>1828.03</v>
      </c>
      <c r="V81" s="16">
        <v>9375.4560237688493</v>
      </c>
      <c r="W81" s="16">
        <v>2145.9499999999998</v>
      </c>
    </row>
    <row r="82" spans="1:23" x14ac:dyDescent="0.25">
      <c r="A82" s="12">
        <v>42505</v>
      </c>
      <c r="B82" s="13" t="s">
        <v>62</v>
      </c>
      <c r="C82" s="14">
        <v>183206.56</v>
      </c>
      <c r="D82" s="15">
        <v>716.79</v>
      </c>
      <c r="E82" s="15">
        <v>17.8</v>
      </c>
      <c r="F82" s="15">
        <v>87.34</v>
      </c>
      <c r="G82" s="15">
        <v>77.22</v>
      </c>
      <c r="H82" s="14">
        <v>5499.34</v>
      </c>
      <c r="I82" s="14">
        <v>23090.99</v>
      </c>
      <c r="J82" s="15">
        <v>99.73</v>
      </c>
      <c r="K82" s="15">
        <v>41.89</v>
      </c>
      <c r="L82" s="16">
        <f t="shared" si="3"/>
        <v>212590.9</v>
      </c>
      <c r="M82" s="17">
        <f t="shared" si="4"/>
        <v>0.10861701982540176</v>
      </c>
      <c r="R82" s="15">
        <f t="shared" si="5"/>
        <v>0</v>
      </c>
      <c r="T82" s="15">
        <v>365.7</v>
      </c>
      <c r="U82" s="15">
        <v>1833.91</v>
      </c>
      <c r="V82" s="16">
        <v>9442.9455361435193</v>
      </c>
      <c r="W82" s="16">
        <v>2081.7800000000002</v>
      </c>
    </row>
    <row r="83" spans="1:23" x14ac:dyDescent="0.25">
      <c r="A83" s="12">
        <v>42512</v>
      </c>
      <c r="B83" s="13" t="s">
        <v>62</v>
      </c>
      <c r="C83" s="14">
        <v>185328.36</v>
      </c>
      <c r="D83" s="15">
        <v>716.91</v>
      </c>
      <c r="E83" s="15">
        <v>16.829999999999998</v>
      </c>
      <c r="F83" s="15">
        <v>88.47</v>
      </c>
      <c r="G83" s="15">
        <v>84.94</v>
      </c>
      <c r="H83" s="14">
        <v>5757.88</v>
      </c>
      <c r="I83" s="14">
        <v>25188.75</v>
      </c>
      <c r="J83" s="15">
        <v>99.61</v>
      </c>
      <c r="K83" s="15">
        <v>40.369999999999997</v>
      </c>
      <c r="L83" s="16">
        <f t="shared" si="3"/>
        <v>217076.84</v>
      </c>
      <c r="M83" s="17">
        <f t="shared" si="4"/>
        <v>0.11603610039652319</v>
      </c>
      <c r="R83" s="15">
        <f t="shared" si="5"/>
        <v>0</v>
      </c>
      <c r="T83" s="15">
        <v>411.27</v>
      </c>
      <c r="U83" s="15">
        <v>1895.1</v>
      </c>
      <c r="V83" s="16">
        <v>9318.5787262507001</v>
      </c>
      <c r="W83" s="16">
        <v>2117.6799999999998</v>
      </c>
    </row>
    <row r="84" spans="1:23" x14ac:dyDescent="0.25">
      <c r="A84" s="12">
        <v>42519</v>
      </c>
      <c r="B84" s="13" t="s">
        <v>62</v>
      </c>
      <c r="C84" s="14">
        <v>157367.88</v>
      </c>
      <c r="D84" s="15">
        <v>640.69000000000005</v>
      </c>
      <c r="E84" s="15">
        <v>16.61</v>
      </c>
      <c r="F84" s="15">
        <v>88.89</v>
      </c>
      <c r="G84" s="15">
        <v>82.09</v>
      </c>
      <c r="H84" s="14">
        <v>5570.51</v>
      </c>
      <c r="I84" s="14">
        <v>29274.53</v>
      </c>
      <c r="J84" s="15">
        <v>99.67</v>
      </c>
      <c r="K84" s="15">
        <v>31.81</v>
      </c>
      <c r="L84" s="16">
        <f t="shared" si="3"/>
        <v>192935.7</v>
      </c>
      <c r="M84" s="17">
        <f t="shared" si="4"/>
        <v>0.15173205373603743</v>
      </c>
      <c r="N84" s="15">
        <v>275</v>
      </c>
      <c r="O84" s="15">
        <v>235</v>
      </c>
      <c r="P84" s="15">
        <v>0</v>
      </c>
      <c r="Q84" s="15">
        <v>0</v>
      </c>
      <c r="R84" s="15">
        <f t="shared" si="5"/>
        <v>275</v>
      </c>
      <c r="S84" s="15">
        <v>66</v>
      </c>
      <c r="T84" s="15">
        <v>439.84</v>
      </c>
      <c r="U84" s="15">
        <v>1895.68</v>
      </c>
      <c r="V84" s="16">
        <v>9394.8829466828302</v>
      </c>
      <c r="W84" s="16">
        <v>2131.23</v>
      </c>
    </row>
    <row r="85" spans="1:23" x14ac:dyDescent="0.25">
      <c r="A85" s="12">
        <v>42526</v>
      </c>
      <c r="B85" s="13" t="s">
        <v>62</v>
      </c>
      <c r="C85" s="14">
        <v>188271.87</v>
      </c>
      <c r="D85" s="15">
        <v>743.12</v>
      </c>
      <c r="E85" s="15">
        <v>17.03</v>
      </c>
      <c r="F85" s="15">
        <v>88.17</v>
      </c>
      <c r="G85" s="15">
        <v>81.34</v>
      </c>
      <c r="H85" s="14">
        <v>6268.94</v>
      </c>
      <c r="I85" s="14">
        <v>32054.71</v>
      </c>
      <c r="J85" s="15">
        <v>99.66</v>
      </c>
      <c r="K85" s="15">
        <v>42.51</v>
      </c>
      <c r="L85" s="16">
        <f t="shared" si="3"/>
        <v>227419.97999999998</v>
      </c>
      <c r="M85" s="17">
        <f t="shared" si="4"/>
        <v>0.14094940119157517</v>
      </c>
      <c r="N85" s="15">
        <v>276</v>
      </c>
      <c r="O85" s="15">
        <v>236</v>
      </c>
      <c r="P85" s="15">
        <v>0</v>
      </c>
      <c r="Q85" s="15">
        <v>0</v>
      </c>
      <c r="R85" s="15">
        <f t="shared" si="5"/>
        <v>276</v>
      </c>
      <c r="S85" s="15">
        <v>67</v>
      </c>
      <c r="T85" s="15">
        <v>417.72</v>
      </c>
      <c r="U85" s="15">
        <v>1891.43</v>
      </c>
      <c r="V85" s="16">
        <v>9459.4559515935707</v>
      </c>
      <c r="W85" s="16">
        <v>2132.65</v>
      </c>
    </row>
    <row r="86" spans="1:23" x14ac:dyDescent="0.25">
      <c r="A86" s="12">
        <v>42533</v>
      </c>
      <c r="B86" s="13" t="s">
        <v>62</v>
      </c>
      <c r="C86" s="14">
        <v>167325.1</v>
      </c>
      <c r="D86" s="15">
        <v>625.47</v>
      </c>
      <c r="E86" s="15">
        <v>16.98</v>
      </c>
      <c r="F86" s="15">
        <v>87.34</v>
      </c>
      <c r="G86" s="15">
        <v>70.39</v>
      </c>
      <c r="H86" s="14">
        <v>5563.96</v>
      </c>
      <c r="I86" s="14">
        <v>31799.14</v>
      </c>
      <c r="J86" s="15">
        <v>99.44</v>
      </c>
      <c r="K86" s="15">
        <v>44.31</v>
      </c>
      <c r="L86" s="16">
        <f t="shared" si="3"/>
        <v>205384.06</v>
      </c>
      <c r="M86" s="17">
        <f t="shared" si="4"/>
        <v>0.15482769208087521</v>
      </c>
      <c r="N86" s="15">
        <v>276</v>
      </c>
      <c r="O86" s="15">
        <v>236</v>
      </c>
      <c r="P86" s="15">
        <v>0</v>
      </c>
      <c r="Q86" s="15">
        <v>0</v>
      </c>
      <c r="R86" s="15">
        <f t="shared" si="5"/>
        <v>276</v>
      </c>
      <c r="S86" s="15">
        <v>69</v>
      </c>
      <c r="T86" s="15">
        <v>404.51</v>
      </c>
      <c r="U86" s="15">
        <v>1923.84</v>
      </c>
      <c r="V86" s="16">
        <v>9327.3438917015792</v>
      </c>
      <c r="W86" s="16">
        <v>1994.03</v>
      </c>
    </row>
    <row r="87" spans="1:23" x14ac:dyDescent="0.25">
      <c r="A87" s="12">
        <v>42540</v>
      </c>
      <c r="B87" s="13" t="s">
        <v>62</v>
      </c>
      <c r="C87" s="14">
        <v>133485.60999999999</v>
      </c>
      <c r="D87" s="15">
        <v>492.93</v>
      </c>
      <c r="E87" s="15">
        <v>18.04</v>
      </c>
      <c r="F87" s="15">
        <v>86.41</v>
      </c>
      <c r="G87" s="15">
        <v>60.67</v>
      </c>
      <c r="H87" s="14">
        <v>4805.84</v>
      </c>
      <c r="I87" s="14">
        <v>38523.14</v>
      </c>
      <c r="J87" s="15">
        <v>99.59</v>
      </c>
      <c r="K87" s="15">
        <v>43.33</v>
      </c>
      <c r="L87" s="16">
        <f t="shared" si="3"/>
        <v>177368.19</v>
      </c>
      <c r="M87" s="17">
        <f t="shared" si="4"/>
        <v>0.21719306037909053</v>
      </c>
      <c r="N87" s="15">
        <v>276</v>
      </c>
      <c r="O87" s="15">
        <v>237</v>
      </c>
      <c r="P87" s="15">
        <v>0</v>
      </c>
      <c r="Q87" s="15">
        <v>0</v>
      </c>
      <c r="R87" s="15">
        <f t="shared" si="5"/>
        <v>276</v>
      </c>
      <c r="S87" s="15">
        <v>73</v>
      </c>
      <c r="T87" s="15">
        <v>356.15</v>
      </c>
      <c r="U87" s="15">
        <v>1902.04</v>
      </c>
      <c r="V87" s="16">
        <v>9612.9247147389597</v>
      </c>
      <c r="W87" s="16">
        <v>2012.91</v>
      </c>
    </row>
    <row r="88" spans="1:23" x14ac:dyDescent="0.25">
      <c r="A88" s="12">
        <v>42547</v>
      </c>
      <c r="B88" s="13" t="s">
        <v>62</v>
      </c>
      <c r="C88" s="14">
        <v>140217.07999999999</v>
      </c>
      <c r="D88" s="15">
        <v>507.51</v>
      </c>
      <c r="E88" s="15">
        <v>17.46</v>
      </c>
      <c r="F88" s="15">
        <v>87.29</v>
      </c>
      <c r="G88" s="15">
        <v>87.99</v>
      </c>
      <c r="H88" s="14">
        <v>6474.29</v>
      </c>
      <c r="I88" s="14">
        <v>41905.089999999997</v>
      </c>
      <c r="J88" s="15">
        <v>99.67</v>
      </c>
      <c r="K88" s="15">
        <v>46.3</v>
      </c>
      <c r="L88" s="16">
        <f t="shared" si="3"/>
        <v>189191.96</v>
      </c>
      <c r="M88" s="17">
        <f t="shared" si="4"/>
        <v>0.22149508890335509</v>
      </c>
      <c r="N88" s="15">
        <v>276</v>
      </c>
      <c r="O88" s="15">
        <v>237</v>
      </c>
      <c r="P88" s="15">
        <v>0</v>
      </c>
      <c r="Q88" s="15">
        <v>0</v>
      </c>
      <c r="R88" s="15">
        <f t="shared" si="5"/>
        <v>276</v>
      </c>
      <c r="S88" s="15">
        <v>80</v>
      </c>
      <c r="T88" s="15">
        <v>397.69</v>
      </c>
      <c r="U88" s="15">
        <v>1914.89</v>
      </c>
      <c r="V88" s="16">
        <v>9884.8831120944997</v>
      </c>
      <c r="W88" s="16">
        <v>1998.43</v>
      </c>
    </row>
    <row r="89" spans="1:23" x14ac:dyDescent="0.25">
      <c r="A89" s="12">
        <v>42554</v>
      </c>
      <c r="B89" s="13" t="s">
        <v>62</v>
      </c>
      <c r="C89" s="14">
        <v>194324.18</v>
      </c>
      <c r="D89" s="15">
        <v>709.09</v>
      </c>
      <c r="E89" s="15">
        <v>16.920000000000002</v>
      </c>
      <c r="F89" s="15">
        <v>85.57</v>
      </c>
      <c r="G89" s="15">
        <v>86.35</v>
      </c>
      <c r="H89" s="14">
        <v>6370.65</v>
      </c>
      <c r="I89" s="10">
        <v>45128.43</v>
      </c>
      <c r="J89" s="9">
        <v>99.63</v>
      </c>
      <c r="K89" s="15">
        <v>46.75</v>
      </c>
      <c r="L89" s="16">
        <f t="shared" si="3"/>
        <v>246618.69999999998</v>
      </c>
      <c r="M89" s="17">
        <f t="shared" si="4"/>
        <v>0.18298867847409789</v>
      </c>
      <c r="N89" s="15">
        <v>276</v>
      </c>
      <c r="O89" s="15">
        <v>238</v>
      </c>
      <c r="P89" s="15">
        <v>0</v>
      </c>
      <c r="Q89" s="15">
        <v>0</v>
      </c>
      <c r="R89" s="15">
        <f t="shared" si="5"/>
        <v>276</v>
      </c>
      <c r="S89" s="15">
        <v>85</v>
      </c>
      <c r="T89" s="15">
        <v>403.48</v>
      </c>
      <c r="U89" s="15">
        <v>1942.81</v>
      </c>
      <c r="V89" s="8">
        <v>10165.357969506</v>
      </c>
      <c r="W89" s="16">
        <v>2035.42</v>
      </c>
    </row>
    <row r="90" spans="1:23" x14ac:dyDescent="0.25">
      <c r="A90" s="12">
        <v>42561</v>
      </c>
      <c r="B90" s="13" t="s">
        <v>62</v>
      </c>
      <c r="C90" s="14">
        <v>199475.58</v>
      </c>
      <c r="D90" s="15">
        <v>720.68</v>
      </c>
      <c r="E90" s="15">
        <v>17.14</v>
      </c>
      <c r="F90" s="15">
        <v>86.46</v>
      </c>
      <c r="G90" s="15">
        <v>91.91</v>
      </c>
      <c r="H90" s="14">
        <v>6343.04</v>
      </c>
      <c r="I90" s="10">
        <v>50271.34</v>
      </c>
      <c r="J90" s="9">
        <v>99.71</v>
      </c>
      <c r="K90" s="15">
        <v>46.79</v>
      </c>
      <c r="L90" s="16">
        <f t="shared" si="3"/>
        <v>256902.55</v>
      </c>
      <c r="M90" s="17">
        <f t="shared" si="4"/>
        <v>0.19568252631201988</v>
      </c>
      <c r="N90" s="15">
        <v>276</v>
      </c>
      <c r="O90" s="15">
        <v>240</v>
      </c>
      <c r="P90" s="15">
        <v>0</v>
      </c>
      <c r="Q90" s="15">
        <v>0</v>
      </c>
      <c r="R90" s="15">
        <f t="shared" si="5"/>
        <v>276</v>
      </c>
      <c r="S90" s="15">
        <v>90</v>
      </c>
      <c r="T90" s="15">
        <v>400.22</v>
      </c>
      <c r="U90" s="15">
        <v>1941.35</v>
      </c>
      <c r="V90" s="8">
        <v>10431.2047216384</v>
      </c>
      <c r="W90" s="16">
        <v>1993.52</v>
      </c>
    </row>
    <row r="91" spans="1:23" x14ac:dyDescent="0.25">
      <c r="A91" s="12">
        <v>42568</v>
      </c>
      <c r="B91" s="13" t="s">
        <v>62</v>
      </c>
      <c r="C91" s="14">
        <v>200495.42</v>
      </c>
      <c r="D91" s="15">
        <v>728.24</v>
      </c>
      <c r="E91" s="15">
        <v>17.43</v>
      </c>
      <c r="F91" s="15">
        <v>86.38</v>
      </c>
      <c r="G91" s="15">
        <v>99.34</v>
      </c>
      <c r="H91" s="14">
        <v>6349.6</v>
      </c>
      <c r="I91" s="10">
        <v>53445.37</v>
      </c>
      <c r="J91" s="9">
        <v>99.7</v>
      </c>
      <c r="K91" s="15">
        <v>47.86</v>
      </c>
      <c r="L91" s="16">
        <f t="shared" si="3"/>
        <v>261117.97</v>
      </c>
      <c r="M91" s="17">
        <f t="shared" si="4"/>
        <v>0.20467901921878454</v>
      </c>
      <c r="N91" s="15">
        <v>276</v>
      </c>
      <c r="O91" s="15">
        <v>242</v>
      </c>
      <c r="P91" s="15">
        <v>0</v>
      </c>
      <c r="Q91" s="15">
        <v>0</v>
      </c>
      <c r="R91" s="15">
        <f t="shared" si="5"/>
        <v>276</v>
      </c>
      <c r="S91" s="15">
        <v>98</v>
      </c>
      <c r="T91" s="15">
        <v>402.51</v>
      </c>
      <c r="U91" s="15">
        <v>1935.46</v>
      </c>
      <c r="V91" s="8">
        <v>10062.357088631699</v>
      </c>
      <c r="W91" s="16">
        <v>1837.07</v>
      </c>
    </row>
    <row r="92" spans="1:23" x14ac:dyDescent="0.25">
      <c r="A92" s="12">
        <v>42575</v>
      </c>
      <c r="B92" s="13" t="s">
        <v>62</v>
      </c>
      <c r="C92" s="14">
        <v>197349.45</v>
      </c>
      <c r="D92" s="15">
        <v>661.45</v>
      </c>
      <c r="E92" s="15">
        <v>17.510000000000002</v>
      </c>
      <c r="F92" s="15">
        <v>86.95</v>
      </c>
      <c r="G92" s="15">
        <v>108.32</v>
      </c>
      <c r="H92" s="14">
        <v>6995.21</v>
      </c>
      <c r="I92" s="10">
        <v>57325.36</v>
      </c>
      <c r="J92" s="9">
        <v>99.39</v>
      </c>
      <c r="K92" s="15">
        <v>48.65</v>
      </c>
      <c r="L92" s="16">
        <f t="shared" si="3"/>
        <v>262439.79000000004</v>
      </c>
      <c r="M92" s="17">
        <f t="shared" si="4"/>
        <v>0.21843242596711418</v>
      </c>
      <c r="N92" s="15">
        <v>277</v>
      </c>
      <c r="O92" s="15">
        <v>246</v>
      </c>
      <c r="P92" s="15">
        <v>0</v>
      </c>
      <c r="Q92" s="15">
        <v>0</v>
      </c>
      <c r="R92" s="15">
        <f t="shared" si="5"/>
        <v>277</v>
      </c>
      <c r="S92" s="15">
        <v>100</v>
      </c>
      <c r="T92" s="15">
        <v>373.87</v>
      </c>
      <c r="U92" s="15">
        <v>1970.53</v>
      </c>
      <c r="V92" s="8">
        <v>10071.767439953999</v>
      </c>
      <c r="W92" s="16">
        <v>1603.87</v>
      </c>
    </row>
    <row r="93" spans="1:23" x14ac:dyDescent="0.25">
      <c r="A93" s="12">
        <v>42491</v>
      </c>
      <c r="B93" s="13" t="s">
        <v>63</v>
      </c>
      <c r="C93" s="14">
        <v>209264.56</v>
      </c>
      <c r="D93" s="15">
        <v>265.31</v>
      </c>
      <c r="E93" s="15">
        <v>7.17</v>
      </c>
      <c r="F93" s="15">
        <v>99.14</v>
      </c>
      <c r="G93" s="15">
        <v>14.47</v>
      </c>
      <c r="H93" s="14">
        <v>5196.49</v>
      </c>
      <c r="I93" s="14">
        <v>13618.061037760195</v>
      </c>
      <c r="J93" s="15">
        <v>99.46</v>
      </c>
      <c r="K93" s="15">
        <v>5.41</v>
      </c>
      <c r="L93" s="16">
        <f t="shared" si="3"/>
        <v>228358.89103776019</v>
      </c>
      <c r="M93" s="17">
        <f t="shared" si="4"/>
        <v>5.9634468252468376E-2</v>
      </c>
      <c r="R93" s="15">
        <f t="shared" si="5"/>
        <v>0</v>
      </c>
      <c r="T93" s="15">
        <v>789</v>
      </c>
      <c r="U93" s="15">
        <v>2185.9699999999998</v>
      </c>
      <c r="V93" s="16">
        <v>11659.675058717999</v>
      </c>
      <c r="W93" s="16">
        <v>2948.89</v>
      </c>
    </row>
    <row r="94" spans="1:23" x14ac:dyDescent="0.25">
      <c r="A94" s="12">
        <v>42498</v>
      </c>
      <c r="B94" s="13" t="s">
        <v>63</v>
      </c>
      <c r="C94" s="14">
        <v>214420.48000000001</v>
      </c>
      <c r="D94" s="15">
        <v>314</v>
      </c>
      <c r="E94" s="15">
        <v>7.35</v>
      </c>
      <c r="F94" s="15">
        <v>98.02</v>
      </c>
      <c r="G94" s="15">
        <v>14.39</v>
      </c>
      <c r="H94" s="14">
        <v>5251.65</v>
      </c>
      <c r="I94" s="14">
        <v>15291.601432570018</v>
      </c>
      <c r="J94" s="15">
        <v>99.53</v>
      </c>
      <c r="K94" s="15">
        <v>5.98</v>
      </c>
      <c r="L94" s="16">
        <f t="shared" si="3"/>
        <v>235292.12143257004</v>
      </c>
      <c r="M94" s="17">
        <f t="shared" si="4"/>
        <v>6.4989857456626665E-2</v>
      </c>
      <c r="R94" s="15">
        <f t="shared" si="5"/>
        <v>0</v>
      </c>
      <c r="T94" s="15">
        <v>738.92</v>
      </c>
      <c r="U94" s="15">
        <v>2153.16</v>
      </c>
      <c r="V94" s="16">
        <v>10516.211117409201</v>
      </c>
      <c r="W94" s="16">
        <v>3004.73</v>
      </c>
    </row>
    <row r="95" spans="1:23" x14ac:dyDescent="0.25">
      <c r="A95" s="12">
        <v>42505</v>
      </c>
      <c r="B95" s="13" t="s">
        <v>63</v>
      </c>
      <c r="C95" s="14">
        <v>217646</v>
      </c>
      <c r="D95" s="15">
        <v>303.58999999999997</v>
      </c>
      <c r="E95" s="15">
        <v>7.54</v>
      </c>
      <c r="F95" s="15">
        <v>98.52</v>
      </c>
      <c r="G95" s="15">
        <v>12.35</v>
      </c>
      <c r="H95" s="14">
        <v>4694.97</v>
      </c>
      <c r="I95" s="14">
        <v>15270.563014721309</v>
      </c>
      <c r="J95" s="15">
        <v>99.73</v>
      </c>
      <c r="K95" s="15">
        <v>5.58</v>
      </c>
      <c r="L95" s="16">
        <f t="shared" si="3"/>
        <v>237927.4730147213</v>
      </c>
      <c r="M95" s="17">
        <f t="shared" si="4"/>
        <v>6.4181587864703932E-2</v>
      </c>
      <c r="R95" s="15">
        <f t="shared" si="5"/>
        <v>0</v>
      </c>
      <c r="T95" s="15">
        <v>680.22</v>
      </c>
      <c r="U95" s="15">
        <v>2149.0500000000002</v>
      </c>
      <c r="V95" s="16">
        <v>10825.693435781001</v>
      </c>
      <c r="W95" s="16">
        <v>2440.66</v>
      </c>
    </row>
    <row r="96" spans="1:23" x14ac:dyDescent="0.25">
      <c r="A96" s="12">
        <v>42512</v>
      </c>
      <c r="B96" s="13" t="s">
        <v>63</v>
      </c>
      <c r="C96" s="14">
        <v>216302.64</v>
      </c>
      <c r="D96" s="15">
        <v>290.58999999999997</v>
      </c>
      <c r="E96" s="15">
        <v>7.4</v>
      </c>
      <c r="F96" s="15">
        <v>99.03</v>
      </c>
      <c r="G96" s="15">
        <v>13.67</v>
      </c>
      <c r="H96" s="14">
        <v>4936.72</v>
      </c>
      <c r="I96" s="14">
        <v>16910.614521744603</v>
      </c>
      <c r="J96" s="15">
        <v>99.51</v>
      </c>
      <c r="K96" s="15">
        <v>7.47</v>
      </c>
      <c r="L96" s="16">
        <f t="shared" si="3"/>
        <v>238454.23452174463</v>
      </c>
      <c r="M96" s="17">
        <f t="shared" si="4"/>
        <v>7.0917652419389202E-2</v>
      </c>
      <c r="R96" s="15">
        <f t="shared" si="5"/>
        <v>0</v>
      </c>
      <c r="T96" s="15">
        <v>706.88</v>
      </c>
      <c r="U96" s="15">
        <v>2135.12</v>
      </c>
      <c r="V96" s="16">
        <v>10155.5740417735</v>
      </c>
      <c r="W96" s="16">
        <v>2649.91</v>
      </c>
    </row>
    <row r="97" spans="1:23" x14ac:dyDescent="0.25">
      <c r="A97" s="12">
        <v>42519</v>
      </c>
      <c r="B97" s="13" t="s">
        <v>63</v>
      </c>
      <c r="C97" s="14">
        <v>173674.28</v>
      </c>
      <c r="D97" s="15">
        <v>204.38</v>
      </c>
      <c r="E97" s="15">
        <v>6.84</v>
      </c>
      <c r="F97" s="15">
        <v>99.32</v>
      </c>
      <c r="G97" s="15">
        <v>13.5</v>
      </c>
      <c r="H97" s="14">
        <v>4539.26</v>
      </c>
      <c r="I97" s="14">
        <v>18118.145743073317</v>
      </c>
      <c r="J97" s="7">
        <v>99.51</v>
      </c>
      <c r="K97" s="15">
        <v>5.83</v>
      </c>
      <c r="L97" s="16">
        <f t="shared" si="3"/>
        <v>196549.56574307333</v>
      </c>
      <c r="M97" s="17">
        <f t="shared" si="4"/>
        <v>9.2181052013908221E-2</v>
      </c>
      <c r="N97" s="15">
        <v>838</v>
      </c>
      <c r="O97" s="15">
        <v>2</v>
      </c>
      <c r="P97" s="15">
        <v>40</v>
      </c>
      <c r="Q97" s="15">
        <v>1</v>
      </c>
      <c r="R97" s="15">
        <f t="shared" si="5"/>
        <v>838</v>
      </c>
      <c r="S97" s="15">
        <v>150</v>
      </c>
      <c r="T97" s="15">
        <v>868.53</v>
      </c>
      <c r="U97" s="15">
        <v>2205.0500000000002</v>
      </c>
      <c r="V97" s="16">
        <v>9772.8867152705498</v>
      </c>
      <c r="W97" s="16">
        <v>2434.9499999999998</v>
      </c>
    </row>
    <row r="98" spans="1:23" x14ac:dyDescent="0.25">
      <c r="A98" s="12">
        <v>42526</v>
      </c>
      <c r="B98" s="13" t="s">
        <v>63</v>
      </c>
      <c r="C98" s="14">
        <v>208282.07</v>
      </c>
      <c r="D98" s="15">
        <v>259.85000000000002</v>
      </c>
      <c r="E98" s="15">
        <v>6.89</v>
      </c>
      <c r="F98" s="15">
        <v>99.36</v>
      </c>
      <c r="G98" s="15">
        <v>14.9</v>
      </c>
      <c r="H98" s="14">
        <v>5147.9399999999996</v>
      </c>
      <c r="I98" s="14">
        <v>20769.191845311216</v>
      </c>
      <c r="J98" s="7">
        <v>99.51</v>
      </c>
      <c r="K98" s="15">
        <v>8.8699999999999992</v>
      </c>
      <c r="L98" s="16">
        <f t="shared" si="3"/>
        <v>234473.95184531121</v>
      </c>
      <c r="M98" s="17">
        <f t="shared" si="4"/>
        <v>8.8577821467406379E-2</v>
      </c>
      <c r="N98" s="15">
        <v>838</v>
      </c>
      <c r="O98" s="15">
        <v>2</v>
      </c>
      <c r="P98" s="15">
        <v>40</v>
      </c>
      <c r="Q98" s="15">
        <v>1</v>
      </c>
      <c r="R98" s="15">
        <f t="shared" si="5"/>
        <v>838</v>
      </c>
      <c r="S98" s="15">
        <v>150</v>
      </c>
      <c r="T98" s="15">
        <v>959.79</v>
      </c>
      <c r="U98" s="15">
        <v>2286.21</v>
      </c>
      <c r="V98" s="16">
        <v>9631.9813613597507</v>
      </c>
      <c r="W98" s="16">
        <v>1794.77</v>
      </c>
    </row>
    <row r="99" spans="1:23" x14ac:dyDescent="0.25">
      <c r="A99" s="12">
        <v>42533</v>
      </c>
      <c r="B99" s="13" t="s">
        <v>63</v>
      </c>
      <c r="C99" s="14">
        <v>212341.54</v>
      </c>
      <c r="D99" s="15">
        <v>260.41000000000003</v>
      </c>
      <c r="E99" s="15">
        <v>7.05</v>
      </c>
      <c r="F99" s="15">
        <v>99.32</v>
      </c>
      <c r="G99" s="15">
        <v>15.37</v>
      </c>
      <c r="H99" s="14">
        <v>5450.66</v>
      </c>
      <c r="I99" s="14">
        <v>21359.241384746285</v>
      </c>
      <c r="J99" s="7">
        <v>99.51</v>
      </c>
      <c r="K99" s="15">
        <v>9.3699999999999992</v>
      </c>
      <c r="L99" s="16">
        <f t="shared" si="3"/>
        <v>239427.22138474628</v>
      </c>
      <c r="M99" s="17">
        <f t="shared" si="4"/>
        <v>8.9209745079166111E-2</v>
      </c>
      <c r="N99" s="15">
        <v>837</v>
      </c>
      <c r="O99" s="15">
        <v>2</v>
      </c>
      <c r="P99" s="15">
        <v>40</v>
      </c>
      <c r="Q99" s="15">
        <v>1</v>
      </c>
      <c r="R99" s="15">
        <f t="shared" si="5"/>
        <v>837</v>
      </c>
      <c r="S99" s="15">
        <v>150</v>
      </c>
      <c r="T99" s="15">
        <v>924.09</v>
      </c>
      <c r="U99" s="15">
        <v>2293.06</v>
      </c>
      <c r="V99" s="16">
        <v>12074.9260141617</v>
      </c>
      <c r="W99" s="16">
        <v>2105.0100000000002</v>
      </c>
    </row>
    <row r="100" spans="1:23" x14ac:dyDescent="0.25">
      <c r="A100" s="12">
        <v>42540</v>
      </c>
      <c r="B100" s="13" t="s">
        <v>63</v>
      </c>
      <c r="C100" s="14">
        <v>181558</v>
      </c>
      <c r="D100" s="15">
        <v>234.53</v>
      </c>
      <c r="E100" s="15">
        <v>7.03</v>
      </c>
      <c r="F100" s="15">
        <v>99.29</v>
      </c>
      <c r="G100" s="15">
        <v>15.32</v>
      </c>
      <c r="H100" s="14">
        <v>5479.47</v>
      </c>
      <c r="I100" s="14">
        <v>23185.378173727098</v>
      </c>
      <c r="J100" s="7">
        <v>99.51</v>
      </c>
      <c r="K100" s="15">
        <v>8.44</v>
      </c>
      <c r="L100" s="16">
        <f t="shared" si="3"/>
        <v>210472.69817372711</v>
      </c>
      <c r="M100" s="17">
        <f t="shared" si="4"/>
        <v>0.11015860192275181</v>
      </c>
      <c r="N100" s="15">
        <v>837</v>
      </c>
      <c r="O100" s="15">
        <v>2</v>
      </c>
      <c r="P100" s="15">
        <v>40</v>
      </c>
      <c r="Q100" s="15">
        <v>1</v>
      </c>
      <c r="R100" s="15">
        <f t="shared" si="5"/>
        <v>837</v>
      </c>
      <c r="S100" s="15">
        <v>150</v>
      </c>
      <c r="T100" s="15">
        <v>936.67</v>
      </c>
      <c r="U100" s="15">
        <v>2259</v>
      </c>
      <c r="V100" s="16">
        <v>12135.4498763377</v>
      </c>
      <c r="W100" s="16">
        <v>2026.2</v>
      </c>
    </row>
    <row r="101" spans="1:23" x14ac:dyDescent="0.25">
      <c r="A101" s="12">
        <v>42547</v>
      </c>
      <c r="B101" s="13" t="s">
        <v>63</v>
      </c>
      <c r="C101" s="14">
        <v>155411.14000000001</v>
      </c>
      <c r="D101" s="15">
        <v>203.05</v>
      </c>
      <c r="E101" s="15">
        <v>7.25</v>
      </c>
      <c r="F101" s="15">
        <v>99.31</v>
      </c>
      <c r="G101" s="15">
        <v>16.55</v>
      </c>
      <c r="H101" s="14">
        <v>5737.64</v>
      </c>
      <c r="I101" s="14">
        <v>24879.691363014568</v>
      </c>
      <c r="J101" s="7">
        <v>99.51</v>
      </c>
      <c r="K101" s="15">
        <v>9.85</v>
      </c>
      <c r="L101" s="16">
        <f t="shared" si="3"/>
        <v>186248.07136301458</v>
      </c>
      <c r="M101" s="17">
        <f t="shared" si="4"/>
        <v>0.13358361877756988</v>
      </c>
      <c r="N101" s="15">
        <v>837</v>
      </c>
      <c r="O101" s="15">
        <v>2</v>
      </c>
      <c r="P101" s="15">
        <v>40</v>
      </c>
      <c r="Q101" s="15">
        <v>1</v>
      </c>
      <c r="R101" s="15">
        <f t="shared" si="5"/>
        <v>837</v>
      </c>
      <c r="S101" s="15">
        <v>150</v>
      </c>
      <c r="T101" s="15">
        <v>919.56</v>
      </c>
      <c r="U101" s="15">
        <v>2254.7800000000002</v>
      </c>
      <c r="V101" s="16">
        <v>12307.361947892899</v>
      </c>
      <c r="W101" s="16">
        <v>2170.0700000000002</v>
      </c>
    </row>
    <row r="102" spans="1:23" x14ac:dyDescent="0.25">
      <c r="A102" s="12">
        <v>42554</v>
      </c>
      <c r="B102" s="13" t="s">
        <v>63</v>
      </c>
      <c r="C102" s="14">
        <v>234542.42</v>
      </c>
      <c r="D102" s="15">
        <v>284.60000000000002</v>
      </c>
      <c r="E102" s="15">
        <v>7.19</v>
      </c>
      <c r="F102" s="15">
        <v>99.05</v>
      </c>
      <c r="G102" s="15">
        <v>17.149999999999999</v>
      </c>
      <c r="H102" s="14">
        <v>5504.21</v>
      </c>
      <c r="I102" s="10">
        <v>25780.75689174567</v>
      </c>
      <c r="J102" s="9">
        <v>99.78</v>
      </c>
      <c r="K102" s="15">
        <v>9.7899999999999991</v>
      </c>
      <c r="L102" s="16">
        <f t="shared" si="3"/>
        <v>266129.13689174567</v>
      </c>
      <c r="M102" s="17">
        <f t="shared" si="4"/>
        <v>9.6873109020875842E-2</v>
      </c>
      <c r="N102" s="15">
        <v>836</v>
      </c>
      <c r="O102" s="15">
        <v>2</v>
      </c>
      <c r="P102" s="15">
        <v>40</v>
      </c>
      <c r="Q102" s="15">
        <v>1</v>
      </c>
      <c r="R102" s="15">
        <f t="shared" si="5"/>
        <v>836</v>
      </c>
      <c r="S102" s="15">
        <v>150</v>
      </c>
      <c r="T102" s="15">
        <v>945.61</v>
      </c>
      <c r="U102" s="15">
        <v>2348.5500000000002</v>
      </c>
      <c r="V102" s="8">
        <v>12669.1936772716</v>
      </c>
      <c r="W102" s="16">
        <v>2417.04</v>
      </c>
    </row>
    <row r="103" spans="1:23" x14ac:dyDescent="0.25">
      <c r="A103" s="12">
        <v>42561</v>
      </c>
      <c r="B103" s="13" t="s">
        <v>63</v>
      </c>
      <c r="C103" s="14">
        <v>246322.28</v>
      </c>
      <c r="D103" s="15">
        <v>307.83999999999997</v>
      </c>
      <c r="E103" s="15">
        <v>7.49</v>
      </c>
      <c r="F103" s="15">
        <v>99.01</v>
      </c>
      <c r="G103" s="15">
        <v>16.79</v>
      </c>
      <c r="H103" s="14">
        <v>5743.69</v>
      </c>
      <c r="I103" s="10">
        <v>27150.74697757281</v>
      </c>
      <c r="J103" s="9">
        <v>99.75</v>
      </c>
      <c r="K103" s="15">
        <v>11.17</v>
      </c>
      <c r="L103" s="16">
        <f t="shared" si="3"/>
        <v>279541.34697757283</v>
      </c>
      <c r="M103" s="17">
        <f t="shared" si="4"/>
        <v>9.7126050479219711E-2</v>
      </c>
      <c r="N103" s="15">
        <v>836</v>
      </c>
      <c r="O103" s="15">
        <v>2</v>
      </c>
      <c r="P103" s="15">
        <v>40</v>
      </c>
      <c r="Q103" s="15">
        <v>1</v>
      </c>
      <c r="R103" s="15">
        <f t="shared" si="5"/>
        <v>836</v>
      </c>
      <c r="S103" s="15">
        <v>150</v>
      </c>
      <c r="T103" s="15">
        <v>859.57</v>
      </c>
      <c r="U103" s="15">
        <v>2307.33</v>
      </c>
      <c r="V103" s="8">
        <v>12507.4207920217</v>
      </c>
      <c r="W103" s="16">
        <v>2575.63</v>
      </c>
    </row>
    <row r="104" spans="1:23" x14ac:dyDescent="0.25">
      <c r="A104" s="12">
        <v>42568</v>
      </c>
      <c r="B104" s="13" t="s">
        <v>63</v>
      </c>
      <c r="C104" s="14">
        <v>235005.79</v>
      </c>
      <c r="D104" s="15">
        <v>248.36</v>
      </c>
      <c r="E104" s="15">
        <v>6.97</v>
      </c>
      <c r="F104" s="15">
        <v>99.06</v>
      </c>
      <c r="G104" s="15">
        <v>16.78</v>
      </c>
      <c r="H104" s="14">
        <v>5319.49</v>
      </c>
      <c r="I104" s="10">
        <v>28461.66</v>
      </c>
      <c r="J104" s="9">
        <v>99.72</v>
      </c>
      <c r="K104" s="15">
        <v>10.75</v>
      </c>
      <c r="L104" s="16">
        <f t="shared" si="3"/>
        <v>269052.07999999996</v>
      </c>
      <c r="M104" s="17">
        <f t="shared" si="4"/>
        <v>0.10578494691436693</v>
      </c>
      <c r="N104" s="15">
        <v>836</v>
      </c>
      <c r="O104" s="15">
        <v>2</v>
      </c>
      <c r="P104" s="15">
        <v>40</v>
      </c>
      <c r="Q104" s="15">
        <v>1</v>
      </c>
      <c r="R104" s="15">
        <f t="shared" si="5"/>
        <v>836</v>
      </c>
      <c r="S104" s="15">
        <v>150</v>
      </c>
      <c r="T104" s="15">
        <v>867.76</v>
      </c>
      <c r="U104" s="15">
        <v>2309.38</v>
      </c>
      <c r="V104" s="8">
        <v>12472.910242013901</v>
      </c>
      <c r="W104" s="16">
        <v>2097.38</v>
      </c>
    </row>
    <row r="105" spans="1:23" x14ac:dyDescent="0.25">
      <c r="A105" s="12">
        <v>42575</v>
      </c>
      <c r="B105" s="13" t="s">
        <v>63</v>
      </c>
      <c r="C105" s="14">
        <v>231146.06</v>
      </c>
      <c r="D105" s="15">
        <v>256.3</v>
      </c>
      <c r="E105" s="15">
        <v>7.04</v>
      </c>
      <c r="F105" s="15">
        <v>98.62</v>
      </c>
      <c r="G105" s="15">
        <v>18.43</v>
      </c>
      <c r="H105" s="14">
        <v>5748.76</v>
      </c>
      <c r="I105" s="10">
        <v>30599.52</v>
      </c>
      <c r="J105" s="9">
        <v>99.65</v>
      </c>
      <c r="K105" s="15">
        <v>12.04</v>
      </c>
      <c r="L105" s="16">
        <f t="shared" si="3"/>
        <v>267769.07</v>
      </c>
      <c r="M105" s="17">
        <f t="shared" si="4"/>
        <v>0.11427578248675248</v>
      </c>
      <c r="N105" s="15">
        <v>837</v>
      </c>
      <c r="O105" s="15">
        <v>2</v>
      </c>
      <c r="P105" s="15">
        <v>40</v>
      </c>
      <c r="Q105" s="15">
        <v>1</v>
      </c>
      <c r="R105" s="15">
        <f t="shared" si="5"/>
        <v>837</v>
      </c>
      <c r="S105" s="15">
        <v>150</v>
      </c>
      <c r="T105" s="15">
        <v>761.53</v>
      </c>
      <c r="U105" s="15">
        <v>2247.27</v>
      </c>
      <c r="V105" s="8">
        <v>12567.681082629</v>
      </c>
      <c r="W105" s="16">
        <v>2062.0700000000002</v>
      </c>
    </row>
    <row r="106" spans="1:23" x14ac:dyDescent="0.25">
      <c r="A106" s="12">
        <v>42491</v>
      </c>
      <c r="B106" s="13" t="s">
        <v>64</v>
      </c>
      <c r="C106" s="14">
        <v>109149.66</v>
      </c>
      <c r="D106" s="15">
        <v>432.8</v>
      </c>
      <c r="E106" s="15">
        <v>13.95</v>
      </c>
      <c r="F106" s="15">
        <v>84.82</v>
      </c>
      <c r="G106" s="15">
        <v>133.91999999999999</v>
      </c>
      <c r="H106" s="14">
        <v>4605.3500000000004</v>
      </c>
      <c r="I106" s="14">
        <v>9867.9599999999991</v>
      </c>
      <c r="J106" s="15">
        <v>99.72</v>
      </c>
      <c r="K106" s="15">
        <v>27.04</v>
      </c>
      <c r="L106" s="16">
        <f t="shared" si="3"/>
        <v>124189.69</v>
      </c>
      <c r="M106" s="17">
        <f t="shared" si="4"/>
        <v>7.9458769886614572E-2</v>
      </c>
      <c r="R106" s="15">
        <f t="shared" si="5"/>
        <v>0</v>
      </c>
      <c r="T106" s="15">
        <v>528.78</v>
      </c>
      <c r="U106" s="15">
        <v>2077.91</v>
      </c>
      <c r="V106" s="16">
        <v>9705.6585469671609</v>
      </c>
      <c r="W106" s="16">
        <v>2386.42</v>
      </c>
    </row>
    <row r="107" spans="1:23" x14ac:dyDescent="0.25">
      <c r="A107" s="12">
        <v>42498</v>
      </c>
      <c r="B107" s="13" t="s">
        <v>64</v>
      </c>
      <c r="C107" s="14">
        <v>114939.57</v>
      </c>
      <c r="D107" s="15">
        <v>469.89</v>
      </c>
      <c r="E107" s="15">
        <v>14.01</v>
      </c>
      <c r="F107" s="15">
        <v>85.39</v>
      </c>
      <c r="G107" s="15">
        <v>142.54</v>
      </c>
      <c r="H107" s="14">
        <v>4743.1000000000004</v>
      </c>
      <c r="I107" s="14">
        <v>7631.5</v>
      </c>
      <c r="J107" s="15">
        <v>99.71</v>
      </c>
      <c r="K107" s="15">
        <v>27.61</v>
      </c>
      <c r="L107" s="16">
        <f t="shared" si="3"/>
        <v>127926.6</v>
      </c>
      <c r="M107" s="17">
        <f t="shared" si="4"/>
        <v>5.9655302337434123E-2</v>
      </c>
      <c r="R107" s="15">
        <f t="shared" si="5"/>
        <v>0</v>
      </c>
      <c r="T107" s="15">
        <v>524.62</v>
      </c>
      <c r="U107" s="15">
        <v>2100.0700000000002</v>
      </c>
      <c r="V107" s="16">
        <v>10091.0532874295</v>
      </c>
      <c r="W107" s="16">
        <v>2410.04</v>
      </c>
    </row>
    <row r="108" spans="1:23" x14ac:dyDescent="0.25">
      <c r="A108" s="12">
        <v>42505</v>
      </c>
      <c r="B108" s="13" t="s">
        <v>64</v>
      </c>
      <c r="C108" s="14">
        <v>106147.72</v>
      </c>
      <c r="D108" s="15">
        <v>358.72</v>
      </c>
      <c r="E108" s="15">
        <v>14.2</v>
      </c>
      <c r="F108" s="15">
        <v>87.09</v>
      </c>
      <c r="G108" s="15">
        <v>135.83000000000001</v>
      </c>
      <c r="H108" s="14">
        <v>4920.58</v>
      </c>
      <c r="I108" s="14">
        <v>11637.41</v>
      </c>
      <c r="J108" s="15">
        <v>99.65</v>
      </c>
      <c r="K108" s="15">
        <v>30.74</v>
      </c>
      <c r="L108" s="16">
        <f t="shared" si="3"/>
        <v>123200.26000000001</v>
      </c>
      <c r="M108" s="17">
        <f t="shared" si="4"/>
        <v>9.4459297407326892E-2</v>
      </c>
      <c r="R108" s="15">
        <f t="shared" si="5"/>
        <v>0</v>
      </c>
      <c r="T108" s="15">
        <v>495.96</v>
      </c>
      <c r="U108" s="15">
        <v>2133.4899999999998</v>
      </c>
      <c r="V108" s="16">
        <v>10390.6408641535</v>
      </c>
      <c r="W108" s="16">
        <v>2388.44</v>
      </c>
    </row>
    <row r="109" spans="1:23" x14ac:dyDescent="0.25">
      <c r="A109" s="12">
        <v>42512</v>
      </c>
      <c r="B109" s="13" t="s">
        <v>64</v>
      </c>
      <c r="C109" s="14">
        <v>144631.82</v>
      </c>
      <c r="D109" s="15">
        <v>477.57</v>
      </c>
      <c r="E109" s="15">
        <v>13.51</v>
      </c>
      <c r="F109" s="15">
        <v>87.45</v>
      </c>
      <c r="G109" s="15">
        <v>128.85</v>
      </c>
      <c r="H109" s="14">
        <v>4336.0600000000004</v>
      </c>
      <c r="I109" s="14">
        <v>14508.92</v>
      </c>
      <c r="J109" s="15">
        <v>99.65</v>
      </c>
      <c r="K109" s="15">
        <v>31.39</v>
      </c>
      <c r="L109" s="16">
        <f t="shared" si="3"/>
        <v>164083.22000000003</v>
      </c>
      <c r="M109" s="17">
        <f t="shared" si="4"/>
        <v>8.8424154523539925E-2</v>
      </c>
      <c r="R109" s="15">
        <f t="shared" si="5"/>
        <v>0</v>
      </c>
      <c r="T109" s="15">
        <v>520.94000000000005</v>
      </c>
      <c r="U109" s="15">
        <v>2175.73</v>
      </c>
      <c r="V109" s="16">
        <v>10605.588996819601</v>
      </c>
      <c r="W109" s="16">
        <v>2303.4699999999998</v>
      </c>
    </row>
    <row r="110" spans="1:23" x14ac:dyDescent="0.25">
      <c r="A110" s="12">
        <v>42519</v>
      </c>
      <c r="B110" s="13" t="s">
        <v>64</v>
      </c>
      <c r="C110" s="14">
        <v>120784.53</v>
      </c>
      <c r="D110" s="15">
        <v>400.7</v>
      </c>
      <c r="E110" s="15">
        <v>13.41</v>
      </c>
      <c r="F110" s="15">
        <v>88.23</v>
      </c>
      <c r="G110" s="15">
        <v>124.21</v>
      </c>
      <c r="H110" s="14">
        <v>4207.7700000000004</v>
      </c>
      <c r="I110" s="14">
        <v>18262.68</v>
      </c>
      <c r="J110" s="15">
        <v>99.74</v>
      </c>
      <c r="K110" s="15">
        <v>29.01</v>
      </c>
      <c r="L110" s="16">
        <f t="shared" si="3"/>
        <v>143779.89000000001</v>
      </c>
      <c r="M110" s="17">
        <f t="shared" si="4"/>
        <v>0.12701831946039185</v>
      </c>
      <c r="N110" s="15">
        <v>234</v>
      </c>
      <c r="O110" s="15">
        <v>185</v>
      </c>
      <c r="P110" s="15">
        <v>0</v>
      </c>
      <c r="Q110" s="15">
        <v>0</v>
      </c>
      <c r="R110" s="15">
        <f t="shared" si="5"/>
        <v>234</v>
      </c>
      <c r="S110" s="15">
        <v>54</v>
      </c>
      <c r="T110" s="15">
        <v>551.46</v>
      </c>
      <c r="U110" s="15">
        <v>2177.02</v>
      </c>
      <c r="V110" s="16">
        <v>10782.1048799894</v>
      </c>
      <c r="W110" s="16">
        <v>2331.2199999999998</v>
      </c>
    </row>
    <row r="111" spans="1:23" x14ac:dyDescent="0.25">
      <c r="A111" s="12">
        <v>42526</v>
      </c>
      <c r="B111" s="13" t="s">
        <v>64</v>
      </c>
      <c r="C111" s="14">
        <v>140551.89000000001</v>
      </c>
      <c r="D111" s="15">
        <v>484.12</v>
      </c>
      <c r="E111" s="15">
        <v>13.25</v>
      </c>
      <c r="F111" s="15">
        <v>88.91</v>
      </c>
      <c r="G111" s="15">
        <v>128.65</v>
      </c>
      <c r="H111" s="14">
        <v>4616.24</v>
      </c>
      <c r="I111" s="14">
        <v>20132.98</v>
      </c>
      <c r="J111" s="15">
        <v>99.79</v>
      </c>
      <c r="K111" s="15">
        <v>35.57</v>
      </c>
      <c r="L111" s="16">
        <f t="shared" si="3"/>
        <v>165913.88</v>
      </c>
      <c r="M111" s="17">
        <f t="shared" si="4"/>
        <v>0.12134596575042425</v>
      </c>
      <c r="N111" s="15">
        <v>234</v>
      </c>
      <c r="O111" s="15">
        <v>186</v>
      </c>
      <c r="P111" s="15">
        <v>0</v>
      </c>
      <c r="Q111" s="15">
        <v>0</v>
      </c>
      <c r="R111" s="15">
        <f t="shared" si="5"/>
        <v>234</v>
      </c>
      <c r="S111" s="15">
        <v>56</v>
      </c>
      <c r="T111" s="15">
        <v>554.04999999999995</v>
      </c>
      <c r="U111" s="15">
        <v>2153.73</v>
      </c>
      <c r="V111" s="16">
        <v>10580.60078108</v>
      </c>
      <c r="W111" s="16">
        <v>2274.44</v>
      </c>
    </row>
    <row r="112" spans="1:23" x14ac:dyDescent="0.25">
      <c r="A112" s="12">
        <v>42533</v>
      </c>
      <c r="B112" s="13" t="s">
        <v>64</v>
      </c>
      <c r="C112" s="14">
        <v>134213.71</v>
      </c>
      <c r="D112" s="15">
        <v>441.72</v>
      </c>
      <c r="E112" s="15">
        <v>12.84</v>
      </c>
      <c r="F112" s="15">
        <v>88.14</v>
      </c>
      <c r="G112" s="15">
        <v>116.43</v>
      </c>
      <c r="H112" s="14">
        <v>4327.05</v>
      </c>
      <c r="I112" s="14">
        <v>24394.32</v>
      </c>
      <c r="J112" s="15">
        <v>98.19</v>
      </c>
      <c r="K112" s="15">
        <v>32.97</v>
      </c>
      <c r="L112" s="16">
        <f t="shared" si="3"/>
        <v>163493.22999999998</v>
      </c>
      <c r="M112" s="17">
        <f t="shared" si="4"/>
        <v>0.14920691211495427</v>
      </c>
      <c r="N112" s="15">
        <v>234</v>
      </c>
      <c r="O112" s="15">
        <v>187</v>
      </c>
      <c r="P112" s="15">
        <v>0</v>
      </c>
      <c r="Q112" s="15">
        <v>0</v>
      </c>
      <c r="R112" s="15">
        <f t="shared" si="5"/>
        <v>234</v>
      </c>
      <c r="S112" s="15">
        <v>56</v>
      </c>
      <c r="T112" s="15">
        <v>536.34</v>
      </c>
      <c r="U112" s="15">
        <v>2188.3000000000002</v>
      </c>
      <c r="V112" s="16">
        <v>10268.8657722483</v>
      </c>
      <c r="W112" s="16">
        <v>2316.75</v>
      </c>
    </row>
    <row r="113" spans="1:23" x14ac:dyDescent="0.25">
      <c r="A113" s="12">
        <v>42540</v>
      </c>
      <c r="B113" s="13" t="s">
        <v>64</v>
      </c>
      <c r="C113" s="14">
        <v>119799.33</v>
      </c>
      <c r="D113" s="15">
        <v>418.38</v>
      </c>
      <c r="E113" s="15">
        <v>12.56</v>
      </c>
      <c r="F113" s="15">
        <v>87.27</v>
      </c>
      <c r="G113" s="15">
        <v>111.28</v>
      </c>
      <c r="H113" s="14">
        <v>4542.6499999999996</v>
      </c>
      <c r="I113" s="14">
        <v>27690.84</v>
      </c>
      <c r="J113" s="15">
        <v>95.27</v>
      </c>
      <c r="K113" s="15">
        <v>31.79</v>
      </c>
      <c r="L113" s="16">
        <f t="shared" si="3"/>
        <v>152562.48000000001</v>
      </c>
      <c r="M113" s="17">
        <f t="shared" si="4"/>
        <v>0.18150491523210685</v>
      </c>
      <c r="N113" s="15">
        <v>234</v>
      </c>
      <c r="O113" s="15">
        <v>189</v>
      </c>
      <c r="P113" s="15">
        <v>0</v>
      </c>
      <c r="Q113" s="15">
        <v>0</v>
      </c>
      <c r="R113" s="15">
        <f t="shared" si="5"/>
        <v>234</v>
      </c>
      <c r="S113" s="15">
        <v>61</v>
      </c>
      <c r="T113" s="15">
        <v>528.54999999999995</v>
      </c>
      <c r="U113" s="15">
        <v>2191.14</v>
      </c>
      <c r="V113" s="16">
        <v>10096.019455141501</v>
      </c>
      <c r="W113" s="16">
        <v>2166.87</v>
      </c>
    </row>
    <row r="114" spans="1:23" x14ac:dyDescent="0.25">
      <c r="A114" s="12">
        <v>42547</v>
      </c>
      <c r="B114" s="13" t="s">
        <v>64</v>
      </c>
      <c r="C114" s="14">
        <v>103804.55</v>
      </c>
      <c r="D114" s="15">
        <v>336.71</v>
      </c>
      <c r="E114" s="15">
        <v>13.01</v>
      </c>
      <c r="F114" s="15">
        <v>88.4</v>
      </c>
      <c r="G114" s="15">
        <v>121.29</v>
      </c>
      <c r="H114" s="14">
        <v>4159.5200000000004</v>
      </c>
      <c r="I114" s="14">
        <v>27940.43</v>
      </c>
      <c r="J114" s="15">
        <v>93.71</v>
      </c>
      <c r="K114" s="15">
        <v>32.869999999999997</v>
      </c>
      <c r="L114" s="16">
        <f t="shared" si="3"/>
        <v>136362.5</v>
      </c>
      <c r="M114" s="17">
        <f t="shared" si="4"/>
        <v>0.20489819415161795</v>
      </c>
      <c r="N114" s="15">
        <v>234</v>
      </c>
      <c r="O114" s="15">
        <v>190</v>
      </c>
      <c r="P114" s="15">
        <v>0</v>
      </c>
      <c r="Q114" s="15">
        <v>1</v>
      </c>
      <c r="R114" s="15">
        <f t="shared" si="5"/>
        <v>234</v>
      </c>
      <c r="S114" s="15">
        <v>64</v>
      </c>
      <c r="T114" s="15">
        <v>523.92999999999995</v>
      </c>
      <c r="U114" s="15">
        <v>2151.86</v>
      </c>
      <c r="V114" s="16">
        <v>10086.3172635142</v>
      </c>
      <c r="W114" s="16">
        <v>2124.81</v>
      </c>
    </row>
    <row r="115" spans="1:23" x14ac:dyDescent="0.25">
      <c r="A115" s="12">
        <v>42554</v>
      </c>
      <c r="B115" s="13" t="s">
        <v>64</v>
      </c>
      <c r="C115" s="14">
        <v>143681.59</v>
      </c>
      <c r="D115" s="15">
        <v>444.19</v>
      </c>
      <c r="E115" s="15">
        <v>12.48</v>
      </c>
      <c r="F115" s="15">
        <v>88.9</v>
      </c>
      <c r="G115" s="15">
        <v>90.3</v>
      </c>
      <c r="H115" s="14">
        <v>2092.92</v>
      </c>
      <c r="I115" s="10">
        <v>31801.26</v>
      </c>
      <c r="J115" s="9">
        <v>98.81</v>
      </c>
      <c r="K115" s="15">
        <v>34.950000000000003</v>
      </c>
      <c r="L115" s="16">
        <f t="shared" si="3"/>
        <v>178110.26</v>
      </c>
      <c r="M115" s="17">
        <f t="shared" si="4"/>
        <v>0.17854816449091701</v>
      </c>
      <c r="N115" s="15">
        <v>234</v>
      </c>
      <c r="O115" s="15">
        <v>192</v>
      </c>
      <c r="P115" s="15">
        <v>0</v>
      </c>
      <c r="Q115" s="15">
        <v>2</v>
      </c>
      <c r="R115" s="15">
        <f t="shared" si="5"/>
        <v>234</v>
      </c>
      <c r="S115" s="15">
        <v>69</v>
      </c>
      <c r="T115" s="15">
        <v>553.57000000000005</v>
      </c>
      <c r="U115" s="15">
        <v>2167.64</v>
      </c>
      <c r="V115" s="8">
        <v>10740.639099697801</v>
      </c>
      <c r="W115" s="16">
        <v>2250.77</v>
      </c>
    </row>
    <row r="116" spans="1:23" x14ac:dyDescent="0.25">
      <c r="A116" s="12">
        <v>42561</v>
      </c>
      <c r="B116" s="13" t="s">
        <v>64</v>
      </c>
      <c r="C116" s="14">
        <v>156479.42000000001</v>
      </c>
      <c r="D116" s="15">
        <v>454.1</v>
      </c>
      <c r="E116" s="15">
        <v>12.57</v>
      </c>
      <c r="F116" s="15">
        <v>88.67</v>
      </c>
      <c r="G116" s="15">
        <v>133.19</v>
      </c>
      <c r="H116" s="14">
        <v>4390.21</v>
      </c>
      <c r="I116" s="10">
        <v>36141.64</v>
      </c>
      <c r="J116" s="9">
        <v>99.82</v>
      </c>
      <c r="K116" s="15">
        <v>34.9</v>
      </c>
      <c r="L116" s="16">
        <f t="shared" si="3"/>
        <v>197598.56</v>
      </c>
      <c r="M116" s="17">
        <f t="shared" si="4"/>
        <v>0.18290436934358226</v>
      </c>
      <c r="N116" s="15">
        <v>235</v>
      </c>
      <c r="O116" s="15">
        <v>193</v>
      </c>
      <c r="P116" s="15">
        <v>0</v>
      </c>
      <c r="Q116" s="15">
        <v>2</v>
      </c>
      <c r="R116" s="15">
        <f t="shared" si="5"/>
        <v>235</v>
      </c>
      <c r="S116" s="15">
        <v>70</v>
      </c>
      <c r="T116" s="15">
        <v>533.20000000000005</v>
      </c>
      <c r="U116" s="15">
        <v>2223.2600000000002</v>
      </c>
      <c r="V116" s="8">
        <v>11448.521008387601</v>
      </c>
      <c r="W116" s="16">
        <v>2208.7199999999998</v>
      </c>
    </row>
    <row r="117" spans="1:23" x14ac:dyDescent="0.25">
      <c r="A117" s="12">
        <v>42568</v>
      </c>
      <c r="B117" s="13" t="s">
        <v>64</v>
      </c>
      <c r="C117" s="14">
        <v>163789.82999999999</v>
      </c>
      <c r="D117" s="15">
        <v>456.51</v>
      </c>
      <c r="E117" s="15">
        <v>12.71</v>
      </c>
      <c r="F117" s="15">
        <v>89.79</v>
      </c>
      <c r="G117" s="15">
        <v>145.22</v>
      </c>
      <c r="H117" s="14">
        <v>4567.41</v>
      </c>
      <c r="I117" s="10">
        <v>39899.410000000003</v>
      </c>
      <c r="J117" s="9">
        <v>99.76</v>
      </c>
      <c r="K117" s="15">
        <v>37.08</v>
      </c>
      <c r="L117" s="16">
        <f t="shared" si="3"/>
        <v>208858.38</v>
      </c>
      <c r="M117" s="17">
        <f t="shared" si="4"/>
        <v>0.19103571520568149</v>
      </c>
      <c r="N117" s="15">
        <v>235</v>
      </c>
      <c r="O117" s="15">
        <v>193</v>
      </c>
      <c r="P117" s="15">
        <v>0</v>
      </c>
      <c r="Q117" s="15">
        <v>2</v>
      </c>
      <c r="R117" s="15">
        <f t="shared" si="5"/>
        <v>235</v>
      </c>
      <c r="S117" s="15">
        <v>70</v>
      </c>
      <c r="T117" s="15">
        <v>549.91</v>
      </c>
      <c r="U117" s="15">
        <v>2241.34</v>
      </c>
      <c r="V117" s="8">
        <v>11532.0946763424</v>
      </c>
      <c r="W117" s="16">
        <v>2174.0700000000002</v>
      </c>
    </row>
    <row r="118" spans="1:23" x14ac:dyDescent="0.25">
      <c r="A118" s="12">
        <v>42575</v>
      </c>
      <c r="B118" s="13" t="s">
        <v>64</v>
      </c>
      <c r="C118" s="14">
        <v>165255.01</v>
      </c>
      <c r="D118" s="15">
        <v>439.42</v>
      </c>
      <c r="E118" s="15">
        <v>13.02</v>
      </c>
      <c r="F118" s="15">
        <v>89.34</v>
      </c>
      <c r="G118" s="15">
        <v>155.88</v>
      </c>
      <c r="H118" s="14">
        <v>5178.0600000000004</v>
      </c>
      <c r="I118" s="10">
        <v>43668.83</v>
      </c>
      <c r="J118" s="27">
        <v>99.79</v>
      </c>
      <c r="K118" s="15">
        <v>38.28</v>
      </c>
      <c r="L118" s="16">
        <f t="shared" si="3"/>
        <v>214697.2</v>
      </c>
      <c r="M118" s="17">
        <f t="shared" si="4"/>
        <v>0.20339729628518677</v>
      </c>
      <c r="N118" s="15">
        <v>235</v>
      </c>
      <c r="O118" s="15">
        <v>194</v>
      </c>
      <c r="P118" s="15">
        <v>0</v>
      </c>
      <c r="Q118" s="15">
        <v>2</v>
      </c>
      <c r="R118" s="15">
        <f t="shared" si="5"/>
        <v>235</v>
      </c>
      <c r="S118" s="15">
        <v>71</v>
      </c>
      <c r="T118" s="15">
        <v>498.98</v>
      </c>
      <c r="U118" s="15">
        <v>2276.21</v>
      </c>
      <c r="V118" s="8">
        <v>11785.012138845001</v>
      </c>
      <c r="W118" s="16">
        <v>2025.22</v>
      </c>
    </row>
    <row r="119" spans="1:23" x14ac:dyDescent="0.25">
      <c r="A119" s="12">
        <v>42491</v>
      </c>
      <c r="B119" s="13" t="s">
        <v>65</v>
      </c>
      <c r="C119" s="14">
        <v>79410.97</v>
      </c>
      <c r="D119" s="15">
        <v>76.02</v>
      </c>
      <c r="E119" s="15">
        <v>2.99</v>
      </c>
      <c r="F119" s="15">
        <v>99.6</v>
      </c>
      <c r="G119" s="15">
        <v>11.36</v>
      </c>
      <c r="H119" s="14">
        <v>2192.25</v>
      </c>
      <c r="L119" s="16">
        <f t="shared" si="3"/>
        <v>81690.600000000006</v>
      </c>
      <c r="M119" s="17">
        <f t="shared" si="4"/>
        <v>0</v>
      </c>
      <c r="R119" s="15">
        <f t="shared" si="5"/>
        <v>0</v>
      </c>
      <c r="T119" s="15">
        <v>1527.05</v>
      </c>
      <c r="U119" s="15">
        <v>2611.4899999999998</v>
      </c>
      <c r="V119" s="16"/>
      <c r="W119" s="16"/>
    </row>
    <row r="120" spans="1:23" x14ac:dyDescent="0.25">
      <c r="A120" s="12">
        <v>42498</v>
      </c>
      <c r="B120" s="13" t="s">
        <v>65</v>
      </c>
      <c r="C120" s="14">
        <v>81642.17</v>
      </c>
      <c r="D120" s="15">
        <v>80.41</v>
      </c>
      <c r="E120" s="15">
        <v>3.06</v>
      </c>
      <c r="F120" s="15">
        <v>99.65</v>
      </c>
      <c r="G120" s="15">
        <v>11.69</v>
      </c>
      <c r="H120" s="14">
        <v>2235.15</v>
      </c>
      <c r="L120" s="16">
        <f t="shared" si="3"/>
        <v>83969.42</v>
      </c>
      <c r="M120" s="17">
        <f t="shared" si="4"/>
        <v>0</v>
      </c>
      <c r="R120" s="15">
        <f t="shared" si="5"/>
        <v>0</v>
      </c>
      <c r="T120" s="15">
        <v>1486.53</v>
      </c>
      <c r="U120" s="15">
        <v>2599.0300000000002</v>
      </c>
      <c r="V120" s="16"/>
      <c r="W120" s="16"/>
    </row>
    <row r="121" spans="1:23" x14ac:dyDescent="0.25">
      <c r="A121" s="12">
        <v>42505</v>
      </c>
      <c r="B121" s="13" t="s">
        <v>65</v>
      </c>
      <c r="C121" s="14">
        <v>81459.48</v>
      </c>
      <c r="D121" s="15">
        <v>82.19</v>
      </c>
      <c r="E121" s="15">
        <v>3.07</v>
      </c>
      <c r="F121" s="15">
        <v>99.59</v>
      </c>
      <c r="G121" s="15">
        <v>9.41</v>
      </c>
      <c r="H121" s="14">
        <v>1903.22</v>
      </c>
      <c r="L121" s="16">
        <f t="shared" si="3"/>
        <v>83454.3</v>
      </c>
      <c r="M121" s="17">
        <f t="shared" si="4"/>
        <v>0</v>
      </c>
      <c r="R121" s="15">
        <f t="shared" si="5"/>
        <v>0</v>
      </c>
      <c r="T121" s="15">
        <v>1372.57</v>
      </c>
      <c r="U121" s="15">
        <v>2552.29</v>
      </c>
      <c r="V121" s="16"/>
      <c r="W121" s="16"/>
    </row>
    <row r="122" spans="1:23" x14ac:dyDescent="0.25">
      <c r="A122" s="12">
        <v>42512</v>
      </c>
      <c r="B122" s="13" t="s">
        <v>65</v>
      </c>
      <c r="C122" s="14">
        <v>80656.179999999993</v>
      </c>
      <c r="D122" s="15">
        <v>80.12</v>
      </c>
      <c r="E122" s="15">
        <v>2.99</v>
      </c>
      <c r="F122" s="15">
        <v>99.65</v>
      </c>
      <c r="G122" s="15">
        <v>10.4</v>
      </c>
      <c r="H122" s="14">
        <v>1918.34</v>
      </c>
      <c r="L122" s="16">
        <f t="shared" si="3"/>
        <v>82665.039999999979</v>
      </c>
      <c r="M122" s="17">
        <f t="shared" si="4"/>
        <v>0</v>
      </c>
      <c r="R122" s="15">
        <f t="shared" si="5"/>
        <v>0</v>
      </c>
      <c r="T122" s="15">
        <v>1471.33</v>
      </c>
      <c r="U122" s="15">
        <v>2571.54</v>
      </c>
      <c r="V122" s="16"/>
      <c r="W122" s="16"/>
    </row>
    <row r="123" spans="1:23" x14ac:dyDescent="0.25">
      <c r="A123" s="12">
        <v>42519</v>
      </c>
      <c r="B123" s="13" t="s">
        <v>65</v>
      </c>
      <c r="C123" s="14">
        <v>69327</v>
      </c>
      <c r="D123" s="15">
        <v>70.97</v>
      </c>
      <c r="E123" s="15">
        <v>2.96</v>
      </c>
      <c r="F123" s="15">
        <v>99.66</v>
      </c>
      <c r="G123" s="15">
        <v>10.15</v>
      </c>
      <c r="H123" s="14">
        <v>1951.54</v>
      </c>
      <c r="L123" s="16">
        <f t="shared" si="3"/>
        <v>71359.659999999989</v>
      </c>
      <c r="M123" s="17">
        <f t="shared" si="4"/>
        <v>0</v>
      </c>
      <c r="N123" s="15">
        <v>523</v>
      </c>
      <c r="O123" s="15">
        <v>0</v>
      </c>
      <c r="P123" s="15">
        <v>33</v>
      </c>
      <c r="Q123" s="15">
        <v>0</v>
      </c>
      <c r="R123" s="15">
        <f t="shared" si="5"/>
        <v>523</v>
      </c>
      <c r="S123" s="15">
        <v>0</v>
      </c>
      <c r="T123" s="15">
        <v>1444.17</v>
      </c>
      <c r="U123" s="15">
        <v>2563.0100000000002</v>
      </c>
      <c r="V123" s="16"/>
      <c r="W123" s="16"/>
    </row>
    <row r="124" spans="1:23" x14ac:dyDescent="0.25">
      <c r="A124" s="12">
        <v>42526</v>
      </c>
      <c r="B124" s="13" t="s">
        <v>65</v>
      </c>
      <c r="C124" s="14">
        <v>83197.440000000002</v>
      </c>
      <c r="D124" s="15">
        <v>77.7</v>
      </c>
      <c r="E124" s="15">
        <v>2.93</v>
      </c>
      <c r="F124" s="15">
        <v>99.67</v>
      </c>
      <c r="G124" s="15">
        <v>12.46</v>
      </c>
      <c r="H124" s="14">
        <v>2232.23</v>
      </c>
      <c r="L124" s="16">
        <f t="shared" si="3"/>
        <v>85519.83</v>
      </c>
      <c r="M124" s="17">
        <f t="shared" si="4"/>
        <v>0</v>
      </c>
      <c r="N124" s="15">
        <v>523</v>
      </c>
      <c r="O124" s="15">
        <v>0</v>
      </c>
      <c r="P124" s="15">
        <v>33</v>
      </c>
      <c r="Q124" s="15">
        <v>0</v>
      </c>
      <c r="R124" s="15">
        <f t="shared" si="5"/>
        <v>523</v>
      </c>
      <c r="S124" s="15">
        <v>0</v>
      </c>
      <c r="T124" s="15">
        <v>1658.81</v>
      </c>
      <c r="U124" s="15">
        <v>2758.13</v>
      </c>
      <c r="V124" s="16"/>
      <c r="W124" s="16"/>
    </row>
    <row r="125" spans="1:23" x14ac:dyDescent="0.25">
      <c r="A125" s="12">
        <v>42533</v>
      </c>
      <c r="B125" s="13" t="s">
        <v>65</v>
      </c>
      <c r="C125" s="14">
        <v>81362.58</v>
      </c>
      <c r="D125" s="15">
        <v>63.66</v>
      </c>
      <c r="E125" s="15">
        <v>2.86</v>
      </c>
      <c r="F125" s="15">
        <v>99.66</v>
      </c>
      <c r="G125" s="15">
        <v>10.15</v>
      </c>
      <c r="H125" s="14">
        <v>2225.41</v>
      </c>
      <c r="L125" s="16">
        <f t="shared" si="3"/>
        <v>83661.8</v>
      </c>
      <c r="M125" s="17">
        <f t="shared" si="4"/>
        <v>0</v>
      </c>
      <c r="N125" s="15">
        <v>524</v>
      </c>
      <c r="O125" s="15">
        <v>0</v>
      </c>
      <c r="P125" s="15">
        <v>33</v>
      </c>
      <c r="Q125" s="15">
        <v>0</v>
      </c>
      <c r="R125" s="15">
        <f t="shared" si="5"/>
        <v>524</v>
      </c>
      <c r="S125" s="15">
        <v>0</v>
      </c>
      <c r="T125" s="15">
        <v>1833.95</v>
      </c>
      <c r="U125" s="15">
        <v>2901.08</v>
      </c>
      <c r="V125" s="16"/>
      <c r="W125" s="16"/>
    </row>
    <row r="126" spans="1:23" x14ac:dyDescent="0.25">
      <c r="A126" s="12">
        <v>42540</v>
      </c>
      <c r="B126" s="13" t="s">
        <v>65</v>
      </c>
      <c r="C126" s="14">
        <v>72033.13</v>
      </c>
      <c r="D126" s="15">
        <v>65.099999999999994</v>
      </c>
      <c r="E126" s="15">
        <v>2.84</v>
      </c>
      <c r="F126" s="15">
        <v>99</v>
      </c>
      <c r="G126" s="15">
        <v>10.85</v>
      </c>
      <c r="H126" s="14">
        <v>2322.08</v>
      </c>
      <c r="L126" s="16">
        <f t="shared" si="3"/>
        <v>74431.160000000018</v>
      </c>
      <c r="M126" s="17">
        <f t="shared" si="4"/>
        <v>0</v>
      </c>
      <c r="N126" s="15">
        <v>525</v>
      </c>
      <c r="O126" s="15">
        <v>0</v>
      </c>
      <c r="P126" s="15">
        <v>33</v>
      </c>
      <c r="Q126" s="15">
        <v>0</v>
      </c>
      <c r="R126" s="15">
        <f t="shared" si="5"/>
        <v>525</v>
      </c>
      <c r="S126" s="15">
        <v>0</v>
      </c>
      <c r="T126" s="15">
        <v>1800.53</v>
      </c>
      <c r="U126" s="15">
        <v>2867.56</v>
      </c>
      <c r="V126" s="16"/>
      <c r="W126" s="16"/>
    </row>
    <row r="127" spans="1:23" x14ac:dyDescent="0.25">
      <c r="A127" s="12">
        <v>42547</v>
      </c>
      <c r="B127" s="13" t="s">
        <v>65</v>
      </c>
      <c r="C127" s="14">
        <v>64433.15</v>
      </c>
      <c r="D127" s="15">
        <v>56.08</v>
      </c>
      <c r="E127" s="15">
        <v>2.99</v>
      </c>
      <c r="F127" s="15">
        <v>99.54</v>
      </c>
      <c r="G127" s="15">
        <v>12.05</v>
      </c>
      <c r="H127" s="14">
        <v>2526.16</v>
      </c>
      <c r="L127" s="16">
        <f t="shared" si="3"/>
        <v>67027.44</v>
      </c>
      <c r="M127" s="17">
        <f t="shared" si="4"/>
        <v>0</v>
      </c>
      <c r="N127" s="15">
        <v>527</v>
      </c>
      <c r="O127" s="15">
        <v>0</v>
      </c>
      <c r="P127" s="15">
        <v>33</v>
      </c>
      <c r="Q127" s="15">
        <v>0</v>
      </c>
      <c r="R127" s="15">
        <f t="shared" si="5"/>
        <v>527</v>
      </c>
      <c r="S127" s="15">
        <v>0</v>
      </c>
      <c r="T127" s="15">
        <v>1681.24</v>
      </c>
      <c r="U127" s="15">
        <v>2835.55</v>
      </c>
      <c r="V127" s="16"/>
      <c r="W127" s="16"/>
    </row>
    <row r="128" spans="1:23" x14ac:dyDescent="0.25">
      <c r="A128" s="12">
        <v>42554</v>
      </c>
      <c r="B128" s="13" t="s">
        <v>65</v>
      </c>
      <c r="C128" s="14">
        <v>88230.51</v>
      </c>
      <c r="D128" s="15">
        <v>81.36</v>
      </c>
      <c r="E128" s="15">
        <v>2.92</v>
      </c>
      <c r="F128" s="15">
        <v>99.59</v>
      </c>
      <c r="G128" s="15">
        <v>11.37</v>
      </c>
      <c r="H128" s="14">
        <v>2323.83</v>
      </c>
      <c r="L128" s="16">
        <f t="shared" si="3"/>
        <v>90647.069999999992</v>
      </c>
      <c r="M128" s="17">
        <f t="shared" si="4"/>
        <v>0</v>
      </c>
      <c r="N128" s="15">
        <v>527</v>
      </c>
      <c r="O128" s="15">
        <v>0</v>
      </c>
      <c r="P128" s="15">
        <v>33</v>
      </c>
      <c r="Q128" s="15">
        <v>0</v>
      </c>
      <c r="R128" s="15">
        <f t="shared" si="5"/>
        <v>527</v>
      </c>
      <c r="S128" s="15">
        <v>0</v>
      </c>
      <c r="T128" s="15">
        <v>1686.63</v>
      </c>
      <c r="U128" s="15">
        <v>2802.69</v>
      </c>
      <c r="V128" s="16"/>
      <c r="W128" s="16"/>
    </row>
    <row r="129" spans="1:23" x14ac:dyDescent="0.25">
      <c r="A129" s="12">
        <v>42561</v>
      </c>
      <c r="B129" s="13" t="s">
        <v>65</v>
      </c>
      <c r="C129" s="14">
        <v>85892.08</v>
      </c>
      <c r="D129" s="15">
        <v>80.34</v>
      </c>
      <c r="E129" s="15">
        <v>2.92</v>
      </c>
      <c r="F129" s="15">
        <v>99.62</v>
      </c>
      <c r="G129" s="15">
        <v>14.2</v>
      </c>
      <c r="H129" s="14">
        <v>2282.3200000000002</v>
      </c>
      <c r="L129" s="16">
        <f t="shared" si="3"/>
        <v>88268.94</v>
      </c>
      <c r="M129" s="17">
        <f t="shared" si="4"/>
        <v>0</v>
      </c>
      <c r="N129" s="15">
        <v>527</v>
      </c>
      <c r="O129" s="15">
        <v>0</v>
      </c>
      <c r="P129" s="15">
        <v>34</v>
      </c>
      <c r="Q129" s="15">
        <v>0</v>
      </c>
      <c r="R129" s="15">
        <f t="shared" si="5"/>
        <v>527</v>
      </c>
      <c r="S129" s="15">
        <v>0</v>
      </c>
      <c r="T129" s="15">
        <v>1594.78</v>
      </c>
      <c r="U129" s="15">
        <v>2755.39</v>
      </c>
      <c r="V129" s="16"/>
      <c r="W129" s="16"/>
    </row>
    <row r="130" spans="1:23" x14ac:dyDescent="0.25">
      <c r="A130" s="12">
        <v>42568</v>
      </c>
      <c r="B130" s="13" t="s">
        <v>65</v>
      </c>
      <c r="C130" s="14">
        <v>83302.7</v>
      </c>
      <c r="D130" s="15">
        <v>72.67</v>
      </c>
      <c r="E130" s="15">
        <v>2.77</v>
      </c>
      <c r="F130" s="15">
        <v>99.64</v>
      </c>
      <c r="G130" s="15">
        <v>12.4</v>
      </c>
      <c r="H130" s="14">
        <v>2061.31</v>
      </c>
      <c r="L130" s="16">
        <f t="shared" si="3"/>
        <v>85449.079999999987</v>
      </c>
      <c r="M130" s="17">
        <f t="shared" si="4"/>
        <v>0</v>
      </c>
      <c r="N130" s="15">
        <v>532</v>
      </c>
      <c r="O130" s="15">
        <v>0</v>
      </c>
      <c r="P130" s="15">
        <v>38</v>
      </c>
      <c r="Q130" s="15">
        <v>0</v>
      </c>
      <c r="R130" s="15">
        <f t="shared" si="5"/>
        <v>532</v>
      </c>
      <c r="S130" s="15">
        <v>0</v>
      </c>
      <c r="T130" s="15">
        <v>1609.88</v>
      </c>
      <c r="U130" s="15">
        <v>2748.06</v>
      </c>
      <c r="V130" s="16"/>
      <c r="W130" s="16"/>
    </row>
    <row r="131" spans="1:23" x14ac:dyDescent="0.25">
      <c r="A131" s="12">
        <v>42575</v>
      </c>
      <c r="B131" s="13" t="s">
        <v>65</v>
      </c>
      <c r="C131" s="14">
        <v>84673.82</v>
      </c>
      <c r="D131" s="15">
        <v>78.180000000000007</v>
      </c>
      <c r="E131" s="15">
        <v>2.89</v>
      </c>
      <c r="F131" s="15">
        <v>99.6</v>
      </c>
      <c r="G131" s="15">
        <v>15.3</v>
      </c>
      <c r="H131" s="14">
        <v>2368</v>
      </c>
      <c r="L131" s="16">
        <f t="shared" ref="L131" si="6">C131+D131+G131+H131+I131</f>
        <v>87135.3</v>
      </c>
      <c r="M131" s="17">
        <f t="shared" ref="M131" si="7">I131/L131</f>
        <v>0</v>
      </c>
      <c r="N131" s="15">
        <v>533</v>
      </c>
      <c r="O131" s="15">
        <v>0</v>
      </c>
      <c r="P131" s="15">
        <v>41</v>
      </c>
      <c r="Q131" s="15">
        <v>0</v>
      </c>
      <c r="R131" s="15">
        <f t="shared" ref="R131" si="8">MAX(N131:Q131)</f>
        <v>533</v>
      </c>
      <c r="S131" s="15">
        <v>0</v>
      </c>
      <c r="T131" s="15">
        <v>1471.41</v>
      </c>
      <c r="U131" s="15">
        <v>2703.2</v>
      </c>
      <c r="V131" s="16"/>
      <c r="W131" s="16"/>
    </row>
    <row r="132" spans="1:23" x14ac:dyDescent="0.25">
      <c r="A132" s="12"/>
    </row>
    <row r="133" spans="1:23" x14ac:dyDescent="0.25">
      <c r="A133" s="12"/>
    </row>
    <row r="134" spans="1:23" x14ac:dyDescent="0.25">
      <c r="A134" s="12"/>
    </row>
    <row r="135" spans="1:23" x14ac:dyDescent="0.25">
      <c r="A135" s="12"/>
    </row>
    <row r="136" spans="1:23" x14ac:dyDescent="0.25">
      <c r="A136" s="12"/>
      <c r="H136" s="17"/>
    </row>
    <row r="137" spans="1:23" x14ac:dyDescent="0.25">
      <c r="A137" s="12"/>
    </row>
    <row r="138" spans="1:23" x14ac:dyDescent="0.25">
      <c r="A138" s="12"/>
    </row>
    <row r="139" spans="1:23" x14ac:dyDescent="0.25">
      <c r="A139" s="12"/>
    </row>
    <row r="140" spans="1:23" x14ac:dyDescent="0.25">
      <c r="A140" s="12"/>
    </row>
    <row r="141" spans="1:23" x14ac:dyDescent="0.25">
      <c r="A141" s="12"/>
    </row>
    <row r="142" spans="1:23" x14ac:dyDescent="0.25">
      <c r="A142" s="12"/>
    </row>
    <row r="143" spans="1:23" x14ac:dyDescent="0.25">
      <c r="A143" s="12"/>
    </row>
    <row r="144" spans="1:23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</sheetData>
  <autoFilter ref="A1:S131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60" zoomScaleNormal="60" workbookViewId="0"/>
  </sheetViews>
  <sheetFormatPr baseColWidth="10" defaultRowHeight="13.2" x14ac:dyDescent="0.25"/>
  <cols>
    <col min="7" max="7" width="11.4414062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60" zoomScaleNormal="60" workbookViewId="0"/>
  </sheetViews>
  <sheetFormatPr baseColWidth="10"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Tablero_Participacion4G_Ciudad</vt:lpstr>
      <vt:lpstr>Tablero_Participacion4G_Mercado</vt:lpstr>
      <vt:lpstr>Graficos Ciudad</vt:lpstr>
      <vt:lpstr>Graficos Mercado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Lucrecia Bazan</dc:creator>
  <cp:lastModifiedBy>Matias Roman Stuyck</cp:lastModifiedBy>
  <dcterms:created xsi:type="dcterms:W3CDTF">2016-06-13T17:55:16Z</dcterms:created>
  <dcterms:modified xsi:type="dcterms:W3CDTF">2016-08-09T19:28:42Z</dcterms:modified>
</cp:coreProperties>
</file>