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<sst xmlns="http://schemas.openxmlformats.org/spreadsheetml/2006/main" count="488" uniqueCount="285">
  <si>
    <t>Device</t>
  </si>
  <si>
    <t>value</t>
  </si>
  <si>
    <t>Package</t>
  </si>
  <si>
    <t>Parts</t>
  </si>
  <si>
    <t>Notes</t>
  </si>
  <si>
    <t>Manufacturer</t>
  </si>
  <si>
    <t>Sample Available</t>
  </si>
  <si>
    <t>RoHS</t>
  </si>
  <si>
    <t xml:space="preserve">REACH/SVHC </t>
  </si>
  <si>
    <t>Lifecycle</t>
  </si>
  <si>
    <t>Reference</t>
  </si>
  <si>
    <t>Link</t>
  </si>
  <si>
    <t>Qty / Board</t>
  </si>
  <si>
    <t>Qty</t>
  </si>
  <si>
    <t>Price(1)</t>
  </si>
  <si>
    <t>Price(10)</t>
  </si>
  <si>
    <t>Price(100)</t>
  </si>
  <si>
    <t>Board price estimate(1)</t>
  </si>
  <si>
    <t>Board price estimate(100)</t>
  </si>
  <si>
    <t>Bom Price</t>
  </si>
  <si>
    <t>capacitor</t>
  </si>
  <si>
    <t>100n</t>
  </si>
  <si>
    <t>_0402</t>
  </si>
  <si>
    <t>C3, C20, C25, C27, C28, C29, C32, C37, C38, C40, C45, C46, C47, C48, C49, C53, C57, C58, C59, C61</t>
  </si>
  <si>
    <t>Decouple capacitors</t>
  </si>
  <si>
    <t>Murata Electronics</t>
  </si>
  <si>
    <t>n</t>
  </si>
  <si>
    <t>Active</t>
  </si>
  <si>
    <t>GCM155R71E104KE02D</t>
  </si>
  <si>
    <t>https://eu.mouser.com/ProductDetail/Murata-Electronics/GCM155R71E104KE02D?qs=sGAEpiMZZMs0AnBnWHyRQB9G40cLJQs4jh0y6SxlPaz%252BfNuduqN0uw%3D%3D</t>
  </si>
  <si>
    <t>100u</t>
  </si>
  <si>
    <t>_1206</t>
  </si>
  <si>
    <t>C21</t>
  </si>
  <si>
    <t>Bulk capacitor</t>
  </si>
  <si>
    <t>GRM31CD80J107ME39L</t>
  </si>
  <si>
    <t>https://eu.mouser.com/ProductDetail/Murata-Electronics/GRM31CD80J107ME39L?qs=sGAEpiMZZMs0AnBnWHyRQDoASYHpL3ZIllkd18D8qxk%3D</t>
  </si>
  <si>
    <t>10n</t>
  </si>
  <si>
    <t>C7, C8</t>
  </si>
  <si>
    <t>GCM155R71H103JA55J</t>
  </si>
  <si>
    <t>https://eu.mouser.com/ProductDetail/Murata-Electronics/GCM155R71H103JA55J?qs=sGAEpiMZZMs0AnBnWHyRQAsAWwhBCY7b5X2Kc%252BxZpDnJz9AzYLadew%3D%3D</t>
  </si>
  <si>
    <t>10u</t>
  </si>
  <si>
    <t>_0603</t>
  </si>
  <si>
    <t>C60, C62</t>
  </si>
  <si>
    <t>GRM188R60J106KE47D</t>
  </si>
  <si>
    <t>https://eu.mouser.com/ProductDetail/Murata-Electronics/GRM188R60J106KE47D?qs=sGAEpiMZZMs0AnBnWHyRQP5O0Ty0PaP7T5ND1K%2FPaU4WbKLvtvaqmw%3D%3D</t>
  </si>
  <si>
    <t>12p</t>
  </si>
  <si>
    <t>C35, C42, C43, C26</t>
  </si>
  <si>
    <t>GCM1555C1H120JA16J</t>
  </si>
  <si>
    <t>https://eu.mouser.com/ProductDetail/Murata-Electronics/GCM1555C1H120JA16J?qs=sGAEpiMZZMs0AnBnWHyRQFv7x1xn%252BYFdQEAGeM9PVqkn8eO4G9sLxg%3D%3D</t>
  </si>
  <si>
    <t>1n</t>
  </si>
  <si>
    <t>C5</t>
  </si>
  <si>
    <t>GCM155R71H102JA37D</t>
  </si>
  <si>
    <t>https://eu.mouser.com/ProductDetail/Murata-Electronics/GCM155R71H102JA37D?qs=sGAEpiMZZMs0AnBnWHyRQL4grMchLtWkcMCh1Ke4S4s%3D</t>
  </si>
  <si>
    <t>1p</t>
  </si>
  <si>
    <t>C30, C33, C34</t>
  </si>
  <si>
    <t>GCM1555C1H1R0JA16D</t>
  </si>
  <si>
    <t>https://eu.mouser.com/ProductDetail/Murata-Electronics/GCM1555C1H1R0JA16D?qs=sGAEpiMZZMs0AnBnWHyRQAsAWwhBCY7bwnpUwpPYNVcZNClwhblHSA%3D%3D</t>
  </si>
  <si>
    <t>1p8</t>
  </si>
  <si>
    <t>C24</t>
  </si>
  <si>
    <t>NRND</t>
  </si>
  <si>
    <t>GRM1555C1E1R8BA01D</t>
  </si>
  <si>
    <t>https://eu.mouser.com/ProductDetail/Murata-Electronics/\GRM1555C1E1R8BA01D?qs=sGAEpiMZZMs0AnBnWHyRQO3lCa4gsPOhwIirR49BN2M%3D</t>
  </si>
  <si>
    <t>1u</t>
  </si>
  <si>
    <t>C1, C16, C39, C50, C54</t>
  </si>
  <si>
    <t>GRM188R61A105MA61D</t>
  </si>
  <si>
    <t>https://eu.mouser.com/ProductDetail/Murata-Electronics/GRM188R61A105MA61D?qs=sGAEpiMZZMs0AnBnWHyRQN1DiMkCiHFNZp%2FMVPRHYNs%3D</t>
  </si>
  <si>
    <t>22n</t>
  </si>
  <si>
    <t>C9, C10</t>
  </si>
  <si>
    <t>GCM155R71E223JA55D</t>
  </si>
  <si>
    <t>https://eu.mouser.com/ProductDetail/Murata-Electronics/GCM155R71E223JA55D?qs=sGAEpiMZZMs0AnBnWHyRQKFZIQ7b73cdtICtq9Ip53SYp689jE%2F38w%3D%3D</t>
  </si>
  <si>
    <t>22u</t>
  </si>
  <si>
    <t>C23, C31, C36</t>
  </si>
  <si>
    <t>GRM188R60J226MEA0D</t>
  </si>
  <si>
    <t>https://eu.mouser.com/ProductDetail/Murata-Electronics/GRM188R60J226MEA0D?qs=sGAEpiMZZMs0AnBnWHyRQE145Nb6Pjkyo3rf03lmerU%3D</t>
  </si>
  <si>
    <t>470n</t>
  </si>
  <si>
    <t>C11, C12</t>
  </si>
  <si>
    <t>GRM155R71A474KE01D</t>
  </si>
  <si>
    <t>https://eu.mouser.com/ProductDetail/Murata-Electronics/GRM155R71A474KE01D?qs=sGAEpiMZZMs0AnBnWHyRQHZRmD76Lk0UBjpAiZ7AP75nYgyUImaBjA%3D%3D</t>
  </si>
  <si>
    <t>470p</t>
  </si>
  <si>
    <t>C6, C13, C18, C51, C52, C55, C56</t>
  </si>
  <si>
    <t>GCM155R71H471MA37D</t>
  </si>
  <si>
    <t>https://eu.mouser.com/ProductDetail/Murata-Electronics/GCM155R71H471MA37D?qs=sGAEpiMZZMs0AnBnWHyRQKFZIQ7b73cdaFS8XCOQDy2uHQnjrg964A%3D%3D</t>
  </si>
  <si>
    <t>connector</t>
  </si>
  <si>
    <t>ufl</t>
  </si>
  <si>
    <t>_U.FL</t>
  </si>
  <si>
    <t>A1</t>
  </si>
  <si>
    <t>U.FL</t>
  </si>
  <si>
    <t>TE Connectivity</t>
  </si>
  <si>
    <t>2337019-1</t>
  </si>
  <si>
    <t>https://eu.mouser.com/ProductDetail/TE-Connectivity/2337019-1?qs=sGAEpiMZZMuLQf%252BEuFsOrkd7M7rmHNHiTyct1cm10uWVyaBZJ%252BKFDA%3D%3D</t>
  </si>
  <si>
    <t>crystal</t>
  </si>
  <si>
    <t>32.768kHz</t>
  </si>
  <si>
    <t>_3215</t>
  </si>
  <si>
    <t>X2</t>
  </si>
  <si>
    <t>Epson Timing</t>
  </si>
  <si>
    <t>FC-135 32.7680KA-AG0</t>
  </si>
  <si>
    <t>https://eu.mouser.com/ProductDetail/Epson-Timing/FC-135-327680KA-AG0?qs=sGAEpiMZZMsBj6bBr9Q9aZLqXgWtLYAXZ8PFL9SEzM8%3D</t>
  </si>
  <si>
    <t>48MHz</t>
  </si>
  <si>
    <t>_3225</t>
  </si>
  <si>
    <t>X1</t>
  </si>
  <si>
    <t>Kyocera Electronic Components</t>
  </si>
  <si>
    <t>CX2016DB48000C0FPLC1</t>
  </si>
  <si>
    <t>https://eu.mouser.com/ProductDetail/Kyocera-Electronic-Components/CX2016DB48000C0FPLC1?qs=sGAEpiMZZMsBj6bBr9Q9abMK2mGYOCsJ8kQETTNPjEbq%252Bz4ZrnqQbA%3D%3D</t>
  </si>
  <si>
    <t>fsr</t>
  </si>
  <si>
    <t>FSR400</t>
  </si>
  <si>
    <t>-</t>
  </si>
  <si>
    <t>R29, R31, R33, R35</t>
  </si>
  <si>
    <t>FSR400-SHORT-TAIL</t>
  </si>
  <si>
    <t>inductor</t>
  </si>
  <si>
    <t>_0806</t>
  </si>
  <si>
    <t>L1, L2</t>
  </si>
  <si>
    <t>Buck Inductors</t>
  </si>
  <si>
    <t>Taiyo Yuden</t>
  </si>
  <si>
    <t>MAKK2016H1R0M</t>
  </si>
  <si>
    <t>https://eu.mouser.com/ProductDetail/Taiyo-Yuden/MAKK2016H1R0M?qs=sGAEpiMZZMsg%252By3WlYCkU1TmaPXgI9cGEADuYegP8hE%3D</t>
  </si>
  <si>
    <t>2n</t>
  </si>
  <si>
    <t>L4, L5</t>
  </si>
  <si>
    <t>unshielded</t>
  </si>
  <si>
    <t>TDK</t>
  </si>
  <si>
    <t>MLG1005S2N0CT000</t>
  </si>
  <si>
    <t>https://eu.mouser.com/ProductDetail/TDK/MLG1005S2N0CT000?qs=sGAEpiMZZMsg%252By3WlYCkU3b8Zei%252B1OAi63wi1DyNJFg%3D</t>
  </si>
  <si>
    <t>2n4</t>
  </si>
  <si>
    <t>L6, L7</t>
  </si>
  <si>
    <t>MLG1005S2N4BT000</t>
  </si>
  <si>
    <t>https://eu.mouser.com/ProductDetail/TDK/MLG1005S2N4BT000?qs=sGAEpiMZZMsg%252By3WlYCkU3b8Zei%252B1OAi4sFUhUeC06Q%3D</t>
  </si>
  <si>
    <t>6u8</t>
  </si>
  <si>
    <t>L8</t>
  </si>
  <si>
    <t>MCU Core Buck Inductor</t>
  </si>
  <si>
    <t>BRC2016T6R8M</t>
  </si>
  <si>
    <t>https://eu.mouser.com/ProductDetail/Taiyo-Yuden/BRC2016T6R8M?qs=sGAEpiMZZMsg%252By3WlYCkU5iuzh4MJmq0vkU8AWWIMwY%3D</t>
  </si>
  <si>
    <t>filter</t>
  </si>
  <si>
    <t>BLM18HE152SN1</t>
  </si>
  <si>
    <t>L3</t>
  </si>
  <si>
    <t>BLM18HE152SN1D</t>
  </si>
  <si>
    <t>https://eu.mouser.com/ProductDetail/Murata-Electronics/BLM18HE152SN1D?qs=%2Fha2pyFadui6f2SQf6FvFr4mX4GWjOceLlK9fngY5F%2FE%2FnOxhLh2HA%3D%3D</t>
  </si>
  <si>
    <t>bat management</t>
  </si>
  <si>
    <t>AP9211</t>
  </si>
  <si>
    <t>DFN2030-6</t>
  </si>
  <si>
    <t>U3</t>
  </si>
  <si>
    <t>battery prottection</t>
  </si>
  <si>
    <t>Diodes Incorporated</t>
  </si>
  <si>
    <t>AP9211SA-AE-HAC-7</t>
  </si>
  <si>
    <t>https://eu.mouser.com/ProductDetail/Diodes-Incorporated/AP9211SA-AE-HAC-7?qs=sGAEpiMZZMsfD%252BbMpEGFJRRyNwMgYZZDHGxEPQBpl5M%3D</t>
  </si>
  <si>
    <t>pptc</t>
  </si>
  <si>
    <t>_0805</t>
  </si>
  <si>
    <t>F1</t>
  </si>
  <si>
    <t>500mA trip current</t>
  </si>
  <si>
    <t>Bel Fuse</t>
  </si>
  <si>
    <t>0ZCK0020FF2G</t>
  </si>
  <si>
    <t>https://eu.mouser.com/ProductDetail/Bel-Fuse/0ZCK0020FF2G?qs=sGAEpiMZZMsxR%252BBXi4wRUHZtKAyWcVPAPIauLypt52WGG1wS8uH%252BoA%3D%3D</t>
  </si>
  <si>
    <t>resistor</t>
  </si>
  <si>
    <t>R17</t>
  </si>
  <si>
    <t>Yageo</t>
  </si>
  <si>
    <t>RC0402JR-13330RL</t>
  </si>
  <si>
    <t>https://eu.mouser.com/ProductDetail/Yageo/RC0402JR-13330RL?qs=sGAEpiMZZMvdGkrng054tyXF6wqYTHOH6gUR5MIH6C8%3D</t>
  </si>
  <si>
    <t>100k</t>
  </si>
  <si>
    <t>R1, R4, R5, R6, R10, R13, R15, R20, R21, R24, R25, R37, R38</t>
  </si>
  <si>
    <t>pull up resistors ( &amp; vbat divider) 1%</t>
  </si>
  <si>
    <t>RC0402FR-07100KL</t>
  </si>
  <si>
    <t>https://eu.mouser.com/ProductDetail/Yageo/RC0402FR-07100KL?qs=sGAEpiMZZMvdGkrng054txdMlaQGj9fiWeFAEYA7478%3D</t>
  </si>
  <si>
    <t>10M</t>
  </si>
  <si>
    <t>R19</t>
  </si>
  <si>
    <t>RC0402FR-0710ML</t>
  </si>
  <si>
    <t>https://eu.mouser.com/ProductDetail/Yageo/RC0402FR-0710ML?qs=sGAEpiMZZMvdGkrng054t3wEnozbAaaSWWfsCSN2eSk%3D</t>
  </si>
  <si>
    <t>10k</t>
  </si>
  <si>
    <t>R14</t>
  </si>
  <si>
    <t>QI Charger NTC bypass 5%</t>
  </si>
  <si>
    <t>RC0402JR-7W10KL</t>
  </si>
  <si>
    <t>https://eu.mouser.com/ProductDetail/Yageo/RC0402JR-7W10KL?qs=sGAEpiMZZMvdGkrng054t3GzUHVMl1Se8Tmvi0czoEyZs5Hz1riMGg%3D%3D</t>
  </si>
  <si>
    <t>R12</t>
  </si>
  <si>
    <t>RC0402FR-07140RL</t>
  </si>
  <si>
    <t>https://eu.mouser.com/ProductDetail/Yageo/RC0402FR-07140RL?qs=sGAEpiMZZMvdGkrng054t8AJgcdMkx7xLGg9K55Kjt4%3D</t>
  </si>
  <si>
    <t>158k</t>
  </si>
  <si>
    <t>R8</t>
  </si>
  <si>
    <t>RC0402FR-07158KL</t>
  </si>
  <si>
    <t>https://eu.mouser.com/ProductDetail/Yageo/RC0402FR-07158KL?qs=sGAEpiMZZMvdGkrng054tx7%2F6%252BNA3LAJwsy20hvaGAY%3D</t>
  </si>
  <si>
    <t>2k7</t>
  </si>
  <si>
    <t>R18</t>
  </si>
  <si>
    <t>RC0402FR-072K7L</t>
  </si>
  <si>
    <t>https://eu.mouser.com/ProductDetail/Yageo/RC0402FR-072K7L?qs=sGAEpiMZZMvdGkrng054t8AJgcdMkx7xEULkXzel7Wo%3D</t>
  </si>
  <si>
    <t>1k2</t>
  </si>
  <si>
    <t>R11</t>
  </si>
  <si>
    <t>AC0402FR-071K2L</t>
  </si>
  <si>
    <t>https://eu.mouser.com/ProductDetail/Yageo/AC0402FR-071K2L?qs=sGAEpiMZZMvdGkrng054t1dXgLbs7QPXYJaSyzoIyoA%3D</t>
  </si>
  <si>
    <t>200k</t>
  </si>
  <si>
    <t>R28</t>
  </si>
  <si>
    <t>RC0402FR-07200KL</t>
  </si>
  <si>
    <t>https://eu.mouser.com/ProductDetail/Yageo/RC0402FR-07200KL?qs=sGAEpiMZZMvdGkrng054t3pr%252BPE%2FADjsUqgDlhtvXhg%3D</t>
  </si>
  <si>
    <t>2k43</t>
  </si>
  <si>
    <t>R9</t>
  </si>
  <si>
    <t>RC0402FR-072K43L</t>
  </si>
  <si>
    <t>https://eu.mouser.com/ProductDetail/Yageo/RC0402FR-072K43L?qs=sGAEpiMZZMvdGkrng054txdMlaQGj9fiVaCQFdFcUTs%3D</t>
  </si>
  <si>
    <t>3k4</t>
  </si>
  <si>
    <t>R30, R32, R34, R36</t>
  </si>
  <si>
    <t>RC0402FR-073K4L</t>
  </si>
  <si>
    <t>https://eu.mouser.com/ProductDetail/Yageo/RC0402FR-073K4L?qs=sGAEpiMZZMvdGkrng054t8AJgcdMkx7xgpEjmeLAGq8%3D</t>
  </si>
  <si>
    <t>301k</t>
  </si>
  <si>
    <t>R7</t>
  </si>
  <si>
    <t>RC0402FR-07301KL</t>
  </si>
  <si>
    <t>https://eu.mouser.com/ProductDetail/Yageo/RC0402FR-07301KL?qs=sGAEpiMZZMvdGkrng054tzwoVKV%2F7vUjLTxmZ0rOfsI%3D</t>
  </si>
  <si>
    <t>309k</t>
  </si>
  <si>
    <t>R2</t>
  </si>
  <si>
    <t>RC0402FR-07309KL</t>
  </si>
  <si>
    <t>https://eu.mouser.com/ProductDetail/Yageo/RC0402FR-07309KL?qs=sGAEpiMZZMvdGkrng054tx7%2F6%252BNA3LAJzU%252BZCsxXrCE%3D</t>
  </si>
  <si>
    <t>49k9</t>
  </si>
  <si>
    <t>R16</t>
  </si>
  <si>
    <t>RC0402FR-0749K9L</t>
  </si>
  <si>
    <t>https://eu.mouser.com/ProductDetail/Yageo/RC0402FR-0749K9L?qs=sGAEpiMZZMvdGkrng054t2%252BambqrWA1n%252Bi4LzfZDK3Y%3D</t>
  </si>
  <si>
    <t>4k7</t>
  </si>
  <si>
    <t>R22, R23, R26, R27</t>
  </si>
  <si>
    <t>i2C pullups 5%</t>
  </si>
  <si>
    <t>RC0402JR-074K7L</t>
  </si>
  <si>
    <t>https://eu.mouser.com/ProductDetail/Yageo/RC0402JR-074K7L?qs=sGAEpiMZZMvdGkrng054t3pr%252BPE%2FADjskcKxWeJKz3s%3D</t>
  </si>
  <si>
    <t>71k5</t>
  </si>
  <si>
    <t>R3</t>
  </si>
  <si>
    <t>RC0402FR-0771K5L</t>
  </si>
  <si>
    <t>https://eu.mouser.com/ProductDetail/Yageo/RC0402FR-0771K5L?qs=sGAEpiMZZMvdGkrng054t8AJgcdMkx7xnOhPQVwMv9Y%3D</t>
  </si>
  <si>
    <t>touch controller</t>
  </si>
  <si>
    <t>MTCH6301</t>
  </si>
  <si>
    <t>QFN44</t>
  </si>
  <si>
    <t>U12</t>
  </si>
  <si>
    <t>touch matrix controller</t>
  </si>
  <si>
    <t>Microchip Technology</t>
  </si>
  <si>
    <t>y</t>
  </si>
  <si>
    <t>MTCH6301-I/ML</t>
  </si>
  <si>
    <t>https://eu.mouser.com/ProductDetail/Microchip-Technology/MTCH6301-I-ML?qs=sGAEpiMZZMsVh0scArXy33XtTCOPfGQCx5neBN6hduo%3D</t>
  </si>
  <si>
    <t>qi charger ic</t>
  </si>
  <si>
    <t>BQ51050B</t>
  </si>
  <si>
    <t>VQFN20</t>
  </si>
  <si>
    <t>U2</t>
  </si>
  <si>
    <t>Texas Instruments</t>
  </si>
  <si>
    <t>BQ51050BRHLR</t>
  </si>
  <si>
    <t>https://eu.mouser.com/ProductDetail/Texas-Instruments/BQ51050BRHLR?qs=sGAEpiMZZMvsTkZFiuFJv0FkwcSz6Ftd%2FFSKC0y29us%3D</t>
  </si>
  <si>
    <t>mpu</t>
  </si>
  <si>
    <t>ICM20948</t>
  </si>
  <si>
    <t>QFN20</t>
  </si>
  <si>
    <t>U8</t>
  </si>
  <si>
    <t>TDK InvenSense</t>
  </si>
  <si>
    <t>ICM-20948</t>
  </si>
  <si>
    <t>https://eu.mouser.com/ProductDetail/TDK-InvenSense/ICM-20948?qs=sGAEpiMZZMve4%2FbfQkoj%252BJwQU4m%252BZkcVSWoSqbKWYiU%3D</t>
  </si>
  <si>
    <t>mcu</t>
  </si>
  <si>
    <t>CC2642R</t>
  </si>
  <si>
    <t>QFN48</t>
  </si>
  <si>
    <t>U5</t>
  </si>
  <si>
    <t>CC2642R1FRGZR</t>
  </si>
  <si>
    <t>https://eu.mouser.com/ProductDetail/Texas-Instruments/CC2642R1FRGZT?qs=sGAEpiMZZMuuc7S3exxspiQ1bC78BSc%252B5tlOR4zGt2b2JZFleZY9HA%3D%3D</t>
  </si>
  <si>
    <t>logic gate</t>
  </si>
  <si>
    <t>74LVC1G17</t>
  </si>
  <si>
    <t>SC70-5</t>
  </si>
  <si>
    <t>U7</t>
  </si>
  <si>
    <t>Nexperia</t>
  </si>
  <si>
    <t>74LVC1G17GV</t>
  </si>
  <si>
    <t>https://eu.mouser.com/ProductDetail/Nexperia/74LVC1G17GV125?qs=sGAEpiMZZMutXGli8Ay4kDE4J8KCiPsFe3SZlXnQs3A%3D</t>
  </si>
  <si>
    <t>microphone</t>
  </si>
  <si>
    <t>SPH0641LM4H-1</t>
  </si>
  <si>
    <t>M1</t>
  </si>
  <si>
    <t>Knowles</t>
  </si>
  <si>
    <t>https://eu.mouser.com/ProductDetail/Knowles/SPH0641LM4H-1?qs=%2Fha2pyFaduhG%252Bqh3Ydtqg9QdyAsBYqF4aWu6WULwVaqBnBnSpG1HfQ%3D%3D</t>
  </si>
  <si>
    <t>i2c level translator</t>
  </si>
  <si>
    <t>PCA9306</t>
  </si>
  <si>
    <t>VSSOP8</t>
  </si>
  <si>
    <t>U9</t>
  </si>
  <si>
    <t>PCA9306-DCU</t>
  </si>
  <si>
    <t>PCA9306DCUR</t>
  </si>
  <si>
    <t>https://eu.mouser.com/ProductDetail/Texas-Instruments/PCA9306DCUR?qs=sGAEpiMZZMsty6Jaj0%252BBBvkEAHn4ZEi0EeLKyAodziw%3D</t>
  </si>
  <si>
    <t>driver</t>
  </si>
  <si>
    <t>DRV2605L</t>
  </si>
  <si>
    <t>VSSOP10</t>
  </si>
  <si>
    <t>U10, U11</t>
  </si>
  <si>
    <t>DRV2605LYZFR</t>
  </si>
  <si>
    <t>https://eu.mouser.com/ProductDetail/Texas-Instruments/DRV2605LYZFR?qs=sGAEpiMZZMvfFCidbTccAwWHRaUdsMZZQnDxsgK9IAs%3D</t>
  </si>
  <si>
    <t>buck</t>
  </si>
  <si>
    <t>MIC23159</t>
  </si>
  <si>
    <t>U1</t>
  </si>
  <si>
    <t>Microchip Technology / Micrel</t>
  </si>
  <si>
    <t>MIC23158YML-T5</t>
  </si>
  <si>
    <t>https://eu.mouser.com/ProductDetail/Microchip-Technology-Micrel/MIC23158YML-T5?qs=sGAEpiMZZMvJkDqKJH80dI1ScUCxw4n%2Fo5KJgdGCgUI%3D</t>
  </si>
  <si>
    <t>flash</t>
  </si>
  <si>
    <t>8Mbit</t>
  </si>
  <si>
    <t>WSOIC8</t>
  </si>
  <si>
    <t>Winbond</t>
  </si>
  <si>
    <t>W25Q80DVSSIG</t>
  </si>
  <si>
    <t>https://eu.mouser.com/ProductDetail/Winbond/W25Q80DVSSIG?qs=sGAEpiMZZMve4%2FbfQkoj%252BIdm5BjjR50fMw1zyWOlPKQ%3D</t>
  </si>
  <si>
    <t>Total:</t>
  </si>
  <si>
    <t>U6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</si>
</sst>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4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Calibri"/>
      <charset val="0"/>
      <scheme val="minor"/>
    </font>
    <font>
      <sz val="11"/>
      <color rgb="FFC0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 diagonalUp="1">
      <left/>
      <right/>
      <top/>
      <bottom/>
      <diagonal style="dashed">
        <color auto="1"/>
      </diagonal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 diagonalUp="1">
      <left style="thick">
        <color auto="1"/>
      </left>
      <right style="medium">
        <color auto="1"/>
      </right>
      <top/>
      <bottom style="thin">
        <color auto="1"/>
      </bottom>
      <diagonal style="dashed">
        <color auto="1"/>
      </diagonal>
    </border>
    <border diagonalUp="1">
      <left style="medium">
        <color auto="1"/>
      </left>
      <right style="medium">
        <color auto="1"/>
      </right>
      <top/>
      <bottom style="thin">
        <color auto="1"/>
      </bottom>
      <diagonal style="dashed">
        <color auto="1"/>
      </diagonal>
    </border>
    <border diagonalUp="1"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 style="dashed">
        <color auto="1"/>
      </diagonal>
    </border>
    <border diagonalUp="1"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dashed">
        <color auto="1"/>
      </diagonal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Up="1">
      <left style="medium">
        <color auto="1"/>
      </left>
      <right style="thick">
        <color auto="1"/>
      </right>
      <top/>
      <bottom style="thin">
        <color auto="1"/>
      </bottom>
      <diagonal style="dashed">
        <color auto="1"/>
      </diagonal>
    </border>
    <border diagonalUp="1"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 style="dashed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7" fillId="11" borderId="1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1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19" applyBorder="1">
      <alignment vertical="center"/>
    </xf>
    <xf numFmtId="0" fontId="2" fillId="3" borderId="3" xfId="18" applyBorder="1">
      <alignment vertical="center"/>
    </xf>
    <xf numFmtId="0" fontId="2" fillId="2" borderId="3" xfId="19" applyBorder="1">
      <alignment vertical="center"/>
    </xf>
    <xf numFmtId="0" fontId="2" fillId="2" borderId="4" xfId="19" applyBorder="1">
      <alignment vertical="center"/>
    </xf>
    <xf numFmtId="0" fontId="0" fillId="0" borderId="0" xfId="0" applyBorder="1">
      <alignment vertical="center"/>
    </xf>
    <xf numFmtId="0" fontId="3" fillId="4" borderId="5" xfId="20" applyFont="1" applyBorder="1">
      <alignment vertical="center"/>
    </xf>
    <xf numFmtId="0" fontId="3" fillId="4" borderId="6" xfId="20" applyFont="1" applyBorder="1">
      <alignment vertical="center"/>
    </xf>
    <xf numFmtId="0" fontId="2" fillId="2" borderId="7" xfId="19" applyBorder="1">
      <alignment vertical="center"/>
    </xf>
    <xf numFmtId="0" fontId="2" fillId="3" borderId="8" xfId="18" applyBorder="1">
      <alignment vertical="center"/>
    </xf>
    <xf numFmtId="0" fontId="2" fillId="2" borderId="8" xfId="19" applyBorder="1">
      <alignment vertical="center"/>
    </xf>
    <xf numFmtId="0" fontId="2" fillId="3" borderId="3" xfId="18" applyBorder="1" applyAlignment="1">
      <alignment horizontal="right" vertical="center"/>
    </xf>
    <xf numFmtId="0" fontId="2" fillId="2" borderId="9" xfId="19" applyBorder="1">
      <alignment vertical="center"/>
    </xf>
    <xf numFmtId="0" fontId="2" fillId="3" borderId="10" xfId="18" applyBorder="1">
      <alignment vertical="center"/>
    </xf>
    <xf numFmtId="0" fontId="2" fillId="2" borderId="10" xfId="19" applyBorder="1">
      <alignment vertical="center"/>
    </xf>
    <xf numFmtId="0" fontId="4" fillId="2" borderId="2" xfId="19" applyFont="1" applyBorder="1">
      <alignment vertical="center"/>
    </xf>
    <xf numFmtId="0" fontId="4" fillId="3" borderId="3" xfId="18" applyFont="1" applyBorder="1" applyAlignment="1">
      <alignment horizontal="right" vertical="center"/>
    </xf>
    <xf numFmtId="0" fontId="4" fillId="2" borderId="3" xfId="19" applyFont="1" applyBorder="1">
      <alignment vertical="center"/>
    </xf>
    <xf numFmtId="0" fontId="4" fillId="3" borderId="3" xfId="18" applyFont="1" applyBorder="1">
      <alignment vertical="center"/>
    </xf>
    <xf numFmtId="0" fontId="5" fillId="3" borderId="3" xfId="18" applyFont="1" applyBorder="1" applyAlignment="1">
      <alignment horizontal="right" vertical="center"/>
    </xf>
    <xf numFmtId="0" fontId="4" fillId="2" borderId="3" xfId="19" applyFont="1" applyBorder="1" applyAlignment="1">
      <alignment vertical="center" wrapText="1"/>
    </xf>
    <xf numFmtId="0" fontId="2" fillId="3" borderId="3" xfId="18" applyBorder="1" applyAlignment="1">
      <alignment vertical="center" wrapText="1"/>
    </xf>
    <xf numFmtId="9" fontId="2" fillId="2" borderId="3" xfId="19" applyNumberFormat="1" applyBorder="1">
      <alignment vertical="center"/>
    </xf>
    <xf numFmtId="0" fontId="6" fillId="2" borderId="3" xfId="19" applyFont="1" applyBorder="1">
      <alignment vertical="center"/>
    </xf>
    <xf numFmtId="0" fontId="6" fillId="3" borderId="3" xfId="18" applyFont="1" applyBorder="1">
      <alignment vertical="center"/>
    </xf>
    <xf numFmtId="0" fontId="5" fillId="3" borderId="3" xfId="18" applyFont="1" applyBorder="1">
      <alignment vertical="center"/>
    </xf>
    <xf numFmtId="0" fontId="2" fillId="2" borderId="3" xfId="19" applyBorder="1" applyAlignment="1">
      <alignment vertical="center" wrapText="1"/>
    </xf>
    <xf numFmtId="0" fontId="5" fillId="2" borderId="3" xfId="19" applyFont="1" applyBorder="1">
      <alignment vertical="center"/>
    </xf>
    <xf numFmtId="0" fontId="3" fillId="4" borderId="11" xfId="20" applyFont="1" applyBorder="1">
      <alignment vertical="center"/>
    </xf>
    <xf numFmtId="0" fontId="1" fillId="0" borderId="0" xfId="0" applyFont="1" applyBorder="1">
      <alignment vertical="center"/>
    </xf>
    <xf numFmtId="0" fontId="2" fillId="2" borderId="12" xfId="19" applyBorder="1">
      <alignment vertical="center"/>
    </xf>
    <xf numFmtId="0" fontId="2" fillId="2" borderId="13" xfId="19" applyBorder="1">
      <alignment vertical="center"/>
    </xf>
    <xf numFmtId="0" fontId="4" fillId="2" borderId="4" xfId="19" applyFont="1" applyBorder="1">
      <alignment vertical="center"/>
    </xf>
    <xf numFmtId="0" fontId="2" fillId="2" borderId="3" xfId="19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u.mouser.com/ProductDetail/Texas-Instruments/BQ51050BRHLR?qs=sGAEpiMZZMvsTkZFiuFJv0FkwcSz6Ftd%2FFSKC0y29us%3D" TargetMode="External"/><Relationship Id="rId8" Type="http://schemas.openxmlformats.org/officeDocument/2006/relationships/hyperlink" Target="https://eu.mouser.com/ProductDetail/TDK-InvenSense/ICM-20948?qs=sGAEpiMZZMve4%2FbfQkoj%252BJwQU4m%252BZkcVSWoSqbKWYiU%3D" TargetMode="External"/><Relationship Id="rId7" Type="http://schemas.openxmlformats.org/officeDocument/2006/relationships/hyperlink" Target="https://eu.mouser.com/ProductDetail/Knowles/SPH0641LM4H-1?qs=%2Fha2pyFaduhG%252Bqh3Ydtqg9QdyAsBYqF4aWu6WULwVaqBnBnSpG1HfQ%3D%3D" TargetMode="External"/><Relationship Id="rId6" Type="http://schemas.openxmlformats.org/officeDocument/2006/relationships/hyperlink" Target="https://eu.mouser.com/ProductDetail/Texas-Instruments/CC2642R1FRGZT?qs=sGAEpiMZZMuuc7S3exxspiQ1bC78BSc%252B5tlOR4zGt2b2JZFleZY9HA%3D%3D" TargetMode="External"/><Relationship Id="rId5" Type="http://schemas.openxmlformats.org/officeDocument/2006/relationships/hyperlink" Target="https://eu.mouser.com/ProductDetail/Nexperia/74LVC1G17GV125?qs=sGAEpiMZZMutXGli8Ay4kDE4J8KCiPsFe3SZlXnQs3A%3D" TargetMode="External"/><Relationship Id="rId4" Type="http://schemas.openxmlformats.org/officeDocument/2006/relationships/hyperlink" Target="https://eu.mouser.com/ProductDetail/Texas-Instruments/PCA9306DCUR?qs=sGAEpiMZZMsty6Jaj0%252BBBvkEAHn4ZEi0EeLKyAodziw%3D" TargetMode="External"/><Relationship Id="rId3" Type="http://schemas.openxmlformats.org/officeDocument/2006/relationships/hyperlink" Target="https://eu.mouser.com/ProductDetail/Murata-Electronics/BLM18HE152SN1D?qs=%2Fha2pyFadui6f2SQf6FvFr4mX4GWjOceLlK9fngY5F%2FE%2FnOxhLh2HA%3D%3D" TargetMode="External"/><Relationship Id="rId27" Type="http://schemas.openxmlformats.org/officeDocument/2006/relationships/hyperlink" Target="https://eu.mouser.com/ProductDetail/Winbond/W25Q80DVSSIG?qs=sGAEpiMZZMve4%2FbfQkoj%252BIdm5BjjR50fMw1zyWOlPKQ%3D" TargetMode="External"/><Relationship Id="rId26" Type="http://schemas.openxmlformats.org/officeDocument/2006/relationships/hyperlink" Target="https://eu.mouser.com/ProductDetail/Yageo/RC0402JR-074K7L?qs=sGAEpiMZZMvdGkrng054t3pr%252BPE%2FADjskcKxWeJKz3s%3D" TargetMode="External"/><Relationship Id="rId25" Type="http://schemas.openxmlformats.org/officeDocument/2006/relationships/hyperlink" Target="https://eu.mouser.com/ProductDetail/Yageo/RC0402FR-07301KL?qs=sGAEpiMZZMvdGkrng054tzwoVKV%2F7vUjLTxmZ0rOfsI%3D" TargetMode="External"/><Relationship Id="rId24" Type="http://schemas.openxmlformats.org/officeDocument/2006/relationships/hyperlink" Target="https://eu.mouser.com/ProductDetail/Yageo/RC0402FR-073K4L?qs=sGAEpiMZZMvdGkrng054t8AJgcdMkx7xgpEjmeLAGq8%3D" TargetMode="External"/><Relationship Id="rId23" Type="http://schemas.openxmlformats.org/officeDocument/2006/relationships/hyperlink" Target="https://eu.mouser.com/ProductDetail/Yageo/AC0402FR-071K2L?qs=sGAEpiMZZMvdGkrng054t1dXgLbs7QPXYJaSyzoIyoA%3D" TargetMode="External"/><Relationship Id="rId22" Type="http://schemas.openxmlformats.org/officeDocument/2006/relationships/hyperlink" Target="https://eu.mouser.com/ProductDetail/Yageo/RC0402FR-072K7L?qs=sGAEpiMZZMvdGkrng054t8AJgcdMkx7xEULkXzel7Wo%3D" TargetMode="External"/><Relationship Id="rId21" Type="http://schemas.openxmlformats.org/officeDocument/2006/relationships/hyperlink" Target="https://eu.mouser.com/ProductDetail/Yageo/RC0402FR-07158KL?qs=sGAEpiMZZMvdGkrng054tx7%2F6%252BNA3LAJwsy20hvaGAY%3D" TargetMode="External"/><Relationship Id="rId20" Type="http://schemas.openxmlformats.org/officeDocument/2006/relationships/hyperlink" Target="https://eu.mouser.com/ProductDetail/Yageo/RC0402FR-07140RL?qs=sGAEpiMZZMvdGkrng054t8AJgcdMkx7xLGg9K55Kjt4%3D" TargetMode="External"/><Relationship Id="rId2" Type="http://schemas.openxmlformats.org/officeDocument/2006/relationships/hyperlink" Target="https://eu.mouser.com/ProductDetail/Texas-Instruments/DRV2605LYZFR?qs=sGAEpiMZZMvfFCidbTccAwWHRaUdsMZZQnDxsgK9IAs%3D" TargetMode="External"/><Relationship Id="rId19" Type="http://schemas.openxmlformats.org/officeDocument/2006/relationships/hyperlink" Target="https://eu.mouser.com/ProductDetail/Yageo/RC0402JR-13330RL?qs=sGAEpiMZZMvdGkrng054tyXF6wqYTHOH6gUR5MIH6C8%3D" TargetMode="External"/><Relationship Id="rId18" Type="http://schemas.openxmlformats.org/officeDocument/2006/relationships/hyperlink" Target="https://eu.mouser.com/ProductDetail/TDK/MLG1005S2N4BT000?qs=sGAEpiMZZMsg%252By3WlYCkU3b8Zei%252B1OAi4sFUhUeC06Q%3D" TargetMode="External"/><Relationship Id="rId17" Type="http://schemas.openxmlformats.org/officeDocument/2006/relationships/hyperlink" Target="https://eu.mouser.com/ProductDetail/TDK/MLG1005S2N0CT000?qs=sGAEpiMZZMsg%252By3WlYCkU3b8Zei%252B1OAi63wi1DyNJFg%3D" TargetMode="External"/><Relationship Id="rId16" Type="http://schemas.openxmlformats.org/officeDocument/2006/relationships/hyperlink" Target="https://eu.mouser.com/ProductDetail/Murata-Electronics/\GRM1555C1E1R8BA01D?qs=sGAEpiMZZMs0AnBnWHyRQO3lCa4gsPOhwIirR49BN2M%3D" TargetMode="External"/><Relationship Id="rId15" Type="http://schemas.openxmlformats.org/officeDocument/2006/relationships/hyperlink" Target="https://eu.mouser.com/ProductDetail/Murata-Electronics/GCM1555C1H1R0JA16D?qs=sGAEpiMZZMs0AnBnWHyRQAsAWwhBCY7bwnpUwpPYNVcZNClwhblHSA%3D%3D" TargetMode="External"/><Relationship Id="rId14" Type="http://schemas.openxmlformats.org/officeDocument/2006/relationships/hyperlink" Target="https://eu.mouser.com/ProductDetail/Murata-Electronics/GCM1555C1H120JA16J?qs=sGAEpiMZZMs0AnBnWHyRQFv7x1xn%252BYFdQEAGeM9PVqkn8eO4G9sLxg%3D%3D" TargetMode="External"/><Relationship Id="rId13" Type="http://schemas.openxmlformats.org/officeDocument/2006/relationships/hyperlink" Target="https://eu.mouser.com/ProductDetail/TE-Connectivity/2337019-1?qs=sGAEpiMZZMuLQf%252BEuFsOrkd7M7rmHNHiTyct1cm10uWVyaBZJ%252BKFDA%3D%3D" TargetMode="External"/><Relationship Id="rId12" Type="http://schemas.openxmlformats.org/officeDocument/2006/relationships/hyperlink" Target="https://eu.mouser.com/ProductDetail/Bel-Fuse/0ZCK0020FF2G?qs=sGAEpiMZZMsxR%252BBXi4wRUHZtKAyWcVPAPIauLypt52WGG1wS8uH%252BoA%3D%3D" TargetMode="External"/><Relationship Id="rId11" Type="http://schemas.openxmlformats.org/officeDocument/2006/relationships/hyperlink" Target="https://eu.mouser.com/ProductDetail/Epson-Timing/FC-135-327680KA-AG0?qs=sGAEpiMZZMsBj6bBr9Q9aZLqXgWtLYAXZ8PFL9SEzM8%3D" TargetMode="External"/><Relationship Id="rId10" Type="http://schemas.openxmlformats.org/officeDocument/2006/relationships/hyperlink" Target="https://eu.mouser.com/ProductDetail/Kyocera-Electronic-Components/CX2016DB48000C0FPLC1?qs=sGAEpiMZZMsBj6bBr9Q9abMK2mGYOCsJ8kQETTNPjEbq%252Bz4ZrnqQbA%3D%3D" TargetMode="External"/><Relationship Id="rId1" Type="http://schemas.openxmlformats.org/officeDocument/2006/relationships/hyperlink" Target="https://eu.mouser.com/ProductDetail/Murata-Electronics/GRM188R60J226MEA0D?qs=sGAEpiMZZMs0AnBnWHyRQE145Nb6Pjkyo3rf03lmer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R70"/>
  <sheetViews>
    <sheetView tabSelected="1" workbookViewId="0">
      <selection activeCell="D7" sqref="D7"/>
    </sheetView>
  </sheetViews>
  <sheetFormatPr defaultColWidth="8.8" defaultRowHeight="12.75"/>
  <cols>
    <col min="1" max="1" width="16.0666666666667" style="3" customWidth="1"/>
    <col min="2" max="2" width="15.575" style="4" customWidth="1"/>
    <col min="3" max="3" width="10.8583333333333" style="5" customWidth="1"/>
    <col min="4" max="4" width="95.375" style="4" customWidth="1"/>
    <col min="5" max="5" width="22.3416666666667" style="5" customWidth="1"/>
    <col min="6" max="6" width="27.2416666666667" style="4" customWidth="1"/>
    <col min="7" max="7" width="22.75" style="5" customWidth="1"/>
    <col min="8" max="8" width="8.25" style="4" customWidth="1"/>
    <col min="9" max="9" width="19.125" style="5" customWidth="1"/>
    <col min="10" max="10" width="13.1583333333333" style="4" customWidth="1"/>
    <col min="11" max="11" width="22.8666666666667" style="5" customWidth="1"/>
    <col min="12" max="12" width="9.96666666666667" style="4" customWidth="1"/>
    <col min="13" max="13" width="14.5583333333333" style="5" customWidth="1"/>
    <col min="14" max="14" width="5.375" style="4" customWidth="1"/>
    <col min="15" max="15" width="10.3666666666667" style="5" customWidth="1"/>
    <col min="16" max="16" width="11.8666666666667" style="4" customWidth="1"/>
    <col min="17" max="17" width="13.4666666666667" style="5" customWidth="1"/>
    <col min="18" max="18" width="29.6083333333333" style="4" customWidth="1"/>
    <col min="19" max="19" width="32.7083333333333" style="5" customWidth="1"/>
    <col min="20" max="20" width="12.975" style="4" customWidth="1"/>
    <col min="21" max="21" width="8.8" style="6"/>
    <col min="22" max="408" width="8.8" style="7"/>
  </cols>
  <sheetData>
    <row r="1" s="1" customFormat="1" ht="18" spans="1:40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30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  <c r="NH1" s="31"/>
      <c r="NI1" s="31"/>
      <c r="NJ1" s="31"/>
      <c r="NK1" s="31"/>
      <c r="NL1" s="31"/>
      <c r="NM1" s="31"/>
      <c r="NN1" s="31"/>
      <c r="NO1" s="31"/>
      <c r="NP1" s="31"/>
      <c r="NQ1" s="31"/>
      <c r="NR1" s="31"/>
      <c r="NS1" s="31"/>
      <c r="NT1" s="31"/>
      <c r="NU1" s="31"/>
      <c r="NV1" s="31"/>
      <c r="NW1" s="31"/>
      <c r="NX1" s="31"/>
      <c r="NY1" s="31"/>
      <c r="NZ1" s="31"/>
      <c r="OA1" s="31"/>
      <c r="OB1" s="31"/>
      <c r="OC1" s="31"/>
      <c r="OD1" s="31"/>
      <c r="OE1" s="31"/>
      <c r="OF1" s="31"/>
      <c r="OG1" s="31"/>
      <c r="OH1" s="31"/>
      <c r="OI1" s="31"/>
      <c r="OJ1" s="31"/>
      <c r="OK1" s="31"/>
      <c r="OL1" s="31"/>
      <c r="OM1" s="31"/>
      <c r="ON1" s="31"/>
      <c r="OO1" s="31"/>
      <c r="OP1" s="31"/>
      <c r="OQ1" s="31"/>
      <c r="OR1" s="31"/>
    </row>
    <row r="2" ht="13.5" spans="1:21">
      <c r="A2" s="10"/>
      <c r="B2" s="11"/>
      <c r="C2" s="12"/>
      <c r="D2" s="11"/>
      <c r="E2" s="12"/>
      <c r="F2" s="11"/>
      <c r="G2" s="12"/>
      <c r="H2" s="11"/>
      <c r="I2" s="12"/>
      <c r="J2" s="11"/>
      <c r="K2" s="12"/>
      <c r="L2" s="11"/>
      <c r="M2" s="12"/>
      <c r="N2" s="11"/>
      <c r="O2" s="12"/>
      <c r="P2" s="11"/>
      <c r="Q2" s="12"/>
      <c r="R2" s="11"/>
      <c r="S2" s="12"/>
      <c r="T2" s="11"/>
      <c r="U2" s="32"/>
    </row>
    <row r="3" spans="1:20">
      <c r="A3" s="3" t="s">
        <v>20</v>
      </c>
      <c r="B3" s="13" t="s">
        <v>21</v>
      </c>
      <c r="C3" s="5" t="s">
        <v>22</v>
      </c>
      <c r="D3" s="4" t="s">
        <v>23</v>
      </c>
      <c r="E3" s="5" t="s">
        <v>24</v>
      </c>
      <c r="F3" s="4" t="s">
        <v>25</v>
      </c>
      <c r="G3" s="5" t="s">
        <v>26</v>
      </c>
      <c r="J3" s="4" t="s">
        <v>27</v>
      </c>
      <c r="K3" s="35" t="s">
        <v>28</v>
      </c>
      <c r="L3" s="4" t="s">
        <v>29</v>
      </c>
      <c r="M3" s="5">
        <v>20</v>
      </c>
      <c r="N3" s="4">
        <v>100</v>
      </c>
      <c r="O3" s="5">
        <v>0.087</v>
      </c>
      <c r="P3" s="4">
        <v>0.058</v>
      </c>
      <c r="Q3" s="5">
        <v>0.025</v>
      </c>
      <c r="R3" s="4">
        <f>M3*O3</f>
        <v>1.74</v>
      </c>
      <c r="S3" s="5">
        <f>M3*Q3</f>
        <v>0.5</v>
      </c>
      <c r="T3" s="4">
        <f>N3*Q3</f>
        <v>2.5</v>
      </c>
    </row>
    <row r="4" spans="1:20">
      <c r="A4" s="3" t="s">
        <v>20</v>
      </c>
      <c r="B4" s="13" t="s">
        <v>30</v>
      </c>
      <c r="C4" s="5" t="s">
        <v>31</v>
      </c>
      <c r="D4" s="4" t="s">
        <v>32</v>
      </c>
      <c r="E4" s="5" t="s">
        <v>33</v>
      </c>
      <c r="F4" s="4" t="s">
        <v>25</v>
      </c>
      <c r="G4" s="5" t="s">
        <v>26</v>
      </c>
      <c r="J4" s="4" t="s">
        <v>27</v>
      </c>
      <c r="K4" s="5" t="s">
        <v>34</v>
      </c>
      <c r="L4" s="4" t="s">
        <v>35</v>
      </c>
      <c r="M4" s="5">
        <v>1</v>
      </c>
      <c r="N4" s="4">
        <v>10</v>
      </c>
      <c r="O4" s="5">
        <v>0.603</v>
      </c>
      <c r="P4" s="4">
        <v>0.445</v>
      </c>
      <c r="Q4" s="5">
        <v>0.305</v>
      </c>
      <c r="R4" s="4">
        <f t="shared" ref="R4:R35" si="0">M4*O4</f>
        <v>0.603</v>
      </c>
      <c r="S4" s="5">
        <f t="shared" ref="S4:S15" si="1">M4*Q4</f>
        <v>0.305</v>
      </c>
      <c r="T4" s="4">
        <f>N4*P4</f>
        <v>4.45</v>
      </c>
    </row>
    <row r="5" spans="1:20">
      <c r="A5" s="3" t="s">
        <v>20</v>
      </c>
      <c r="B5" s="13" t="s">
        <v>36</v>
      </c>
      <c r="C5" s="5" t="s">
        <v>22</v>
      </c>
      <c r="D5" s="4" t="s">
        <v>37</v>
      </c>
      <c r="F5" s="4" t="s">
        <v>25</v>
      </c>
      <c r="G5" s="5" t="s">
        <v>26</v>
      </c>
      <c r="J5" s="4" t="s">
        <v>27</v>
      </c>
      <c r="K5" s="5" t="s">
        <v>38</v>
      </c>
      <c r="L5" s="4" t="s">
        <v>39</v>
      </c>
      <c r="M5" s="5">
        <v>2</v>
      </c>
      <c r="N5" s="4">
        <v>100</v>
      </c>
      <c r="O5" s="5">
        <v>0.087</v>
      </c>
      <c r="P5" s="4">
        <v>0.042</v>
      </c>
      <c r="Q5" s="5">
        <v>0.018</v>
      </c>
      <c r="R5" s="4">
        <f t="shared" si="0"/>
        <v>0.174</v>
      </c>
      <c r="S5" s="5">
        <f t="shared" si="1"/>
        <v>0.036</v>
      </c>
      <c r="T5" s="4">
        <f t="shared" ref="T4:T15" si="2">N5*Q5</f>
        <v>1.8</v>
      </c>
    </row>
    <row r="6" spans="1:20">
      <c r="A6" s="3" t="s">
        <v>20</v>
      </c>
      <c r="B6" s="13" t="s">
        <v>40</v>
      </c>
      <c r="C6" s="5" t="s">
        <v>41</v>
      </c>
      <c r="D6" s="4" t="s">
        <v>42</v>
      </c>
      <c r="F6" s="4" t="s">
        <v>25</v>
      </c>
      <c r="G6" s="5" t="s">
        <v>26</v>
      </c>
      <c r="J6" s="4" t="s">
        <v>27</v>
      </c>
      <c r="K6" s="5" t="s">
        <v>43</v>
      </c>
      <c r="L6" s="4" t="s">
        <v>44</v>
      </c>
      <c r="M6" s="5">
        <v>9</v>
      </c>
      <c r="N6" s="4">
        <v>100</v>
      </c>
      <c r="O6" s="5">
        <v>0.157</v>
      </c>
      <c r="P6" s="4">
        <v>0.114</v>
      </c>
      <c r="Q6" s="5">
        <v>0.058</v>
      </c>
      <c r="R6" s="4">
        <f t="shared" si="0"/>
        <v>1.413</v>
      </c>
      <c r="S6" s="5">
        <f t="shared" si="1"/>
        <v>0.522</v>
      </c>
      <c r="T6" s="4">
        <f t="shared" si="2"/>
        <v>5.8</v>
      </c>
    </row>
    <row r="7" spans="1:20">
      <c r="A7" s="3" t="s">
        <v>20</v>
      </c>
      <c r="B7" s="13" t="s">
        <v>45</v>
      </c>
      <c r="C7" s="5" t="s">
        <v>22</v>
      </c>
      <c r="D7" s="4" t="s">
        <v>46</v>
      </c>
      <c r="F7" s="4" t="s">
        <v>25</v>
      </c>
      <c r="G7" s="5" t="s">
        <v>26</v>
      </c>
      <c r="J7" s="4" t="s">
        <v>27</v>
      </c>
      <c r="K7" s="5" t="s">
        <v>47</v>
      </c>
      <c r="L7" s="4" t="s">
        <v>48</v>
      </c>
      <c r="M7" s="5">
        <v>4</v>
      </c>
      <c r="N7" s="4">
        <v>100</v>
      </c>
      <c r="O7" s="5">
        <v>0.087</v>
      </c>
      <c r="P7" s="4">
        <v>0.059</v>
      </c>
      <c r="Q7" s="5">
        <v>0.025</v>
      </c>
      <c r="R7" s="4">
        <f t="shared" si="0"/>
        <v>0.348</v>
      </c>
      <c r="S7" s="5">
        <f t="shared" si="1"/>
        <v>0.1</v>
      </c>
      <c r="T7" s="4">
        <f t="shared" si="2"/>
        <v>2.5</v>
      </c>
    </row>
    <row r="8" spans="1:20">
      <c r="A8" s="3" t="s">
        <v>20</v>
      </c>
      <c r="B8" s="13" t="s">
        <v>49</v>
      </c>
      <c r="C8" s="5" t="s">
        <v>22</v>
      </c>
      <c r="D8" s="4" t="s">
        <v>50</v>
      </c>
      <c r="F8" s="4" t="s">
        <v>25</v>
      </c>
      <c r="G8" s="5" t="s">
        <v>26</v>
      </c>
      <c r="J8" s="4" t="s">
        <v>27</v>
      </c>
      <c r="K8" s="5" t="s">
        <v>51</v>
      </c>
      <c r="L8" s="4" t="s">
        <v>52</v>
      </c>
      <c r="M8" s="5">
        <v>1</v>
      </c>
      <c r="N8" s="4">
        <v>100</v>
      </c>
      <c r="O8" s="5">
        <v>0.087</v>
      </c>
      <c r="P8" s="4">
        <v>0.039</v>
      </c>
      <c r="Q8" s="5">
        <v>0.017</v>
      </c>
      <c r="R8" s="4">
        <f t="shared" si="0"/>
        <v>0.087</v>
      </c>
      <c r="S8" s="5">
        <f t="shared" si="1"/>
        <v>0.017</v>
      </c>
      <c r="T8" s="4">
        <f t="shared" si="2"/>
        <v>1.7</v>
      </c>
    </row>
    <row r="9" spans="1:20">
      <c r="A9" s="3" t="s">
        <v>20</v>
      </c>
      <c r="B9" s="13" t="s">
        <v>53</v>
      </c>
      <c r="C9" s="5" t="s">
        <v>22</v>
      </c>
      <c r="D9" s="4" t="s">
        <v>54</v>
      </c>
      <c r="F9" s="4" t="s">
        <v>25</v>
      </c>
      <c r="G9" s="5" t="s">
        <v>26</v>
      </c>
      <c r="J9" s="4" t="s">
        <v>27</v>
      </c>
      <c r="K9" s="5" t="s">
        <v>55</v>
      </c>
      <c r="L9" s="4" t="s">
        <v>56</v>
      </c>
      <c r="M9" s="5">
        <v>3</v>
      </c>
      <c r="N9" s="4">
        <v>100</v>
      </c>
      <c r="O9" s="5">
        <v>0.087</v>
      </c>
      <c r="P9" s="4">
        <v>0.049</v>
      </c>
      <c r="Q9" s="5">
        <v>0.021</v>
      </c>
      <c r="R9" s="4">
        <f t="shared" si="0"/>
        <v>0.261</v>
      </c>
      <c r="S9" s="5">
        <f t="shared" si="1"/>
        <v>0.063</v>
      </c>
      <c r="T9" s="4">
        <f t="shared" si="2"/>
        <v>2.1</v>
      </c>
    </row>
    <row r="10" spans="1:20">
      <c r="A10" s="3" t="s">
        <v>20</v>
      </c>
      <c r="B10" s="13" t="s">
        <v>57</v>
      </c>
      <c r="C10" s="5" t="s">
        <v>22</v>
      </c>
      <c r="D10" s="4" t="s">
        <v>58</v>
      </c>
      <c r="E10" s="22"/>
      <c r="F10" s="4" t="s">
        <v>25</v>
      </c>
      <c r="G10" s="5" t="s">
        <v>26</v>
      </c>
      <c r="J10" s="26" t="s">
        <v>59</v>
      </c>
      <c r="K10" s="5" t="s">
        <v>60</v>
      </c>
      <c r="L10" s="4" t="s">
        <v>61</v>
      </c>
      <c r="M10" s="5">
        <v>1</v>
      </c>
      <c r="N10" s="4">
        <v>100</v>
      </c>
      <c r="O10" s="5">
        <v>0.087</v>
      </c>
      <c r="P10" s="4">
        <v>0.056</v>
      </c>
      <c r="Q10" s="5">
        <v>0.024</v>
      </c>
      <c r="R10" s="4">
        <f t="shared" si="0"/>
        <v>0.087</v>
      </c>
      <c r="S10" s="5">
        <f t="shared" si="1"/>
        <v>0.024</v>
      </c>
      <c r="T10" s="4">
        <f t="shared" si="2"/>
        <v>2.4</v>
      </c>
    </row>
    <row r="11" spans="1:20">
      <c r="A11" s="3" t="s">
        <v>20</v>
      </c>
      <c r="B11" s="13" t="s">
        <v>62</v>
      </c>
      <c r="C11" s="5" t="s">
        <v>41</v>
      </c>
      <c r="D11" s="4" t="s">
        <v>63</v>
      </c>
      <c r="E11" s="22"/>
      <c r="F11" s="4" t="s">
        <v>25</v>
      </c>
      <c r="G11" s="5" t="s">
        <v>26</v>
      </c>
      <c r="J11" s="26" t="s">
        <v>59</v>
      </c>
      <c r="K11" s="5" t="s">
        <v>64</v>
      </c>
      <c r="L11" s="4" t="s">
        <v>65</v>
      </c>
      <c r="M11" s="5">
        <v>5</v>
      </c>
      <c r="N11" s="4">
        <v>100</v>
      </c>
      <c r="O11" s="5">
        <v>0.096</v>
      </c>
      <c r="P11" s="4">
        <v>0.065</v>
      </c>
      <c r="Q11" s="5">
        <v>0.027</v>
      </c>
      <c r="R11" s="4">
        <f t="shared" si="0"/>
        <v>0.48</v>
      </c>
      <c r="S11" s="5">
        <f t="shared" si="1"/>
        <v>0.135</v>
      </c>
      <c r="T11" s="4">
        <f t="shared" si="2"/>
        <v>2.7</v>
      </c>
    </row>
    <row r="12" spans="1:20">
      <c r="A12" s="3" t="s">
        <v>20</v>
      </c>
      <c r="B12" s="13" t="s">
        <v>66</v>
      </c>
      <c r="C12" s="5" t="s">
        <v>22</v>
      </c>
      <c r="D12" s="4" t="s">
        <v>67</v>
      </c>
      <c r="F12" s="4" t="s">
        <v>25</v>
      </c>
      <c r="G12" s="5" t="s">
        <v>26</v>
      </c>
      <c r="J12" s="4" t="s">
        <v>27</v>
      </c>
      <c r="K12" s="5" t="s">
        <v>68</v>
      </c>
      <c r="L12" s="4" t="s">
        <v>69</v>
      </c>
      <c r="M12" s="5">
        <v>2</v>
      </c>
      <c r="N12" s="4">
        <v>100</v>
      </c>
      <c r="O12" s="5">
        <v>0.087</v>
      </c>
      <c r="P12" s="4">
        <v>0.049</v>
      </c>
      <c r="Q12" s="5">
        <v>0.021</v>
      </c>
      <c r="R12" s="4">
        <f t="shared" si="0"/>
        <v>0.174</v>
      </c>
      <c r="S12" s="5">
        <f t="shared" si="1"/>
        <v>0.042</v>
      </c>
      <c r="T12" s="4">
        <f t="shared" si="2"/>
        <v>2.1</v>
      </c>
    </row>
    <row r="13" spans="1:20">
      <c r="A13" s="3" t="s">
        <v>20</v>
      </c>
      <c r="B13" s="13" t="s">
        <v>70</v>
      </c>
      <c r="C13" s="5" t="s">
        <v>41</v>
      </c>
      <c r="D13" s="4" t="s">
        <v>71</v>
      </c>
      <c r="F13" s="4" t="s">
        <v>25</v>
      </c>
      <c r="G13" s="5" t="s">
        <v>26</v>
      </c>
      <c r="J13" s="4" t="s">
        <v>27</v>
      </c>
      <c r="K13" s="5" t="s">
        <v>72</v>
      </c>
      <c r="L13" s="4" t="s">
        <v>73</v>
      </c>
      <c r="M13" s="5">
        <v>3</v>
      </c>
      <c r="N13" s="4">
        <v>10</v>
      </c>
      <c r="O13" s="5">
        <v>0.253</v>
      </c>
      <c r="P13" s="4">
        <v>0.17</v>
      </c>
      <c r="Q13" s="5">
        <v>0.096</v>
      </c>
      <c r="R13" s="4">
        <f t="shared" si="0"/>
        <v>0.759</v>
      </c>
      <c r="S13" s="5">
        <f t="shared" si="1"/>
        <v>0.288</v>
      </c>
      <c r="T13" s="4">
        <f>N13*P13</f>
        <v>1.7</v>
      </c>
    </row>
    <row r="14" spans="1:20">
      <c r="A14" s="3" t="s">
        <v>20</v>
      </c>
      <c r="B14" s="13" t="s">
        <v>74</v>
      </c>
      <c r="C14" s="5" t="s">
        <v>22</v>
      </c>
      <c r="D14" s="4" t="s">
        <v>75</v>
      </c>
      <c r="E14" s="22"/>
      <c r="F14" s="4" t="s">
        <v>25</v>
      </c>
      <c r="G14" s="5" t="s">
        <v>26</v>
      </c>
      <c r="J14" s="26" t="s">
        <v>59</v>
      </c>
      <c r="K14" s="5" t="s">
        <v>76</v>
      </c>
      <c r="L14" s="4" t="s">
        <v>77</v>
      </c>
      <c r="M14" s="5">
        <v>2</v>
      </c>
      <c r="N14" s="4">
        <v>100</v>
      </c>
      <c r="O14" s="5">
        <v>0.087</v>
      </c>
      <c r="P14" s="4">
        <v>0.071</v>
      </c>
      <c r="Q14" s="5">
        <v>0.031</v>
      </c>
      <c r="R14" s="4">
        <f t="shared" si="0"/>
        <v>0.174</v>
      </c>
      <c r="S14" s="5">
        <f t="shared" si="1"/>
        <v>0.062</v>
      </c>
      <c r="T14" s="4">
        <f t="shared" si="2"/>
        <v>3.1</v>
      </c>
    </row>
    <row r="15" spans="1:20">
      <c r="A15" s="3" t="s">
        <v>20</v>
      </c>
      <c r="B15" s="13" t="s">
        <v>78</v>
      </c>
      <c r="C15" s="5" t="s">
        <v>22</v>
      </c>
      <c r="D15" s="4" t="s">
        <v>79</v>
      </c>
      <c r="F15" s="4" t="s">
        <v>25</v>
      </c>
      <c r="G15" s="5" t="s">
        <v>26</v>
      </c>
      <c r="J15" s="4" t="s">
        <v>27</v>
      </c>
      <c r="K15" s="5" t="s">
        <v>80</v>
      </c>
      <c r="L15" s="4" t="s">
        <v>81</v>
      </c>
      <c r="M15" s="5">
        <v>7</v>
      </c>
      <c r="N15" s="4">
        <v>100</v>
      </c>
      <c r="O15" s="5">
        <v>0.087</v>
      </c>
      <c r="P15" s="4">
        <v>0.031</v>
      </c>
      <c r="Q15" s="5">
        <v>0.013</v>
      </c>
      <c r="R15" s="4">
        <f t="shared" si="0"/>
        <v>0.609</v>
      </c>
      <c r="S15" s="5">
        <f t="shared" si="1"/>
        <v>0.091</v>
      </c>
      <c r="T15" s="4">
        <f t="shared" si="2"/>
        <v>1.3</v>
      </c>
    </row>
    <row r="16" spans="1:21">
      <c r="A16" s="14"/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1"/>
      <c r="S16" s="16"/>
      <c r="T16" s="15"/>
      <c r="U16" s="33"/>
    </row>
    <row r="17" s="2" customFormat="1" spans="1:408">
      <c r="A17" s="14"/>
      <c r="B17" s="15"/>
      <c r="C17" s="16"/>
      <c r="D17" s="15"/>
      <c r="E17" s="16"/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1"/>
      <c r="S17" s="16"/>
      <c r="T17" s="15"/>
      <c r="U17" s="33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</row>
    <row r="18" spans="1:20">
      <c r="A18" s="3" t="s">
        <v>82</v>
      </c>
      <c r="B18" s="13" t="s">
        <v>83</v>
      </c>
      <c r="C18" s="5" t="s">
        <v>84</v>
      </c>
      <c r="D18" s="4" t="s">
        <v>85</v>
      </c>
      <c r="E18" s="5" t="s">
        <v>86</v>
      </c>
      <c r="F18" s="4" t="s">
        <v>87</v>
      </c>
      <c r="G18" s="5" t="s">
        <v>26</v>
      </c>
      <c r="J18" s="4" t="s">
        <v>27</v>
      </c>
      <c r="K18" s="5" t="s">
        <v>88</v>
      </c>
      <c r="L18" s="4" t="s">
        <v>89</v>
      </c>
      <c r="M18" s="5">
        <v>1</v>
      </c>
      <c r="N18" s="4">
        <f>3*M18</f>
        <v>3</v>
      </c>
      <c r="O18" s="5">
        <v>0.166</v>
      </c>
      <c r="P18" s="4">
        <v>0.134</v>
      </c>
      <c r="Q18" s="5">
        <v>0.106</v>
      </c>
      <c r="R18" s="4">
        <f>M18*O18</f>
        <v>0.166</v>
      </c>
      <c r="S18" s="5">
        <f>M18*Q18</f>
        <v>0.106</v>
      </c>
      <c r="T18" s="4">
        <f t="shared" ref="T18:T21" si="3">N18*O18</f>
        <v>0.498</v>
      </c>
    </row>
    <row r="19" s="2" customFormat="1" spans="1:408">
      <c r="A19" s="14"/>
      <c r="B19" s="15"/>
      <c r="C19" s="16"/>
      <c r="D19" s="15"/>
      <c r="E19" s="16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1"/>
      <c r="S19" s="16"/>
      <c r="T19" s="15"/>
      <c r="U19" s="33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</row>
    <row r="20" spans="1:20">
      <c r="A20" s="3" t="s">
        <v>90</v>
      </c>
      <c r="B20" s="13" t="s">
        <v>91</v>
      </c>
      <c r="C20" s="5" t="s">
        <v>92</v>
      </c>
      <c r="D20" s="4" t="s">
        <v>93</v>
      </c>
      <c r="F20" s="4" t="s">
        <v>94</v>
      </c>
      <c r="G20" s="5" t="s">
        <v>26</v>
      </c>
      <c r="K20" s="5" t="s">
        <v>95</v>
      </c>
      <c r="L20" s="4" t="s">
        <v>96</v>
      </c>
      <c r="M20" s="5">
        <v>1</v>
      </c>
      <c r="N20" s="4">
        <f>3*M20</f>
        <v>3</v>
      </c>
      <c r="O20" s="5">
        <v>0.332</v>
      </c>
      <c r="P20" s="4">
        <v>0.273</v>
      </c>
      <c r="Q20" s="5">
        <v>0.246</v>
      </c>
      <c r="R20" s="4">
        <f>M20*O20</f>
        <v>0.332</v>
      </c>
      <c r="S20" s="5">
        <f t="shared" ref="S20:S25" si="4">M20*Q20</f>
        <v>0.246</v>
      </c>
      <c r="T20" s="4">
        <f t="shared" si="3"/>
        <v>0.996</v>
      </c>
    </row>
    <row r="21" spans="1:20">
      <c r="A21" s="3" t="s">
        <v>90</v>
      </c>
      <c r="B21" s="13" t="s">
        <v>97</v>
      </c>
      <c r="C21" s="5" t="s">
        <v>98</v>
      </c>
      <c r="D21" s="4" t="s">
        <v>99</v>
      </c>
      <c r="F21" s="4" t="s">
        <v>100</v>
      </c>
      <c r="G21" s="5" t="s">
        <v>26</v>
      </c>
      <c r="K21" s="5" t="s">
        <v>101</v>
      </c>
      <c r="L21" s="4" t="s">
        <v>102</v>
      </c>
      <c r="M21" s="5">
        <v>1</v>
      </c>
      <c r="N21" s="4">
        <f>3*M21</f>
        <v>3</v>
      </c>
      <c r="O21" s="5">
        <v>0.594</v>
      </c>
      <c r="P21" s="4">
        <v>0.528</v>
      </c>
      <c r="Q21" s="5">
        <v>0.437</v>
      </c>
      <c r="R21" s="4">
        <f t="shared" si="0"/>
        <v>0.594</v>
      </c>
      <c r="S21" s="5">
        <f t="shared" si="4"/>
        <v>0.437</v>
      </c>
      <c r="T21" s="4">
        <f t="shared" si="3"/>
        <v>1.782</v>
      </c>
    </row>
    <row r="22" s="2" customFormat="1" spans="1:408">
      <c r="A22" s="14"/>
      <c r="B22" s="15"/>
      <c r="C22" s="16"/>
      <c r="D22" s="15"/>
      <c r="E22" s="16"/>
      <c r="F22" s="15"/>
      <c r="G22" s="16"/>
      <c r="H22" s="15"/>
      <c r="I22" s="16"/>
      <c r="J22" s="15"/>
      <c r="K22" s="16"/>
      <c r="L22" s="15"/>
      <c r="M22" s="16"/>
      <c r="N22" s="15"/>
      <c r="O22" s="16"/>
      <c r="P22" s="15"/>
      <c r="Q22" s="16"/>
      <c r="R22" s="11"/>
      <c r="S22" s="16"/>
      <c r="T22" s="15"/>
      <c r="U22" s="33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</row>
    <row r="23" spans="1:21">
      <c r="A23" s="17" t="s">
        <v>103</v>
      </c>
      <c r="B23" s="18" t="s">
        <v>104</v>
      </c>
      <c r="C23" s="19" t="s">
        <v>105</v>
      </c>
      <c r="D23" s="20" t="s">
        <v>106</v>
      </c>
      <c r="E23" s="19" t="s">
        <v>107</v>
      </c>
      <c r="F23" s="20" t="s">
        <v>105</v>
      </c>
      <c r="G23" s="19" t="s">
        <v>26</v>
      </c>
      <c r="H23" s="20"/>
      <c r="I23" s="19"/>
      <c r="J23" s="20" t="s">
        <v>105</v>
      </c>
      <c r="K23" s="19" t="s">
        <v>107</v>
      </c>
      <c r="L23" s="20" t="s">
        <v>105</v>
      </c>
      <c r="M23" s="19">
        <v>4</v>
      </c>
      <c r="N23" s="20">
        <f>3*M23</f>
        <v>12</v>
      </c>
      <c r="O23" s="19" t="s">
        <v>105</v>
      </c>
      <c r="P23" s="20" t="s">
        <v>105</v>
      </c>
      <c r="Q23" s="19" t="s">
        <v>105</v>
      </c>
      <c r="S23" s="19"/>
      <c r="T23" s="20"/>
      <c r="U23" s="34"/>
    </row>
    <row r="24" s="2" customFormat="1" spans="1:408">
      <c r="A24" s="14"/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1"/>
      <c r="S24" s="16"/>
      <c r="T24" s="15"/>
      <c r="U24" s="33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</row>
    <row r="25" spans="1:20">
      <c r="A25" s="3" t="s">
        <v>108</v>
      </c>
      <c r="B25" s="13" t="s">
        <v>62</v>
      </c>
      <c r="C25" s="5" t="s">
        <v>109</v>
      </c>
      <c r="D25" s="4" t="s">
        <v>110</v>
      </c>
      <c r="E25" s="5" t="s">
        <v>111</v>
      </c>
      <c r="F25" s="4" t="s">
        <v>112</v>
      </c>
      <c r="G25" s="5" t="s">
        <v>26</v>
      </c>
      <c r="J25" s="4" t="s">
        <v>27</v>
      </c>
      <c r="K25" s="5" t="s">
        <v>113</v>
      </c>
      <c r="L25" s="27" t="s">
        <v>114</v>
      </c>
      <c r="M25" s="5">
        <v>2</v>
      </c>
      <c r="N25" s="4">
        <f>3*M25</f>
        <v>6</v>
      </c>
      <c r="O25" s="5">
        <v>0.236</v>
      </c>
      <c r="P25" s="4">
        <v>0.155</v>
      </c>
      <c r="Q25" s="5">
        <v>0.155</v>
      </c>
      <c r="R25" s="4">
        <f t="shared" si="0"/>
        <v>0.472</v>
      </c>
      <c r="S25" s="5">
        <f t="shared" si="4"/>
        <v>0.31</v>
      </c>
      <c r="T25" s="4">
        <f>N25*O25</f>
        <v>1.416</v>
      </c>
    </row>
    <row r="26" spans="1:20">
      <c r="A26" s="3" t="s">
        <v>108</v>
      </c>
      <c r="B26" s="13" t="s">
        <v>115</v>
      </c>
      <c r="C26" s="5" t="s">
        <v>22</v>
      </c>
      <c r="D26" s="4" t="s">
        <v>116</v>
      </c>
      <c r="E26" s="5" t="s">
        <v>117</v>
      </c>
      <c r="F26" s="23" t="s">
        <v>118</v>
      </c>
      <c r="G26" s="5" t="s">
        <v>26</v>
      </c>
      <c r="J26" s="4" t="s">
        <v>27</v>
      </c>
      <c r="K26" s="5" t="s">
        <v>119</v>
      </c>
      <c r="L26" s="27" t="s">
        <v>120</v>
      </c>
      <c r="M26" s="5">
        <v>2</v>
      </c>
      <c r="N26" s="4">
        <f>3*M26</f>
        <v>6</v>
      </c>
      <c r="O26" s="5">
        <v>0.087</v>
      </c>
      <c r="P26" s="4">
        <v>0.038</v>
      </c>
      <c r="Q26" s="5">
        <v>0.034</v>
      </c>
      <c r="R26" s="4">
        <f t="shared" si="0"/>
        <v>0.174</v>
      </c>
      <c r="S26" s="5">
        <f t="shared" ref="S26:S31" si="5">M26*Q26</f>
        <v>0.068</v>
      </c>
      <c r="T26" s="4">
        <f t="shared" ref="T26:T31" si="6">N26*O26</f>
        <v>0.522</v>
      </c>
    </row>
    <row r="27" spans="1:20">
      <c r="A27" s="3" t="s">
        <v>108</v>
      </c>
      <c r="B27" s="13" t="s">
        <v>121</v>
      </c>
      <c r="C27" s="5" t="s">
        <v>22</v>
      </c>
      <c r="D27" s="4" t="s">
        <v>122</v>
      </c>
      <c r="E27" s="5" t="s">
        <v>117</v>
      </c>
      <c r="F27" s="23" t="s">
        <v>118</v>
      </c>
      <c r="G27" s="5" t="s">
        <v>26</v>
      </c>
      <c r="J27" s="4" t="s">
        <v>27</v>
      </c>
      <c r="K27" s="5" t="s">
        <v>123</v>
      </c>
      <c r="L27" s="27" t="s">
        <v>124</v>
      </c>
      <c r="M27" s="5">
        <v>2</v>
      </c>
      <c r="N27" s="4">
        <f>3*M27</f>
        <v>6</v>
      </c>
      <c r="O27" s="5">
        <v>0.087</v>
      </c>
      <c r="P27" s="4">
        <v>0.038</v>
      </c>
      <c r="Q27" s="5">
        <v>0.035</v>
      </c>
      <c r="R27" s="4">
        <f t="shared" si="0"/>
        <v>0.174</v>
      </c>
      <c r="S27" s="5">
        <f t="shared" si="5"/>
        <v>0.07</v>
      </c>
      <c r="T27" s="4">
        <f t="shared" si="6"/>
        <v>0.522</v>
      </c>
    </row>
    <row r="28" spans="1:20">
      <c r="A28" s="3" t="s">
        <v>108</v>
      </c>
      <c r="B28" s="13" t="s">
        <v>125</v>
      </c>
      <c r="C28" s="5" t="s">
        <v>109</v>
      </c>
      <c r="D28" s="4" t="s">
        <v>126</v>
      </c>
      <c r="E28" s="5" t="s">
        <v>127</v>
      </c>
      <c r="F28" s="4" t="s">
        <v>112</v>
      </c>
      <c r="G28" s="5" t="s">
        <v>26</v>
      </c>
      <c r="J28" s="4" t="s">
        <v>27</v>
      </c>
      <c r="K28" s="5" t="s">
        <v>128</v>
      </c>
      <c r="L28" s="27" t="s">
        <v>129</v>
      </c>
      <c r="M28" s="5">
        <v>1</v>
      </c>
      <c r="N28" s="4">
        <f>3*M28</f>
        <v>3</v>
      </c>
      <c r="O28" s="5">
        <v>0.271</v>
      </c>
      <c r="P28" s="4">
        <v>0.182</v>
      </c>
      <c r="Q28" s="5">
        <v>0.151</v>
      </c>
      <c r="R28" s="4">
        <f t="shared" si="0"/>
        <v>0.271</v>
      </c>
      <c r="S28" s="5">
        <f t="shared" si="5"/>
        <v>0.151</v>
      </c>
      <c r="T28" s="4">
        <f t="shared" si="6"/>
        <v>0.813</v>
      </c>
    </row>
    <row r="29" spans="1:20">
      <c r="A29" s="3" t="s">
        <v>130</v>
      </c>
      <c r="B29" s="13" t="s">
        <v>131</v>
      </c>
      <c r="C29" s="5" t="s">
        <v>41</v>
      </c>
      <c r="D29" s="4" t="s">
        <v>132</v>
      </c>
      <c r="F29" s="4" t="s">
        <v>25</v>
      </c>
      <c r="G29" s="5" t="s">
        <v>26</v>
      </c>
      <c r="J29" s="4" t="s">
        <v>27</v>
      </c>
      <c r="K29" s="5" t="s">
        <v>133</v>
      </c>
      <c r="L29" s="27" t="s">
        <v>134</v>
      </c>
      <c r="M29" s="5">
        <v>1</v>
      </c>
      <c r="N29" s="4">
        <f>3*M29</f>
        <v>3</v>
      </c>
      <c r="O29" s="5">
        <v>0.183</v>
      </c>
      <c r="P29" s="4">
        <v>0.108</v>
      </c>
      <c r="Q29" s="5">
        <v>0.076</v>
      </c>
      <c r="R29" s="4">
        <f t="shared" si="0"/>
        <v>0.183</v>
      </c>
      <c r="S29" s="5">
        <f t="shared" si="5"/>
        <v>0.076</v>
      </c>
      <c r="T29" s="4">
        <f t="shared" si="6"/>
        <v>0.549</v>
      </c>
    </row>
    <row r="30" s="2" customFormat="1" spans="1:408">
      <c r="A30" s="14"/>
      <c r="B30" s="15"/>
      <c r="C30" s="16"/>
      <c r="D30" s="15"/>
      <c r="E30" s="16"/>
      <c r="F30" s="15"/>
      <c r="G30" s="16"/>
      <c r="H30" s="15"/>
      <c r="I30" s="16"/>
      <c r="J30" s="15"/>
      <c r="K30" s="16"/>
      <c r="L30" s="27"/>
      <c r="M30" s="16"/>
      <c r="N30" s="15"/>
      <c r="O30" s="16"/>
      <c r="P30" s="15"/>
      <c r="Q30" s="16"/>
      <c r="R30" s="11"/>
      <c r="S30" s="16"/>
      <c r="T30" s="15"/>
      <c r="U30" s="33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</row>
    <row r="31" spans="1:20">
      <c r="A31" s="3" t="s">
        <v>135</v>
      </c>
      <c r="B31" s="13" t="s">
        <v>136</v>
      </c>
      <c r="C31" s="5" t="s">
        <v>137</v>
      </c>
      <c r="D31" s="4" t="s">
        <v>138</v>
      </c>
      <c r="E31" s="5" t="s">
        <v>139</v>
      </c>
      <c r="F31" s="4" t="s">
        <v>140</v>
      </c>
      <c r="G31" s="5" t="s">
        <v>26</v>
      </c>
      <c r="J31" s="4" t="s">
        <v>27</v>
      </c>
      <c r="K31" s="5" t="s">
        <v>141</v>
      </c>
      <c r="L31" s="27" t="s">
        <v>142</v>
      </c>
      <c r="M31" s="5">
        <v>1</v>
      </c>
      <c r="N31" s="4">
        <f>3*M31</f>
        <v>3</v>
      </c>
      <c r="O31" s="5">
        <v>0.568</v>
      </c>
      <c r="P31" s="4">
        <v>0.472</v>
      </c>
      <c r="Q31" s="5">
        <v>0.304</v>
      </c>
      <c r="R31" s="4">
        <f t="shared" si="0"/>
        <v>0.568</v>
      </c>
      <c r="S31" s="5">
        <f t="shared" si="5"/>
        <v>0.304</v>
      </c>
      <c r="T31" s="4">
        <f t="shared" si="6"/>
        <v>1.704</v>
      </c>
    </row>
    <row r="32" spans="1:21">
      <c r="A32" s="14"/>
      <c r="B32" s="15"/>
      <c r="C32" s="16"/>
      <c r="D32" s="15"/>
      <c r="E32" s="16"/>
      <c r="F32" s="15"/>
      <c r="G32" s="16"/>
      <c r="H32" s="15"/>
      <c r="I32" s="16"/>
      <c r="J32" s="15"/>
      <c r="K32" s="16"/>
      <c r="L32" s="27"/>
      <c r="M32" s="16"/>
      <c r="N32" s="15"/>
      <c r="O32" s="16"/>
      <c r="P32" s="15"/>
      <c r="Q32" s="16"/>
      <c r="R32" s="11"/>
      <c r="S32" s="16"/>
      <c r="T32" s="15"/>
      <c r="U32" s="33"/>
    </row>
    <row r="33" s="2" customFormat="1" spans="1:408">
      <c r="A33" s="14"/>
      <c r="B33" s="15"/>
      <c r="C33" s="16"/>
      <c r="D33" s="15"/>
      <c r="E33" s="16"/>
      <c r="F33" s="15"/>
      <c r="G33" s="16"/>
      <c r="H33" s="15"/>
      <c r="I33" s="16"/>
      <c r="J33" s="15"/>
      <c r="K33" s="16"/>
      <c r="L33" s="27"/>
      <c r="M33" s="16"/>
      <c r="N33" s="15"/>
      <c r="O33" s="16"/>
      <c r="P33" s="15"/>
      <c r="Q33" s="16"/>
      <c r="R33" s="11"/>
      <c r="S33" s="16"/>
      <c r="T33" s="15"/>
      <c r="U33" s="33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</row>
    <row r="34" spans="1:20">
      <c r="A34" s="3" t="s">
        <v>143</v>
      </c>
      <c r="B34" s="13" t="s">
        <v>143</v>
      </c>
      <c r="C34" s="5" t="s">
        <v>144</v>
      </c>
      <c r="D34" s="4" t="s">
        <v>145</v>
      </c>
      <c r="E34" s="5" t="s">
        <v>146</v>
      </c>
      <c r="F34" s="23" t="s">
        <v>147</v>
      </c>
      <c r="G34" s="5" t="s">
        <v>26</v>
      </c>
      <c r="J34" s="4" t="s">
        <v>27</v>
      </c>
      <c r="K34" s="5" t="s">
        <v>148</v>
      </c>
      <c r="L34" s="27" t="s">
        <v>149</v>
      </c>
      <c r="M34" s="5">
        <v>1</v>
      </c>
      <c r="N34" s="4">
        <f>3*M34</f>
        <v>3</v>
      </c>
      <c r="O34" s="5">
        <v>0.122</v>
      </c>
      <c r="P34" s="4">
        <v>0.117</v>
      </c>
      <c r="Q34" s="5">
        <v>0.081</v>
      </c>
      <c r="R34" s="4">
        <f t="shared" si="0"/>
        <v>0.122</v>
      </c>
      <c r="S34" s="5">
        <f>M34*Q34</f>
        <v>0.081</v>
      </c>
      <c r="T34" s="4">
        <f>N34*O34</f>
        <v>0.366</v>
      </c>
    </row>
    <row r="35" s="2" customFormat="1" spans="1:408">
      <c r="A35" s="14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27"/>
      <c r="M35" s="16"/>
      <c r="N35" s="15"/>
      <c r="O35" s="16"/>
      <c r="P35" s="15"/>
      <c r="Q35" s="16"/>
      <c r="R35" s="11"/>
      <c r="S35" s="16"/>
      <c r="T35" s="15"/>
      <c r="U35" s="33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</row>
    <row r="36" spans="1:20">
      <c r="A36" s="3" t="s">
        <v>150</v>
      </c>
      <c r="B36" s="13">
        <v>330</v>
      </c>
      <c r="C36" s="5" t="s">
        <v>22</v>
      </c>
      <c r="D36" s="4" t="s">
        <v>151</v>
      </c>
      <c r="E36" s="24">
        <v>0.05</v>
      </c>
      <c r="F36" s="4" t="s">
        <v>152</v>
      </c>
      <c r="G36" s="5" t="s">
        <v>26</v>
      </c>
      <c r="J36" s="4" t="s">
        <v>27</v>
      </c>
      <c r="K36" s="5" t="s">
        <v>153</v>
      </c>
      <c r="L36" s="27" t="s">
        <v>154</v>
      </c>
      <c r="M36" s="5">
        <v>1</v>
      </c>
      <c r="N36" s="4">
        <v>100</v>
      </c>
      <c r="O36" s="5">
        <v>0.087</v>
      </c>
      <c r="P36" s="4">
        <v>0.009</v>
      </c>
      <c r="Q36" s="5">
        <v>0.003</v>
      </c>
      <c r="R36" s="4">
        <f t="shared" ref="R36:R65" si="7">M36*O36</f>
        <v>0.087</v>
      </c>
      <c r="S36" s="5">
        <f>M36*Q36</f>
        <v>0.003</v>
      </c>
      <c r="T36" s="4">
        <f>N36*Q36</f>
        <v>0.3</v>
      </c>
    </row>
    <row r="37" spans="1:20">
      <c r="A37" s="3" t="s">
        <v>150</v>
      </c>
      <c r="B37" s="13" t="s">
        <v>155</v>
      </c>
      <c r="C37" s="5" t="s">
        <v>22</v>
      </c>
      <c r="D37" s="4" t="s">
        <v>156</v>
      </c>
      <c r="E37" s="5" t="s">
        <v>157</v>
      </c>
      <c r="F37" s="4" t="s">
        <v>152</v>
      </c>
      <c r="G37" s="5" t="s">
        <v>26</v>
      </c>
      <c r="J37" s="4" t="s">
        <v>27</v>
      </c>
      <c r="K37" s="5" t="s">
        <v>158</v>
      </c>
      <c r="L37" s="27" t="s">
        <v>159</v>
      </c>
      <c r="M37" s="5">
        <v>13</v>
      </c>
      <c r="N37" s="4">
        <v>100</v>
      </c>
      <c r="O37" s="5">
        <v>0.087</v>
      </c>
      <c r="P37" s="4">
        <v>0.01</v>
      </c>
      <c r="Q37" s="5">
        <v>0.003</v>
      </c>
      <c r="R37" s="4">
        <f t="shared" si="7"/>
        <v>1.131</v>
      </c>
      <c r="S37" s="5">
        <f t="shared" ref="S37:S51" si="8">M37*Q37</f>
        <v>0.039</v>
      </c>
      <c r="T37" s="4">
        <f t="shared" ref="T37:T51" si="9">N37*Q37</f>
        <v>0.3</v>
      </c>
    </row>
    <row r="38" spans="1:20">
      <c r="A38" s="3" t="s">
        <v>150</v>
      </c>
      <c r="B38" s="13" t="s">
        <v>160</v>
      </c>
      <c r="C38" s="5" t="s">
        <v>22</v>
      </c>
      <c r="D38" s="4" t="s">
        <v>161</v>
      </c>
      <c r="E38" s="24">
        <v>0.05</v>
      </c>
      <c r="F38" s="4" t="s">
        <v>152</v>
      </c>
      <c r="G38" s="5" t="s">
        <v>26</v>
      </c>
      <c r="J38" s="4" t="s">
        <v>27</v>
      </c>
      <c r="K38" s="5" t="s">
        <v>162</v>
      </c>
      <c r="L38" s="27" t="s">
        <v>163</v>
      </c>
      <c r="M38" s="5">
        <v>1</v>
      </c>
      <c r="N38" s="4">
        <v>100</v>
      </c>
      <c r="O38" s="5">
        <v>0.087</v>
      </c>
      <c r="P38" s="4">
        <v>0.01</v>
      </c>
      <c r="Q38" s="5">
        <v>0.003</v>
      </c>
      <c r="R38" s="4">
        <f t="shared" si="7"/>
        <v>0.087</v>
      </c>
      <c r="S38" s="5">
        <f t="shared" si="8"/>
        <v>0.003</v>
      </c>
      <c r="T38" s="4">
        <f t="shared" si="9"/>
        <v>0.3</v>
      </c>
    </row>
    <row r="39" spans="1:20">
      <c r="A39" s="3" t="s">
        <v>150</v>
      </c>
      <c r="B39" s="13" t="s">
        <v>164</v>
      </c>
      <c r="C39" s="5" t="s">
        <v>22</v>
      </c>
      <c r="D39" s="4" t="s">
        <v>165</v>
      </c>
      <c r="E39" s="5" t="s">
        <v>166</v>
      </c>
      <c r="F39" s="4" t="s">
        <v>152</v>
      </c>
      <c r="G39" s="5" t="s">
        <v>26</v>
      </c>
      <c r="J39" s="4" t="s">
        <v>27</v>
      </c>
      <c r="K39" s="5" t="s">
        <v>167</v>
      </c>
      <c r="L39" s="27" t="s">
        <v>168</v>
      </c>
      <c r="M39" s="5">
        <v>1</v>
      </c>
      <c r="N39" s="4">
        <v>100</v>
      </c>
      <c r="O39" s="5">
        <v>0.087</v>
      </c>
      <c r="P39" s="4">
        <v>0.01</v>
      </c>
      <c r="Q39" s="5">
        <v>0.003</v>
      </c>
      <c r="R39" s="4">
        <f t="shared" si="7"/>
        <v>0.087</v>
      </c>
      <c r="S39" s="5">
        <f t="shared" si="8"/>
        <v>0.003</v>
      </c>
      <c r="T39" s="4">
        <f t="shared" si="9"/>
        <v>0.3</v>
      </c>
    </row>
    <row r="40" spans="1:20">
      <c r="A40" s="3" t="s">
        <v>150</v>
      </c>
      <c r="B40" s="13">
        <v>140</v>
      </c>
      <c r="C40" s="5" t="s">
        <v>22</v>
      </c>
      <c r="D40" s="4" t="s">
        <v>169</v>
      </c>
      <c r="E40" s="24">
        <v>0.01</v>
      </c>
      <c r="F40" s="4" t="s">
        <v>152</v>
      </c>
      <c r="G40" s="5" t="s">
        <v>26</v>
      </c>
      <c r="J40" s="4" t="s">
        <v>27</v>
      </c>
      <c r="K40" s="5" t="s">
        <v>170</v>
      </c>
      <c r="L40" s="27" t="s">
        <v>171</v>
      </c>
      <c r="M40" s="5">
        <v>1</v>
      </c>
      <c r="N40" s="4">
        <v>100</v>
      </c>
      <c r="O40" s="5">
        <v>0.087</v>
      </c>
      <c r="P40" s="4">
        <v>0.01</v>
      </c>
      <c r="Q40" s="5">
        <v>0.003</v>
      </c>
      <c r="R40" s="4">
        <f t="shared" si="7"/>
        <v>0.087</v>
      </c>
      <c r="S40" s="5">
        <f t="shared" si="8"/>
        <v>0.003</v>
      </c>
      <c r="T40" s="4">
        <f t="shared" si="9"/>
        <v>0.3</v>
      </c>
    </row>
    <row r="41" spans="1:20">
      <c r="A41" s="3" t="s">
        <v>150</v>
      </c>
      <c r="B41" s="13" t="s">
        <v>172</v>
      </c>
      <c r="C41" s="5" t="s">
        <v>22</v>
      </c>
      <c r="D41" s="4" t="s">
        <v>173</v>
      </c>
      <c r="E41" s="24">
        <v>0.01</v>
      </c>
      <c r="F41" s="4" t="s">
        <v>152</v>
      </c>
      <c r="G41" s="5" t="s">
        <v>26</v>
      </c>
      <c r="J41" s="4" t="s">
        <v>27</v>
      </c>
      <c r="K41" s="5" t="s">
        <v>174</v>
      </c>
      <c r="L41" s="27" t="s">
        <v>175</v>
      </c>
      <c r="M41" s="5">
        <v>1</v>
      </c>
      <c r="N41" s="4">
        <v>100</v>
      </c>
      <c r="O41" s="5">
        <v>0.087</v>
      </c>
      <c r="P41" s="4">
        <v>0.01</v>
      </c>
      <c r="Q41" s="5">
        <v>0.003</v>
      </c>
      <c r="R41" s="4">
        <f t="shared" si="7"/>
        <v>0.087</v>
      </c>
      <c r="S41" s="5">
        <f t="shared" si="8"/>
        <v>0.003</v>
      </c>
      <c r="T41" s="4">
        <f t="shared" si="9"/>
        <v>0.3</v>
      </c>
    </row>
    <row r="42" spans="1:20">
      <c r="A42" s="3" t="s">
        <v>150</v>
      </c>
      <c r="B42" s="13" t="s">
        <v>176</v>
      </c>
      <c r="C42" s="5" t="s">
        <v>22</v>
      </c>
      <c r="D42" s="4" t="s">
        <v>177</v>
      </c>
      <c r="E42" s="24">
        <v>0.01</v>
      </c>
      <c r="F42" s="4" t="s">
        <v>152</v>
      </c>
      <c r="G42" s="5" t="s">
        <v>26</v>
      </c>
      <c r="J42" s="4" t="s">
        <v>27</v>
      </c>
      <c r="K42" s="5" t="s">
        <v>178</v>
      </c>
      <c r="L42" s="27" t="s">
        <v>179</v>
      </c>
      <c r="M42" s="5">
        <v>1</v>
      </c>
      <c r="N42" s="4">
        <v>100</v>
      </c>
      <c r="O42" s="5">
        <v>0.087</v>
      </c>
      <c r="P42" s="4">
        <v>0.01</v>
      </c>
      <c r="Q42" s="5">
        <v>0.003</v>
      </c>
      <c r="R42" s="4">
        <f t="shared" si="7"/>
        <v>0.087</v>
      </c>
      <c r="S42" s="5">
        <f t="shared" si="8"/>
        <v>0.003</v>
      </c>
      <c r="T42" s="4">
        <f t="shared" si="9"/>
        <v>0.3</v>
      </c>
    </row>
    <row r="43" spans="1:20">
      <c r="A43" s="3" t="s">
        <v>150</v>
      </c>
      <c r="B43" s="13" t="s">
        <v>180</v>
      </c>
      <c r="C43" s="5" t="s">
        <v>22</v>
      </c>
      <c r="D43" s="4" t="s">
        <v>181</v>
      </c>
      <c r="E43" s="24">
        <v>0.01</v>
      </c>
      <c r="F43" s="4" t="s">
        <v>152</v>
      </c>
      <c r="G43" s="5" t="s">
        <v>26</v>
      </c>
      <c r="J43" s="4" t="s">
        <v>27</v>
      </c>
      <c r="K43" s="5" t="s">
        <v>182</v>
      </c>
      <c r="L43" s="27" t="s">
        <v>183</v>
      </c>
      <c r="M43" s="5">
        <v>1</v>
      </c>
      <c r="N43" s="4">
        <v>100</v>
      </c>
      <c r="O43" s="5">
        <v>0.087</v>
      </c>
      <c r="P43" s="4">
        <v>0.01</v>
      </c>
      <c r="Q43" s="5">
        <v>0.003</v>
      </c>
      <c r="R43" s="4">
        <f t="shared" si="7"/>
        <v>0.087</v>
      </c>
      <c r="S43" s="5">
        <f t="shared" si="8"/>
        <v>0.003</v>
      </c>
      <c r="T43" s="4">
        <f t="shared" si="9"/>
        <v>0.3</v>
      </c>
    </row>
    <row r="44" spans="1:20">
      <c r="A44" s="3" t="s">
        <v>150</v>
      </c>
      <c r="B44" s="13" t="s">
        <v>184</v>
      </c>
      <c r="C44" s="5" t="s">
        <v>22</v>
      </c>
      <c r="D44" s="4" t="s">
        <v>185</v>
      </c>
      <c r="E44" s="24">
        <v>0.05</v>
      </c>
      <c r="F44" s="4" t="s">
        <v>152</v>
      </c>
      <c r="G44" s="5" t="s">
        <v>26</v>
      </c>
      <c r="J44" s="4" t="s">
        <v>27</v>
      </c>
      <c r="K44" s="5" t="s">
        <v>186</v>
      </c>
      <c r="L44" s="27" t="s">
        <v>187</v>
      </c>
      <c r="M44" s="5">
        <v>1</v>
      </c>
      <c r="N44" s="4">
        <v>100</v>
      </c>
      <c r="O44" s="5">
        <v>0.087</v>
      </c>
      <c r="P44" s="4">
        <v>0.01</v>
      </c>
      <c r="Q44" s="5">
        <v>0.003</v>
      </c>
      <c r="R44" s="4">
        <f t="shared" si="7"/>
        <v>0.087</v>
      </c>
      <c r="S44" s="5">
        <f t="shared" si="8"/>
        <v>0.003</v>
      </c>
      <c r="T44" s="4">
        <f t="shared" si="9"/>
        <v>0.3</v>
      </c>
    </row>
    <row r="45" spans="1:20">
      <c r="A45" s="3" t="s">
        <v>150</v>
      </c>
      <c r="B45" s="13" t="s">
        <v>188</v>
      </c>
      <c r="C45" s="5" t="s">
        <v>22</v>
      </c>
      <c r="D45" s="4" t="s">
        <v>189</v>
      </c>
      <c r="E45" s="24">
        <v>0.01</v>
      </c>
      <c r="F45" s="4" t="s">
        <v>152</v>
      </c>
      <c r="G45" s="5" t="s">
        <v>26</v>
      </c>
      <c r="J45" s="4" t="s">
        <v>27</v>
      </c>
      <c r="K45" s="28" t="s">
        <v>190</v>
      </c>
      <c r="L45" s="27" t="s">
        <v>191</v>
      </c>
      <c r="M45" s="5">
        <v>1</v>
      </c>
      <c r="N45" s="4">
        <v>100</v>
      </c>
      <c r="O45" s="5">
        <v>0.087</v>
      </c>
      <c r="P45" s="4">
        <v>0.01</v>
      </c>
      <c r="Q45" s="5">
        <v>0.003</v>
      </c>
      <c r="R45" s="4">
        <f t="shared" si="7"/>
        <v>0.087</v>
      </c>
      <c r="S45" s="5">
        <f t="shared" si="8"/>
        <v>0.003</v>
      </c>
      <c r="T45" s="4">
        <f t="shared" si="9"/>
        <v>0.3</v>
      </c>
    </row>
    <row r="46" spans="1:20">
      <c r="A46" s="3" t="s">
        <v>150</v>
      </c>
      <c r="B46" s="13" t="s">
        <v>192</v>
      </c>
      <c r="C46" s="5" t="s">
        <v>22</v>
      </c>
      <c r="D46" s="4" t="s">
        <v>193</v>
      </c>
      <c r="E46" s="24">
        <v>0.01</v>
      </c>
      <c r="F46" s="4" t="s">
        <v>152</v>
      </c>
      <c r="G46" s="5" t="s">
        <v>26</v>
      </c>
      <c r="J46" s="4" t="s">
        <v>27</v>
      </c>
      <c r="K46" s="5" t="s">
        <v>194</v>
      </c>
      <c r="L46" s="27" t="s">
        <v>195</v>
      </c>
      <c r="M46" s="5">
        <v>4</v>
      </c>
      <c r="N46" s="4">
        <v>100</v>
      </c>
      <c r="O46" s="5">
        <v>0.087</v>
      </c>
      <c r="P46" s="4">
        <v>0.01</v>
      </c>
      <c r="Q46" s="5">
        <v>0.003</v>
      </c>
      <c r="R46" s="4">
        <f t="shared" si="7"/>
        <v>0.348</v>
      </c>
      <c r="S46" s="5">
        <f t="shared" si="8"/>
        <v>0.012</v>
      </c>
      <c r="T46" s="4">
        <f t="shared" si="9"/>
        <v>0.3</v>
      </c>
    </row>
    <row r="47" spans="1:20">
      <c r="A47" s="3" t="s">
        <v>150</v>
      </c>
      <c r="B47" s="13" t="s">
        <v>196</v>
      </c>
      <c r="C47" s="5" t="s">
        <v>22</v>
      </c>
      <c r="D47" s="4" t="s">
        <v>197</v>
      </c>
      <c r="E47" s="24">
        <v>0.01</v>
      </c>
      <c r="F47" s="4" t="s">
        <v>152</v>
      </c>
      <c r="G47" s="5" t="s">
        <v>26</v>
      </c>
      <c r="J47" s="4" t="s">
        <v>27</v>
      </c>
      <c r="K47" s="5" t="s">
        <v>198</v>
      </c>
      <c r="L47" s="27" t="s">
        <v>199</v>
      </c>
      <c r="M47" s="5">
        <v>1</v>
      </c>
      <c r="N47" s="4">
        <v>100</v>
      </c>
      <c r="O47" s="5">
        <v>0.087</v>
      </c>
      <c r="P47" s="4">
        <v>0.01</v>
      </c>
      <c r="Q47" s="5">
        <v>0.003</v>
      </c>
      <c r="R47" s="4">
        <f t="shared" si="7"/>
        <v>0.087</v>
      </c>
      <c r="S47" s="5">
        <f t="shared" si="8"/>
        <v>0.003</v>
      </c>
      <c r="T47" s="4">
        <f t="shared" si="9"/>
        <v>0.3</v>
      </c>
    </row>
    <row r="48" spans="1:20">
      <c r="A48" s="3" t="s">
        <v>150</v>
      </c>
      <c r="B48" s="13" t="s">
        <v>200</v>
      </c>
      <c r="C48" s="5" t="s">
        <v>22</v>
      </c>
      <c r="D48" s="4" t="s">
        <v>201</v>
      </c>
      <c r="E48" s="24">
        <v>0.01</v>
      </c>
      <c r="F48" s="4" t="s">
        <v>152</v>
      </c>
      <c r="G48" s="5" t="s">
        <v>26</v>
      </c>
      <c r="J48" s="4" t="s">
        <v>27</v>
      </c>
      <c r="K48" s="5" t="s">
        <v>202</v>
      </c>
      <c r="L48" s="27" t="s">
        <v>203</v>
      </c>
      <c r="M48" s="5">
        <v>1</v>
      </c>
      <c r="N48" s="4">
        <v>100</v>
      </c>
      <c r="O48" s="5">
        <v>0.087</v>
      </c>
      <c r="P48" s="4">
        <v>0.01</v>
      </c>
      <c r="Q48" s="5">
        <v>0.003</v>
      </c>
      <c r="R48" s="4">
        <f t="shared" si="7"/>
        <v>0.087</v>
      </c>
      <c r="S48" s="5">
        <f t="shared" si="8"/>
        <v>0.003</v>
      </c>
      <c r="T48" s="4">
        <f t="shared" si="9"/>
        <v>0.3</v>
      </c>
    </row>
    <row r="49" spans="1:20">
      <c r="A49" s="3" t="s">
        <v>150</v>
      </c>
      <c r="B49" s="13" t="s">
        <v>204</v>
      </c>
      <c r="C49" s="5" t="s">
        <v>22</v>
      </c>
      <c r="D49" s="4" t="s">
        <v>205</v>
      </c>
      <c r="E49" s="24">
        <v>0.01</v>
      </c>
      <c r="F49" s="4" t="s">
        <v>152</v>
      </c>
      <c r="G49" s="5" t="s">
        <v>26</v>
      </c>
      <c r="J49" s="4" t="s">
        <v>27</v>
      </c>
      <c r="K49" s="5" t="s">
        <v>206</v>
      </c>
      <c r="L49" s="27" t="s">
        <v>207</v>
      </c>
      <c r="M49" s="5">
        <v>1</v>
      </c>
      <c r="N49" s="4">
        <v>100</v>
      </c>
      <c r="O49" s="5">
        <v>0.087</v>
      </c>
      <c r="P49" s="4">
        <v>0.01</v>
      </c>
      <c r="Q49" s="5">
        <v>0.003</v>
      </c>
      <c r="R49" s="4">
        <f t="shared" si="7"/>
        <v>0.087</v>
      </c>
      <c r="S49" s="5">
        <f t="shared" si="8"/>
        <v>0.003</v>
      </c>
      <c r="T49" s="4">
        <f t="shared" si="9"/>
        <v>0.3</v>
      </c>
    </row>
    <row r="50" spans="1:20">
      <c r="A50" s="3" t="s">
        <v>150</v>
      </c>
      <c r="B50" s="13" t="s">
        <v>208</v>
      </c>
      <c r="C50" s="5" t="s">
        <v>22</v>
      </c>
      <c r="D50" s="4" t="s">
        <v>209</v>
      </c>
      <c r="E50" s="24" t="s">
        <v>210</v>
      </c>
      <c r="F50" s="4" t="s">
        <v>152</v>
      </c>
      <c r="G50" s="5" t="s">
        <v>26</v>
      </c>
      <c r="J50" s="4" t="s">
        <v>27</v>
      </c>
      <c r="K50" s="5" t="s">
        <v>211</v>
      </c>
      <c r="L50" s="27" t="s">
        <v>212</v>
      </c>
      <c r="M50" s="5">
        <v>4</v>
      </c>
      <c r="N50" s="4">
        <v>100</v>
      </c>
      <c r="O50" s="5">
        <v>0.087</v>
      </c>
      <c r="P50" s="4">
        <v>0.01</v>
      </c>
      <c r="Q50" s="5">
        <v>0.003</v>
      </c>
      <c r="R50" s="4">
        <f t="shared" si="7"/>
        <v>0.348</v>
      </c>
      <c r="S50" s="5">
        <f t="shared" si="8"/>
        <v>0.012</v>
      </c>
      <c r="T50" s="4">
        <f t="shared" si="9"/>
        <v>0.3</v>
      </c>
    </row>
    <row r="51" spans="1:20">
      <c r="A51" s="3" t="s">
        <v>150</v>
      </c>
      <c r="B51" s="13" t="s">
        <v>213</v>
      </c>
      <c r="C51" s="5" t="s">
        <v>22</v>
      </c>
      <c r="D51" s="4" t="s">
        <v>214</v>
      </c>
      <c r="E51" s="24">
        <v>0.01</v>
      </c>
      <c r="F51" s="4" t="s">
        <v>152</v>
      </c>
      <c r="G51" s="5" t="s">
        <v>26</v>
      </c>
      <c r="J51" s="4" t="s">
        <v>27</v>
      </c>
      <c r="K51" s="5" t="s">
        <v>215</v>
      </c>
      <c r="L51" s="4" t="s">
        <v>216</v>
      </c>
      <c r="M51" s="5">
        <v>1</v>
      </c>
      <c r="N51" s="4">
        <v>100</v>
      </c>
      <c r="O51" s="5">
        <v>0.087</v>
      </c>
      <c r="P51" s="4">
        <v>0.01</v>
      </c>
      <c r="Q51" s="5">
        <v>0.003</v>
      </c>
      <c r="R51" s="4">
        <f t="shared" si="7"/>
        <v>0.087</v>
      </c>
      <c r="S51" s="5">
        <f t="shared" si="8"/>
        <v>0.003</v>
      </c>
      <c r="T51" s="4">
        <f t="shared" si="9"/>
        <v>0.3</v>
      </c>
    </row>
    <row r="52" s="2" customFormat="1" spans="1:408">
      <c r="A52" s="14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1"/>
      <c r="S52" s="16"/>
      <c r="T52" s="15"/>
      <c r="U52" s="33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</row>
    <row r="53" spans="1:20">
      <c r="A53" s="3" t="s">
        <v>217</v>
      </c>
      <c r="B53" s="13" t="s">
        <v>218</v>
      </c>
      <c r="C53" s="5" t="s">
        <v>219</v>
      </c>
      <c r="D53" s="4" t="s">
        <v>220</v>
      </c>
      <c r="E53" s="5" t="s">
        <v>221</v>
      </c>
      <c r="F53" s="4" t="s">
        <v>222</v>
      </c>
      <c r="G53" s="5" t="s">
        <v>223</v>
      </c>
      <c r="J53" s="4" t="s">
        <v>27</v>
      </c>
      <c r="K53" s="5" t="s">
        <v>224</v>
      </c>
      <c r="L53" s="4" t="s">
        <v>225</v>
      </c>
      <c r="M53" s="5">
        <v>1</v>
      </c>
      <c r="N53" s="4">
        <f t="shared" ref="N53:N62" si="10">3*M53</f>
        <v>3</v>
      </c>
      <c r="O53" s="5">
        <v>2.51</v>
      </c>
      <c r="P53" s="4">
        <v>2.47</v>
      </c>
      <c r="Q53" s="5">
        <v>2.08</v>
      </c>
      <c r="R53" s="4">
        <f t="shared" si="7"/>
        <v>2.51</v>
      </c>
      <c r="S53" s="5">
        <f>M53*Q53</f>
        <v>2.08</v>
      </c>
      <c r="T53" s="4">
        <f>N53*O53</f>
        <v>7.53</v>
      </c>
    </row>
    <row r="54" spans="1:20">
      <c r="A54" s="3" t="s">
        <v>226</v>
      </c>
      <c r="B54" s="13" t="s">
        <v>227</v>
      </c>
      <c r="C54" s="5" t="s">
        <v>228</v>
      </c>
      <c r="D54" s="4" t="s">
        <v>229</v>
      </c>
      <c r="F54" s="4" t="s">
        <v>230</v>
      </c>
      <c r="G54" s="5" t="s">
        <v>26</v>
      </c>
      <c r="J54" s="4" t="s">
        <v>27</v>
      </c>
      <c r="K54" s="5" t="s">
        <v>231</v>
      </c>
      <c r="L54" s="4" t="s">
        <v>232</v>
      </c>
      <c r="M54" s="5">
        <v>1</v>
      </c>
      <c r="N54" s="4">
        <v>0</v>
      </c>
      <c r="O54" s="5">
        <v>3.26</v>
      </c>
      <c r="P54" s="4">
        <v>2.93</v>
      </c>
      <c r="Q54" s="5">
        <v>2.39</v>
      </c>
      <c r="R54" s="4">
        <f t="shared" si="7"/>
        <v>3.26</v>
      </c>
      <c r="S54" s="5">
        <f t="shared" ref="S54:S62" si="11">M54*Q54</f>
        <v>2.39</v>
      </c>
      <c r="T54" s="4">
        <f t="shared" ref="T54:T61" si="12">N54*O54</f>
        <v>0</v>
      </c>
    </row>
    <row r="55" spans="1:20">
      <c r="A55" s="3" t="s">
        <v>233</v>
      </c>
      <c r="B55" s="13" t="s">
        <v>234</v>
      </c>
      <c r="C55" s="5" t="s">
        <v>235</v>
      </c>
      <c r="D55" s="4" t="s">
        <v>236</v>
      </c>
      <c r="F55" s="4" t="s">
        <v>237</v>
      </c>
      <c r="G55" s="5" t="s">
        <v>26</v>
      </c>
      <c r="J55" s="4" t="s">
        <v>27</v>
      </c>
      <c r="K55" s="5" t="s">
        <v>238</v>
      </c>
      <c r="L55" s="4" t="s">
        <v>239</v>
      </c>
      <c r="M55" s="5">
        <v>1</v>
      </c>
      <c r="N55" s="4">
        <f t="shared" si="10"/>
        <v>3</v>
      </c>
      <c r="O55" s="5">
        <v>6.65</v>
      </c>
      <c r="P55" s="4">
        <v>5.41</v>
      </c>
      <c r="Q55" s="5">
        <v>3.3</v>
      </c>
      <c r="R55" s="4">
        <f t="shared" si="7"/>
        <v>6.65</v>
      </c>
      <c r="S55" s="5">
        <f t="shared" si="11"/>
        <v>3.3</v>
      </c>
      <c r="T55" s="4">
        <f t="shared" si="12"/>
        <v>19.95</v>
      </c>
    </row>
    <row r="56" spans="1:20">
      <c r="A56" s="3" t="s">
        <v>240</v>
      </c>
      <c r="B56" s="13" t="s">
        <v>241</v>
      </c>
      <c r="C56" s="5" t="s">
        <v>242</v>
      </c>
      <c r="D56" s="4" t="s">
        <v>243</v>
      </c>
      <c r="F56" s="4" t="s">
        <v>230</v>
      </c>
      <c r="G56" s="5" t="s">
        <v>26</v>
      </c>
      <c r="J56" s="4" t="s">
        <v>27</v>
      </c>
      <c r="K56" s="5" t="s">
        <v>244</v>
      </c>
      <c r="L56" s="4" t="s">
        <v>245</v>
      </c>
      <c r="M56" s="5">
        <v>1</v>
      </c>
      <c r="N56" s="4">
        <v>0</v>
      </c>
      <c r="O56" s="5">
        <v>5.62</v>
      </c>
      <c r="P56" s="4">
        <v>5.08</v>
      </c>
      <c r="Q56" s="5">
        <v>4.2</v>
      </c>
      <c r="R56" s="4">
        <f t="shared" si="7"/>
        <v>5.62</v>
      </c>
      <c r="S56" s="5">
        <f t="shared" si="11"/>
        <v>4.2</v>
      </c>
      <c r="T56" s="4">
        <f t="shared" si="12"/>
        <v>0</v>
      </c>
    </row>
    <row r="57" spans="1:20">
      <c r="A57" s="3" t="s">
        <v>246</v>
      </c>
      <c r="B57" s="13" t="s">
        <v>247</v>
      </c>
      <c r="C57" s="5" t="s">
        <v>248</v>
      </c>
      <c r="D57" s="4" t="s">
        <v>249</v>
      </c>
      <c r="F57" s="4" t="s">
        <v>250</v>
      </c>
      <c r="G57" s="5" t="s">
        <v>26</v>
      </c>
      <c r="J57" s="4" t="s">
        <v>27</v>
      </c>
      <c r="K57" s="5" t="s">
        <v>251</v>
      </c>
      <c r="L57" s="4" t="s">
        <v>252</v>
      </c>
      <c r="M57" s="5">
        <v>1</v>
      </c>
      <c r="N57" s="4">
        <f t="shared" si="10"/>
        <v>3</v>
      </c>
      <c r="O57" s="5">
        <v>0.253</v>
      </c>
      <c r="P57" s="4">
        <v>0.175</v>
      </c>
      <c r="Q57" s="5">
        <v>0.073</v>
      </c>
      <c r="R57" s="4">
        <f t="shared" si="7"/>
        <v>0.253</v>
      </c>
      <c r="S57" s="5">
        <f t="shared" si="11"/>
        <v>0.073</v>
      </c>
      <c r="T57" s="4">
        <f t="shared" si="12"/>
        <v>0.759</v>
      </c>
    </row>
    <row r="58" spans="1:20">
      <c r="A58" s="3" t="s">
        <v>253</v>
      </c>
      <c r="B58" s="13" t="s">
        <v>254</v>
      </c>
      <c r="C58" s="5" t="s">
        <v>105</v>
      </c>
      <c r="D58" s="4" t="s">
        <v>255</v>
      </c>
      <c r="E58" s="5" t="s">
        <v>254</v>
      </c>
      <c r="F58" s="4" t="s">
        <v>256</v>
      </c>
      <c r="G58" s="5" t="s">
        <v>26</v>
      </c>
      <c r="J58" s="4" t="s">
        <v>27</v>
      </c>
      <c r="K58" s="5" t="s">
        <v>254</v>
      </c>
      <c r="L58" s="4" t="s">
        <v>257</v>
      </c>
      <c r="M58" s="5">
        <v>1</v>
      </c>
      <c r="N58" s="4">
        <f t="shared" si="10"/>
        <v>3</v>
      </c>
      <c r="O58" s="5">
        <v>0.996</v>
      </c>
      <c r="P58" s="4">
        <v>0.789</v>
      </c>
      <c r="Q58" s="5">
        <v>0.625</v>
      </c>
      <c r="R58" s="4">
        <f t="shared" si="7"/>
        <v>0.996</v>
      </c>
      <c r="S58" s="5">
        <f t="shared" si="11"/>
        <v>0.625</v>
      </c>
      <c r="T58" s="4">
        <f t="shared" si="12"/>
        <v>2.988</v>
      </c>
    </row>
    <row r="59" spans="1:20">
      <c r="A59" s="3" t="s">
        <v>258</v>
      </c>
      <c r="B59" s="13" t="s">
        <v>259</v>
      </c>
      <c r="C59" s="5" t="s">
        <v>260</v>
      </c>
      <c r="D59" s="4" t="s">
        <v>261</v>
      </c>
      <c r="E59" s="5" t="s">
        <v>262</v>
      </c>
      <c r="F59" s="4" t="s">
        <v>230</v>
      </c>
      <c r="G59" s="5" t="s">
        <v>26</v>
      </c>
      <c r="J59" s="4" t="s">
        <v>27</v>
      </c>
      <c r="K59" s="5" t="s">
        <v>263</v>
      </c>
      <c r="L59" s="4" t="s">
        <v>264</v>
      </c>
      <c r="M59" s="5">
        <v>1</v>
      </c>
      <c r="N59" s="4">
        <v>0</v>
      </c>
      <c r="O59" s="5">
        <v>0.576</v>
      </c>
      <c r="P59" s="4">
        <v>0.477</v>
      </c>
      <c r="Q59" s="5">
        <v>0.307</v>
      </c>
      <c r="R59" s="4">
        <f t="shared" si="7"/>
        <v>0.576</v>
      </c>
      <c r="S59" s="5">
        <f t="shared" si="11"/>
        <v>0.307</v>
      </c>
      <c r="T59" s="4">
        <f t="shared" si="12"/>
        <v>0</v>
      </c>
    </row>
    <row r="60" spans="1:20">
      <c r="A60" s="3" t="s">
        <v>265</v>
      </c>
      <c r="B60" s="13" t="s">
        <v>266</v>
      </c>
      <c r="C60" s="5" t="s">
        <v>267</v>
      </c>
      <c r="D60" s="4" t="s">
        <v>268</v>
      </c>
      <c r="F60" s="4" t="s">
        <v>230</v>
      </c>
      <c r="G60" s="5" t="s">
        <v>26</v>
      </c>
      <c r="J60" s="4" t="s">
        <v>27</v>
      </c>
      <c r="K60" s="5" t="s">
        <v>269</v>
      </c>
      <c r="L60" s="4" t="s">
        <v>270</v>
      </c>
      <c r="M60" s="5">
        <v>2</v>
      </c>
      <c r="N60" s="4">
        <f t="shared" si="10"/>
        <v>6</v>
      </c>
      <c r="O60" s="5">
        <v>2.54</v>
      </c>
      <c r="P60" s="4">
        <v>2.29</v>
      </c>
      <c r="Q60" s="5">
        <v>1.87</v>
      </c>
      <c r="R60" s="4">
        <f t="shared" si="7"/>
        <v>5.08</v>
      </c>
      <c r="S60" s="5">
        <f t="shared" si="11"/>
        <v>3.74</v>
      </c>
      <c r="T60" s="4">
        <f t="shared" si="12"/>
        <v>15.24</v>
      </c>
    </row>
    <row r="61" spans="1:21">
      <c r="A61" s="3" t="s">
        <v>271</v>
      </c>
      <c r="B61" s="21" t="s">
        <v>272</v>
      </c>
      <c r="C61" s="5" t="s">
        <v>228</v>
      </c>
      <c r="D61" s="4" t="s">
        <v>273</v>
      </c>
      <c r="E61" s="25"/>
      <c r="F61" s="4" t="s">
        <v>274</v>
      </c>
      <c r="G61" s="5" t="s">
        <v>223</v>
      </c>
      <c r="H61" s="4"/>
      <c r="I61" s="5"/>
      <c r="J61" s="4" t="s">
        <v>27</v>
      </c>
      <c r="K61" s="29" t="s">
        <v>275</v>
      </c>
      <c r="L61" s="27" t="s">
        <v>276</v>
      </c>
      <c r="M61" s="29">
        <v>1</v>
      </c>
      <c r="N61" s="27">
        <f t="shared" si="10"/>
        <v>3</v>
      </c>
      <c r="O61" s="29">
        <v>1.94</v>
      </c>
      <c r="P61" s="27">
        <v>1.91</v>
      </c>
      <c r="Q61" s="29">
        <v>1.47</v>
      </c>
      <c r="R61" s="27">
        <f t="shared" si="7"/>
        <v>1.94</v>
      </c>
      <c r="S61" s="29">
        <f t="shared" si="11"/>
        <v>1.47</v>
      </c>
      <c r="T61" s="27">
        <f t="shared" si="12"/>
        <v>5.82</v>
      </c>
      <c r="U61" s="34"/>
    </row>
    <row r="62" spans="1:21">
      <c r="A62" s="3" t="s">
        <v>277</v>
      </c>
      <c r="B62" s="21" t="s">
        <v>278</v>
      </c>
      <c r="C62" s="5" t="s">
        <v>279</v>
      </c>
      <c r="D62" s="4"/>
      <c r="E62" s="19"/>
      <c r="F62" s="4" t="s">
        <v>280</v>
      </c>
      <c r="G62" s="5"/>
      <c r="H62" s="4"/>
      <c r="I62" s="5"/>
      <c r="J62" s="4" t="s">
        <v>27</v>
      </c>
      <c r="K62" s="5" t="s">
        <v>281</v>
      </c>
      <c r="L62" s="27" t="s">
        <v>282</v>
      </c>
      <c r="M62" s="29">
        <v>1</v>
      </c>
      <c r="N62" s="27">
        <f t="shared" si="10"/>
        <v>3</v>
      </c>
      <c r="O62" s="29">
        <v>0.367</v>
      </c>
      <c r="P62" s="27">
        <v>0.362</v>
      </c>
      <c r="Q62" s="29">
        <v>0.298</v>
      </c>
      <c r="R62" s="27">
        <f>M62*O62</f>
        <v>0.367</v>
      </c>
      <c r="S62" s="29">
        <f>M62*Q62</f>
        <v>0.298</v>
      </c>
      <c r="T62" s="27">
        <f>N62*O62</f>
        <v>1.101</v>
      </c>
      <c r="U62" s="34"/>
    </row>
    <row r="63" s="2" customFormat="1" spans="1:408">
      <c r="A63" s="14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1"/>
      <c r="S63" s="16"/>
      <c r="T63" s="15"/>
      <c r="U63" s="33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</row>
    <row r="66" spans="18:20">
      <c r="R66" s="4" t="s">
        <v>283</v>
      </c>
      <c r="S66" s="5" t="s">
        <v>283</v>
      </c>
      <c r="T66" s="4" t="s">
        <v>283</v>
      </c>
    </row>
    <row r="67" spans="18:20">
      <c r="R67" s="4">
        <f>SUM(R3:R63)</f>
        <v>40.175</v>
      </c>
      <c r="S67" s="5">
        <f>SUM(S3:S62)</f>
        <v>22.619</v>
      </c>
      <c r="T67" s="4">
        <f>SUM(T3:T63)</f>
        <v>101.506</v>
      </c>
    </row>
    <row r="70" spans="4:7">
      <c r="D70" s="4" t="s">
        <v>284</v>
      </c>
      <c r="G70" s="5" t="s">
        <v>223</v>
      </c>
    </row>
  </sheetData>
  <hyperlinks>
    <hyperlink ref="L13" r:id="rId1" display="https://eu.mouser.com/ProductDetail/Murata-Electronics/GRM188R60J226MEA0D?qs=sGAEpiMZZMs0AnBnWHyRQE145Nb6Pjkyo3rf03lmerU%3D" tooltip="https://eu.mouser.com/ProductDetail/Murata-Electronics/GRM188R60J226MEA0D?qs=sGAEpiMZZMs0AnBnWHyRQE145Nb6Pjkyo3rf03lmerU%3D"/>
    <hyperlink ref="L60" r:id="rId2" display="https://eu.mouser.com/ProductDetail/Texas-Instruments/DRV2605LYZFR?qs=sGAEpiMZZMvfFCidbTccAwWHRaUdsMZZQnDxsgK9IAs%3D"/>
    <hyperlink ref="L29" r:id="rId3" display="https://eu.mouser.com/ProductDetail/Murata-Electronics/BLM18HE152SN1D?qs=%2Fha2pyFadui6f2SQf6FvFr4mX4GWjOceLlK9fngY5F%2FE%2FnOxhLh2HA%3D%3D"/>
    <hyperlink ref="L59" r:id="rId4" display="https://eu.mouser.com/ProductDetail/Texas-Instruments/PCA9306DCUR?qs=sGAEpiMZZMsty6Jaj0%252BBBvkEAHn4ZEi0EeLKyAodziw%3D"/>
    <hyperlink ref="L57" r:id="rId5" display="https://eu.mouser.com/ProductDetail/Nexperia/74LVC1G17GV125?qs=sGAEpiMZZMutXGli8Ay4kDE4J8KCiPsFe3SZlXnQs3A%3D"/>
    <hyperlink ref="L56" r:id="rId6" display="https://eu.mouser.com/ProductDetail/Texas-Instruments/CC2642R1FRGZT?qs=sGAEpiMZZMuuc7S3exxspiQ1bC78BSc%252B5tlOR4zGt2b2JZFleZY9HA%3D%3D"/>
    <hyperlink ref="L58" r:id="rId7" display="https://eu.mouser.com/ProductDetail/Knowles/SPH0641LM4H-1?qs=%2Fha2pyFaduhG%252Bqh3Ydtqg9QdyAsBYqF4aWu6WULwVaqBnBnSpG1HfQ%3D%3D"/>
    <hyperlink ref="L55" r:id="rId8" display="https://eu.mouser.com/ProductDetail/TDK-InvenSense/ICM-20948?qs=sGAEpiMZZMve4%2FbfQkoj%252BJwQU4m%252BZkcVSWoSqbKWYiU%3D"/>
    <hyperlink ref="L54" r:id="rId9" display="https://eu.mouser.com/ProductDetail/Texas-Instruments/BQ51050BRHLR?qs=sGAEpiMZZMvsTkZFiuFJv0FkwcSz6Ftd%2FFSKC0y29us%3D"/>
    <hyperlink ref="L21" r:id="rId10" display="https://eu.mouser.com/ProductDetail/Kyocera-Electronic-Components/CX2016DB48000C0FPLC1?qs=sGAEpiMZZMsBj6bBr9Q9abMK2mGYOCsJ8kQETTNPjEbq%252Bz4ZrnqQbA%3D%3D"/>
    <hyperlink ref="L20" r:id="rId11" display="https://eu.mouser.com/ProductDetail/Epson-Timing/FC-135-327680KA-AG0?qs=sGAEpiMZZMsBj6bBr9Q9aZLqXgWtLYAXZ8PFL9SEzM8%3D"/>
    <hyperlink ref="L34" r:id="rId12" display="https://eu.mouser.com/ProductDetail/Bel-Fuse/0ZCK0020FF2G?qs=sGAEpiMZZMsxR%252BBXi4wRUHZtKAyWcVPAPIauLypt52WGG1wS8uH%252BoA%3D%3D"/>
    <hyperlink ref="L18" r:id="rId13" display="https://eu.mouser.com/ProductDetail/TE-Connectivity/2337019-1?qs=sGAEpiMZZMuLQf%252BEuFsOrkd7M7rmHNHiTyct1cm10uWVyaBZJ%252BKFDA%3D%3D"/>
    <hyperlink ref="L7" r:id="rId14" display="https://eu.mouser.com/ProductDetail/Murata-Electronics/GCM1555C1H120JA16J?qs=sGAEpiMZZMs0AnBnWHyRQFv7x1xn%252BYFdQEAGeM9PVqkn8eO4G9sLxg%3D%3D"/>
    <hyperlink ref="L9" r:id="rId15" display="https://eu.mouser.com/ProductDetail/Murata-Electronics/GCM1555C1H1R0JA16D?qs=sGAEpiMZZMs0AnBnWHyRQAsAWwhBCY7bwnpUwpPYNVcZNClwhblHSA%3D%3D"/>
    <hyperlink ref="L10" r:id="rId16" display="https://eu.mouser.com/ProductDetail/Murata-Electronics/\GRM1555C1E1R8BA01D?qs=sGAEpiMZZMs0AnBnWHyRQO3lCa4gsPOhwIirR49BN2M%3D" tooltip="https://eu.mouser.com/ProductDetail/Murata-Electronics/\GRM1555C1E1R8BA01D?qs=sGAEpiMZZMs0AnBnWHyRQO3lCa4gsPOhwIirR49BN2M%3D"/>
    <hyperlink ref="L26" r:id="rId17" display="https://eu.mouser.com/ProductDetail/TDK/MLG1005S2N0CT000?qs=sGAEpiMZZMsg%252By3WlYCkU3b8Zei%252B1OAi63wi1DyNJFg%3D"/>
    <hyperlink ref="L27" r:id="rId18" display="https://eu.mouser.com/ProductDetail/TDK/MLG1005S2N4BT000?qs=sGAEpiMZZMsg%252By3WlYCkU3b8Zei%252B1OAi4sFUhUeC06Q%3D"/>
    <hyperlink ref="L36" r:id="rId19" display="https://eu.mouser.com/ProductDetail/Yageo/RC0402JR-13330RL?qs=sGAEpiMZZMvdGkrng054tyXF6wqYTHOH6gUR5MIH6C8%3D"/>
    <hyperlink ref="L40" r:id="rId20" display="https://eu.mouser.com/ProductDetail/Yageo/RC0402FR-07140RL?qs=sGAEpiMZZMvdGkrng054t8AJgcdMkx7xLGg9K55Kjt4%3D"/>
    <hyperlink ref="L41" r:id="rId21" display="https://eu.mouser.com/ProductDetail/Yageo/RC0402FR-07158KL?qs=sGAEpiMZZMvdGkrng054tx7%2F6%252BNA3LAJwsy20hvaGAY%3D"/>
    <hyperlink ref="L42" r:id="rId22" display="https://eu.mouser.com/ProductDetail/Yageo/RC0402FR-072K7L?qs=sGAEpiMZZMvdGkrng054t8AJgcdMkx7xEULkXzel7Wo%3D"/>
    <hyperlink ref="L43" r:id="rId23" display="https://eu.mouser.com/ProductDetail/Yageo/AC0402FR-071K2L?qs=sGAEpiMZZMvdGkrng054t1dXgLbs7QPXYJaSyzoIyoA%3D"/>
    <hyperlink ref="L46" r:id="rId24" display="https://eu.mouser.com/ProductDetail/Yageo/RC0402FR-073K4L?qs=sGAEpiMZZMvdGkrng054t8AJgcdMkx7xgpEjmeLAGq8%3D"/>
    <hyperlink ref="L47" r:id="rId25" display="https://eu.mouser.com/ProductDetail/Yageo/RC0402FR-07301KL?qs=sGAEpiMZZMvdGkrng054tzwoVKV%2F7vUjLTxmZ0rOfsI%3D"/>
    <hyperlink ref="L50" r:id="rId26" display="https://eu.mouser.com/ProductDetail/Yageo/RC0402JR-074K7L?qs=sGAEpiMZZMvdGkrng054t3pr%252BPE%2FADjskcKxWeJKz3s%3D"/>
    <hyperlink ref="L62" r:id="rId27" display="https://eu.mouser.com/ProductDetail/Winbond/W25Q80DVSSIG?qs=sGAEpiMZZMve4%2FbfQkoj%252BIdm5BjjR50fMw1zyWOlPKQ%3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2019-05-15T03:22:00Z</dcterms:created>
  <dcterms:modified xsi:type="dcterms:W3CDTF">2019-05-15T10:47:52Z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