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tabRatio="709" activeTab="5"/>
  </bookViews>
  <sheets>
    <sheet name="Summary_train" sheetId="5" r:id="rId1"/>
    <sheet name="Coef" sheetId="2" r:id="rId2"/>
    <sheet name="decile" sheetId="1" r:id="rId3"/>
    <sheet name="Dev Dataset" sheetId="3" r:id="rId4"/>
    <sheet name="Test dataset" sheetId="4" r:id="rId5"/>
    <sheet name="Residual Graph" sheetId="7" r:id="rId6"/>
  </sheets>
  <calcPr calcId="124519"/>
</workbook>
</file>

<file path=xl/calcChain.xml><?xml version="1.0" encoding="utf-8"?>
<calcChain xmlns="http://schemas.openxmlformats.org/spreadsheetml/2006/main">
  <c r="H28" i="1"/>
  <c r="D28"/>
  <c r="I18"/>
  <c r="I19" s="1"/>
  <c r="I20" s="1"/>
  <c r="I21" s="1"/>
  <c r="I22" s="1"/>
  <c r="I23" s="1"/>
  <c r="I24" s="1"/>
  <c r="I25" s="1"/>
  <c r="I26" s="1"/>
  <c r="I27" s="1"/>
  <c r="J4"/>
  <c r="J5"/>
  <c r="J7"/>
  <c r="J8"/>
  <c r="J9"/>
  <c r="J11"/>
  <c r="J12"/>
  <c r="J3"/>
  <c r="H13"/>
  <c r="J27" s="1"/>
  <c r="I3"/>
  <c r="I4" s="1"/>
  <c r="I5" s="1"/>
  <c r="I6" s="1"/>
  <c r="I7" s="1"/>
  <c r="I8" s="1"/>
  <c r="I9" s="1"/>
  <c r="I10" s="1"/>
  <c r="I11" s="1"/>
  <c r="I12" s="1"/>
  <c r="D13"/>
  <c r="F27" s="1"/>
  <c r="F4" l="1"/>
  <c r="F8"/>
  <c r="F12"/>
  <c r="F10"/>
  <c r="F11"/>
  <c r="F7"/>
  <c r="J18"/>
  <c r="K18" s="1"/>
  <c r="J20"/>
  <c r="J28" s="1"/>
  <c r="J22"/>
  <c r="J24"/>
  <c r="J26"/>
  <c r="F26"/>
  <c r="F20"/>
  <c r="F22"/>
  <c r="F24"/>
  <c r="F3"/>
  <c r="F9"/>
  <c r="F5"/>
  <c r="J10"/>
  <c r="J6"/>
  <c r="F18"/>
  <c r="J19"/>
  <c r="J21"/>
  <c r="J23"/>
  <c r="J25"/>
  <c r="F6"/>
  <c r="K3"/>
  <c r="K4" s="1"/>
  <c r="K5" s="1"/>
  <c r="F19"/>
  <c r="F21"/>
  <c r="F23"/>
  <c r="F25"/>
  <c r="G18"/>
  <c r="G19" s="1"/>
  <c r="G20" s="1"/>
  <c r="G21" s="1"/>
  <c r="G22" s="1"/>
  <c r="G23" s="1"/>
  <c r="G24" s="1"/>
  <c r="G25" s="1"/>
  <c r="G26" s="1"/>
  <c r="G27" s="1"/>
  <c r="K19"/>
  <c r="G3" l="1"/>
  <c r="G4" s="1"/>
  <c r="G5" s="1"/>
  <c r="G6" s="1"/>
  <c r="G7" s="1"/>
  <c r="G8" s="1"/>
  <c r="G9" s="1"/>
  <c r="G10" s="1"/>
  <c r="G11" s="1"/>
  <c r="G12" s="1"/>
  <c r="F13"/>
  <c r="K6"/>
  <c r="K7" s="1"/>
  <c r="K8" s="1"/>
  <c r="K9" s="1"/>
  <c r="K10" s="1"/>
  <c r="K11" s="1"/>
  <c r="K12" s="1"/>
  <c r="J13"/>
  <c r="K20"/>
  <c r="K21" s="1"/>
  <c r="K22" s="1"/>
  <c r="K23" s="1"/>
  <c r="K24" s="1"/>
  <c r="K25" s="1"/>
  <c r="K26" s="1"/>
  <c r="K27" s="1"/>
  <c r="F28"/>
</calcChain>
</file>

<file path=xl/sharedStrings.xml><?xml version="1.0" encoding="utf-8"?>
<sst xmlns="http://schemas.openxmlformats.org/spreadsheetml/2006/main" count="223" uniqueCount="171">
  <si>
    <t>decile</t>
  </si>
  <si>
    <t>count</t>
  </si>
  <si>
    <t>avg_pre_spent</t>
  </si>
  <si>
    <t>avg_Actual_spent</t>
  </si>
  <si>
    <t>Cumulative</t>
  </si>
  <si>
    <t>Cumulative %</t>
  </si>
  <si>
    <t>%Avg_Spent</t>
  </si>
  <si>
    <t>Cumlative %</t>
  </si>
  <si>
    <t>Dev Decile</t>
  </si>
  <si>
    <t>Val Decile</t>
  </si>
  <si>
    <t>(Intercept)</t>
  </si>
  <si>
    <t>ed</t>
  </si>
  <si>
    <t>debtinc</t>
  </si>
  <si>
    <t>creddebt</t>
  </si>
  <si>
    <t>othdebt</t>
  </si>
  <si>
    <t>pets_reptiles</t>
  </si>
  <si>
    <t>carvalue</t>
  </si>
  <si>
    <t>carditems</t>
  </si>
  <si>
    <t>card2items</t>
  </si>
  <si>
    <t>equipten</t>
  </si>
  <si>
    <t>gender1</t>
  </si>
  <si>
    <t>retire1</t>
  </si>
  <si>
    <t>inccat2</t>
  </si>
  <si>
    <t>inccat3</t>
  </si>
  <si>
    <t>inccat4</t>
  </si>
  <si>
    <t>inccat5</t>
  </si>
  <si>
    <t>carbought0</t>
  </si>
  <si>
    <t>carbought1</t>
  </si>
  <si>
    <t>reason2</t>
  </si>
  <si>
    <t>reason3</t>
  </si>
  <si>
    <t>reason4</t>
  </si>
  <si>
    <t>reason9</t>
  </si>
  <si>
    <t>vote1</t>
  </si>
  <si>
    <t>card2</t>
  </si>
  <si>
    <t>card3</t>
  </si>
  <si>
    <t>card4</t>
  </si>
  <si>
    <t>card5</t>
  </si>
  <si>
    <t>card22</t>
  </si>
  <si>
    <t>card23</t>
  </si>
  <si>
    <t>card24</t>
  </si>
  <si>
    <t>card25</t>
  </si>
  <si>
    <t>card2fee1</t>
  </si>
  <si>
    <t>voice1</t>
  </si>
  <si>
    <t>internet1</t>
  </si>
  <si>
    <t>internet2</t>
  </si>
  <si>
    <t>internet3</t>
  </si>
  <si>
    <t>internet4</t>
  </si>
  <si>
    <t>forward1</t>
  </si>
  <si>
    <t>ownpda1</t>
  </si>
  <si>
    <t>ownpc1</t>
  </si>
  <si>
    <t>owngame1</t>
  </si>
  <si>
    <t>response_021</t>
  </si>
  <si>
    <t>jobsat2</t>
  </si>
  <si>
    <t>jobsat3</t>
  </si>
  <si>
    <t>jobsat4</t>
  </si>
  <si>
    <t>jobsat5</t>
  </si>
  <si>
    <t>Coefficients of Training Data</t>
  </si>
  <si>
    <t>Dev Dataset</t>
  </si>
  <si>
    <t>Test Dataset</t>
  </si>
  <si>
    <t>Coefficients of Testing DataSet</t>
  </si>
  <si>
    <t>Call:</t>
  </si>
  <si>
    <t>Residuals:</t>
  </si>
  <si>
    <t>Coefficients:</t>
  </si>
  <si>
    <t>---</t>
  </si>
  <si>
    <t>Signif. codes:  0 ‘***’ 0.001 ‘**’ 0.01 ‘*’ 0.05 ‘.’ 0.1 ‘ ’ 1</t>
  </si>
  <si>
    <t>Train DataSet</t>
  </si>
  <si>
    <t>age</t>
  </si>
  <si>
    <t>longmon</t>
  </si>
  <si>
    <t>income</t>
  </si>
  <si>
    <t>spoused</t>
  </si>
  <si>
    <t>lncreddebt</t>
  </si>
  <si>
    <t>lnothdebt</t>
  </si>
  <si>
    <t xml:space="preserve">lm(formula = TotalSpent ~ age + ed + income + debtinc + creddebt + </t>
  </si>
  <si>
    <t xml:space="preserve">    othdebt + spoused + carvalue + longmon + lncreddebt + lnothdebt + </t>
  </si>
  <si>
    <t xml:space="preserve">    region + gender + retire + inccat + jobsat + spousedcat + </t>
  </si>
  <si>
    <t xml:space="preserve">    reason + jobcat + polview + card + card2 + card2fee + multline + </t>
  </si>
  <si>
    <t xml:space="preserve">    voice + internet + owndvd + response_03, data = training1)</t>
  </si>
  <si>
    <t xml:space="preserve">    Min      1Q  Median      3Q     Max </t>
  </si>
  <si>
    <t xml:space="preserve">-440.80 -137.61  -19.91  124.59  571.54 </t>
  </si>
  <si>
    <t xml:space="preserve">               Estimate Std. Error t value Pr(&gt;|t|)    </t>
  </si>
  <si>
    <t>(Intercept)   695.24917   39.72708  17.501  &lt; 2e-16 ***</t>
  </si>
  <si>
    <t xml:space="preserve">age            -0.94514    0.30625  -3.086 0.002044 ** </t>
  </si>
  <si>
    <t xml:space="preserve">ed             -2.91284    1.41427  -2.060 0.039515 *  </t>
  </si>
  <si>
    <t>income          2.93626    0.51787   5.670 1.55e-08 ***</t>
  </si>
  <si>
    <t xml:space="preserve">debtinc        -3.68768    1.21418  -3.037 0.002407 ** </t>
  </si>
  <si>
    <t>creddebt       15.98812    4.04455   3.953 7.88e-05 ***</t>
  </si>
  <si>
    <t xml:space="preserve">othdebt         3.99514    2.51622   1.588 0.112440    </t>
  </si>
  <si>
    <t xml:space="preserve">spoused       -10.51478    5.43915  -1.933 0.053303 .  </t>
  </si>
  <si>
    <t>carvalue       -1.21498    0.34575  -3.514 0.000447 ***</t>
  </si>
  <si>
    <t xml:space="preserve">longmon         0.81556    0.46438   1.756 0.079146 .  </t>
  </si>
  <si>
    <t xml:space="preserve">lncreddebt     -0.03116    0.02811  -1.108 0.267796    </t>
  </si>
  <si>
    <t xml:space="preserve">lnothdebt       0.09878    0.04373   2.259 0.023942 *  </t>
  </si>
  <si>
    <t xml:space="preserve">region2         9.53793   10.45592   0.912 0.361729    </t>
  </si>
  <si>
    <t xml:space="preserve">region3        -9.68347   10.52911  -0.920 0.357806    </t>
  </si>
  <si>
    <t xml:space="preserve">region4         8.41826   10.56196   0.797 0.425489    </t>
  </si>
  <si>
    <t xml:space="preserve">region5        27.16626   10.46236   2.597 0.009459 ** </t>
  </si>
  <si>
    <t xml:space="preserve">gender1       -13.71557    6.66838  -2.057 0.039785 *  </t>
  </si>
  <si>
    <t xml:space="preserve">retire1         8.20973   15.33713   0.535 0.592490    </t>
  </si>
  <si>
    <t xml:space="preserve">inccat2         6.70911   12.08035   0.555 0.578678    </t>
  </si>
  <si>
    <t xml:space="preserve">inccat3         2.96155   21.92217   0.135 0.892546    </t>
  </si>
  <si>
    <t xml:space="preserve">inccat4       -22.93219   35.33269  -0.649 0.516361    </t>
  </si>
  <si>
    <t xml:space="preserve">inccat5       -82.46953   56.79264  -1.452 0.146566    </t>
  </si>
  <si>
    <t xml:space="preserve">jobsat2        -1.04257   10.72084  -0.097 0.922537    </t>
  </si>
  <si>
    <t xml:space="preserve">jobsat3        -8.42192   10.89614  -0.773 0.439622    </t>
  </si>
  <si>
    <t xml:space="preserve">jobsat4         2.25181   11.48687   0.196 0.844596    </t>
  </si>
  <si>
    <t xml:space="preserve">jobsat5         2.29638   12.41709   0.185 0.853290    </t>
  </si>
  <si>
    <t xml:space="preserve">spousedcat1    91.60761   54.46186   1.682 0.092655 .  </t>
  </si>
  <si>
    <t xml:space="preserve">spousedcat2   147.77714   71.43061   2.069 0.038642 *  </t>
  </si>
  <si>
    <t xml:space="preserve">spousedcat3   163.37964   84.91799   1.924 0.054446 .  </t>
  </si>
  <si>
    <t xml:space="preserve">spousedcat4   182.56122   95.72358   1.907 0.056587 .  </t>
  </si>
  <si>
    <t xml:space="preserve">spousedcat5   153.46870  100.32600   1.530 0.126189    </t>
  </si>
  <si>
    <t>reason2       150.04451   17.48717   8.580  &lt; 2e-16 ***</t>
  </si>
  <si>
    <t xml:space="preserve">reason3        16.35271   31.37037   0.521 0.602208    </t>
  </si>
  <si>
    <t xml:space="preserve">reason4         6.48432   26.60507   0.244 0.807459    </t>
  </si>
  <si>
    <t>reason9        46.10997   11.65593   3.956 7.79e-05 ***</t>
  </si>
  <si>
    <t xml:space="preserve">jobcat2         6.68821    8.77069   0.763 0.445779    </t>
  </si>
  <si>
    <t xml:space="preserve">jobcat3         8.61710   11.39787   0.756 0.449688    </t>
  </si>
  <si>
    <t xml:space="preserve">jobcat4       -19.64524   17.13764  -1.146 0.251747    </t>
  </si>
  <si>
    <t xml:space="preserve">jobcat5       -12.55998   12.87256  -0.976 0.329277    </t>
  </si>
  <si>
    <t xml:space="preserve">jobcat6        -7.61093   11.51854  -0.661 0.508816    </t>
  </si>
  <si>
    <t xml:space="preserve">polview2       14.86197   21.12034   0.704 0.481682    </t>
  </si>
  <si>
    <t xml:space="preserve">polview3       -5.15412   20.92959  -0.246 0.805497    </t>
  </si>
  <si>
    <t xml:space="preserve">polview4        8.49127   19.68263   0.431 0.666199    </t>
  </si>
  <si>
    <t xml:space="preserve">polview5        5.40172   20.48478   0.264 0.792032    </t>
  </si>
  <si>
    <t xml:space="preserve">polview6        8.43189   20.68281   0.408 0.683538    </t>
  </si>
  <si>
    <t xml:space="preserve">polview7      -56.97177   32.34495  -1.761 0.078268 .  </t>
  </si>
  <si>
    <t>card2        -275.34352   10.80969 -25.472  &lt; 2e-16 ***</t>
  </si>
  <si>
    <t>card3        -279.79181   10.94233 -25.570  &lt; 2e-16 ***</t>
  </si>
  <si>
    <t>card4        -312.73198   11.05193 -28.297  &lt; 2e-16 ***</t>
  </si>
  <si>
    <t>card5        -256.26119   18.58119 -13.791  &lt; 2e-16 ***</t>
  </si>
  <si>
    <t>card22       -157.73337   11.07863 -14.238  &lt; 2e-16 ***</t>
  </si>
  <si>
    <t>card23       -144.52034   11.03041 -13.102  &lt; 2e-16 ***</t>
  </si>
  <si>
    <t>card24       -165.60516   12.09425 -13.693  &lt; 2e-16 ***</t>
  </si>
  <si>
    <t>card25       -121.68362   15.77436  -7.714 1.61e-14 ***</t>
  </si>
  <si>
    <t xml:space="preserve">card2fee1     -13.21915    8.42962  -1.568 0.116937    </t>
  </si>
  <si>
    <t xml:space="preserve">multline1      -8.79830    8.12128  -1.083 0.278727    </t>
  </si>
  <si>
    <t>voice1        -32.06223    8.11477  -3.951 7.95e-05 ***</t>
  </si>
  <si>
    <t xml:space="preserve">internet1      -3.24082    9.91611  -0.327 0.743822    </t>
  </si>
  <si>
    <t xml:space="preserve">internet2       0.21685   11.75454   0.018 0.985283    </t>
  </si>
  <si>
    <t xml:space="preserve">internet3      20.94467   11.66455   1.796 0.072654 .  </t>
  </si>
  <si>
    <t xml:space="preserve">internet4      13.93987   12.65082   1.102 0.270589    </t>
  </si>
  <si>
    <t xml:space="preserve">owndvd1        20.58333   13.09795   1.571 0.116166    </t>
  </si>
  <si>
    <t xml:space="preserve">response_031    8.33731   11.33996   0.735 0.462261    </t>
  </si>
  <si>
    <t>Residual standard error: 188.6 on 3238 degrees of freedom</t>
  </si>
  <si>
    <t xml:space="preserve">Multiple R-squared:  0.4288,    Adjusted R-squared:  0.4179 </t>
  </si>
  <si>
    <t>F-statistic: 39.21 on 62 and 3238 DF,  p-value: &lt; 2.2e-16</t>
  </si>
  <si>
    <t>Train Model</t>
  </si>
  <si>
    <t>x</t>
  </si>
  <si>
    <t>region2</t>
  </si>
  <si>
    <t>region3</t>
  </si>
  <si>
    <t>region4</t>
  </si>
  <si>
    <t>region5</t>
  </si>
  <si>
    <t>spousedcat1</t>
  </si>
  <si>
    <t>spousedcat2</t>
  </si>
  <si>
    <t>spousedcat3</t>
  </si>
  <si>
    <t>spousedcat4</t>
  </si>
  <si>
    <t>spousedcat5</t>
  </si>
  <si>
    <t>jobcat2</t>
  </si>
  <si>
    <t>jobcat3</t>
  </si>
  <si>
    <t>jobcat4</t>
  </si>
  <si>
    <t>jobcat5</t>
  </si>
  <si>
    <t>jobcat6</t>
  </si>
  <si>
    <t>polview2</t>
  </si>
  <si>
    <t>polview3</t>
  </si>
  <si>
    <t>polview4</t>
  </si>
  <si>
    <t>polview5</t>
  </si>
  <si>
    <t>polview6</t>
  </si>
  <si>
    <t>polview7</t>
  </si>
  <si>
    <t>multline1</t>
  </si>
  <si>
    <t>owndvd1</t>
  </si>
  <si>
    <t>response_031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</si>
</sst>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0" borderId="10" xfId="0" applyBorder="1"/>
    <xf numFmtId="9" fontId="0" fillId="0" borderId="10" xfId="1" applyFont="1" applyBorder="1"/>
    <xf numFmtId="9" fontId="0" fillId="0" borderId="10" xfId="0" applyNumberFormat="1" applyBorder="1"/>
    <xf numFmtId="0" fontId="0" fillId="33" borderId="10" xfId="0" applyFill="1" applyBorder="1"/>
    <xf numFmtId="9" fontId="0" fillId="33" borderId="10" xfId="1" applyFont="1" applyFill="1" applyBorder="1"/>
    <xf numFmtId="9" fontId="0" fillId="33" borderId="10" xfId="0" applyNumberFormat="1" applyFill="1" applyBorder="1"/>
    <xf numFmtId="0" fontId="0" fillId="0" borderId="0" xfId="0" applyFill="1"/>
    <xf numFmtId="0" fontId="19" fillId="0" borderId="0" xfId="0" applyFont="1"/>
    <xf numFmtId="0" fontId="18" fillId="0" borderId="0" xfId="0" applyFont="1"/>
    <xf numFmtId="0" fontId="18" fillId="34" borderId="0" xfId="0" applyFont="1" applyFill="1"/>
    <xf numFmtId="0" fontId="19" fillId="34" borderId="0" xfId="0" applyFont="1" applyFill="1" applyAlignment="1">
      <alignment horizontal="left" vertical="top"/>
    </xf>
    <xf numFmtId="0" fontId="18" fillId="34" borderId="0" xfId="0" applyFont="1" applyFill="1" applyAlignment="1">
      <alignment horizontal="left" vertical="top"/>
    </xf>
    <xf numFmtId="0" fontId="18" fillId="34" borderId="0" xfId="0" applyFont="1" applyFill="1" applyAlignment="1">
      <alignment horizontal="left" vertical="top" wrapText="1"/>
    </xf>
    <xf numFmtId="0" fontId="19" fillId="34" borderId="0" xfId="0" applyFont="1" applyFill="1" applyAlignment="1">
      <alignment horizontal="left" vertical="top" wrapText="1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'Dev Dataset'!$A$3</c:f>
              <c:strCache>
                <c:ptCount val="1"/>
                <c:pt idx="0">
                  <c:v>avg_pre_spent</c:v>
                </c:pt>
              </c:strCache>
            </c:strRef>
          </c:tx>
          <c:marker>
            <c:symbol val="none"/>
          </c:marker>
          <c:val>
            <c:numRef>
              <c:f>'Dev Dataset'!$A$4:$A$13</c:f>
              <c:numCache>
                <c:formatCode>General</c:formatCode>
                <c:ptCount val="10"/>
                <c:pt idx="0">
                  <c:v>763.89473746456395</c:v>
                </c:pt>
                <c:pt idx="1">
                  <c:v>626.94131363101599</c:v>
                </c:pt>
                <c:pt idx="2">
                  <c:v>553.00590044179</c:v>
                </c:pt>
                <c:pt idx="3">
                  <c:v>492.554043501683</c:v>
                </c:pt>
                <c:pt idx="4">
                  <c:v>441.64631169114199</c:v>
                </c:pt>
                <c:pt idx="5">
                  <c:v>398.429516566931</c:v>
                </c:pt>
                <c:pt idx="6">
                  <c:v>359.964117219927</c:v>
                </c:pt>
                <c:pt idx="7">
                  <c:v>328.26316368768198</c:v>
                </c:pt>
                <c:pt idx="8">
                  <c:v>292.12860201922098</c:v>
                </c:pt>
                <c:pt idx="9">
                  <c:v>228.39782624795799</c:v>
                </c:pt>
              </c:numCache>
            </c:numRef>
          </c:val>
        </c:ser>
        <c:ser>
          <c:idx val="1"/>
          <c:order val="1"/>
          <c:tx>
            <c:strRef>
              <c:f>'Dev Dataset'!$B$3</c:f>
              <c:strCache>
                <c:ptCount val="1"/>
                <c:pt idx="0">
                  <c:v>avg_Actual_spent</c:v>
                </c:pt>
              </c:strCache>
            </c:strRef>
          </c:tx>
          <c:marker>
            <c:symbol val="none"/>
          </c:marker>
          <c:val>
            <c:numRef>
              <c:f>'Dev Dataset'!$B$4:$B$13</c:f>
              <c:numCache>
                <c:formatCode>General</c:formatCode>
                <c:ptCount val="10"/>
                <c:pt idx="0">
                  <c:v>812.92551204819404</c:v>
                </c:pt>
                <c:pt idx="1">
                  <c:v>600.36498493975898</c:v>
                </c:pt>
                <c:pt idx="2">
                  <c:v>527.88435045317203</c:v>
                </c:pt>
                <c:pt idx="3">
                  <c:v>465.22954819277101</c:v>
                </c:pt>
                <c:pt idx="4">
                  <c:v>430.83839638554201</c:v>
                </c:pt>
                <c:pt idx="5">
                  <c:v>393.356911178247</c:v>
                </c:pt>
                <c:pt idx="6">
                  <c:v>346.59230481927699</c:v>
                </c:pt>
                <c:pt idx="7">
                  <c:v>338.38840725075499</c:v>
                </c:pt>
                <c:pt idx="8">
                  <c:v>322.04860843373501</c:v>
                </c:pt>
                <c:pt idx="9">
                  <c:v>247.53606024096399</c:v>
                </c:pt>
              </c:numCache>
            </c:numRef>
          </c:val>
        </c:ser>
        <c:marker val="1"/>
        <c:axId val="97647232"/>
        <c:axId val="97727232"/>
      </c:lineChart>
      <c:catAx>
        <c:axId val="97647232"/>
        <c:scaling>
          <c:orientation val="minMax"/>
        </c:scaling>
        <c:axPos val="b"/>
        <c:tickLblPos val="nextTo"/>
        <c:crossAx val="97727232"/>
        <c:crosses val="autoZero"/>
        <c:auto val="1"/>
        <c:lblAlgn val="ctr"/>
        <c:lblOffset val="100"/>
      </c:catAx>
      <c:valAx>
        <c:axId val="97727232"/>
        <c:scaling>
          <c:orientation val="minMax"/>
        </c:scaling>
        <c:axPos val="l"/>
        <c:majorGridlines/>
        <c:numFmt formatCode="General" sourceLinked="1"/>
        <c:tickLblPos val="nextTo"/>
        <c:crossAx val="9764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Predicted- Spent</c:v>
          </c:tx>
          <c:marker>
            <c:symbol val="none"/>
          </c:marker>
          <c:val>
            <c:numRef>
              <c:f>'Test dataset'!$A$3:$A$12</c:f>
              <c:numCache>
                <c:formatCode>General</c:formatCode>
                <c:ptCount val="10"/>
                <c:pt idx="0">
                  <c:v>789.58550692322399</c:v>
                </c:pt>
                <c:pt idx="1">
                  <c:v>619.78564961081304</c:v>
                </c:pt>
                <c:pt idx="2">
                  <c:v>541.17041518542396</c:v>
                </c:pt>
                <c:pt idx="3">
                  <c:v>472.977681405071</c:v>
                </c:pt>
                <c:pt idx="4">
                  <c:v>415.88494192118799</c:v>
                </c:pt>
                <c:pt idx="5">
                  <c:v>372.57911079619498</c:v>
                </c:pt>
                <c:pt idx="6">
                  <c:v>341.22511612652499</c:v>
                </c:pt>
                <c:pt idx="7">
                  <c:v>309.69261595343602</c:v>
                </c:pt>
                <c:pt idx="8">
                  <c:v>270.97682818165998</c:v>
                </c:pt>
                <c:pt idx="9">
                  <c:v>212.00355504616499</c:v>
                </c:pt>
              </c:numCache>
            </c:numRef>
          </c:val>
        </c:ser>
        <c:ser>
          <c:idx val="1"/>
          <c:order val="1"/>
          <c:tx>
            <c:v>Actual-Spent</c:v>
          </c:tx>
          <c:marker>
            <c:symbol val="none"/>
          </c:marker>
          <c:val>
            <c:numRef>
              <c:f>'Test dataset'!$B$3:$B$12</c:f>
              <c:numCache>
                <c:formatCode>General</c:formatCode>
                <c:ptCount val="10"/>
                <c:pt idx="0">
                  <c:v>834.86596341463405</c:v>
                </c:pt>
                <c:pt idx="1">
                  <c:v>606.835365853658</c:v>
                </c:pt>
                <c:pt idx="2">
                  <c:v>507.348278688525</c:v>
                </c:pt>
                <c:pt idx="3">
                  <c:v>442.92829268292701</c:v>
                </c:pt>
                <c:pt idx="4">
                  <c:v>406.34573770491801</c:v>
                </c:pt>
                <c:pt idx="5">
                  <c:v>374.78357723577199</c:v>
                </c:pt>
                <c:pt idx="6">
                  <c:v>348.98508196721298</c:v>
                </c:pt>
                <c:pt idx="7">
                  <c:v>293.53831544715501</c:v>
                </c:pt>
                <c:pt idx="8">
                  <c:v>298.92307540983597</c:v>
                </c:pt>
                <c:pt idx="9">
                  <c:v>231.26549593495901</c:v>
                </c:pt>
              </c:numCache>
            </c:numRef>
          </c:val>
        </c:ser>
        <c:marker val="1"/>
        <c:axId val="125200256"/>
        <c:axId val="125231104"/>
      </c:lineChart>
      <c:catAx>
        <c:axId val="125200256"/>
        <c:scaling>
          <c:orientation val="minMax"/>
        </c:scaling>
        <c:axPos val="b"/>
        <c:tickLblPos val="nextTo"/>
        <c:crossAx val="125231104"/>
        <c:crosses val="autoZero"/>
        <c:auto val="1"/>
        <c:lblAlgn val="ctr"/>
        <c:lblOffset val="100"/>
      </c:catAx>
      <c:valAx>
        <c:axId val="125231104"/>
        <c:scaling>
          <c:orientation val="minMax"/>
        </c:scaling>
        <c:axPos val="l"/>
        <c:majorGridlines/>
        <c:numFmt formatCode="General" sourceLinked="1"/>
        <c:tickLblPos val="nextTo"/>
        <c:crossAx val="12520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171450</xdr:rowOff>
    </xdr:from>
    <xdr:to>
      <xdr:col>9</xdr:col>
      <xdr:colOff>571500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38100</xdr:rowOff>
    </xdr:from>
    <xdr:to>
      <xdr:col>10</xdr:col>
      <xdr:colOff>304800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38100</xdr:colOff>
      <xdr:row>22</xdr:row>
      <xdr:rowOff>104775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571500"/>
          <a:ext cx="4914900" cy="3724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19</xdr:col>
      <xdr:colOff>38100</xdr:colOff>
      <xdr:row>22</xdr:row>
      <xdr:rowOff>104775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571500"/>
          <a:ext cx="4914900" cy="3724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s="9" t="s">
        <v>146</v>
      </c>
    </row>
    <row r="2" spans="1:11">
      <c r="K2" s="12"/>
    </row>
    <row r="3" spans="1:11">
      <c r="A3" s="10" t="s">
        <v>60</v>
      </c>
      <c r="K3" s="13"/>
    </row>
    <row r="4" spans="1:11">
      <c r="A4" s="10" t="s">
        <v>72</v>
      </c>
      <c r="K4" s="13"/>
    </row>
    <row r="5" spans="1:11">
      <c r="A5" s="10" t="s">
        <v>73</v>
      </c>
      <c r="K5" s="13"/>
    </row>
    <row r="6" spans="1:11">
      <c r="A6" s="10" t="s">
        <v>74</v>
      </c>
      <c r="K6" s="13"/>
    </row>
    <row r="7" spans="1:11">
      <c r="A7" s="10" t="s">
        <v>75</v>
      </c>
      <c r="K7" s="13"/>
    </row>
    <row r="8" spans="1:11">
      <c r="A8" s="10" t="s">
        <v>76</v>
      </c>
      <c r="K8" s="13"/>
    </row>
    <row r="9" spans="1:11">
      <c r="K9" s="13"/>
    </row>
    <row r="10" spans="1:11">
      <c r="A10" s="10" t="s">
        <v>61</v>
      </c>
      <c r="K10" s="13"/>
    </row>
    <row r="11" spans="1:11">
      <c r="A11" s="10" t="s">
        <v>77</v>
      </c>
      <c r="K11" s="13"/>
    </row>
    <row r="12" spans="1:11">
      <c r="A12" s="10" t="s">
        <v>78</v>
      </c>
      <c r="K12" s="13"/>
    </row>
    <row r="13" spans="1:11">
      <c r="K13" s="13"/>
    </row>
    <row r="14" spans="1:11">
      <c r="A14" s="10" t="s">
        <v>62</v>
      </c>
      <c r="K14" s="13"/>
    </row>
    <row r="15" spans="1:11">
      <c r="A15" s="10" t="s">
        <v>79</v>
      </c>
      <c r="K15" s="13"/>
    </row>
    <row r="16" spans="1:11">
      <c r="A16" s="10" t="s">
        <v>80</v>
      </c>
      <c r="K16" s="13"/>
    </row>
    <row r="17" spans="1:11">
      <c r="A17" s="10" t="s">
        <v>81</v>
      </c>
      <c r="K17" s="13"/>
    </row>
    <row r="18" spans="1:11">
      <c r="A18" s="10" t="s">
        <v>82</v>
      </c>
      <c r="K18" s="13"/>
    </row>
    <row r="19" spans="1:11">
      <c r="A19" s="10" t="s">
        <v>83</v>
      </c>
      <c r="K19" s="13"/>
    </row>
    <row r="20" spans="1:11">
      <c r="A20" s="10" t="s">
        <v>84</v>
      </c>
      <c r="K20" s="13"/>
    </row>
    <row r="21" spans="1:11">
      <c r="A21" s="10" t="s">
        <v>85</v>
      </c>
      <c r="K21" s="13"/>
    </row>
    <row r="22" spans="1:11">
      <c r="A22" s="10" t="s">
        <v>86</v>
      </c>
      <c r="K22" s="13"/>
    </row>
    <row r="23" spans="1:11">
      <c r="A23" s="10" t="s">
        <v>87</v>
      </c>
      <c r="K23" s="13"/>
    </row>
    <row r="24" spans="1:11">
      <c r="A24" s="10" t="s">
        <v>88</v>
      </c>
      <c r="K24" s="13"/>
    </row>
    <row r="25" spans="1:11">
      <c r="A25" s="10" t="s">
        <v>89</v>
      </c>
      <c r="K25" s="13"/>
    </row>
    <row r="26" spans="1:11">
      <c r="A26" s="10" t="s">
        <v>90</v>
      </c>
      <c r="K26" s="13"/>
    </row>
    <row r="27" spans="1:11">
      <c r="A27" s="10" t="s">
        <v>91</v>
      </c>
      <c r="K27" s="13"/>
    </row>
    <row r="28" spans="1:11">
      <c r="A28" s="10" t="s">
        <v>92</v>
      </c>
      <c r="K28" s="13"/>
    </row>
    <row r="29" spans="1:11">
      <c r="A29" s="10" t="s">
        <v>93</v>
      </c>
      <c r="K29" s="13"/>
    </row>
    <row r="30" spans="1:11">
      <c r="A30" s="10" t="s">
        <v>94</v>
      </c>
      <c r="K30" s="14"/>
    </row>
    <row r="31" spans="1:11">
      <c r="A31" s="10" t="s">
        <v>95</v>
      </c>
      <c r="K31" s="15"/>
    </row>
    <row r="32" spans="1:11">
      <c r="A32" s="10" t="s">
        <v>96</v>
      </c>
    </row>
    <row r="33" spans="1:1">
      <c r="A33" s="10" t="s">
        <v>97</v>
      </c>
    </row>
    <row r="34" spans="1:1">
      <c r="A34" s="10" t="s">
        <v>98</v>
      </c>
    </row>
    <row r="35" spans="1:1">
      <c r="A35" s="10" t="s">
        <v>99</v>
      </c>
    </row>
    <row r="36" spans="1:1">
      <c r="A36" s="10" t="s">
        <v>100</v>
      </c>
    </row>
    <row r="37" spans="1:1">
      <c r="A37" s="10" t="s">
        <v>101</v>
      </c>
    </row>
    <row r="38" spans="1:1">
      <c r="A38" s="10" t="s">
        <v>102</v>
      </c>
    </row>
    <row r="39" spans="1:1">
      <c r="A39" s="10" t="s">
        <v>103</v>
      </c>
    </row>
    <row r="40" spans="1:1">
      <c r="A40" s="10" t="s">
        <v>104</v>
      </c>
    </row>
    <row r="41" spans="1:1">
      <c r="A41" s="10" t="s">
        <v>105</v>
      </c>
    </row>
    <row r="42" spans="1:1">
      <c r="A42" s="10" t="s">
        <v>106</v>
      </c>
    </row>
    <row r="43" spans="1:1">
      <c r="A43" s="10" t="s">
        <v>107</v>
      </c>
    </row>
    <row r="44" spans="1:1">
      <c r="A44" s="10" t="s">
        <v>108</v>
      </c>
    </row>
    <row r="45" spans="1:1">
      <c r="A45" s="10" t="s">
        <v>109</v>
      </c>
    </row>
    <row r="46" spans="1:1">
      <c r="A46" s="10" t="s">
        <v>110</v>
      </c>
    </row>
    <row r="47" spans="1:1">
      <c r="A47" s="10" t="s">
        <v>111</v>
      </c>
    </row>
    <row r="48" spans="1:1">
      <c r="A48" s="10" t="s">
        <v>112</v>
      </c>
    </row>
    <row r="49" spans="1:1">
      <c r="A49" s="10" t="s">
        <v>113</v>
      </c>
    </row>
    <row r="50" spans="1:1">
      <c r="A50" s="10" t="s">
        <v>114</v>
      </c>
    </row>
    <row r="51" spans="1:1">
      <c r="A51" s="10" t="s">
        <v>115</v>
      </c>
    </row>
    <row r="52" spans="1:1">
      <c r="A52" s="10" t="s">
        <v>116</v>
      </c>
    </row>
    <row r="53" spans="1:1">
      <c r="A53" s="10" t="s">
        <v>117</v>
      </c>
    </row>
    <row r="54" spans="1:1">
      <c r="A54" s="10" t="s">
        <v>118</v>
      </c>
    </row>
    <row r="55" spans="1:1">
      <c r="A55" s="10" t="s">
        <v>119</v>
      </c>
    </row>
    <row r="56" spans="1:1">
      <c r="A56" s="10" t="s">
        <v>120</v>
      </c>
    </row>
    <row r="57" spans="1:1">
      <c r="A57" s="10" t="s">
        <v>121</v>
      </c>
    </row>
    <row r="58" spans="1:1">
      <c r="A58" s="10" t="s">
        <v>122</v>
      </c>
    </row>
    <row r="59" spans="1:1">
      <c r="A59" s="10" t="s">
        <v>123</v>
      </c>
    </row>
    <row r="60" spans="1:1">
      <c r="A60" s="10" t="s">
        <v>124</v>
      </c>
    </row>
    <row r="61" spans="1:1">
      <c r="A61" s="10" t="s">
        <v>125</v>
      </c>
    </row>
    <row r="62" spans="1:1">
      <c r="A62" s="10" t="s">
        <v>126</v>
      </c>
    </row>
    <row r="63" spans="1:1">
      <c r="A63" s="10" t="s">
        <v>127</v>
      </c>
    </row>
    <row r="64" spans="1:1">
      <c r="A64" s="10" t="s">
        <v>128</v>
      </c>
    </row>
    <row r="65" spans="1:1">
      <c r="A65" s="10" t="s">
        <v>129</v>
      </c>
    </row>
    <row r="66" spans="1:1">
      <c r="A66" s="10" t="s">
        <v>130</v>
      </c>
    </row>
    <row r="67" spans="1:1">
      <c r="A67" s="10" t="s">
        <v>131</v>
      </c>
    </row>
    <row r="68" spans="1:1">
      <c r="A68" s="10" t="s">
        <v>132</v>
      </c>
    </row>
    <row r="69" spans="1:1">
      <c r="A69" s="10" t="s">
        <v>133</v>
      </c>
    </row>
    <row r="70" spans="1:1">
      <c r="A70" s="10" t="s">
        <v>134</v>
      </c>
    </row>
    <row r="71" spans="1:1">
      <c r="A71" s="10" t="s">
        <v>135</v>
      </c>
    </row>
    <row r="72" spans="1:1">
      <c r="A72" s="10" t="s">
        <v>136</v>
      </c>
    </row>
    <row r="73" spans="1:1">
      <c r="A73" s="10" t="s">
        <v>137</v>
      </c>
    </row>
    <row r="74" spans="1:1">
      <c r="A74" s="10" t="s">
        <v>138</v>
      </c>
    </row>
    <row r="75" spans="1:1">
      <c r="A75" s="10" t="s">
        <v>139</v>
      </c>
    </row>
    <row r="76" spans="1:1">
      <c r="A76" s="10" t="s">
        <v>140</v>
      </c>
    </row>
    <row r="77" spans="1:1">
      <c r="A77" s="10" t="s">
        <v>141</v>
      </c>
    </row>
    <row r="78" spans="1:1">
      <c r="A78" s="10" t="s">
        <v>142</v>
      </c>
    </row>
    <row r="79" spans="1:1">
      <c r="A79" s="10" t="s">
        <v>63</v>
      </c>
    </row>
    <row r="80" spans="1:1">
      <c r="A80" s="10" t="s">
        <v>64</v>
      </c>
    </row>
    <row r="82" spans="1:1">
      <c r="A82" s="10" t="s">
        <v>143</v>
      </c>
    </row>
    <row r="83" spans="1:1">
      <c r="A83" s="10" t="s">
        <v>144</v>
      </c>
    </row>
    <row r="84" spans="1:1">
      <c r="A84" s="11" t="s">
        <v>145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workbookViewId="0">
      <selection activeCell="G10" sqref="G10"/>
    </sheetView>
  </sheetViews>
  <sheetFormatPr defaultRowHeight="15"/>
  <cols>
    <col min="1" max="1" width="16.5703125" customWidth="1"/>
    <col min="2" max="2" width="16.140625" customWidth="1"/>
    <col min="4" max="4" width="13.28515625" bestFit="1" customWidth="1"/>
    <col min="5" max="5" width="12.7109375" bestFit="1" customWidth="1"/>
  </cols>
  <sheetData>
    <row r="1" spans="1:6">
      <c r="A1" s="17" t="s">
        <v>56</v>
      </c>
      <c r="B1" s="17"/>
      <c r="C1" s="17"/>
      <c r="D1" s="17" t="s">
        <v>59</v>
      </c>
      <c r="E1" s="17"/>
      <c r="F1" s="17"/>
    </row>
    <row r="2" spans="1:6">
      <c r="B2" t="s">
        <v>147</v>
      </c>
      <c r="E2" t="s">
        <v>147</v>
      </c>
    </row>
    <row r="3" spans="1:6">
      <c r="A3" t="s">
        <v>10</v>
      </c>
      <c r="B3">
        <v>695.24917219327494</v>
      </c>
      <c r="D3" t="s">
        <v>10</v>
      </c>
      <c r="E3">
        <v>5.0900472369723602</v>
      </c>
    </row>
    <row r="4" spans="1:6">
      <c r="A4" t="s">
        <v>66</v>
      </c>
      <c r="B4">
        <v>-0.94514295931072101</v>
      </c>
      <c r="D4" t="s">
        <v>11</v>
      </c>
      <c r="E4">
        <v>-4.7962376861999502E-3</v>
      </c>
    </row>
    <row r="5" spans="1:6">
      <c r="A5" t="s">
        <v>11</v>
      </c>
      <c r="B5">
        <v>-2.9128396624339099</v>
      </c>
      <c r="D5" t="s">
        <v>12</v>
      </c>
      <c r="E5">
        <v>-5.4138276732030302E-3</v>
      </c>
    </row>
    <row r="6" spans="1:6">
      <c r="A6" t="s">
        <v>68</v>
      </c>
      <c r="B6">
        <v>2.9362641549038302</v>
      </c>
      <c r="D6" t="s">
        <v>13</v>
      </c>
      <c r="E6">
        <v>2.3147815486415702E-2</v>
      </c>
    </row>
    <row r="7" spans="1:6">
      <c r="A7" t="s">
        <v>12</v>
      </c>
      <c r="B7">
        <v>-3.68767883953074</v>
      </c>
      <c r="D7" t="s">
        <v>14</v>
      </c>
      <c r="E7">
        <v>7.6893216037567701E-3</v>
      </c>
    </row>
    <row r="8" spans="1:6">
      <c r="A8" t="s">
        <v>13</v>
      </c>
      <c r="B8">
        <v>15.9881158224406</v>
      </c>
      <c r="D8" t="s">
        <v>15</v>
      </c>
      <c r="E8">
        <v>2.0668641999485801E-2</v>
      </c>
    </row>
    <row r="9" spans="1:6">
      <c r="A9" t="s">
        <v>14</v>
      </c>
      <c r="B9">
        <v>3.99514058573132</v>
      </c>
      <c r="D9" t="s">
        <v>16</v>
      </c>
      <c r="E9">
        <v>1.9569088455822299E-3</v>
      </c>
    </row>
    <row r="10" spans="1:6">
      <c r="A10" t="s">
        <v>69</v>
      </c>
      <c r="B10">
        <v>-10.5147832509212</v>
      </c>
      <c r="D10" t="s">
        <v>17</v>
      </c>
      <c r="E10">
        <v>8.3018725565240994E-2</v>
      </c>
    </row>
    <row r="11" spans="1:6">
      <c r="A11" t="s">
        <v>16</v>
      </c>
      <c r="B11">
        <v>-1.21498190459872</v>
      </c>
      <c r="D11" t="s">
        <v>18</v>
      </c>
      <c r="E11">
        <v>0.105083967405986</v>
      </c>
    </row>
    <row r="12" spans="1:6">
      <c r="A12" t="s">
        <v>67</v>
      </c>
      <c r="B12">
        <v>0.81555526120769695</v>
      </c>
      <c r="D12" t="s">
        <v>19</v>
      </c>
      <c r="E12" s="16">
        <v>1.9609316384137701E-5</v>
      </c>
    </row>
    <row r="13" spans="1:6">
      <c r="A13" t="s">
        <v>70</v>
      </c>
      <c r="B13">
        <v>-3.1156088256899601E-2</v>
      </c>
      <c r="D13" t="s">
        <v>20</v>
      </c>
      <c r="E13">
        <v>-6.3989774283408005E-2</v>
      </c>
    </row>
    <row r="14" spans="1:6">
      <c r="A14" t="s">
        <v>71</v>
      </c>
      <c r="B14">
        <v>9.8782727006315907E-2</v>
      </c>
      <c r="D14" t="s">
        <v>21</v>
      </c>
      <c r="E14">
        <v>-5.4148713534081697E-2</v>
      </c>
    </row>
    <row r="15" spans="1:6">
      <c r="A15" t="s">
        <v>148</v>
      </c>
      <c r="B15">
        <v>9.5379263813854003</v>
      </c>
      <c r="D15" t="s">
        <v>22</v>
      </c>
      <c r="E15">
        <v>0.14149601512072199</v>
      </c>
    </row>
    <row r="16" spans="1:6">
      <c r="A16" t="s">
        <v>149</v>
      </c>
      <c r="B16">
        <v>-9.6834716996813892</v>
      </c>
      <c r="D16" t="s">
        <v>23</v>
      </c>
      <c r="E16">
        <v>0.25662346297848199</v>
      </c>
    </row>
    <row r="17" spans="1:5">
      <c r="A17" t="s">
        <v>150</v>
      </c>
      <c r="B17">
        <v>8.4182575844379706</v>
      </c>
      <c r="D17" t="s">
        <v>24</v>
      </c>
      <c r="E17">
        <v>0.297027985841887</v>
      </c>
    </row>
    <row r="18" spans="1:5">
      <c r="A18" t="s">
        <v>151</v>
      </c>
      <c r="B18">
        <v>27.1662573082885</v>
      </c>
      <c r="D18" t="s">
        <v>25</v>
      </c>
      <c r="E18">
        <v>0.38100209000579699</v>
      </c>
    </row>
    <row r="19" spans="1:5">
      <c r="A19" t="s">
        <v>20</v>
      </c>
      <c r="B19">
        <v>-13.715565938192199</v>
      </c>
      <c r="D19" t="s">
        <v>26</v>
      </c>
      <c r="E19">
        <v>-2.4415114282472901E-2</v>
      </c>
    </row>
    <row r="20" spans="1:5">
      <c r="A20" t="s">
        <v>21</v>
      </c>
      <c r="B20">
        <v>8.2097313839183901</v>
      </c>
      <c r="D20" t="s">
        <v>27</v>
      </c>
      <c r="E20">
        <v>-1.9874263454990701E-2</v>
      </c>
    </row>
    <row r="21" spans="1:5">
      <c r="A21" t="s">
        <v>22</v>
      </c>
      <c r="B21">
        <v>6.7091072709857098</v>
      </c>
      <c r="D21" t="s">
        <v>28</v>
      </c>
      <c r="E21">
        <v>0.23668785163012299</v>
      </c>
    </row>
    <row r="22" spans="1:5">
      <c r="A22" t="s">
        <v>23</v>
      </c>
      <c r="B22">
        <v>2.9615496194619899</v>
      </c>
      <c r="D22" t="s">
        <v>29</v>
      </c>
      <c r="E22">
        <v>1.5394698175883801E-2</v>
      </c>
    </row>
    <row r="23" spans="1:5">
      <c r="A23" t="s">
        <v>24</v>
      </c>
      <c r="B23">
        <v>-22.932193036833901</v>
      </c>
      <c r="D23" t="s">
        <v>30</v>
      </c>
      <c r="E23">
        <v>-9.6562898515820395E-2</v>
      </c>
    </row>
    <row r="24" spans="1:5">
      <c r="A24" t="s">
        <v>25</v>
      </c>
      <c r="B24">
        <v>-82.469531315513194</v>
      </c>
      <c r="D24" t="s">
        <v>31</v>
      </c>
      <c r="E24">
        <v>2.6855650033832799E-2</v>
      </c>
    </row>
    <row r="25" spans="1:5">
      <c r="A25" t="s">
        <v>52</v>
      </c>
      <c r="B25">
        <v>-1.04256539248278</v>
      </c>
      <c r="D25" t="s">
        <v>32</v>
      </c>
      <c r="E25">
        <v>8.8433775487979996E-3</v>
      </c>
    </row>
    <row r="26" spans="1:5">
      <c r="A26" t="s">
        <v>53</v>
      </c>
      <c r="B26">
        <v>-8.4219237284819606</v>
      </c>
      <c r="D26" t="s">
        <v>33</v>
      </c>
      <c r="E26">
        <v>-0.46231726505557202</v>
      </c>
    </row>
    <row r="27" spans="1:5">
      <c r="A27" t="s">
        <v>54</v>
      </c>
      <c r="B27">
        <v>2.2518104917825998</v>
      </c>
      <c r="D27" t="s">
        <v>34</v>
      </c>
      <c r="E27">
        <v>-0.46311149450341899</v>
      </c>
    </row>
    <row r="28" spans="1:5">
      <c r="A28" t="s">
        <v>55</v>
      </c>
      <c r="B28">
        <v>2.2963843150908501</v>
      </c>
      <c r="D28" t="s">
        <v>35</v>
      </c>
      <c r="E28">
        <v>-0.51134876082352798</v>
      </c>
    </row>
    <row r="29" spans="1:5">
      <c r="A29" t="s">
        <v>152</v>
      </c>
      <c r="B29">
        <v>91.607610114786397</v>
      </c>
      <c r="D29" t="s">
        <v>36</v>
      </c>
      <c r="E29">
        <v>-0.35857380226882402</v>
      </c>
    </row>
    <row r="30" spans="1:5">
      <c r="A30" t="s">
        <v>153</v>
      </c>
      <c r="B30">
        <v>147.77714063457299</v>
      </c>
      <c r="D30" t="s">
        <v>37</v>
      </c>
      <c r="E30">
        <v>-0.25661484534776502</v>
      </c>
    </row>
    <row r="31" spans="1:5">
      <c r="A31" t="s">
        <v>154</v>
      </c>
      <c r="B31">
        <v>163.37963861365901</v>
      </c>
      <c r="D31" t="s">
        <v>38</v>
      </c>
      <c r="E31">
        <v>-0.26070592115632402</v>
      </c>
    </row>
    <row r="32" spans="1:5">
      <c r="A32" t="s">
        <v>155</v>
      </c>
      <c r="B32">
        <v>182.56122399256699</v>
      </c>
      <c r="D32" t="s">
        <v>39</v>
      </c>
      <c r="E32">
        <v>-0.28084092876120298</v>
      </c>
    </row>
    <row r="33" spans="1:5">
      <c r="A33" t="s">
        <v>156</v>
      </c>
      <c r="B33">
        <v>153.46869864636</v>
      </c>
      <c r="D33" t="s">
        <v>40</v>
      </c>
      <c r="E33">
        <v>-0.23364319737122199</v>
      </c>
    </row>
    <row r="34" spans="1:5">
      <c r="A34" t="s">
        <v>28</v>
      </c>
      <c r="B34">
        <v>150.04451385732699</v>
      </c>
      <c r="D34" t="s">
        <v>41</v>
      </c>
      <c r="E34">
        <v>-2.58094032783278E-2</v>
      </c>
    </row>
    <row r="35" spans="1:5">
      <c r="A35" t="s">
        <v>29</v>
      </c>
      <c r="B35">
        <v>16.3527142793175</v>
      </c>
      <c r="D35" t="s">
        <v>42</v>
      </c>
      <c r="E35">
        <v>-4.2085560339921602E-3</v>
      </c>
    </row>
    <row r="36" spans="1:5">
      <c r="A36" t="s">
        <v>30</v>
      </c>
      <c r="B36">
        <v>6.4843160465765601</v>
      </c>
      <c r="D36" t="s">
        <v>43</v>
      </c>
      <c r="E36">
        <v>-5.8763585012564401E-2</v>
      </c>
    </row>
    <row r="37" spans="1:5">
      <c r="A37" t="s">
        <v>31</v>
      </c>
      <c r="B37">
        <v>46.109968910036301</v>
      </c>
      <c r="D37" t="s">
        <v>44</v>
      </c>
      <c r="E37">
        <v>-6.1191983166197401E-2</v>
      </c>
    </row>
    <row r="38" spans="1:5">
      <c r="A38" t="s">
        <v>157</v>
      </c>
      <c r="B38">
        <v>6.6882134557430497</v>
      </c>
      <c r="D38" t="s">
        <v>45</v>
      </c>
      <c r="E38">
        <v>-4.4533112340313496E-3</v>
      </c>
    </row>
    <row r="39" spans="1:5">
      <c r="A39" t="s">
        <v>158</v>
      </c>
      <c r="B39">
        <v>8.6170962331844105</v>
      </c>
      <c r="D39" t="s">
        <v>46</v>
      </c>
      <c r="E39">
        <v>1.33290282038454E-2</v>
      </c>
    </row>
    <row r="40" spans="1:5">
      <c r="A40" t="s">
        <v>159</v>
      </c>
      <c r="B40">
        <v>-19.645242958979299</v>
      </c>
      <c r="D40" t="s">
        <v>47</v>
      </c>
      <c r="E40">
        <v>2.6883498358905501E-2</v>
      </c>
    </row>
    <row r="41" spans="1:5">
      <c r="A41" t="s">
        <v>160</v>
      </c>
      <c r="B41">
        <v>-12.5599820110327</v>
      </c>
      <c r="D41" t="s">
        <v>48</v>
      </c>
      <c r="E41">
        <v>-1.4810326939875201E-2</v>
      </c>
    </row>
    <row r="42" spans="1:5">
      <c r="A42" t="s">
        <v>161</v>
      </c>
      <c r="B42">
        <v>-7.6109321410047501</v>
      </c>
      <c r="D42" t="s">
        <v>49</v>
      </c>
      <c r="E42">
        <v>4.2219831301293899E-2</v>
      </c>
    </row>
    <row r="43" spans="1:5">
      <c r="A43" t="s">
        <v>162</v>
      </c>
      <c r="B43">
        <v>14.8619697713684</v>
      </c>
      <c r="D43" t="s">
        <v>50</v>
      </c>
      <c r="E43">
        <v>1.9190723727286099E-2</v>
      </c>
    </row>
    <row r="44" spans="1:5">
      <c r="A44" t="s">
        <v>163</v>
      </c>
      <c r="B44">
        <v>-5.1541187284573304</v>
      </c>
      <c r="D44" t="s">
        <v>51</v>
      </c>
      <c r="E44">
        <v>-5.2004100086934903E-3</v>
      </c>
    </row>
    <row r="45" spans="1:5">
      <c r="A45" t="s">
        <v>164</v>
      </c>
      <c r="B45">
        <v>8.4912725936664195</v>
      </c>
      <c r="D45" t="s">
        <v>52</v>
      </c>
      <c r="E45">
        <v>8.2679846130408307E-3</v>
      </c>
    </row>
    <row r="46" spans="1:5">
      <c r="A46" t="s">
        <v>165</v>
      </c>
      <c r="B46">
        <v>5.4017228983494299</v>
      </c>
      <c r="D46" t="s">
        <v>53</v>
      </c>
      <c r="E46">
        <v>-2.83442413969224E-2</v>
      </c>
    </row>
    <row r="47" spans="1:5">
      <c r="A47" t="s">
        <v>166</v>
      </c>
      <c r="B47">
        <v>8.4318911365599405</v>
      </c>
      <c r="D47" t="s">
        <v>54</v>
      </c>
      <c r="E47">
        <v>5.3958304673004101E-4</v>
      </c>
    </row>
    <row r="48" spans="1:5">
      <c r="A48" t="s">
        <v>167</v>
      </c>
      <c r="B48">
        <v>-56.971765376079297</v>
      </c>
      <c r="D48" t="s">
        <v>55</v>
      </c>
      <c r="E48">
        <v>-4.0647152582922001E-2</v>
      </c>
    </row>
    <row r="49" spans="1:2">
      <c r="A49" t="s">
        <v>33</v>
      </c>
      <c r="B49">
        <v>-275.34352420114402</v>
      </c>
    </row>
    <row r="50" spans="1:2">
      <c r="A50" t="s">
        <v>34</v>
      </c>
      <c r="B50">
        <v>-279.79180710505699</v>
      </c>
    </row>
    <row r="51" spans="1:2">
      <c r="A51" t="s">
        <v>35</v>
      </c>
      <c r="B51">
        <v>-312.73197549090497</v>
      </c>
    </row>
    <row r="52" spans="1:2">
      <c r="A52" t="s">
        <v>36</v>
      </c>
      <c r="B52">
        <v>-256.26118613119701</v>
      </c>
    </row>
    <row r="53" spans="1:2">
      <c r="A53" t="s">
        <v>37</v>
      </c>
      <c r="B53">
        <v>-157.733366074217</v>
      </c>
    </row>
    <row r="54" spans="1:2">
      <c r="A54" t="s">
        <v>38</v>
      </c>
      <c r="B54">
        <v>-144.52033556376799</v>
      </c>
    </row>
    <row r="55" spans="1:2">
      <c r="A55" t="s">
        <v>39</v>
      </c>
      <c r="B55">
        <v>-165.60515792990799</v>
      </c>
    </row>
    <row r="56" spans="1:2">
      <c r="A56" t="s">
        <v>40</v>
      </c>
      <c r="B56">
        <v>-121.683620549184</v>
      </c>
    </row>
    <row r="57" spans="1:2">
      <c r="A57" t="s">
        <v>41</v>
      </c>
      <c r="B57">
        <v>-13.2191504096022</v>
      </c>
    </row>
    <row r="58" spans="1:2">
      <c r="A58" t="s">
        <v>168</v>
      </c>
      <c r="B58">
        <v>-8.7983003597987501</v>
      </c>
    </row>
    <row r="59" spans="1:2">
      <c r="A59" t="s">
        <v>42</v>
      </c>
      <c r="B59">
        <v>-32.062226021778798</v>
      </c>
    </row>
    <row r="60" spans="1:2">
      <c r="A60" t="s">
        <v>43</v>
      </c>
      <c r="B60">
        <v>-3.2408207477946802</v>
      </c>
    </row>
    <row r="61" spans="1:2">
      <c r="A61" t="s">
        <v>44</v>
      </c>
      <c r="B61">
        <v>0.21684669102481099</v>
      </c>
    </row>
    <row r="62" spans="1:2">
      <c r="A62" t="s">
        <v>45</v>
      </c>
      <c r="B62">
        <v>20.944665114521801</v>
      </c>
    </row>
    <row r="63" spans="1:2">
      <c r="A63" t="s">
        <v>46</v>
      </c>
      <c r="B63">
        <v>13.9398736519399</v>
      </c>
    </row>
    <row r="64" spans="1:2">
      <c r="A64" t="s">
        <v>169</v>
      </c>
      <c r="B64">
        <v>20.583326361695502</v>
      </c>
    </row>
    <row r="65" spans="1:2">
      <c r="A65" t="s">
        <v>170</v>
      </c>
      <c r="B65">
        <v>8.3373136770199103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H8" sqref="H8"/>
    </sheetView>
  </sheetViews>
  <sheetFormatPr defaultRowHeight="15"/>
  <cols>
    <col min="1" max="1" width="3.7109375" customWidth="1"/>
    <col min="2" max="2" width="6.28515625" customWidth="1"/>
    <col min="3" max="3" width="5.42578125" customWidth="1"/>
    <col min="4" max="4" width="14" customWidth="1"/>
    <col min="5" max="5" width="13.7109375" customWidth="1"/>
    <col min="6" max="6" width="11.85546875" customWidth="1"/>
    <col min="7" max="7" width="13.42578125" customWidth="1"/>
    <col min="8" max="8" width="16.140625" customWidth="1"/>
    <col min="9" max="9" width="12.5703125" customWidth="1"/>
    <col min="10" max="10" width="13.28515625" customWidth="1"/>
    <col min="11" max="11" width="12.85546875" customWidth="1"/>
    <col min="13" max="13" width="14.140625" bestFit="1" customWidth="1"/>
    <col min="14" max="14" width="16.7109375" bestFit="1" customWidth="1"/>
  </cols>
  <sheetData>
    <row r="1" spans="1:11">
      <c r="A1" s="18" t="s">
        <v>8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6</v>
      </c>
      <c r="G2" s="2" t="s">
        <v>5</v>
      </c>
      <c r="H2" s="2" t="s">
        <v>3</v>
      </c>
      <c r="I2" s="2" t="s">
        <v>4</v>
      </c>
      <c r="J2" s="2" t="s">
        <v>6</v>
      </c>
      <c r="K2" s="2" t="s">
        <v>7</v>
      </c>
    </row>
    <row r="3" spans="1:11">
      <c r="A3" s="2">
        <v>1</v>
      </c>
      <c r="B3" s="2">
        <v>10</v>
      </c>
      <c r="C3" s="2">
        <v>335</v>
      </c>
      <c r="D3" s="2">
        <v>763.89473746456395</v>
      </c>
      <c r="E3" s="2">
        <v>812.92551204819404</v>
      </c>
      <c r="F3" s="3">
        <f>D3/$D$13</f>
        <v>0.17031356214624141</v>
      </c>
      <c r="G3" s="3">
        <f>F3</f>
        <v>0.17031356214624141</v>
      </c>
      <c r="H3" s="2">
        <v>878.45704477612003</v>
      </c>
      <c r="I3" s="2">
        <f>H3</f>
        <v>878.45704477612003</v>
      </c>
      <c r="J3" s="3">
        <f>H3/$H$13</f>
        <v>0.19198970395335019</v>
      </c>
      <c r="K3" s="4">
        <f>J3</f>
        <v>0.19198970395335019</v>
      </c>
    </row>
    <row r="4" spans="1:11">
      <c r="A4" s="2">
        <v>2</v>
      </c>
      <c r="B4" s="2">
        <v>9</v>
      </c>
      <c r="C4" s="2">
        <v>335</v>
      </c>
      <c r="D4" s="2">
        <v>626.94131363101599</v>
      </c>
      <c r="E4" s="2">
        <v>600.36498493975898</v>
      </c>
      <c r="F4" s="3">
        <f t="shared" ref="F4:F12" si="0">D4/$D$13</f>
        <v>0.1397792171412825</v>
      </c>
      <c r="G4" s="3">
        <f>F4+G3</f>
        <v>0.31009277928752388</v>
      </c>
      <c r="H4" s="2">
        <v>662.07447761193998</v>
      </c>
      <c r="I4" s="2">
        <f>H4+I3</f>
        <v>1540.53152238806</v>
      </c>
      <c r="J4" s="3">
        <f t="shared" ref="J4:J12" si="1">H4/$H$13</f>
        <v>0.14469857542571185</v>
      </c>
      <c r="K4" s="4">
        <f>J4+K3</f>
        <v>0.33668827937906204</v>
      </c>
    </row>
    <row r="5" spans="1:11" s="8" customFormat="1">
      <c r="A5" s="5">
        <v>3</v>
      </c>
      <c r="B5" s="5">
        <v>8</v>
      </c>
      <c r="C5" s="5">
        <v>334</v>
      </c>
      <c r="D5" s="2">
        <v>553.00590044179</v>
      </c>
      <c r="E5" s="2">
        <v>527.88435045317203</v>
      </c>
      <c r="F5" s="6">
        <f t="shared" si="0"/>
        <v>0.12329500410585048</v>
      </c>
      <c r="G5" s="6">
        <f t="shared" ref="G5:G12" si="2">F5+G4</f>
        <v>0.43338778339337436</v>
      </c>
      <c r="H5" s="5">
        <v>584.21508982035903</v>
      </c>
      <c r="I5" s="5">
        <f>H5+I4</f>
        <v>2124.7466122084188</v>
      </c>
      <c r="J5" s="6">
        <f t="shared" si="1"/>
        <v>0.12768214770054703</v>
      </c>
      <c r="K5" s="7">
        <f t="shared" ref="K5:K12" si="3">J5+K4</f>
        <v>0.46437042707960907</v>
      </c>
    </row>
    <row r="6" spans="1:11">
      <c r="A6" s="2">
        <v>4</v>
      </c>
      <c r="B6" s="2">
        <v>7</v>
      </c>
      <c r="C6" s="2">
        <v>335</v>
      </c>
      <c r="D6" s="2">
        <v>492.554043501683</v>
      </c>
      <c r="E6" s="2">
        <v>465.22954819277101</v>
      </c>
      <c r="F6" s="3">
        <f t="shared" si="0"/>
        <v>0.10981700695666576</v>
      </c>
      <c r="G6" s="3">
        <f t="shared" si="2"/>
        <v>0.5432047903500401</v>
      </c>
      <c r="H6" s="2">
        <v>512.65722388059703</v>
      </c>
      <c r="I6" s="2">
        <f t="shared" ref="I6:I12" si="4">H6+I5</f>
        <v>2637.4038360890158</v>
      </c>
      <c r="J6" s="3">
        <f t="shared" si="1"/>
        <v>0.11204293849958977</v>
      </c>
      <c r="K6" s="4">
        <f t="shared" si="3"/>
        <v>0.57641336557919887</v>
      </c>
    </row>
    <row r="7" spans="1:11">
      <c r="A7" s="2">
        <v>5</v>
      </c>
      <c r="B7" s="2">
        <v>6</v>
      </c>
      <c r="C7" s="2">
        <v>335</v>
      </c>
      <c r="D7" s="2">
        <v>441.64631169114199</v>
      </c>
      <c r="E7" s="2">
        <v>430.83839638554201</v>
      </c>
      <c r="F7" s="3">
        <f t="shared" si="0"/>
        <v>9.8466912866194328E-2</v>
      </c>
      <c r="G7" s="3">
        <f t="shared" si="2"/>
        <v>0.64167170321623446</v>
      </c>
      <c r="H7" s="2">
        <v>450.81823880597</v>
      </c>
      <c r="I7" s="2">
        <f t="shared" si="4"/>
        <v>3088.2220748949858</v>
      </c>
      <c r="J7" s="3">
        <f t="shared" si="1"/>
        <v>9.85278229821554E-2</v>
      </c>
      <c r="K7" s="4">
        <f t="shared" si="3"/>
        <v>0.67494118856135432</v>
      </c>
    </row>
    <row r="8" spans="1:11">
      <c r="A8" s="2">
        <v>6</v>
      </c>
      <c r="B8" s="2">
        <v>5</v>
      </c>
      <c r="C8" s="2">
        <v>334</v>
      </c>
      <c r="D8" s="2">
        <v>398.429516566931</v>
      </c>
      <c r="E8" s="2">
        <v>393.356911178247</v>
      </c>
      <c r="F8" s="3">
        <f t="shared" si="0"/>
        <v>8.8831545634082548E-2</v>
      </c>
      <c r="G8" s="3">
        <f t="shared" si="2"/>
        <v>0.73050324885031703</v>
      </c>
      <c r="H8" s="2">
        <v>429.567185628743</v>
      </c>
      <c r="I8" s="2">
        <f t="shared" si="4"/>
        <v>3517.7892605237289</v>
      </c>
      <c r="J8" s="3">
        <f t="shared" si="1"/>
        <v>9.3883334748547431E-2</v>
      </c>
      <c r="K8" s="4">
        <f t="shared" si="3"/>
        <v>0.76882452330990181</v>
      </c>
    </row>
    <row r="9" spans="1:11">
      <c r="A9" s="2">
        <v>7</v>
      </c>
      <c r="B9" s="2">
        <v>4</v>
      </c>
      <c r="C9" s="2">
        <v>335</v>
      </c>
      <c r="D9" s="2">
        <v>359.964117219927</v>
      </c>
      <c r="E9" s="2">
        <v>346.59230481927699</v>
      </c>
      <c r="F9" s="3">
        <f t="shared" si="0"/>
        <v>8.0255522183639738E-2</v>
      </c>
      <c r="G9" s="3">
        <f t="shared" si="2"/>
        <v>0.81075877103395677</v>
      </c>
      <c r="H9" s="2">
        <v>353.04185074626798</v>
      </c>
      <c r="I9" s="2">
        <f t="shared" si="4"/>
        <v>3870.8311112699967</v>
      </c>
      <c r="J9" s="3">
        <f t="shared" si="1"/>
        <v>7.7158468716239936E-2</v>
      </c>
      <c r="K9" s="4">
        <f t="shared" si="3"/>
        <v>0.84598299202614169</v>
      </c>
    </row>
    <row r="10" spans="1:11">
      <c r="A10" s="2">
        <v>8</v>
      </c>
      <c r="B10" s="2">
        <v>3</v>
      </c>
      <c r="C10" s="2">
        <v>334</v>
      </c>
      <c r="D10" s="2">
        <v>328.26316368768198</v>
      </c>
      <c r="E10" s="2">
        <v>338.38840725075499</v>
      </c>
      <c r="F10" s="3">
        <f t="shared" si="0"/>
        <v>7.3187660533709759E-2</v>
      </c>
      <c r="G10" s="3">
        <f t="shared" si="2"/>
        <v>0.8839464315676665</v>
      </c>
      <c r="H10" s="2">
        <v>314.61610778443099</v>
      </c>
      <c r="I10" s="2">
        <f t="shared" si="4"/>
        <v>4185.4472190544275</v>
      </c>
      <c r="J10" s="3">
        <f t="shared" si="1"/>
        <v>6.8760395003585287E-2</v>
      </c>
      <c r="K10" s="4">
        <f t="shared" si="3"/>
        <v>0.91474338702972702</v>
      </c>
    </row>
    <row r="11" spans="1:11">
      <c r="A11" s="2">
        <v>9</v>
      </c>
      <c r="B11" s="2">
        <v>2</v>
      </c>
      <c r="C11" s="2">
        <v>335</v>
      </c>
      <c r="D11" s="2">
        <v>292.12860201922098</v>
      </c>
      <c r="E11" s="2">
        <v>322.04860843373501</v>
      </c>
      <c r="F11" s="3">
        <f t="shared" si="0"/>
        <v>6.5131307200559443E-2</v>
      </c>
      <c r="G11" s="3">
        <f t="shared" si="2"/>
        <v>0.94907773876822599</v>
      </c>
      <c r="H11" s="2">
        <v>245.49677611940299</v>
      </c>
      <c r="I11" s="2">
        <f t="shared" si="4"/>
        <v>4430.9439951738304</v>
      </c>
      <c r="J11" s="3">
        <f t="shared" si="1"/>
        <v>5.3654135565249138E-2</v>
      </c>
      <c r="K11" s="4">
        <f t="shared" si="3"/>
        <v>0.96839752259497613</v>
      </c>
    </row>
    <row r="12" spans="1:11">
      <c r="A12" s="2">
        <v>10</v>
      </c>
      <c r="B12" s="2">
        <v>1</v>
      </c>
      <c r="C12" s="2">
        <v>335</v>
      </c>
      <c r="D12" s="2">
        <v>228.39782624795799</v>
      </c>
      <c r="E12" s="2">
        <v>247.53606024096399</v>
      </c>
      <c r="F12" s="3">
        <f t="shared" si="0"/>
        <v>5.0922261231774131E-2</v>
      </c>
      <c r="G12" s="3">
        <f t="shared" si="2"/>
        <v>1.0000000000000002</v>
      </c>
      <c r="H12" s="2">
        <v>144.59847761194001</v>
      </c>
      <c r="I12" s="2">
        <f t="shared" si="4"/>
        <v>4575.5424727857708</v>
      </c>
      <c r="J12" s="3">
        <f t="shared" si="1"/>
        <v>3.1602477405024011E-2</v>
      </c>
      <c r="K12" s="4">
        <f t="shared" si="3"/>
        <v>1.0000000000000002</v>
      </c>
    </row>
    <row r="13" spans="1:11">
      <c r="A13" s="2"/>
      <c r="B13" s="2"/>
      <c r="C13" s="2"/>
      <c r="D13" s="2">
        <f>SUM(D3:D12)</f>
        <v>4485.2255324719135</v>
      </c>
      <c r="E13" s="2"/>
      <c r="F13" s="3">
        <f>SUM(F3:F12)</f>
        <v>1.0000000000000002</v>
      </c>
      <c r="G13" s="3"/>
      <c r="H13" s="2">
        <f>SUM(H3:H12)</f>
        <v>4575.5424727857708</v>
      </c>
      <c r="I13" s="2"/>
      <c r="J13" s="4">
        <f>SUM(J3:J12)</f>
        <v>1.0000000000000002</v>
      </c>
      <c r="K13" s="2"/>
    </row>
    <row r="16" spans="1:11">
      <c r="A16" s="18" t="s">
        <v>9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>
      <c r="A17" s="2"/>
      <c r="B17" s="2" t="s">
        <v>0</v>
      </c>
      <c r="C17" s="2" t="s">
        <v>1</v>
      </c>
      <c r="D17" s="2" t="s">
        <v>2</v>
      </c>
      <c r="E17" s="2" t="s">
        <v>4</v>
      </c>
      <c r="F17" s="2" t="s">
        <v>6</v>
      </c>
      <c r="G17" s="2" t="s">
        <v>5</v>
      </c>
      <c r="H17" s="2" t="s">
        <v>3</v>
      </c>
      <c r="I17" s="2" t="s">
        <v>4</v>
      </c>
      <c r="J17" s="2" t="s">
        <v>6</v>
      </c>
      <c r="K17" s="2" t="s">
        <v>7</v>
      </c>
    </row>
    <row r="18" spans="1:11">
      <c r="A18" s="2">
        <v>1</v>
      </c>
      <c r="B18" s="2">
        <v>10</v>
      </c>
      <c r="C18">
        <v>132</v>
      </c>
      <c r="D18" s="2">
        <v>789.58550692322399</v>
      </c>
      <c r="E18" s="2">
        <v>834.86596341463405</v>
      </c>
      <c r="F18" s="3">
        <f>D18/$D$13</f>
        <v>0.17604142784054491</v>
      </c>
      <c r="G18" s="3">
        <f>F18</f>
        <v>0.17604142784054491</v>
      </c>
      <c r="H18">
        <v>801.52386363636401</v>
      </c>
      <c r="I18" s="2">
        <f>H18</f>
        <v>801.52386363636401</v>
      </c>
      <c r="J18" s="3">
        <f>H18/$H$13</f>
        <v>0.17517570176730643</v>
      </c>
      <c r="K18" s="4">
        <f>J18</f>
        <v>0.17517570176730643</v>
      </c>
    </row>
    <row r="19" spans="1:11">
      <c r="A19" s="2">
        <v>2</v>
      </c>
      <c r="B19" s="2">
        <v>9</v>
      </c>
      <c r="C19">
        <v>132</v>
      </c>
      <c r="D19" s="2">
        <v>619.78564961081304</v>
      </c>
      <c r="E19" s="2">
        <v>606.835365853658</v>
      </c>
      <c r="F19" s="3">
        <f t="shared" ref="F19:F27" si="5">D19/$D$13</f>
        <v>0.13818383158744629</v>
      </c>
      <c r="G19" s="3">
        <f>F19+G18</f>
        <v>0.31422525942799118</v>
      </c>
      <c r="H19">
        <v>626.178181818182</v>
      </c>
      <c r="I19" s="2">
        <f>H19+I18</f>
        <v>1427.7020454545459</v>
      </c>
      <c r="J19" s="3">
        <f t="shared" ref="J19:J27" si="6">H19/$H$13</f>
        <v>0.1368533207903849</v>
      </c>
      <c r="K19" s="4">
        <f>J19+K18</f>
        <v>0.31202902255769133</v>
      </c>
    </row>
    <row r="20" spans="1:11" s="8" customFormat="1">
      <c r="A20" s="5">
        <v>3</v>
      </c>
      <c r="B20" s="5">
        <v>8</v>
      </c>
      <c r="C20" s="1">
        <v>131</v>
      </c>
      <c r="D20" s="2">
        <v>541.17041518542396</v>
      </c>
      <c r="E20" s="2">
        <v>507.348278688525</v>
      </c>
      <c r="F20" s="6">
        <f t="shared" si="5"/>
        <v>0.12065623261695207</v>
      </c>
      <c r="G20" s="6">
        <f t="shared" ref="G20:G27" si="7">F20+G19</f>
        <v>0.43488149204494325</v>
      </c>
      <c r="H20" s="1">
        <v>534.13083969465595</v>
      </c>
      <c r="I20" s="5">
        <f>H20+I19</f>
        <v>1961.832885149202</v>
      </c>
      <c r="J20" s="6">
        <f t="shared" si="6"/>
        <v>0.11673606853647149</v>
      </c>
      <c r="K20" s="7">
        <f t="shared" ref="K20:K27" si="8">J20+K19</f>
        <v>0.42876509109416283</v>
      </c>
    </row>
    <row r="21" spans="1:11">
      <c r="A21" s="2">
        <v>4</v>
      </c>
      <c r="B21" s="2">
        <v>7</v>
      </c>
      <c r="C21">
        <v>132</v>
      </c>
      <c r="D21" s="2">
        <v>472.977681405071</v>
      </c>
      <c r="E21" s="2">
        <v>442.92829268292701</v>
      </c>
      <c r="F21" s="3">
        <f t="shared" si="5"/>
        <v>0.10545237424090062</v>
      </c>
      <c r="G21" s="3">
        <f t="shared" si="7"/>
        <v>0.5403338662858439</v>
      </c>
      <c r="H21">
        <v>470.04098484848498</v>
      </c>
      <c r="I21" s="2">
        <f t="shared" ref="I21:I27" si="9">H21+I20</f>
        <v>2431.8738699976871</v>
      </c>
      <c r="J21" s="3">
        <f t="shared" si="6"/>
        <v>0.102729017956707</v>
      </c>
      <c r="K21" s="4">
        <f t="shared" si="8"/>
        <v>0.5314941090508698</v>
      </c>
    </row>
    <row r="22" spans="1:11">
      <c r="A22" s="2">
        <v>5</v>
      </c>
      <c r="B22" s="2">
        <v>6</v>
      </c>
      <c r="C22">
        <v>131</v>
      </c>
      <c r="D22" s="2">
        <v>415.88494192118799</v>
      </c>
      <c r="E22" s="2">
        <v>406.34573770491801</v>
      </c>
      <c r="F22" s="3">
        <f t="shared" si="5"/>
        <v>9.2723306533926728E-2</v>
      </c>
      <c r="G22" s="3">
        <f t="shared" si="7"/>
        <v>0.63305717281977059</v>
      </c>
      <c r="H22">
        <v>416.00099236641199</v>
      </c>
      <c r="I22" s="2">
        <f t="shared" si="9"/>
        <v>2847.874862364099</v>
      </c>
      <c r="J22" s="3">
        <f t="shared" si="6"/>
        <v>9.0918398166050504E-2</v>
      </c>
      <c r="K22" s="4">
        <f t="shared" si="8"/>
        <v>0.62241250721692032</v>
      </c>
    </row>
    <row r="23" spans="1:11">
      <c r="A23" s="2">
        <v>6</v>
      </c>
      <c r="B23" s="2">
        <v>5</v>
      </c>
      <c r="C23">
        <v>132</v>
      </c>
      <c r="D23" s="2">
        <v>372.57911079619498</v>
      </c>
      <c r="E23" s="2">
        <v>374.78357723577199</v>
      </c>
      <c r="F23" s="3">
        <f t="shared" si="5"/>
        <v>8.3068088348916949E-2</v>
      </c>
      <c r="G23" s="3">
        <f t="shared" si="7"/>
        <v>0.71612526116868758</v>
      </c>
      <c r="H23">
        <v>377.70530303030301</v>
      </c>
      <c r="I23" s="2">
        <f t="shared" si="9"/>
        <v>3225.5801653944022</v>
      </c>
      <c r="J23" s="3">
        <f t="shared" si="6"/>
        <v>8.2548748105127107E-2</v>
      </c>
      <c r="K23" s="4">
        <f t="shared" si="8"/>
        <v>0.70496125532204745</v>
      </c>
    </row>
    <row r="24" spans="1:11">
      <c r="A24" s="2">
        <v>7</v>
      </c>
      <c r="B24" s="2">
        <v>4</v>
      </c>
      <c r="C24">
        <v>131</v>
      </c>
      <c r="D24" s="2">
        <v>341.22511612652499</v>
      </c>
      <c r="E24" s="2">
        <v>348.98508196721298</v>
      </c>
      <c r="F24" s="3">
        <f t="shared" si="5"/>
        <v>7.6077582644649713E-2</v>
      </c>
      <c r="G24" s="3">
        <f t="shared" si="7"/>
        <v>0.79220284381333728</v>
      </c>
      <c r="H24">
        <v>345.549160305344</v>
      </c>
      <c r="I24" s="2">
        <f t="shared" si="9"/>
        <v>3571.129325699746</v>
      </c>
      <c r="J24" s="3">
        <f t="shared" si="6"/>
        <v>7.5520916341742544E-2</v>
      </c>
      <c r="K24" s="4">
        <f t="shared" si="8"/>
        <v>0.78048217166378997</v>
      </c>
    </row>
    <row r="25" spans="1:11">
      <c r="A25" s="2">
        <v>8</v>
      </c>
      <c r="B25" s="2">
        <v>3</v>
      </c>
      <c r="C25">
        <v>132</v>
      </c>
      <c r="D25" s="2">
        <v>309.69261595343602</v>
      </c>
      <c r="E25" s="2">
        <v>293.53831544715501</v>
      </c>
      <c r="F25" s="3">
        <f t="shared" si="5"/>
        <v>6.9047278383514668E-2</v>
      </c>
      <c r="G25" s="3">
        <f t="shared" si="7"/>
        <v>0.86125012219685193</v>
      </c>
      <c r="H25">
        <v>305.49037878787902</v>
      </c>
      <c r="I25" s="2">
        <f t="shared" si="9"/>
        <v>3876.6197044876249</v>
      </c>
      <c r="J25" s="3">
        <f t="shared" si="6"/>
        <v>6.6765936630435091E-2</v>
      </c>
      <c r="K25" s="4">
        <f t="shared" si="8"/>
        <v>0.84724810829422503</v>
      </c>
    </row>
    <row r="26" spans="1:11">
      <c r="A26" s="2">
        <v>9</v>
      </c>
      <c r="B26" s="2">
        <v>2</v>
      </c>
      <c r="C26">
        <v>131</v>
      </c>
      <c r="D26" s="2">
        <v>270.97682818165998</v>
      </c>
      <c r="E26" s="2">
        <v>298.92307540983597</v>
      </c>
      <c r="F26" s="3">
        <f t="shared" si="5"/>
        <v>6.0415429774903259E-2</v>
      </c>
      <c r="G26" s="3">
        <f t="shared" si="7"/>
        <v>0.92166555197175515</v>
      </c>
      <c r="H26">
        <v>239.29687022900799</v>
      </c>
      <c r="I26" s="2">
        <f t="shared" si="9"/>
        <v>4115.9165747166326</v>
      </c>
      <c r="J26" s="3">
        <f t="shared" si="6"/>
        <v>5.2299125546815137E-2</v>
      </c>
      <c r="K26" s="4">
        <f t="shared" si="8"/>
        <v>0.89954723384104018</v>
      </c>
    </row>
    <row r="27" spans="1:11">
      <c r="A27" s="2">
        <v>10</v>
      </c>
      <c r="B27" s="2">
        <v>1</v>
      </c>
      <c r="C27">
        <v>132</v>
      </c>
      <c r="D27" s="2">
        <v>212.00355504616499</v>
      </c>
      <c r="E27" s="2">
        <v>231.26549593495901</v>
      </c>
      <c r="F27" s="3">
        <f t="shared" si="5"/>
        <v>4.7267089137728341E-2</v>
      </c>
      <c r="G27" s="3">
        <f t="shared" si="7"/>
        <v>0.96893264110948352</v>
      </c>
      <c r="H27">
        <v>139.85159090909099</v>
      </c>
      <c r="I27" s="2">
        <f t="shared" si="9"/>
        <v>4255.7681656257237</v>
      </c>
      <c r="J27" s="3">
        <f t="shared" si="6"/>
        <v>3.0565029554614497E-2</v>
      </c>
      <c r="K27" s="4">
        <f t="shared" si="8"/>
        <v>0.93011226339565467</v>
      </c>
    </row>
    <row r="28" spans="1:11">
      <c r="A28" s="2"/>
      <c r="B28" s="2"/>
      <c r="C28" s="2"/>
      <c r="D28" s="2">
        <f>SUM(D18:D27)</f>
        <v>4345.8814211497011</v>
      </c>
      <c r="E28" s="2"/>
      <c r="F28" s="3">
        <f>SUM(F18:F27)</f>
        <v>0.96893264110948352</v>
      </c>
      <c r="G28" s="3"/>
      <c r="H28" s="2">
        <f>SUM(H18:H27)</f>
        <v>4255.7681656257237</v>
      </c>
      <c r="I28" s="2"/>
      <c r="J28" s="4">
        <f>SUM(J18:J27)</f>
        <v>0.93011226339565467</v>
      </c>
      <c r="K28" s="2"/>
    </row>
  </sheetData>
  <mergeCells count="2">
    <mergeCell ref="A1:K1"/>
    <mergeCell ref="A16:K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5" sqref="B15"/>
    </sheetView>
  </sheetViews>
  <sheetFormatPr defaultRowHeight="15"/>
  <cols>
    <col min="1" max="1" width="14.140625" bestFit="1" customWidth="1"/>
    <col min="2" max="2" width="16.7109375" bestFit="1" customWidth="1"/>
  </cols>
  <sheetData>
    <row r="1" spans="1:2">
      <c r="A1" s="17" t="s">
        <v>57</v>
      </c>
      <c r="B1" s="17"/>
    </row>
    <row r="3" spans="1:2">
      <c r="A3" s="2" t="s">
        <v>2</v>
      </c>
      <c r="B3" s="2" t="s">
        <v>3</v>
      </c>
    </row>
    <row r="4" spans="1:2">
      <c r="A4">
        <v>763.89473746456395</v>
      </c>
      <c r="B4">
        <v>812.92551204819404</v>
      </c>
    </row>
    <row r="5" spans="1:2">
      <c r="A5">
        <v>626.94131363101599</v>
      </c>
      <c r="B5">
        <v>600.36498493975898</v>
      </c>
    </row>
    <row r="6" spans="1:2">
      <c r="A6">
        <v>553.00590044179</v>
      </c>
      <c r="B6">
        <v>527.88435045317203</v>
      </c>
    </row>
    <row r="7" spans="1:2">
      <c r="A7">
        <v>492.554043501683</v>
      </c>
      <c r="B7">
        <v>465.22954819277101</v>
      </c>
    </row>
    <row r="8" spans="1:2">
      <c r="A8">
        <v>441.64631169114199</v>
      </c>
      <c r="B8">
        <v>430.83839638554201</v>
      </c>
    </row>
    <row r="9" spans="1:2">
      <c r="A9">
        <v>398.429516566931</v>
      </c>
      <c r="B9">
        <v>393.356911178247</v>
      </c>
    </row>
    <row r="10" spans="1:2">
      <c r="A10">
        <v>359.964117219927</v>
      </c>
      <c r="B10">
        <v>346.59230481927699</v>
      </c>
    </row>
    <row r="11" spans="1:2">
      <c r="A11">
        <v>328.26316368768198</v>
      </c>
      <c r="B11">
        <v>338.38840725075499</v>
      </c>
    </row>
    <row r="12" spans="1:2">
      <c r="A12">
        <v>292.12860201922098</v>
      </c>
      <c r="B12">
        <v>322.04860843373501</v>
      </c>
    </row>
    <row r="13" spans="1:2">
      <c r="A13">
        <v>228.39782624795799</v>
      </c>
      <c r="B13">
        <v>247.53606024096399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3" sqref="A3:B12"/>
    </sheetView>
  </sheetViews>
  <sheetFormatPr defaultRowHeight="15"/>
  <cols>
    <col min="1" max="1" width="16.42578125" customWidth="1"/>
    <col min="2" max="2" width="16" customWidth="1"/>
  </cols>
  <sheetData>
    <row r="1" spans="1:2">
      <c r="A1" s="18" t="s">
        <v>58</v>
      </c>
      <c r="B1" s="18"/>
    </row>
    <row r="2" spans="1:2">
      <c r="A2" s="2" t="s">
        <v>2</v>
      </c>
      <c r="B2" s="2" t="s">
        <v>3</v>
      </c>
    </row>
    <row r="3" spans="1:2">
      <c r="A3">
        <v>789.58550692322399</v>
      </c>
      <c r="B3">
        <v>834.86596341463405</v>
      </c>
    </row>
    <row r="4" spans="1:2">
      <c r="A4">
        <v>619.78564961081304</v>
      </c>
      <c r="B4">
        <v>606.835365853658</v>
      </c>
    </row>
    <row r="5" spans="1:2">
      <c r="A5">
        <v>541.17041518542396</v>
      </c>
      <c r="B5">
        <v>507.348278688525</v>
      </c>
    </row>
    <row r="6" spans="1:2">
      <c r="A6">
        <v>472.977681405071</v>
      </c>
      <c r="B6">
        <v>442.92829268292701</v>
      </c>
    </row>
    <row r="7" spans="1:2">
      <c r="A7">
        <v>415.88494192118799</v>
      </c>
      <c r="B7">
        <v>406.34573770491801</v>
      </c>
    </row>
    <row r="8" spans="1:2">
      <c r="A8">
        <v>372.57911079619498</v>
      </c>
      <c r="B8">
        <v>374.78357723577199</v>
      </c>
    </row>
    <row r="9" spans="1:2">
      <c r="A9">
        <v>341.22511612652499</v>
      </c>
      <c r="B9">
        <v>348.98508196721298</v>
      </c>
    </row>
    <row r="10" spans="1:2">
      <c r="A10">
        <v>309.69261595343602</v>
      </c>
      <c r="B10">
        <v>293.53831544715501</v>
      </c>
    </row>
    <row r="11" spans="1:2">
      <c r="A11">
        <v>270.97682818165998</v>
      </c>
      <c r="B11">
        <v>298.92307540983597</v>
      </c>
    </row>
    <row r="12" spans="1:2">
      <c r="A12">
        <v>212.00355504616499</v>
      </c>
      <c r="B12">
        <v>231.26549593495901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2:P2"/>
  <sheetViews>
    <sheetView tabSelected="1" workbookViewId="0">
      <selection activeCell="J2" sqref="J2"/>
    </sheetView>
  </sheetViews>
  <sheetFormatPr defaultRowHeight="15"/>
  <sheetData>
    <row r="2" spans="4:16">
      <c r="D2" s="19" t="s">
        <v>65</v>
      </c>
      <c r="E2" s="19"/>
      <c r="F2" s="19"/>
      <c r="M2" s="19" t="s">
        <v>58</v>
      </c>
      <c r="N2" s="19"/>
      <c r="O2" s="19"/>
      <c r="P2" s="19"/>
    </row>
  </sheetData>
  <mergeCells count="2">
    <mergeCell ref="D2:F2"/>
    <mergeCell ref="M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Summary_train</vt:lpstr>
      <vt:lpstr>Coef</vt:lpstr>
      <vt:lpstr>decile</vt:lpstr>
      <vt:lpstr>Dev Dataset</vt:lpstr>
      <vt:lpstr>Test dataset</vt:lpstr>
      <vt:lpstr>Residual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Pramila Kashyap</dc:creator>
  <cp:lastModifiedBy>hp</cp:lastModifiedBy>
  <dcterms:created xsi:type="dcterms:W3CDTF">2018-05-07T06:33:07Z</dcterms:created>
  <dcterms:modified xsi:type="dcterms:W3CDTF">2018-05-25T11:49:50Z</dcterms:modified>
</cp:coreProperties>
</file>