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alcChain.xml" ContentType="application/vnd.openxmlformats-officedocument.spreadsheetml.calcChain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055" windowHeight="7695"/>
  </bookViews>
  <sheets>
    <sheet name="Sheet1" sheetId="1" r:id="rId1"/>
    <sheet name="Chart1" sheetId="4" r:id="rId2"/>
    <sheet name="Chart2" sheetId="5" r:id="rId3"/>
    <sheet name="Chart3" sheetId="6" r:id="rId4"/>
    <sheet name="Chart4" sheetId="7" r:id="rId5"/>
    <sheet name="Chart5" sheetId="9" r:id="rId6"/>
    <sheet name="Sheet2" sheetId="2" r:id="rId7"/>
    <sheet name="Sheet3" sheetId="3" r:id="rId8"/>
  </sheets>
  <calcPr calcId="124519"/>
</workbook>
</file>

<file path=xl/calcChain.xml><?xml version="1.0" encoding="utf-8"?>
<calcChain xmlns="http://schemas.openxmlformats.org/spreadsheetml/2006/main">
  <c r="O5" i="1"/>
  <c r="O6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O35"/>
  <c r="O36"/>
  <c r="O37"/>
  <c r="O38"/>
  <c r="O39"/>
  <c r="O40"/>
  <c r="O41"/>
  <c r="O42"/>
  <c r="O43"/>
  <c r="O4"/>
  <c r="N46"/>
  <c r="N47"/>
  <c r="N48"/>
  <c r="M45"/>
  <c r="M46"/>
  <c r="M47"/>
  <c r="M4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N45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15"/>
  <c r="N16"/>
  <c r="N17"/>
  <c r="N18"/>
  <c r="N19"/>
  <c r="N20"/>
  <c r="N5"/>
  <c r="N6"/>
  <c r="N7"/>
  <c r="N8"/>
  <c r="N9"/>
  <c r="N10"/>
  <c r="N11"/>
  <c r="N12"/>
  <c r="N13"/>
  <c r="N14"/>
  <c r="N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"/>
  <c r="I8"/>
  <c r="E42"/>
  <c r="F41" s="1"/>
  <c r="G41" s="1"/>
  <c r="E43"/>
  <c r="F42" s="1"/>
  <c r="G42" s="1"/>
  <c r="E44"/>
  <c r="F43" s="1"/>
  <c r="G43" s="1"/>
  <c r="E45"/>
  <c r="F44" s="1"/>
  <c r="G44" s="1"/>
  <c r="E40"/>
  <c r="F39" s="1"/>
  <c r="G39" s="1"/>
  <c r="E41"/>
  <c r="F40" s="1"/>
  <c r="G40" s="1"/>
  <c r="E20"/>
  <c r="F19" s="1"/>
  <c r="G19" s="1"/>
  <c r="E21"/>
  <c r="F20" s="1"/>
  <c r="G20" s="1"/>
  <c r="E22"/>
  <c r="F21" s="1"/>
  <c r="G21" s="1"/>
  <c r="E23"/>
  <c r="F22" s="1"/>
  <c r="G22" s="1"/>
  <c r="E24"/>
  <c r="F23" s="1"/>
  <c r="G23" s="1"/>
  <c r="E25"/>
  <c r="F24" s="1"/>
  <c r="G24" s="1"/>
  <c r="E26"/>
  <c r="F25" s="1"/>
  <c r="G25" s="1"/>
  <c r="E27"/>
  <c r="F26" s="1"/>
  <c r="G26" s="1"/>
  <c r="E28"/>
  <c r="F27" s="1"/>
  <c r="G27" s="1"/>
  <c r="E29"/>
  <c r="F28" s="1"/>
  <c r="G28" s="1"/>
  <c r="E30"/>
  <c r="F29" s="1"/>
  <c r="G29" s="1"/>
  <c r="E31"/>
  <c r="F30" s="1"/>
  <c r="G30" s="1"/>
  <c r="E32"/>
  <c r="F31" s="1"/>
  <c r="G31" s="1"/>
  <c r="E33"/>
  <c r="F32" s="1"/>
  <c r="G32" s="1"/>
  <c r="E34"/>
  <c r="F33" s="1"/>
  <c r="G33" s="1"/>
  <c r="E35"/>
  <c r="F34" s="1"/>
  <c r="G34" s="1"/>
  <c r="E36"/>
  <c r="F35" s="1"/>
  <c r="G35" s="1"/>
  <c r="E37"/>
  <c r="F36" s="1"/>
  <c r="G36" s="1"/>
  <c r="E38"/>
  <c r="F37" s="1"/>
  <c r="G37" s="1"/>
  <c r="E39"/>
  <c r="F38" s="1"/>
  <c r="G38" s="1"/>
  <c r="E8"/>
  <c r="F7" s="1"/>
  <c r="G7" s="1"/>
  <c r="E9"/>
  <c r="F8" s="1"/>
  <c r="G8" s="1"/>
  <c r="E10"/>
  <c r="F9" s="1"/>
  <c r="G9" s="1"/>
  <c r="E11"/>
  <c r="F10" s="1"/>
  <c r="G10" s="1"/>
  <c r="E12"/>
  <c r="F11" s="1"/>
  <c r="G11" s="1"/>
  <c r="E13"/>
  <c r="F12" s="1"/>
  <c r="G12" s="1"/>
  <c r="E14"/>
  <c r="F13" s="1"/>
  <c r="G13" s="1"/>
  <c r="E15"/>
  <c r="F14" s="1"/>
  <c r="G14" s="1"/>
  <c r="E16"/>
  <c r="F15" s="1"/>
  <c r="G15" s="1"/>
  <c r="E17"/>
  <c r="F16" s="1"/>
  <c r="G16" s="1"/>
  <c r="E18"/>
  <c r="F17" s="1"/>
  <c r="G17" s="1"/>
  <c r="E19"/>
  <c r="F18" s="1"/>
  <c r="G18" s="1"/>
  <c r="E7"/>
  <c r="F6" s="1"/>
  <c r="G6" s="1"/>
  <c r="C44"/>
  <c r="C45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"/>
  <c r="K5" l="1"/>
  <c r="K6"/>
  <c r="K3"/>
  <c r="K4"/>
</calcChain>
</file>

<file path=xl/sharedStrings.xml><?xml version="1.0" encoding="utf-8"?>
<sst xmlns="http://schemas.openxmlformats.org/spreadsheetml/2006/main" count="25" uniqueCount="20">
  <si>
    <t>Year</t>
  </si>
  <si>
    <t>Quarter</t>
  </si>
  <si>
    <t>Centered Moving Average</t>
  </si>
  <si>
    <t>Moving Average</t>
  </si>
  <si>
    <t>Seasonal-Irregular Value</t>
  </si>
  <si>
    <t>Q1</t>
  </si>
  <si>
    <t>Q2</t>
  </si>
  <si>
    <t>Q3</t>
  </si>
  <si>
    <t>Q4</t>
  </si>
  <si>
    <t>Seasonal Index</t>
  </si>
  <si>
    <t>Deseasonalized Data</t>
  </si>
  <si>
    <t>Predicted Values
y = 13.68x + 878.5</t>
  </si>
  <si>
    <t>Predicted Values with SI= Pred value*SI</t>
  </si>
  <si>
    <t>2006-Q3</t>
  </si>
  <si>
    <t>2006-Q4</t>
  </si>
  <si>
    <t>2007-Q1</t>
  </si>
  <si>
    <t>Actual Sales</t>
  </si>
  <si>
    <t>Predicted Sales</t>
  </si>
  <si>
    <t>MAPE</t>
  </si>
  <si>
    <t xml:space="preserve">Total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</si>
</sst>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3.xml"/><Relationship Id="rId3" Type="http://schemas.openxmlformats.org/officeDocument/2006/relationships/chartsheet" Target="chartsheets/sheet2.xml"/><Relationship Id="rId7" Type="http://schemas.openxmlformats.org/officeDocument/2006/relationships/worksheet" Target="worksheets/sheet2.xml"/><Relationship Id="rId12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4.xml"/><Relationship Id="rId10" Type="http://schemas.openxmlformats.org/officeDocument/2006/relationships/styles" Target="styles.xml"/><Relationship Id="rId4" Type="http://schemas.openxmlformats.org/officeDocument/2006/relationships/chartsheet" Target="chartsheets/sheet3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title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Sheet1!$D$4:$D$45</c:f>
              <c:numCache>
                <c:formatCode>General</c:formatCode>
                <c:ptCount val="42"/>
                <c:pt idx="0">
                  <c:v>10222</c:v>
                </c:pt>
                <c:pt idx="1">
                  <c:v>13549</c:v>
                </c:pt>
                <c:pt idx="2">
                  <c:v>16632</c:v>
                </c:pt>
                <c:pt idx="3">
                  <c:v>11983</c:v>
                </c:pt>
                <c:pt idx="4">
                  <c:v>11007</c:v>
                </c:pt>
                <c:pt idx="5">
                  <c:v>14871</c:v>
                </c:pt>
                <c:pt idx="6">
                  <c:v>18108</c:v>
                </c:pt>
                <c:pt idx="7">
                  <c:v>12977</c:v>
                </c:pt>
                <c:pt idx="8">
                  <c:v>11796</c:v>
                </c:pt>
                <c:pt idx="9">
                  <c:v>16378</c:v>
                </c:pt>
                <c:pt idx="10">
                  <c:v>19966</c:v>
                </c:pt>
                <c:pt idx="11">
                  <c:v>14154</c:v>
                </c:pt>
                <c:pt idx="12">
                  <c:v>13031</c:v>
                </c:pt>
                <c:pt idx="13">
                  <c:v>17281</c:v>
                </c:pt>
                <c:pt idx="14">
                  <c:v>21118</c:v>
                </c:pt>
                <c:pt idx="15">
                  <c:v>14897</c:v>
                </c:pt>
                <c:pt idx="16">
                  <c:v>13525</c:v>
                </c:pt>
                <c:pt idx="17">
                  <c:v>18876</c:v>
                </c:pt>
                <c:pt idx="18">
                  <c:v>22726</c:v>
                </c:pt>
                <c:pt idx="19">
                  <c:v>15952</c:v>
                </c:pt>
                <c:pt idx="20">
                  <c:v>14044</c:v>
                </c:pt>
                <c:pt idx="21">
                  <c:v>17870</c:v>
                </c:pt>
                <c:pt idx="22">
                  <c:v>22812</c:v>
                </c:pt>
                <c:pt idx="23">
                  <c:v>14669</c:v>
                </c:pt>
                <c:pt idx="24">
                  <c:v>14223</c:v>
                </c:pt>
                <c:pt idx="25">
                  <c:v>18751</c:v>
                </c:pt>
                <c:pt idx="26">
                  <c:v>23223</c:v>
                </c:pt>
                <c:pt idx="27">
                  <c:v>16716</c:v>
                </c:pt>
                <c:pt idx="28">
                  <c:v>14693</c:v>
                </c:pt>
                <c:pt idx="29">
                  <c:v>19754</c:v>
                </c:pt>
                <c:pt idx="30">
                  <c:v>24362</c:v>
                </c:pt>
                <c:pt idx="31">
                  <c:v>17943</c:v>
                </c:pt>
                <c:pt idx="32">
                  <c:v>16083</c:v>
                </c:pt>
                <c:pt idx="33">
                  <c:v>21654</c:v>
                </c:pt>
                <c:pt idx="34">
                  <c:v>26113</c:v>
                </c:pt>
                <c:pt idx="35">
                  <c:v>19171</c:v>
                </c:pt>
                <c:pt idx="36">
                  <c:v>17915</c:v>
                </c:pt>
                <c:pt idx="37">
                  <c:v>22971</c:v>
                </c:pt>
                <c:pt idx="38">
                  <c:v>27624</c:v>
                </c:pt>
                <c:pt idx="39">
                  <c:v>20127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val>
            <c:numRef>
              <c:f>Sheet1!$E$4:$E$45</c:f>
              <c:numCache>
                <c:formatCode>General</c:formatCode>
                <c:ptCount val="42"/>
                <c:pt idx="3">
                  <c:v>13096.5</c:v>
                </c:pt>
                <c:pt idx="4">
                  <c:v>13292.75</c:v>
                </c:pt>
                <c:pt idx="5">
                  <c:v>13623.25</c:v>
                </c:pt>
                <c:pt idx="6">
                  <c:v>13992.25</c:v>
                </c:pt>
                <c:pt idx="7">
                  <c:v>14240.75</c:v>
                </c:pt>
                <c:pt idx="8">
                  <c:v>14438</c:v>
                </c:pt>
                <c:pt idx="9">
                  <c:v>14814.75</c:v>
                </c:pt>
                <c:pt idx="10">
                  <c:v>15279.25</c:v>
                </c:pt>
                <c:pt idx="11">
                  <c:v>15573.5</c:v>
                </c:pt>
                <c:pt idx="12">
                  <c:v>15882.25</c:v>
                </c:pt>
                <c:pt idx="13">
                  <c:v>16108</c:v>
                </c:pt>
                <c:pt idx="14">
                  <c:v>16396</c:v>
                </c:pt>
                <c:pt idx="15">
                  <c:v>16581.75</c:v>
                </c:pt>
                <c:pt idx="16">
                  <c:v>16705.25</c:v>
                </c:pt>
                <c:pt idx="17">
                  <c:v>17104</c:v>
                </c:pt>
                <c:pt idx="18">
                  <c:v>17506</c:v>
                </c:pt>
                <c:pt idx="19">
                  <c:v>17769.75</c:v>
                </c:pt>
                <c:pt idx="20">
                  <c:v>17899.5</c:v>
                </c:pt>
                <c:pt idx="21">
                  <c:v>17648</c:v>
                </c:pt>
                <c:pt idx="22">
                  <c:v>17669.5</c:v>
                </c:pt>
                <c:pt idx="23">
                  <c:v>17348.75</c:v>
                </c:pt>
                <c:pt idx="24">
                  <c:v>17393.5</c:v>
                </c:pt>
                <c:pt idx="25">
                  <c:v>17613.75</c:v>
                </c:pt>
                <c:pt idx="26">
                  <c:v>17716.5</c:v>
                </c:pt>
                <c:pt idx="27">
                  <c:v>18228.25</c:v>
                </c:pt>
                <c:pt idx="28">
                  <c:v>18345.75</c:v>
                </c:pt>
                <c:pt idx="29">
                  <c:v>18596.5</c:v>
                </c:pt>
                <c:pt idx="30">
                  <c:v>18881.25</c:v>
                </c:pt>
                <c:pt idx="31">
                  <c:v>19188</c:v>
                </c:pt>
                <c:pt idx="32">
                  <c:v>19535.5</c:v>
                </c:pt>
                <c:pt idx="33">
                  <c:v>20010.5</c:v>
                </c:pt>
                <c:pt idx="34">
                  <c:v>20448.25</c:v>
                </c:pt>
                <c:pt idx="35">
                  <c:v>20755.25</c:v>
                </c:pt>
                <c:pt idx="36">
                  <c:v>21213.25</c:v>
                </c:pt>
                <c:pt idx="37">
                  <c:v>21542.5</c:v>
                </c:pt>
                <c:pt idx="38">
                  <c:v>21920.25</c:v>
                </c:pt>
                <c:pt idx="39">
                  <c:v>22159.25</c:v>
                </c:pt>
                <c:pt idx="40">
                  <c:v>23574</c:v>
                </c:pt>
                <c:pt idx="41">
                  <c:v>23875.5</c:v>
                </c:pt>
              </c:numCache>
            </c:numRef>
          </c:val>
        </c:ser>
        <c:ser>
          <c:idx val="2"/>
          <c:order val="2"/>
          <c:marker>
            <c:symbol val="none"/>
          </c:marker>
          <c:val>
            <c:numRef>
              <c:f>Sheet1!$F$4:$F$45</c:f>
              <c:numCache>
                <c:formatCode>General</c:formatCode>
                <c:ptCount val="42"/>
                <c:pt idx="2">
                  <c:v>13194.625</c:v>
                </c:pt>
                <c:pt idx="3">
                  <c:v>13458</c:v>
                </c:pt>
                <c:pt idx="4">
                  <c:v>13807.75</c:v>
                </c:pt>
                <c:pt idx="5">
                  <c:v>14116.5</c:v>
                </c:pt>
                <c:pt idx="6">
                  <c:v>14339.375</c:v>
                </c:pt>
                <c:pt idx="7">
                  <c:v>14626.375</c:v>
                </c:pt>
                <c:pt idx="8">
                  <c:v>15047</c:v>
                </c:pt>
                <c:pt idx="9">
                  <c:v>15426.375</c:v>
                </c:pt>
                <c:pt idx="10">
                  <c:v>15727.875</c:v>
                </c:pt>
                <c:pt idx="11">
                  <c:v>15995.125</c:v>
                </c:pt>
                <c:pt idx="12">
                  <c:v>16252</c:v>
                </c:pt>
                <c:pt idx="13">
                  <c:v>16488.875</c:v>
                </c:pt>
                <c:pt idx="14">
                  <c:v>16643.5</c:v>
                </c:pt>
                <c:pt idx="15">
                  <c:v>16904.625</c:v>
                </c:pt>
                <c:pt idx="16">
                  <c:v>17305</c:v>
                </c:pt>
                <c:pt idx="17">
                  <c:v>17637.875</c:v>
                </c:pt>
                <c:pt idx="18">
                  <c:v>17834.625</c:v>
                </c:pt>
                <c:pt idx="19">
                  <c:v>17773.75</c:v>
                </c:pt>
                <c:pt idx="20">
                  <c:v>17658.75</c:v>
                </c:pt>
                <c:pt idx="21">
                  <c:v>17509.125</c:v>
                </c:pt>
                <c:pt idx="22">
                  <c:v>17371.125</c:v>
                </c:pt>
                <c:pt idx="23">
                  <c:v>17503.625</c:v>
                </c:pt>
                <c:pt idx="24">
                  <c:v>17665.125</c:v>
                </c:pt>
                <c:pt idx="25">
                  <c:v>17972.375</c:v>
                </c:pt>
                <c:pt idx="26">
                  <c:v>18287</c:v>
                </c:pt>
                <c:pt idx="27">
                  <c:v>18471.125</c:v>
                </c:pt>
                <c:pt idx="28">
                  <c:v>18738.875</c:v>
                </c:pt>
                <c:pt idx="29">
                  <c:v>19034.625</c:v>
                </c:pt>
                <c:pt idx="30">
                  <c:v>19361.75</c:v>
                </c:pt>
                <c:pt idx="31">
                  <c:v>19773</c:v>
                </c:pt>
                <c:pt idx="32">
                  <c:v>20229.375</c:v>
                </c:pt>
                <c:pt idx="33">
                  <c:v>20601.75</c:v>
                </c:pt>
                <c:pt idx="34">
                  <c:v>20984.25</c:v>
                </c:pt>
                <c:pt idx="35">
                  <c:v>21377.875</c:v>
                </c:pt>
                <c:pt idx="36">
                  <c:v>21731.375</c:v>
                </c:pt>
                <c:pt idx="37">
                  <c:v>22039.75</c:v>
                </c:pt>
                <c:pt idx="38">
                  <c:v>22866.625</c:v>
                </c:pt>
                <c:pt idx="39">
                  <c:v>23724.75</c:v>
                </c:pt>
                <c:pt idx="40">
                  <c:v>23875.5</c:v>
                </c:pt>
              </c:numCache>
            </c:numRef>
          </c:val>
        </c:ser>
        <c:marker val="1"/>
        <c:axId val="132951040"/>
        <c:axId val="133366528"/>
      </c:lineChart>
      <c:catAx>
        <c:axId val="132951040"/>
        <c:scaling>
          <c:orientation val="minMax"/>
        </c:scaling>
        <c:axPos val="b"/>
        <c:majorTickMark val="none"/>
        <c:tickLblPos val="nextTo"/>
        <c:crossAx val="133366528"/>
        <c:crosses val="autoZero"/>
        <c:auto val="1"/>
        <c:lblAlgn val="ctr"/>
        <c:lblOffset val="100"/>
      </c:catAx>
      <c:valAx>
        <c:axId val="133366528"/>
        <c:scaling>
          <c:orientation val="minMax"/>
        </c:scaling>
        <c:axPos val="l"/>
        <c:majorGridlines/>
        <c:title>
          <c:layout/>
        </c:title>
        <c:numFmt formatCode="General" sourceLinked="1"/>
        <c:majorTickMark val="none"/>
        <c:tickLblPos val="nextTo"/>
        <c:crossAx val="132951040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title>
      <c:tx>
        <c:rich>
          <a:bodyPr/>
          <a:lstStyle/>
          <a:p>
            <a:pPr>
              <a:defRPr/>
            </a:pPr>
            <a:r>
              <a:rPr lang="en-IN"/>
              <a:t>Deseasonalized</a:t>
            </a:r>
            <a:r>
              <a:rPr lang="en-IN" baseline="0"/>
              <a:t> Sales=</a:t>
            </a:r>
          </a:p>
          <a:p>
            <a:pPr>
              <a:defRPr/>
            </a:pPr>
            <a:r>
              <a:rPr lang="en-IN" baseline="0"/>
              <a:t>Sales/Sales Index</a:t>
            </a:r>
            <a:endParaRPr lang="en-IN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Sheet1!$D$2</c:f>
              <c:strCache>
                <c:ptCount val="1"/>
                <c:pt idx="0">
                  <c:v>Total </c:v>
                </c:pt>
              </c:strCache>
            </c:strRef>
          </c:tx>
          <c:marker>
            <c:symbol val="none"/>
          </c:marker>
          <c:val>
            <c:numRef>
              <c:f>Sheet1!$D$3:$D$45</c:f>
              <c:numCache>
                <c:formatCode>General</c:formatCode>
                <c:ptCount val="43"/>
                <c:pt idx="1">
                  <c:v>10222</c:v>
                </c:pt>
                <c:pt idx="2">
                  <c:v>13549</c:v>
                </c:pt>
                <c:pt idx="3">
                  <c:v>16632</c:v>
                </c:pt>
                <c:pt idx="4">
                  <c:v>11983</c:v>
                </c:pt>
                <c:pt idx="5">
                  <c:v>11007</c:v>
                </c:pt>
                <c:pt idx="6">
                  <c:v>14871</c:v>
                </c:pt>
                <c:pt idx="7">
                  <c:v>18108</c:v>
                </c:pt>
                <c:pt idx="8">
                  <c:v>12977</c:v>
                </c:pt>
                <c:pt idx="9">
                  <c:v>11796</c:v>
                </c:pt>
                <c:pt idx="10">
                  <c:v>16378</c:v>
                </c:pt>
                <c:pt idx="11">
                  <c:v>19966</c:v>
                </c:pt>
                <c:pt idx="12">
                  <c:v>14154</c:v>
                </c:pt>
                <c:pt idx="13">
                  <c:v>13031</c:v>
                </c:pt>
                <c:pt idx="14">
                  <c:v>17281</c:v>
                </c:pt>
                <c:pt idx="15">
                  <c:v>21118</c:v>
                </c:pt>
                <c:pt idx="16">
                  <c:v>14897</c:v>
                </c:pt>
                <c:pt idx="17">
                  <c:v>13525</c:v>
                </c:pt>
                <c:pt idx="18">
                  <c:v>18876</c:v>
                </c:pt>
                <c:pt idx="19">
                  <c:v>22726</c:v>
                </c:pt>
                <c:pt idx="20">
                  <c:v>15952</c:v>
                </c:pt>
                <c:pt idx="21">
                  <c:v>14044</c:v>
                </c:pt>
                <c:pt idx="22">
                  <c:v>17870</c:v>
                </c:pt>
                <c:pt idx="23">
                  <c:v>22812</c:v>
                </c:pt>
                <c:pt idx="24">
                  <c:v>14669</c:v>
                </c:pt>
                <c:pt idx="25">
                  <c:v>14223</c:v>
                </c:pt>
                <c:pt idx="26">
                  <c:v>18751</c:v>
                </c:pt>
                <c:pt idx="27">
                  <c:v>23223</c:v>
                </c:pt>
                <c:pt idx="28">
                  <c:v>16716</c:v>
                </c:pt>
                <c:pt idx="29">
                  <c:v>14693</c:v>
                </c:pt>
                <c:pt idx="30">
                  <c:v>19754</c:v>
                </c:pt>
                <c:pt idx="31">
                  <c:v>24362</c:v>
                </c:pt>
                <c:pt idx="32">
                  <c:v>17943</c:v>
                </c:pt>
                <c:pt idx="33">
                  <c:v>16083</c:v>
                </c:pt>
                <c:pt idx="34">
                  <c:v>21654</c:v>
                </c:pt>
                <c:pt idx="35">
                  <c:v>26113</c:v>
                </c:pt>
                <c:pt idx="36">
                  <c:v>19171</c:v>
                </c:pt>
                <c:pt idx="37">
                  <c:v>17915</c:v>
                </c:pt>
                <c:pt idx="38">
                  <c:v>22971</c:v>
                </c:pt>
                <c:pt idx="39">
                  <c:v>27624</c:v>
                </c:pt>
                <c:pt idx="40">
                  <c:v>20127</c:v>
                </c:pt>
              </c:numCache>
            </c:numRef>
          </c:val>
        </c:ser>
        <c:ser>
          <c:idx val="1"/>
          <c:order val="1"/>
          <c:tx>
            <c:strRef>
              <c:f>Sheet1!$I$2</c:f>
              <c:strCache>
                <c:ptCount val="1"/>
                <c:pt idx="0">
                  <c:v>Deseasonalized Data</c:v>
                </c:pt>
              </c:strCache>
            </c:strRef>
          </c:tx>
          <c:marker>
            <c:symbol val="none"/>
          </c:marker>
          <c:val>
            <c:numRef>
              <c:f>Sheet1!$I$3:$I$45</c:f>
              <c:numCache>
                <c:formatCode>General</c:formatCode>
                <c:ptCount val="43"/>
                <c:pt idx="5">
                  <c:v>12636.807463572937</c:v>
                </c:pt>
                <c:pt idx="6">
                  <c:v>14717.008214970034</c:v>
                </c:pt>
                <c:pt idx="7">
                  <c:v>15784.872404490759</c:v>
                </c:pt>
                <c:pt idx="8">
                  <c:v>13474.298520649209</c:v>
                </c:pt>
                <c:pt idx="9">
                  <c:v>13542.634763360258</c:v>
                </c:pt>
                <c:pt idx="10">
                  <c:v>16208.402968514505</c:v>
                </c:pt>
                <c:pt idx="11">
                  <c:v>17404.504220679395</c:v>
                </c:pt>
                <c:pt idx="12">
                  <c:v>14696.402963802797</c:v>
                </c:pt>
                <c:pt idx="13">
                  <c:v>14960.501322596434</c:v>
                </c:pt>
                <c:pt idx="14">
                  <c:v>17102.05224684938</c:v>
                </c:pt>
                <c:pt idx="15">
                  <c:v>18408.710815000875</c:v>
                </c:pt>
                <c:pt idx="16">
                  <c:v>15467.875862072226</c:v>
                </c:pt>
                <c:pt idx="17">
                  <c:v>15527.647946290903</c:v>
                </c:pt>
                <c:pt idx="18">
                  <c:v>18680.535745126377</c:v>
                </c:pt>
                <c:pt idx="19">
                  <c:v>19810.41585290794</c:v>
                </c:pt>
                <c:pt idx="20">
                  <c:v>16563.305078322894</c:v>
                </c:pt>
                <c:pt idx="21">
                  <c:v>16123.496322196632</c:v>
                </c:pt>
                <c:pt idx="22">
                  <c:v>17684.953049661388</c:v>
                </c:pt>
                <c:pt idx="23">
                  <c:v>19885.3826646368</c:v>
                </c:pt>
                <c:pt idx="24">
                  <c:v>15231.138552778242</c:v>
                </c:pt>
                <c:pt idx="25">
                  <c:v>16329.000868029243</c:v>
                </c:pt>
                <c:pt idx="26">
                  <c:v>18556.830141813134</c:v>
                </c:pt>
                <c:pt idx="27">
                  <c:v>20243.654288131704</c:v>
                </c:pt>
                <c:pt idx="28">
                  <c:v>17356.582728764133</c:v>
                </c:pt>
                <c:pt idx="29">
                  <c:v>16868.593809600905</c:v>
                </c:pt>
                <c:pt idx="30">
                  <c:v>19549.443902798605</c:v>
                </c:pt>
                <c:pt idx="31">
                  <c:v>21236.528689982541</c:v>
                </c:pt>
                <c:pt idx="32">
                  <c:v>18630.60324851728</c:v>
                </c:pt>
                <c:pt idx="33">
                  <c:v>18464.411232546885</c:v>
                </c:pt>
                <c:pt idx="34">
                  <c:v>21429.769073159914</c:v>
                </c:pt>
                <c:pt idx="35">
                  <c:v>22762.887845066667</c:v>
                </c:pt>
                <c:pt idx="36">
                  <c:v>19905.662089802419</c:v>
                </c:pt>
                <c:pt idx="37">
                  <c:v>20567.675634587915</c:v>
                </c:pt>
                <c:pt idx="38">
                  <c:v>22733.131309668257</c:v>
                </c:pt>
                <c:pt idx="39">
                  <c:v>24080.037293000481</c:v>
                </c:pt>
                <c:pt idx="40">
                  <c:v>20898.297474385963</c:v>
                </c:pt>
              </c:numCache>
            </c:numRef>
          </c:val>
        </c:ser>
        <c:marker val="1"/>
        <c:axId val="133566464"/>
        <c:axId val="133568000"/>
      </c:lineChart>
      <c:catAx>
        <c:axId val="133566464"/>
        <c:scaling>
          <c:orientation val="minMax"/>
        </c:scaling>
        <c:axPos val="b"/>
        <c:majorTickMark val="none"/>
        <c:tickLblPos val="nextTo"/>
        <c:crossAx val="133568000"/>
        <c:crosses val="autoZero"/>
        <c:auto val="1"/>
        <c:lblAlgn val="ctr"/>
        <c:lblOffset val="100"/>
      </c:catAx>
      <c:valAx>
        <c:axId val="133568000"/>
        <c:scaling>
          <c:orientation val="minMax"/>
        </c:scaling>
        <c:axPos val="l"/>
        <c:majorGridlines/>
        <c:title>
          <c:layout/>
        </c:title>
        <c:numFmt formatCode="General" sourceLinked="1"/>
        <c:majorTickMark val="none"/>
        <c:tickLblPos val="nextTo"/>
        <c:crossAx val="133566464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Sheet1!$I$2</c:f>
              <c:strCache>
                <c:ptCount val="1"/>
                <c:pt idx="0">
                  <c:v>Deseasonalized Data</c:v>
                </c:pt>
              </c:strCache>
            </c:strRef>
          </c:tx>
          <c:marker>
            <c:symbol val="none"/>
          </c:marker>
          <c:trendline>
            <c:trendlineType val="linear"/>
            <c:dispRSqr val="1"/>
            <c:dispEq val="1"/>
            <c:trendlineLbl>
              <c:layout>
                <c:manualLayout>
                  <c:x val="-0.23855962225940658"/>
                  <c:y val="-2.6790161905761084E-2"/>
                </c:manualLayout>
              </c:layout>
              <c:numFmt formatCode="General" sourceLinked="0"/>
            </c:trendlineLbl>
          </c:trendline>
          <c:val>
            <c:numRef>
              <c:f>Sheet1!$I$3:$I$45</c:f>
              <c:numCache>
                <c:formatCode>General</c:formatCode>
                <c:ptCount val="43"/>
                <c:pt idx="5">
                  <c:v>12636.807463572937</c:v>
                </c:pt>
                <c:pt idx="6">
                  <c:v>14717.008214970034</c:v>
                </c:pt>
                <c:pt idx="7">
                  <c:v>15784.872404490759</c:v>
                </c:pt>
                <c:pt idx="8">
                  <c:v>13474.298520649209</c:v>
                </c:pt>
                <c:pt idx="9">
                  <c:v>13542.634763360258</c:v>
                </c:pt>
                <c:pt idx="10">
                  <c:v>16208.402968514505</c:v>
                </c:pt>
                <c:pt idx="11">
                  <c:v>17404.504220679395</c:v>
                </c:pt>
                <c:pt idx="12">
                  <c:v>14696.402963802797</c:v>
                </c:pt>
                <c:pt idx="13">
                  <c:v>14960.501322596434</c:v>
                </c:pt>
                <c:pt idx="14">
                  <c:v>17102.05224684938</c:v>
                </c:pt>
                <c:pt idx="15">
                  <c:v>18408.710815000875</c:v>
                </c:pt>
                <c:pt idx="16">
                  <c:v>15467.875862072226</c:v>
                </c:pt>
                <c:pt idx="17">
                  <c:v>15527.647946290903</c:v>
                </c:pt>
                <c:pt idx="18">
                  <c:v>18680.535745126377</c:v>
                </c:pt>
                <c:pt idx="19">
                  <c:v>19810.41585290794</c:v>
                </c:pt>
                <c:pt idx="20">
                  <c:v>16563.305078322894</c:v>
                </c:pt>
                <c:pt idx="21">
                  <c:v>16123.496322196632</c:v>
                </c:pt>
                <c:pt idx="22">
                  <c:v>17684.953049661388</c:v>
                </c:pt>
                <c:pt idx="23">
                  <c:v>19885.3826646368</c:v>
                </c:pt>
                <c:pt idx="24">
                  <c:v>15231.138552778242</c:v>
                </c:pt>
                <c:pt idx="25">
                  <c:v>16329.000868029243</c:v>
                </c:pt>
                <c:pt idx="26">
                  <c:v>18556.830141813134</c:v>
                </c:pt>
                <c:pt idx="27">
                  <c:v>20243.654288131704</c:v>
                </c:pt>
                <c:pt idx="28">
                  <c:v>17356.582728764133</c:v>
                </c:pt>
                <c:pt idx="29">
                  <c:v>16868.593809600905</c:v>
                </c:pt>
                <c:pt idx="30">
                  <c:v>19549.443902798605</c:v>
                </c:pt>
                <c:pt idx="31">
                  <c:v>21236.528689982541</c:v>
                </c:pt>
                <c:pt idx="32">
                  <c:v>18630.60324851728</c:v>
                </c:pt>
                <c:pt idx="33">
                  <c:v>18464.411232546885</c:v>
                </c:pt>
                <c:pt idx="34">
                  <c:v>21429.769073159914</c:v>
                </c:pt>
                <c:pt idx="35">
                  <c:v>22762.887845066667</c:v>
                </c:pt>
                <c:pt idx="36">
                  <c:v>19905.662089802419</c:v>
                </c:pt>
                <c:pt idx="37">
                  <c:v>20567.675634587915</c:v>
                </c:pt>
                <c:pt idx="38">
                  <c:v>22733.131309668257</c:v>
                </c:pt>
                <c:pt idx="39">
                  <c:v>24080.037293000481</c:v>
                </c:pt>
                <c:pt idx="40">
                  <c:v>20898.297474385963</c:v>
                </c:pt>
              </c:numCache>
            </c:numRef>
          </c:val>
        </c:ser>
        <c:marker val="1"/>
        <c:axId val="133635072"/>
        <c:axId val="133645056"/>
      </c:lineChart>
      <c:catAx>
        <c:axId val="133635072"/>
        <c:scaling>
          <c:orientation val="minMax"/>
        </c:scaling>
        <c:axPos val="b"/>
        <c:tickLblPos val="nextTo"/>
        <c:crossAx val="133645056"/>
        <c:crosses val="autoZero"/>
        <c:auto val="1"/>
        <c:lblAlgn val="ctr"/>
        <c:lblOffset val="100"/>
      </c:catAx>
      <c:valAx>
        <c:axId val="133645056"/>
        <c:scaling>
          <c:orientation val="minMax"/>
        </c:scaling>
        <c:axPos val="l"/>
        <c:majorGridlines/>
        <c:numFmt formatCode="General" sourceLinked="1"/>
        <c:tickLblPos val="nextTo"/>
        <c:crossAx val="133635072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tx>
            <c:strRef>
              <c:f>Sheet1!$D$1:$D$2</c:f>
              <c:strCache>
                <c:ptCount val="1"/>
                <c:pt idx="0">
                  <c:v>Actual Sales Total </c:v>
                </c:pt>
              </c:strCache>
            </c:strRef>
          </c:tx>
          <c:marker>
            <c:symbol val="none"/>
          </c:marker>
          <c:val>
            <c:numRef>
              <c:f>Sheet1!$D$3:$D$55</c:f>
              <c:numCache>
                <c:formatCode>General</c:formatCode>
                <c:ptCount val="53"/>
                <c:pt idx="1">
                  <c:v>10222</c:v>
                </c:pt>
                <c:pt idx="2">
                  <c:v>13549</c:v>
                </c:pt>
                <c:pt idx="3">
                  <c:v>16632</c:v>
                </c:pt>
                <c:pt idx="4">
                  <c:v>11983</c:v>
                </c:pt>
                <c:pt idx="5">
                  <c:v>11007</c:v>
                </c:pt>
                <c:pt idx="6">
                  <c:v>14871</c:v>
                </c:pt>
                <c:pt idx="7">
                  <c:v>18108</c:v>
                </c:pt>
                <c:pt idx="8">
                  <c:v>12977</c:v>
                </c:pt>
                <c:pt idx="9">
                  <c:v>11796</c:v>
                </c:pt>
                <c:pt idx="10">
                  <c:v>16378</c:v>
                </c:pt>
                <c:pt idx="11">
                  <c:v>19966</c:v>
                </c:pt>
                <c:pt idx="12">
                  <c:v>14154</c:v>
                </c:pt>
                <c:pt idx="13">
                  <c:v>13031</c:v>
                </c:pt>
                <c:pt idx="14">
                  <c:v>17281</c:v>
                </c:pt>
                <c:pt idx="15">
                  <c:v>21118</c:v>
                </c:pt>
                <c:pt idx="16">
                  <c:v>14897</c:v>
                </c:pt>
                <c:pt idx="17">
                  <c:v>13525</c:v>
                </c:pt>
                <c:pt idx="18">
                  <c:v>18876</c:v>
                </c:pt>
                <c:pt idx="19">
                  <c:v>22726</c:v>
                </c:pt>
                <c:pt idx="20">
                  <c:v>15952</c:v>
                </c:pt>
                <c:pt idx="21">
                  <c:v>14044</c:v>
                </c:pt>
                <c:pt idx="22">
                  <c:v>17870</c:v>
                </c:pt>
                <c:pt idx="23">
                  <c:v>22812</c:v>
                </c:pt>
                <c:pt idx="24">
                  <c:v>14669</c:v>
                </c:pt>
                <c:pt idx="25">
                  <c:v>14223</c:v>
                </c:pt>
                <c:pt idx="26">
                  <c:v>18751</c:v>
                </c:pt>
                <c:pt idx="27">
                  <c:v>23223</c:v>
                </c:pt>
                <c:pt idx="28">
                  <c:v>16716</c:v>
                </c:pt>
                <c:pt idx="29">
                  <c:v>14693</c:v>
                </c:pt>
                <c:pt idx="30">
                  <c:v>19754</c:v>
                </c:pt>
                <c:pt idx="31">
                  <c:v>24362</c:v>
                </c:pt>
                <c:pt idx="32">
                  <c:v>17943</c:v>
                </c:pt>
                <c:pt idx="33">
                  <c:v>16083</c:v>
                </c:pt>
                <c:pt idx="34">
                  <c:v>21654</c:v>
                </c:pt>
                <c:pt idx="35">
                  <c:v>26113</c:v>
                </c:pt>
                <c:pt idx="36">
                  <c:v>19171</c:v>
                </c:pt>
                <c:pt idx="37">
                  <c:v>17915</c:v>
                </c:pt>
                <c:pt idx="38">
                  <c:v>22971</c:v>
                </c:pt>
                <c:pt idx="39">
                  <c:v>27624</c:v>
                </c:pt>
                <c:pt idx="40">
                  <c:v>20127</c:v>
                </c:pt>
              </c:numCache>
            </c:numRef>
          </c:val>
        </c:ser>
        <c:ser>
          <c:idx val="1"/>
          <c:order val="1"/>
          <c:tx>
            <c:strRef>
              <c:f>Sheet1!$N$1:$N$2</c:f>
              <c:strCache>
                <c:ptCount val="1"/>
                <c:pt idx="0">
                  <c:v>Predicted Sales Predicted Values with SI= Pred value*SI</c:v>
                </c:pt>
              </c:strCache>
            </c:strRef>
          </c:tx>
          <c:marker>
            <c:symbol val="none"/>
          </c:marker>
          <c:val>
            <c:numRef>
              <c:f>Sheet1!$N$3:$N$55</c:f>
              <c:numCache>
                <c:formatCode>General</c:formatCode>
                <c:ptCount val="53"/>
                <c:pt idx="1">
                  <c:v>777.11283394227041</c:v>
                </c:pt>
                <c:pt idx="2">
                  <c:v>915.33848885790201</c:v>
                </c:pt>
                <c:pt idx="3">
                  <c:v>1054.872658664179</c:v>
                </c:pt>
                <c:pt idx="4">
                  <c:v>898.77747041457906</c:v>
                </c:pt>
                <c:pt idx="5">
                  <c:v>824.77542924066427</c:v>
                </c:pt>
                <c:pt idx="6">
                  <c:v>970.6310529520274</c:v>
                </c:pt>
                <c:pt idx="7">
                  <c:v>1117.6460365293115</c:v>
                </c:pt>
                <c:pt idx="8">
                  <c:v>951.477908876127</c:v>
                </c:pt>
                <c:pt idx="9">
                  <c:v>872.43802453905823</c:v>
                </c:pt>
                <c:pt idx="10">
                  <c:v>1025.9236170461527</c:v>
                </c:pt>
                <c:pt idx="11">
                  <c:v>1180.4194143944439</c:v>
                </c:pt>
                <c:pt idx="12">
                  <c:v>1004.1783473376749</c:v>
                </c:pt>
                <c:pt idx="13">
                  <c:v>920.10061983745197</c:v>
                </c:pt>
                <c:pt idx="14">
                  <c:v>1081.216181140278</c:v>
                </c:pt>
                <c:pt idx="15">
                  <c:v>1243.1927922595764</c:v>
                </c:pt>
                <c:pt idx="16">
                  <c:v>1056.8787857992229</c:v>
                </c:pt>
                <c:pt idx="17">
                  <c:v>967.76321513584583</c:v>
                </c:pt>
                <c:pt idx="18">
                  <c:v>1136.5087452344035</c:v>
                </c:pt>
                <c:pt idx="19">
                  <c:v>1305.9661701247089</c:v>
                </c:pt>
                <c:pt idx="20">
                  <c:v>1109.5792242607706</c:v>
                </c:pt>
                <c:pt idx="21">
                  <c:v>1015.4258104342398</c:v>
                </c:pt>
                <c:pt idx="22">
                  <c:v>1191.8013093285288</c:v>
                </c:pt>
                <c:pt idx="23">
                  <c:v>1368.7395479898412</c:v>
                </c:pt>
                <c:pt idx="24">
                  <c:v>1162.2796627223186</c:v>
                </c:pt>
                <c:pt idx="25">
                  <c:v>1063.0884057326336</c:v>
                </c:pt>
                <c:pt idx="26">
                  <c:v>1247.0938734226543</c:v>
                </c:pt>
                <c:pt idx="27">
                  <c:v>1431.5129258549739</c:v>
                </c:pt>
                <c:pt idx="28">
                  <c:v>1214.9801011838665</c:v>
                </c:pt>
                <c:pt idx="29">
                  <c:v>1110.7510010310275</c:v>
                </c:pt>
                <c:pt idx="30">
                  <c:v>1302.3864375167796</c:v>
                </c:pt>
                <c:pt idx="31">
                  <c:v>1494.2863037201062</c:v>
                </c:pt>
                <c:pt idx="32">
                  <c:v>1267.6805396454145</c:v>
                </c:pt>
                <c:pt idx="33">
                  <c:v>1158.4135963294214</c:v>
                </c:pt>
                <c:pt idx="34">
                  <c:v>1357.6790016109048</c:v>
                </c:pt>
                <c:pt idx="35">
                  <c:v>1557.0596815852384</c:v>
                </c:pt>
                <c:pt idx="36">
                  <c:v>1320.3809781069624</c:v>
                </c:pt>
                <c:pt idx="37">
                  <c:v>1206.0761916278152</c:v>
                </c:pt>
                <c:pt idx="38">
                  <c:v>1412.9715657050303</c:v>
                </c:pt>
                <c:pt idx="39">
                  <c:v>1619.8330594503709</c:v>
                </c:pt>
                <c:pt idx="40">
                  <c:v>1373.0814165685103</c:v>
                </c:pt>
                <c:pt idx="41">
                  <c:v>1253.7387869262093</c:v>
                </c:pt>
                <c:pt idx="42">
                  <c:v>1468.2641297991556</c:v>
                </c:pt>
                <c:pt idx="43">
                  <c:v>1682.6064373155034</c:v>
                </c:pt>
                <c:pt idx="44">
                  <c:v>1425.7818550300583</c:v>
                </c:pt>
                <c:pt idx="45">
                  <c:v>1301.4013822246029</c:v>
                </c:pt>
              </c:numCache>
            </c:numRef>
          </c:val>
        </c:ser>
        <c:marker val="1"/>
        <c:axId val="133690880"/>
        <c:axId val="133692416"/>
      </c:lineChart>
      <c:catAx>
        <c:axId val="133690880"/>
        <c:scaling>
          <c:orientation val="minMax"/>
        </c:scaling>
        <c:axPos val="b"/>
        <c:tickLblPos val="nextTo"/>
        <c:crossAx val="133692416"/>
        <c:crosses val="autoZero"/>
        <c:auto val="1"/>
        <c:lblAlgn val="ctr"/>
        <c:lblOffset val="100"/>
      </c:catAx>
      <c:valAx>
        <c:axId val="133692416"/>
        <c:scaling>
          <c:orientation val="minMax"/>
        </c:scaling>
        <c:axPos val="l"/>
        <c:majorGridlines/>
        <c:numFmt formatCode="General" sourceLinked="1"/>
        <c:tickLblPos val="nextTo"/>
        <c:crossAx val="133690880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tx>
            <c:strRef>
              <c:f>Sheet2!$A$2</c:f>
              <c:strCache>
                <c:ptCount val="1"/>
                <c:pt idx="0">
                  <c:v>Q1</c:v>
                </c:pt>
              </c:strCache>
            </c:strRef>
          </c:tx>
          <c:marker>
            <c:symbol val="none"/>
          </c:marker>
          <c:val>
            <c:numRef>
              <c:f>Sheet2!$B$2:$K$2</c:f>
              <c:numCache>
                <c:formatCode>General</c:formatCode>
                <c:ptCount val="10"/>
                <c:pt idx="0">
                  <c:v>708</c:v>
                </c:pt>
                <c:pt idx="1">
                  <c:v>794</c:v>
                </c:pt>
                <c:pt idx="2">
                  <c:v>853</c:v>
                </c:pt>
                <c:pt idx="3">
                  <c:v>972</c:v>
                </c:pt>
                <c:pt idx="4">
                  <c:v>969</c:v>
                </c:pt>
                <c:pt idx="5">
                  <c:v>954</c:v>
                </c:pt>
                <c:pt idx="6">
                  <c:v>1093</c:v>
                </c:pt>
                <c:pt idx="7">
                  <c:v>1091</c:v>
                </c:pt>
                <c:pt idx="8">
                  <c:v>1199</c:v>
                </c:pt>
                <c:pt idx="9">
                  <c:v>1300</c:v>
                </c:pt>
              </c:numCache>
            </c:numRef>
          </c:val>
        </c:ser>
        <c:ser>
          <c:idx val="1"/>
          <c:order val="1"/>
          <c:tx>
            <c:strRef>
              <c:f>Sheet2!$A$3</c:f>
              <c:strCache>
                <c:ptCount val="1"/>
                <c:pt idx="0">
                  <c:v>Q2</c:v>
                </c:pt>
              </c:strCache>
            </c:strRef>
          </c:tx>
          <c:marker>
            <c:symbol val="none"/>
          </c:marker>
          <c:val>
            <c:numRef>
              <c:f>Sheet2!$B$3:$K$3</c:f>
              <c:numCache>
                <c:formatCode>General</c:formatCode>
                <c:ptCount val="10"/>
                <c:pt idx="0">
                  <c:v>845</c:v>
                </c:pt>
                <c:pt idx="1">
                  <c:v>1010</c:v>
                </c:pt>
                <c:pt idx="2">
                  <c:v>1091</c:v>
                </c:pt>
                <c:pt idx="3">
                  <c:v>1156</c:v>
                </c:pt>
                <c:pt idx="4">
                  <c:v>1184</c:v>
                </c:pt>
                <c:pt idx="5">
                  <c:v>1111</c:v>
                </c:pt>
                <c:pt idx="6">
                  <c:v>1190</c:v>
                </c:pt>
                <c:pt idx="7">
                  <c:v>1242</c:v>
                </c:pt>
                <c:pt idx="8">
                  <c:v>1347</c:v>
                </c:pt>
                <c:pt idx="9">
                  <c:v>1472</c:v>
                </c:pt>
              </c:numCache>
            </c:numRef>
          </c:val>
        </c:ser>
        <c:ser>
          <c:idx val="2"/>
          <c:order val="2"/>
          <c:tx>
            <c:strRef>
              <c:f>Sheet2!$A$4</c:f>
              <c:strCache>
                <c:ptCount val="1"/>
                <c:pt idx="0">
                  <c:v>Q3</c:v>
                </c:pt>
              </c:strCache>
            </c:strRef>
          </c:tx>
          <c:marker>
            <c:symbol val="none"/>
          </c:marker>
          <c:val>
            <c:numRef>
              <c:f>Sheet2!$B$4:$K$4</c:f>
              <c:numCache>
                <c:formatCode>General</c:formatCode>
                <c:ptCount val="10"/>
                <c:pt idx="0">
                  <c:v>1053</c:v>
                </c:pt>
                <c:pt idx="1">
                  <c:v>1135</c:v>
                </c:pt>
                <c:pt idx="2">
                  <c:v>1269</c:v>
                </c:pt>
                <c:pt idx="3">
                  <c:v>1298</c:v>
                </c:pt>
                <c:pt idx="4">
                  <c:v>1370</c:v>
                </c:pt>
                <c:pt idx="5">
                  <c:v>1365</c:v>
                </c:pt>
                <c:pt idx="6">
                  <c:v>1405</c:v>
                </c:pt>
                <c:pt idx="7">
                  <c:v>1442</c:v>
                </c:pt>
                <c:pt idx="8">
                  <c:v>1507</c:v>
                </c:pt>
                <c:pt idx="9">
                  <c:v>1656</c:v>
                </c:pt>
              </c:numCache>
            </c:numRef>
          </c:val>
        </c:ser>
        <c:ser>
          <c:idx val="3"/>
          <c:order val="3"/>
          <c:tx>
            <c:strRef>
              <c:f>Sheet2!$A$5</c:f>
              <c:strCache>
                <c:ptCount val="1"/>
                <c:pt idx="0">
                  <c:v>Q4</c:v>
                </c:pt>
              </c:strCache>
            </c:strRef>
          </c:tx>
          <c:marker>
            <c:symbol val="none"/>
          </c:marker>
          <c:val>
            <c:numRef>
              <c:f>Sheet2!$B$5:$K$5</c:f>
              <c:numCache>
                <c:formatCode>General</c:formatCode>
                <c:ptCount val="10"/>
                <c:pt idx="0">
                  <c:v>853</c:v>
                </c:pt>
                <c:pt idx="1">
                  <c:v>946</c:v>
                </c:pt>
                <c:pt idx="2">
                  <c:v>1050</c:v>
                </c:pt>
                <c:pt idx="3">
                  <c:v>1062</c:v>
                </c:pt>
                <c:pt idx="4">
                  <c:v>1122</c:v>
                </c:pt>
                <c:pt idx="5">
                  <c:v>1160</c:v>
                </c:pt>
                <c:pt idx="6">
                  <c:v>1214</c:v>
                </c:pt>
                <c:pt idx="7">
                  <c:v>1296</c:v>
                </c:pt>
                <c:pt idx="8">
                  <c:v>1350</c:v>
                </c:pt>
                <c:pt idx="9">
                  <c:v>1466</c:v>
                </c:pt>
              </c:numCache>
            </c:numRef>
          </c:val>
        </c:ser>
        <c:marker val="1"/>
        <c:axId val="139752576"/>
        <c:axId val="139754112"/>
      </c:lineChart>
      <c:catAx>
        <c:axId val="139752576"/>
        <c:scaling>
          <c:orientation val="minMax"/>
        </c:scaling>
        <c:axPos val="b"/>
        <c:tickLblPos val="nextTo"/>
        <c:crossAx val="139754112"/>
        <c:crosses val="autoZero"/>
        <c:auto val="1"/>
        <c:lblAlgn val="ctr"/>
        <c:lblOffset val="100"/>
      </c:catAx>
      <c:valAx>
        <c:axId val="139754112"/>
        <c:scaling>
          <c:orientation val="minMax"/>
        </c:scaling>
        <c:axPos val="l"/>
        <c:majorGridlines/>
        <c:numFmt formatCode="General" sourceLinked="1"/>
        <c:tickLblPos val="nextTo"/>
        <c:crossAx val="139752576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5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5"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30"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7975" cy="60525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7975" cy="60525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7975" cy="60525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7975" cy="60525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7975" cy="60525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"/>
  <sheetViews>
    <sheetView tabSelected="1" topLeftCell="C1" workbookViewId="0">
      <selection activeCell="D3" sqref="D3"/>
    </sheetView>
  </sheetViews>
  <sheetFormatPr defaultRowHeight="15"/>
  <cols>
    <col min="5" max="5" width="15.42578125" bestFit="1" customWidth="1"/>
    <col min="6" max="6" width="14.5703125" style="1" customWidth="1"/>
    <col min="7" max="7" width="15.140625" style="1" customWidth="1"/>
    <col min="8" max="8" width="10.140625" customWidth="1"/>
    <col min="9" max="9" width="15" customWidth="1"/>
    <col min="10" max="10" width="12.28515625" customWidth="1"/>
    <col min="13" max="13" width="16.42578125" customWidth="1"/>
    <col min="14" max="14" width="18.42578125" customWidth="1"/>
    <col min="15" max="15" width="12.7109375" bestFit="1" customWidth="1"/>
  </cols>
  <sheetData>
    <row r="1" spans="1:15">
      <c r="D1" t="s">
        <v>16</v>
      </c>
      <c r="N1" t="s">
        <v>17</v>
      </c>
    </row>
    <row r="2" spans="1:15" ht="45">
      <c r="D2" t="s">
        <v>19</v>
      </c>
      <c r="E2" s="2" t="s">
        <v>3</v>
      </c>
      <c r="F2" s="1" t="s">
        <v>2</v>
      </c>
      <c r="G2" s="1" t="s">
        <v>4</v>
      </c>
      <c r="H2" s="1" t="s">
        <v>9</v>
      </c>
      <c r="I2" s="1" t="s">
        <v>10</v>
      </c>
      <c r="K2" s="1" t="s">
        <v>9</v>
      </c>
      <c r="M2" s="1" t="s">
        <v>11</v>
      </c>
      <c r="N2" s="1" t="s">
        <v>12</v>
      </c>
      <c r="O2" s="1" t="s">
        <v>18</v>
      </c>
    </row>
    <row r="3" spans="1:15">
      <c r="A3" t="s">
        <v>0</v>
      </c>
      <c r="B3" t="s">
        <v>1</v>
      </c>
      <c r="J3" t="s">
        <v>5</v>
      </c>
      <c r="K3">
        <f>AVERAGE(G8,G12,G16,G20,G24,G28,G32,G36,G40)</f>
        <v>0.79649257450953181</v>
      </c>
    </row>
    <row r="4" spans="1:15">
      <c r="A4">
        <v>1996</v>
      </c>
      <c r="B4">
        <v>1</v>
      </c>
      <c r="C4" t="str">
        <f t="shared" ref="C4:C45" si="0">A4&amp;"-Q"&amp;B4</f>
        <v>1996-Q1</v>
      </c>
      <c r="D4" s="7">
        <v>10222</v>
      </c>
      <c r="H4">
        <v>0.87102696086246101</v>
      </c>
      <c r="J4" t="s">
        <v>6</v>
      </c>
      <c r="K4">
        <f>AVERAGE(G9,G13,G17,G21,G25,G29,G33,G37,G41)</f>
        <v>1.0476032480052955</v>
      </c>
      <c r="L4">
        <v>1</v>
      </c>
      <c r="M4">
        <f>(13.68*L4)+878.5</f>
        <v>892.18</v>
      </c>
      <c r="N4">
        <f>M4*H4</f>
        <v>777.11283394227041</v>
      </c>
      <c r="O4">
        <f>(D4-N4)/D4</f>
        <v>0.9239764396456398</v>
      </c>
    </row>
    <row r="5" spans="1:15">
      <c r="A5">
        <v>1996</v>
      </c>
      <c r="B5">
        <v>2</v>
      </c>
      <c r="C5" t="str">
        <f t="shared" si="0"/>
        <v>1996-Q2</v>
      </c>
      <c r="D5" s="7">
        <v>13549</v>
      </c>
      <c r="H5">
        <v>1.01046352511194</v>
      </c>
      <c r="J5" t="s">
        <v>7</v>
      </c>
      <c r="K5">
        <f>AVERAGE(G10,G14,G18,G22,G26,G30,G34,G38,G42)</f>
        <v>1.2632481731118086</v>
      </c>
      <c r="L5">
        <v>2</v>
      </c>
      <c r="M5">
        <f t="shared" ref="M5:M48" si="1">(13.68*L5)+878.5</f>
        <v>905.86</v>
      </c>
      <c r="N5">
        <f t="shared" ref="N5:N48" si="2">M5*H5</f>
        <v>915.33848885790201</v>
      </c>
      <c r="O5">
        <f t="shared" ref="O5:O48" si="3">(D5-N5)/D5</f>
        <v>0.93244235819190335</v>
      </c>
    </row>
    <row r="6" spans="1:15">
      <c r="A6">
        <v>1996</v>
      </c>
      <c r="B6">
        <v>3</v>
      </c>
      <c r="C6" t="str">
        <f t="shared" si="0"/>
        <v>1996-Q3</v>
      </c>
      <c r="D6" s="7">
        <v>16632</v>
      </c>
      <c r="F6" s="1">
        <f>AVERAGE(E7:E8)</f>
        <v>13194.625</v>
      </c>
      <c r="G6" s="1">
        <f>D6/F6</f>
        <v>1.2605132771867333</v>
      </c>
      <c r="H6">
        <v>1.1471743030908705</v>
      </c>
      <c r="J6" t="s">
        <v>8</v>
      </c>
      <c r="K6">
        <f>AVERAGE(G7,G11,G15,G19,G23,G27,G31,G35,G39,G43)</f>
        <v>0.88368761004793162</v>
      </c>
      <c r="L6">
        <v>3</v>
      </c>
      <c r="M6">
        <f t="shared" si="1"/>
        <v>919.54</v>
      </c>
      <c r="N6">
        <f t="shared" si="2"/>
        <v>1054.872658664179</v>
      </c>
      <c r="O6">
        <f t="shared" si="3"/>
        <v>0.93657571797353423</v>
      </c>
    </row>
    <row r="7" spans="1:15">
      <c r="A7">
        <v>1996</v>
      </c>
      <c r="B7">
        <v>4</v>
      </c>
      <c r="C7" t="str">
        <f t="shared" si="0"/>
        <v>1996-Q4</v>
      </c>
      <c r="D7" s="7">
        <v>11983</v>
      </c>
      <c r="E7">
        <f>AVERAGE(D4:D7)</f>
        <v>13096.5</v>
      </c>
      <c r="F7" s="1">
        <f t="shared" ref="F7:F44" si="4">AVERAGE(E8:E9)</f>
        <v>13458</v>
      </c>
      <c r="G7" s="1">
        <f t="shared" ref="G7:G44" si="5">D7/F7</f>
        <v>0.89039976222321293</v>
      </c>
      <c r="H7">
        <v>0.96309280814232334</v>
      </c>
      <c r="L7">
        <v>4</v>
      </c>
      <c r="M7">
        <f t="shared" si="1"/>
        <v>933.22</v>
      </c>
      <c r="N7">
        <f t="shared" si="2"/>
        <v>898.77747041457906</v>
      </c>
      <c r="O7">
        <f t="shared" si="3"/>
        <v>0.92499562126223989</v>
      </c>
    </row>
    <row r="8" spans="1:15">
      <c r="A8">
        <v>1997</v>
      </c>
      <c r="B8">
        <v>1</v>
      </c>
      <c r="C8" t="str">
        <f t="shared" si="0"/>
        <v>1997-Q1</v>
      </c>
      <c r="D8" s="7">
        <v>11007</v>
      </c>
      <c r="E8">
        <f t="shared" ref="E8:E45" si="6">AVERAGE(D5:D8)</f>
        <v>13292.75</v>
      </c>
      <c r="F8" s="1">
        <f t="shared" si="4"/>
        <v>13807.75</v>
      </c>
      <c r="G8" s="4">
        <f t="shared" si="5"/>
        <v>0.79716101464757116</v>
      </c>
      <c r="H8">
        <v>0.87102696086246101</v>
      </c>
      <c r="I8">
        <f>D8/H8</f>
        <v>12636.807463572937</v>
      </c>
      <c r="L8">
        <v>5</v>
      </c>
      <c r="M8">
        <f t="shared" si="1"/>
        <v>946.9</v>
      </c>
      <c r="N8">
        <f t="shared" si="2"/>
        <v>824.77542924066427</v>
      </c>
      <c r="O8">
        <f t="shared" si="3"/>
        <v>0.92506809946028301</v>
      </c>
    </row>
    <row r="9" spans="1:15">
      <c r="A9">
        <v>1997</v>
      </c>
      <c r="B9">
        <v>2</v>
      </c>
      <c r="C9" t="str">
        <f t="shared" si="0"/>
        <v>1997-Q2</v>
      </c>
      <c r="D9" s="7">
        <v>14871</v>
      </c>
      <c r="E9">
        <f t="shared" si="6"/>
        <v>13623.25</v>
      </c>
      <c r="F9" s="1">
        <f t="shared" si="4"/>
        <v>14116.5</v>
      </c>
      <c r="G9" s="1">
        <f t="shared" si="5"/>
        <v>1.0534480926575285</v>
      </c>
      <c r="H9">
        <v>1.01046352511194</v>
      </c>
      <c r="I9">
        <f t="shared" ref="I9:I43" si="7">D9/H9</f>
        <v>14717.008214970034</v>
      </c>
      <c r="L9">
        <v>6</v>
      </c>
      <c r="M9">
        <f t="shared" si="1"/>
        <v>960.58</v>
      </c>
      <c r="N9">
        <f t="shared" si="2"/>
        <v>970.6310529520274</v>
      </c>
      <c r="O9">
        <f t="shared" si="3"/>
        <v>0.93472994062591441</v>
      </c>
    </row>
    <row r="10" spans="1:15">
      <c r="A10">
        <v>1997</v>
      </c>
      <c r="B10">
        <v>3</v>
      </c>
      <c r="C10" t="str">
        <f t="shared" si="0"/>
        <v>1997-Q3</v>
      </c>
      <c r="D10" s="7">
        <v>18108</v>
      </c>
      <c r="E10">
        <f t="shared" si="6"/>
        <v>13992.25</v>
      </c>
      <c r="F10" s="1">
        <f t="shared" si="4"/>
        <v>14339.375</v>
      </c>
      <c r="G10" s="1">
        <f t="shared" si="5"/>
        <v>1.2628165453515234</v>
      </c>
      <c r="H10">
        <v>1.1471743030908705</v>
      </c>
      <c r="I10">
        <f t="shared" si="7"/>
        <v>15784.872404490759</v>
      </c>
      <c r="L10">
        <v>7</v>
      </c>
      <c r="M10">
        <f t="shared" si="1"/>
        <v>974.26</v>
      </c>
      <c r="N10">
        <f t="shared" si="2"/>
        <v>1117.6460365293115</v>
      </c>
      <c r="O10">
        <f t="shared" si="3"/>
        <v>0.93827888024468142</v>
      </c>
    </row>
    <row r="11" spans="1:15">
      <c r="A11">
        <v>1997</v>
      </c>
      <c r="B11">
        <v>4</v>
      </c>
      <c r="C11" t="str">
        <f t="shared" si="0"/>
        <v>1997-Q4</v>
      </c>
      <c r="D11" s="7">
        <v>12977</v>
      </c>
      <c r="E11">
        <f t="shared" si="6"/>
        <v>14240.75</v>
      </c>
      <c r="F11" s="1">
        <f t="shared" si="4"/>
        <v>14626.375</v>
      </c>
      <c r="G11" s="1">
        <f t="shared" si="5"/>
        <v>0.88723282426438543</v>
      </c>
      <c r="H11">
        <v>0.96309280814232334</v>
      </c>
      <c r="I11">
        <f t="shared" si="7"/>
        <v>13474.298520649209</v>
      </c>
      <c r="L11">
        <v>8</v>
      </c>
      <c r="M11">
        <f t="shared" si="1"/>
        <v>987.94</v>
      </c>
      <c r="N11">
        <f t="shared" si="2"/>
        <v>951.477908876127</v>
      </c>
      <c r="O11">
        <f t="shared" si="3"/>
        <v>0.92667967104291227</v>
      </c>
    </row>
    <row r="12" spans="1:15">
      <c r="A12">
        <v>1998</v>
      </c>
      <c r="B12">
        <v>1</v>
      </c>
      <c r="C12" t="str">
        <f t="shared" si="0"/>
        <v>1998-Q1</v>
      </c>
      <c r="D12" s="7">
        <v>11796</v>
      </c>
      <c r="E12">
        <f t="shared" si="6"/>
        <v>14438</v>
      </c>
      <c r="F12" s="1">
        <f t="shared" si="4"/>
        <v>15047</v>
      </c>
      <c r="G12" s="1">
        <f t="shared" si="5"/>
        <v>0.7839436432511464</v>
      </c>
      <c r="H12">
        <v>0.87102696086246101</v>
      </c>
      <c r="I12">
        <f t="shared" si="7"/>
        <v>13542.634763360258</v>
      </c>
      <c r="L12">
        <v>9</v>
      </c>
      <c r="M12">
        <f t="shared" si="1"/>
        <v>1001.62</v>
      </c>
      <c r="N12">
        <f t="shared" si="2"/>
        <v>872.43802453905823</v>
      </c>
      <c r="O12">
        <f t="shared" si="3"/>
        <v>0.92603950283663461</v>
      </c>
    </row>
    <row r="13" spans="1:15">
      <c r="A13">
        <v>1998</v>
      </c>
      <c r="B13">
        <v>2</v>
      </c>
      <c r="C13" t="str">
        <f t="shared" si="0"/>
        <v>1998-Q2</v>
      </c>
      <c r="D13" s="7">
        <v>16378</v>
      </c>
      <c r="E13">
        <f t="shared" si="6"/>
        <v>14814.75</v>
      </c>
      <c r="F13" s="1">
        <f t="shared" si="4"/>
        <v>15426.375</v>
      </c>
      <c r="G13" s="1">
        <f t="shared" si="5"/>
        <v>1.0616881801460161</v>
      </c>
      <c r="H13">
        <v>1.01046352511194</v>
      </c>
      <c r="I13">
        <f t="shared" si="7"/>
        <v>16208.402968514505</v>
      </c>
      <c r="L13">
        <v>10</v>
      </c>
      <c r="M13">
        <f t="shared" si="1"/>
        <v>1015.3</v>
      </c>
      <c r="N13">
        <f t="shared" si="2"/>
        <v>1025.9236170461527</v>
      </c>
      <c r="O13">
        <f t="shared" si="3"/>
        <v>0.93735965215251238</v>
      </c>
    </row>
    <row r="14" spans="1:15">
      <c r="A14">
        <v>1998</v>
      </c>
      <c r="B14">
        <v>3</v>
      </c>
      <c r="C14" t="str">
        <f t="shared" si="0"/>
        <v>1998-Q3</v>
      </c>
      <c r="D14" s="7">
        <v>19966</v>
      </c>
      <c r="E14">
        <f t="shared" si="6"/>
        <v>15279.25</v>
      </c>
      <c r="F14" s="1">
        <f t="shared" si="4"/>
        <v>15727.875</v>
      </c>
      <c r="G14" s="1">
        <f t="shared" si="5"/>
        <v>1.2694658369296552</v>
      </c>
      <c r="H14">
        <v>1.1471743030908705</v>
      </c>
      <c r="I14">
        <f t="shared" si="7"/>
        <v>17404.504220679395</v>
      </c>
      <c r="L14">
        <v>11</v>
      </c>
      <c r="M14">
        <f t="shared" si="1"/>
        <v>1028.98</v>
      </c>
      <c r="N14">
        <f t="shared" si="2"/>
        <v>1180.4194143944439</v>
      </c>
      <c r="O14">
        <f t="shared" si="3"/>
        <v>0.94087852276898509</v>
      </c>
    </row>
    <row r="15" spans="1:15">
      <c r="A15">
        <v>1998</v>
      </c>
      <c r="B15">
        <v>4</v>
      </c>
      <c r="C15" t="str">
        <f t="shared" si="0"/>
        <v>1998-Q4</v>
      </c>
      <c r="D15" s="7">
        <v>14154</v>
      </c>
      <c r="E15">
        <f t="shared" si="6"/>
        <v>15573.5</v>
      </c>
      <c r="F15" s="1">
        <f t="shared" si="4"/>
        <v>15995.125</v>
      </c>
      <c r="G15" s="1">
        <f t="shared" si="5"/>
        <v>0.8848946163284126</v>
      </c>
      <c r="H15">
        <v>0.96309280814232334</v>
      </c>
      <c r="I15">
        <f t="shared" si="7"/>
        <v>14696.402963802797</v>
      </c>
      <c r="L15">
        <v>12</v>
      </c>
      <c r="M15">
        <f t="shared" si="1"/>
        <v>1042.6600000000001</v>
      </c>
      <c r="N15">
        <f>M15*H15</f>
        <v>1004.1783473376749</v>
      </c>
      <c r="O15">
        <f t="shared" si="3"/>
        <v>0.92905338792301295</v>
      </c>
    </row>
    <row r="16" spans="1:15">
      <c r="A16">
        <v>1999</v>
      </c>
      <c r="B16">
        <v>1</v>
      </c>
      <c r="C16" t="str">
        <f t="shared" si="0"/>
        <v>1999-Q1</v>
      </c>
      <c r="D16" s="7">
        <v>13031</v>
      </c>
      <c r="E16">
        <f t="shared" si="6"/>
        <v>15882.25</v>
      </c>
      <c r="F16" s="1">
        <f t="shared" si="4"/>
        <v>16252</v>
      </c>
      <c r="G16" s="1">
        <f t="shared" si="5"/>
        <v>0.80180900812207734</v>
      </c>
      <c r="H16">
        <v>0.87102696086246101</v>
      </c>
      <c r="I16">
        <f t="shared" si="7"/>
        <v>14960.501322596434</v>
      </c>
      <c r="L16">
        <v>13</v>
      </c>
      <c r="M16">
        <f t="shared" si="1"/>
        <v>1056.3399999999999</v>
      </c>
      <c r="N16">
        <f t="shared" si="2"/>
        <v>920.10061983745197</v>
      </c>
      <c r="O16">
        <f t="shared" si="3"/>
        <v>0.92939140358856165</v>
      </c>
    </row>
    <row r="17" spans="1:15">
      <c r="A17">
        <v>1999</v>
      </c>
      <c r="B17">
        <v>2</v>
      </c>
      <c r="C17" t="str">
        <f t="shared" si="0"/>
        <v>1999-Q2</v>
      </c>
      <c r="D17" s="7">
        <v>17281</v>
      </c>
      <c r="E17">
        <f t="shared" si="6"/>
        <v>16108</v>
      </c>
      <c r="F17" s="1">
        <f t="shared" si="4"/>
        <v>16488.875</v>
      </c>
      <c r="G17" s="1">
        <f t="shared" si="5"/>
        <v>1.0480399663409421</v>
      </c>
      <c r="H17">
        <v>1.01046352511194</v>
      </c>
      <c r="I17">
        <f t="shared" si="7"/>
        <v>17102.05224684938</v>
      </c>
      <c r="L17">
        <v>14</v>
      </c>
      <c r="M17">
        <f t="shared" si="1"/>
        <v>1070.02</v>
      </c>
      <c r="N17">
        <f t="shared" si="2"/>
        <v>1081.216181140278</v>
      </c>
      <c r="O17">
        <f t="shared" si="3"/>
        <v>0.93743323990855398</v>
      </c>
    </row>
    <row r="18" spans="1:15">
      <c r="A18">
        <v>1999</v>
      </c>
      <c r="B18">
        <v>3</v>
      </c>
      <c r="C18" t="str">
        <f t="shared" si="0"/>
        <v>1999-Q3</v>
      </c>
      <c r="D18" s="7">
        <v>21118</v>
      </c>
      <c r="E18">
        <f t="shared" si="6"/>
        <v>16396</v>
      </c>
      <c r="F18" s="1">
        <f t="shared" si="4"/>
        <v>16643.5</v>
      </c>
      <c r="G18" s="1">
        <f t="shared" si="5"/>
        <v>1.2688436927328988</v>
      </c>
      <c r="H18">
        <v>1.1471743030908705</v>
      </c>
      <c r="I18">
        <f t="shared" si="7"/>
        <v>18408.710815000875</v>
      </c>
      <c r="L18">
        <v>15</v>
      </c>
      <c r="M18">
        <f t="shared" si="1"/>
        <v>1083.7</v>
      </c>
      <c r="N18">
        <f t="shared" si="2"/>
        <v>1243.1927922595764</v>
      </c>
      <c r="O18">
        <f t="shared" si="3"/>
        <v>0.94113113020837313</v>
      </c>
    </row>
    <row r="19" spans="1:15">
      <c r="A19">
        <v>1999</v>
      </c>
      <c r="B19">
        <v>4</v>
      </c>
      <c r="C19" t="str">
        <f t="shared" si="0"/>
        <v>1999-Q4</v>
      </c>
      <c r="D19" s="7">
        <v>14897</v>
      </c>
      <c r="E19">
        <f t="shared" si="6"/>
        <v>16581.75</v>
      </c>
      <c r="F19" s="1">
        <f t="shared" si="4"/>
        <v>16904.625</v>
      </c>
      <c r="G19" s="1">
        <f t="shared" si="5"/>
        <v>0.88123812270310642</v>
      </c>
      <c r="H19">
        <v>0.96309280814232334</v>
      </c>
      <c r="I19">
        <f t="shared" si="7"/>
        <v>15467.875862072226</v>
      </c>
      <c r="L19">
        <v>16</v>
      </c>
      <c r="M19">
        <f t="shared" si="1"/>
        <v>1097.3800000000001</v>
      </c>
      <c r="N19">
        <f t="shared" si="2"/>
        <v>1056.8787857992229</v>
      </c>
      <c r="O19">
        <f t="shared" si="3"/>
        <v>0.92905425348733151</v>
      </c>
    </row>
    <row r="20" spans="1:15">
      <c r="A20">
        <v>2000</v>
      </c>
      <c r="B20">
        <v>1</v>
      </c>
      <c r="C20" t="str">
        <f t="shared" si="0"/>
        <v>2000-Q1</v>
      </c>
      <c r="D20" s="7">
        <v>13525</v>
      </c>
      <c r="E20">
        <f t="shared" si="6"/>
        <v>16705.25</v>
      </c>
      <c r="F20" s="1">
        <f t="shared" si="4"/>
        <v>17305</v>
      </c>
      <c r="G20" s="1">
        <f t="shared" si="5"/>
        <v>0.78156602138110376</v>
      </c>
      <c r="H20">
        <v>0.87102696086246101</v>
      </c>
      <c r="I20">
        <f t="shared" si="7"/>
        <v>15527.647946290903</v>
      </c>
      <c r="L20">
        <v>17</v>
      </c>
      <c r="M20">
        <f t="shared" si="1"/>
        <v>1111.06</v>
      </c>
      <c r="N20">
        <f t="shared" si="2"/>
        <v>967.76321513584583</v>
      </c>
      <c r="O20">
        <f t="shared" si="3"/>
        <v>0.928446342688662</v>
      </c>
    </row>
    <row r="21" spans="1:15">
      <c r="A21">
        <v>2000</v>
      </c>
      <c r="B21">
        <v>2</v>
      </c>
      <c r="C21" t="str">
        <f t="shared" si="0"/>
        <v>2000-Q2</v>
      </c>
      <c r="D21" s="7">
        <v>18876</v>
      </c>
      <c r="E21">
        <f t="shared" si="6"/>
        <v>17104</v>
      </c>
      <c r="F21" s="1">
        <f t="shared" si="4"/>
        <v>17637.875</v>
      </c>
      <c r="G21" s="1">
        <f t="shared" si="5"/>
        <v>1.0701969483285261</v>
      </c>
      <c r="H21">
        <v>1.01046352511194</v>
      </c>
      <c r="I21">
        <f t="shared" si="7"/>
        <v>18680.535745126377</v>
      </c>
      <c r="L21">
        <v>18</v>
      </c>
      <c r="M21">
        <f t="shared" si="1"/>
        <v>1124.74</v>
      </c>
      <c r="N21">
        <f t="shared" si="2"/>
        <v>1136.5087452344035</v>
      </c>
      <c r="O21">
        <f t="shared" si="3"/>
        <v>0.93979080603759246</v>
      </c>
    </row>
    <row r="22" spans="1:15">
      <c r="A22">
        <v>2000</v>
      </c>
      <c r="B22">
        <v>3</v>
      </c>
      <c r="C22" t="str">
        <f t="shared" si="0"/>
        <v>2000-Q3</v>
      </c>
      <c r="D22" s="7">
        <v>22726</v>
      </c>
      <c r="E22">
        <f t="shared" si="6"/>
        <v>17506</v>
      </c>
      <c r="F22" s="1">
        <f t="shared" si="4"/>
        <v>17834.625</v>
      </c>
      <c r="G22" s="1">
        <f t="shared" si="5"/>
        <v>1.27426284544811</v>
      </c>
      <c r="H22">
        <v>1.1471743030908705</v>
      </c>
      <c r="I22">
        <f t="shared" si="7"/>
        <v>19810.41585290794</v>
      </c>
      <c r="L22">
        <v>19</v>
      </c>
      <c r="M22">
        <f t="shared" si="1"/>
        <v>1138.42</v>
      </c>
      <c r="N22">
        <f t="shared" si="2"/>
        <v>1305.9661701247089</v>
      </c>
      <c r="O22">
        <f t="shared" si="3"/>
        <v>0.94253427043365712</v>
      </c>
    </row>
    <row r="23" spans="1:15">
      <c r="A23">
        <v>2000</v>
      </c>
      <c r="B23">
        <v>4</v>
      </c>
      <c r="C23" t="str">
        <f t="shared" si="0"/>
        <v>2000-Q4</v>
      </c>
      <c r="D23" s="7">
        <v>15952</v>
      </c>
      <c r="E23">
        <f t="shared" si="6"/>
        <v>17769.75</v>
      </c>
      <c r="F23" s="1">
        <f t="shared" si="4"/>
        <v>17773.75</v>
      </c>
      <c r="G23" s="1">
        <f t="shared" si="5"/>
        <v>0.89750334060060477</v>
      </c>
      <c r="H23">
        <v>0.96309280814232334</v>
      </c>
      <c r="I23">
        <f t="shared" si="7"/>
        <v>16563.305078322894</v>
      </c>
      <c r="L23">
        <v>20</v>
      </c>
      <c r="M23">
        <f t="shared" si="1"/>
        <v>1152.0999999999999</v>
      </c>
      <c r="N23">
        <f t="shared" si="2"/>
        <v>1109.5792242607706</v>
      </c>
      <c r="O23">
        <f t="shared" si="3"/>
        <v>0.93044262636279018</v>
      </c>
    </row>
    <row r="24" spans="1:15">
      <c r="A24">
        <v>2001</v>
      </c>
      <c r="B24">
        <v>1</v>
      </c>
      <c r="C24" t="str">
        <f t="shared" si="0"/>
        <v>2001-Q1</v>
      </c>
      <c r="D24" s="7">
        <v>14044</v>
      </c>
      <c r="E24">
        <f t="shared" si="6"/>
        <v>17899.5</v>
      </c>
      <c r="F24" s="1">
        <f t="shared" si="4"/>
        <v>17658.75</v>
      </c>
      <c r="G24" s="1">
        <f t="shared" si="5"/>
        <v>0.79529978056204431</v>
      </c>
      <c r="H24">
        <v>0.87102696086246101</v>
      </c>
      <c r="I24">
        <f t="shared" si="7"/>
        <v>16123.496322196632</v>
      </c>
      <c r="L24">
        <v>21</v>
      </c>
      <c r="M24">
        <f t="shared" si="1"/>
        <v>1165.78</v>
      </c>
      <c r="N24">
        <f t="shared" si="2"/>
        <v>1015.4258104342398</v>
      </c>
      <c r="O24">
        <f t="shared" si="3"/>
        <v>0.92769682352362282</v>
      </c>
    </row>
    <row r="25" spans="1:15">
      <c r="A25">
        <v>2001</v>
      </c>
      <c r="B25">
        <v>2</v>
      </c>
      <c r="C25" t="str">
        <f t="shared" si="0"/>
        <v>2001-Q2</v>
      </c>
      <c r="D25" s="7">
        <v>17870</v>
      </c>
      <c r="E25">
        <f t="shared" si="6"/>
        <v>17648</v>
      </c>
      <c r="F25" s="1">
        <f t="shared" si="4"/>
        <v>17509.125</v>
      </c>
      <c r="G25" s="1">
        <f t="shared" si="5"/>
        <v>1.0206106815731797</v>
      </c>
      <c r="H25">
        <v>1.01046352511194</v>
      </c>
      <c r="I25">
        <f t="shared" si="7"/>
        <v>17684.953049661388</v>
      </c>
      <c r="L25">
        <v>22</v>
      </c>
      <c r="M25">
        <f t="shared" si="1"/>
        <v>1179.46</v>
      </c>
      <c r="N25">
        <f t="shared" si="2"/>
        <v>1191.8013093285288</v>
      </c>
      <c r="O25">
        <f t="shared" si="3"/>
        <v>0.93330714553281868</v>
      </c>
    </row>
    <row r="26" spans="1:15">
      <c r="A26">
        <v>2001</v>
      </c>
      <c r="B26">
        <v>3</v>
      </c>
      <c r="C26" t="str">
        <f t="shared" si="0"/>
        <v>2001-Q3</v>
      </c>
      <c r="D26" s="7">
        <v>22812</v>
      </c>
      <c r="E26">
        <f t="shared" si="6"/>
        <v>17669.5</v>
      </c>
      <c r="F26" s="1">
        <f t="shared" si="4"/>
        <v>17371.125</v>
      </c>
      <c r="G26" s="1">
        <f t="shared" si="5"/>
        <v>1.3132137383157394</v>
      </c>
      <c r="H26">
        <v>1.1471743030908705</v>
      </c>
      <c r="I26">
        <f t="shared" si="7"/>
        <v>19885.3826646368</v>
      </c>
      <c r="L26">
        <v>23</v>
      </c>
      <c r="M26">
        <f t="shared" si="1"/>
        <v>1193.1399999999999</v>
      </c>
      <c r="N26">
        <f t="shared" si="2"/>
        <v>1368.7395479898412</v>
      </c>
      <c r="O26">
        <f t="shared" si="3"/>
        <v>0.93999914308303345</v>
      </c>
    </row>
    <row r="27" spans="1:15">
      <c r="A27">
        <v>2001</v>
      </c>
      <c r="B27">
        <v>4</v>
      </c>
      <c r="C27" t="str">
        <f t="shared" si="0"/>
        <v>2001-Q4</v>
      </c>
      <c r="D27" s="7">
        <v>14669</v>
      </c>
      <c r="E27">
        <f t="shared" si="6"/>
        <v>17348.75</v>
      </c>
      <c r="F27" s="1">
        <f t="shared" si="4"/>
        <v>17503.625</v>
      </c>
      <c r="G27" s="1">
        <f t="shared" si="5"/>
        <v>0.83805497432674658</v>
      </c>
      <c r="H27">
        <v>0.96309280814232334</v>
      </c>
      <c r="I27">
        <f t="shared" si="7"/>
        <v>15231.138552778242</v>
      </c>
      <c r="L27">
        <v>24</v>
      </c>
      <c r="M27">
        <f t="shared" si="1"/>
        <v>1206.82</v>
      </c>
      <c r="N27">
        <f t="shared" si="2"/>
        <v>1162.2796627223186</v>
      </c>
      <c r="O27">
        <f t="shared" si="3"/>
        <v>0.92076626472681722</v>
      </c>
    </row>
    <row r="28" spans="1:15">
      <c r="A28">
        <v>2002</v>
      </c>
      <c r="B28">
        <v>1</v>
      </c>
      <c r="C28" t="str">
        <f t="shared" si="0"/>
        <v>2002-Q1</v>
      </c>
      <c r="D28" s="7">
        <v>14223</v>
      </c>
      <c r="E28">
        <f t="shared" si="6"/>
        <v>17393.5</v>
      </c>
      <c r="F28" s="1">
        <f t="shared" si="4"/>
        <v>17665.125</v>
      </c>
      <c r="G28" s="1">
        <f t="shared" si="5"/>
        <v>0.80514573205680684</v>
      </c>
      <c r="H28">
        <v>0.87102696086246101</v>
      </c>
      <c r="I28">
        <f t="shared" si="7"/>
        <v>16329.000868029243</v>
      </c>
      <c r="L28">
        <v>25</v>
      </c>
      <c r="M28">
        <f t="shared" si="1"/>
        <v>1220.5</v>
      </c>
      <c r="N28">
        <f t="shared" si="2"/>
        <v>1063.0884057326336</v>
      </c>
      <c r="O28">
        <f t="shared" si="3"/>
        <v>0.92525568405170266</v>
      </c>
    </row>
    <row r="29" spans="1:15">
      <c r="A29">
        <v>2002</v>
      </c>
      <c r="B29">
        <v>2</v>
      </c>
      <c r="C29" t="str">
        <f t="shared" si="0"/>
        <v>2002-Q2</v>
      </c>
      <c r="D29" s="7">
        <v>18751</v>
      </c>
      <c r="E29">
        <f t="shared" si="6"/>
        <v>17613.75</v>
      </c>
      <c r="F29" s="1">
        <f t="shared" si="4"/>
        <v>17972.375</v>
      </c>
      <c r="G29" s="1">
        <f t="shared" si="5"/>
        <v>1.0433234338811648</v>
      </c>
      <c r="H29">
        <v>1.01046352511194</v>
      </c>
      <c r="I29">
        <f t="shared" si="7"/>
        <v>18556.830141813134</v>
      </c>
      <c r="L29">
        <v>26</v>
      </c>
      <c r="M29">
        <f t="shared" si="1"/>
        <v>1234.18</v>
      </c>
      <c r="N29">
        <f t="shared" si="2"/>
        <v>1247.0938734226543</v>
      </c>
      <c r="O29">
        <f t="shared" si="3"/>
        <v>0.93349187385085308</v>
      </c>
    </row>
    <row r="30" spans="1:15">
      <c r="A30">
        <v>2002</v>
      </c>
      <c r="B30">
        <v>3</v>
      </c>
      <c r="C30" t="str">
        <f t="shared" si="0"/>
        <v>2002-Q3</v>
      </c>
      <c r="D30" s="7">
        <v>23223</v>
      </c>
      <c r="E30">
        <f t="shared" si="6"/>
        <v>17716.5</v>
      </c>
      <c r="F30" s="1">
        <f t="shared" si="4"/>
        <v>18287</v>
      </c>
      <c r="G30" s="1">
        <f t="shared" si="5"/>
        <v>1.2699185213539672</v>
      </c>
      <c r="H30">
        <v>1.1471743030908705</v>
      </c>
      <c r="I30">
        <f t="shared" si="7"/>
        <v>20243.654288131704</v>
      </c>
      <c r="L30">
        <v>27</v>
      </c>
      <c r="M30">
        <f t="shared" si="1"/>
        <v>1247.8600000000001</v>
      </c>
      <c r="N30">
        <f t="shared" si="2"/>
        <v>1431.5129258549739</v>
      </c>
      <c r="O30">
        <f t="shared" si="3"/>
        <v>0.93835796728006826</v>
      </c>
    </row>
    <row r="31" spans="1:15">
      <c r="A31">
        <v>2002</v>
      </c>
      <c r="B31">
        <v>4</v>
      </c>
      <c r="C31" t="str">
        <f t="shared" si="0"/>
        <v>2002-Q4</v>
      </c>
      <c r="D31" s="7">
        <v>16716</v>
      </c>
      <c r="E31">
        <f t="shared" si="6"/>
        <v>18228.25</v>
      </c>
      <c r="F31" s="1">
        <f t="shared" si="4"/>
        <v>18471.125</v>
      </c>
      <c r="G31" s="1">
        <f t="shared" si="5"/>
        <v>0.90498007024477389</v>
      </c>
      <c r="H31">
        <v>0.96309280814232334</v>
      </c>
      <c r="I31">
        <f t="shared" si="7"/>
        <v>17356.582728764133</v>
      </c>
      <c r="L31">
        <v>28</v>
      </c>
      <c r="M31">
        <f t="shared" si="1"/>
        <v>1261.54</v>
      </c>
      <c r="N31">
        <f t="shared" si="2"/>
        <v>1214.9801011838665</v>
      </c>
      <c r="O31">
        <f t="shared" si="3"/>
        <v>0.92731633756976151</v>
      </c>
    </row>
    <row r="32" spans="1:15">
      <c r="A32">
        <v>2003</v>
      </c>
      <c r="B32">
        <v>1</v>
      </c>
      <c r="C32" t="str">
        <f t="shared" si="0"/>
        <v>2003-Q1</v>
      </c>
      <c r="D32" s="7">
        <v>14693</v>
      </c>
      <c r="E32">
        <f t="shared" si="6"/>
        <v>18345.75</v>
      </c>
      <c r="F32" s="1">
        <f t="shared" si="4"/>
        <v>18738.875</v>
      </c>
      <c r="G32" s="1">
        <f t="shared" si="5"/>
        <v>0.78409189452408434</v>
      </c>
      <c r="H32">
        <v>0.87102696086246101</v>
      </c>
      <c r="I32">
        <f t="shared" si="7"/>
        <v>16868.593809600905</v>
      </c>
      <c r="L32">
        <v>29</v>
      </c>
      <c r="M32">
        <f t="shared" si="1"/>
        <v>1275.22</v>
      </c>
      <c r="N32">
        <f t="shared" si="2"/>
        <v>1110.7510010310275</v>
      </c>
      <c r="O32">
        <f t="shared" si="3"/>
        <v>0.92440270870271379</v>
      </c>
    </row>
    <row r="33" spans="1:15">
      <c r="A33">
        <v>2003</v>
      </c>
      <c r="B33">
        <v>2</v>
      </c>
      <c r="C33" t="str">
        <f t="shared" si="0"/>
        <v>2003-Q2</v>
      </c>
      <c r="D33" s="7">
        <v>19754</v>
      </c>
      <c r="E33">
        <f t="shared" si="6"/>
        <v>18596.5</v>
      </c>
      <c r="F33" s="1">
        <f t="shared" si="4"/>
        <v>19034.625</v>
      </c>
      <c r="G33" s="1">
        <f t="shared" si="5"/>
        <v>1.0377929693913066</v>
      </c>
      <c r="H33">
        <v>1.01046352511194</v>
      </c>
      <c r="I33">
        <f t="shared" si="7"/>
        <v>19549.443902798605</v>
      </c>
      <c r="L33">
        <v>30</v>
      </c>
      <c r="M33">
        <f t="shared" si="1"/>
        <v>1288.9000000000001</v>
      </c>
      <c r="N33">
        <f t="shared" si="2"/>
        <v>1302.3864375167796</v>
      </c>
      <c r="O33">
        <f t="shared" si="3"/>
        <v>0.93406973587542874</v>
      </c>
    </row>
    <row r="34" spans="1:15">
      <c r="A34">
        <v>2003</v>
      </c>
      <c r="B34">
        <v>3</v>
      </c>
      <c r="C34" t="str">
        <f t="shared" si="0"/>
        <v>2003-Q3</v>
      </c>
      <c r="D34" s="7">
        <v>24362</v>
      </c>
      <c r="E34">
        <f t="shared" si="6"/>
        <v>18881.25</v>
      </c>
      <c r="F34" s="1">
        <f t="shared" si="4"/>
        <v>19361.75</v>
      </c>
      <c r="G34" s="1">
        <f t="shared" si="5"/>
        <v>1.2582540317894819</v>
      </c>
      <c r="H34">
        <v>1.1471743030908705</v>
      </c>
      <c r="I34">
        <f t="shared" si="7"/>
        <v>21236.528689982541</v>
      </c>
      <c r="L34">
        <v>31</v>
      </c>
      <c r="M34">
        <f t="shared" si="1"/>
        <v>1302.58</v>
      </c>
      <c r="N34">
        <f t="shared" si="2"/>
        <v>1494.2863037201062</v>
      </c>
      <c r="O34">
        <f t="shared" si="3"/>
        <v>0.93866323357195203</v>
      </c>
    </row>
    <row r="35" spans="1:15">
      <c r="A35">
        <v>2003</v>
      </c>
      <c r="B35">
        <v>4</v>
      </c>
      <c r="C35" t="str">
        <f t="shared" si="0"/>
        <v>2003-Q4</v>
      </c>
      <c r="D35" s="7">
        <v>17943</v>
      </c>
      <c r="E35">
        <f t="shared" si="6"/>
        <v>19188</v>
      </c>
      <c r="F35" s="1">
        <f t="shared" si="4"/>
        <v>19773</v>
      </c>
      <c r="G35" s="1">
        <f t="shared" si="5"/>
        <v>0.90744955241996661</v>
      </c>
      <c r="H35">
        <v>0.96309280814232334</v>
      </c>
      <c r="I35">
        <f t="shared" si="7"/>
        <v>18630.60324851728</v>
      </c>
      <c r="L35">
        <v>32</v>
      </c>
      <c r="M35">
        <f t="shared" si="1"/>
        <v>1316.26</v>
      </c>
      <c r="N35">
        <f t="shared" si="2"/>
        <v>1267.6805396454145</v>
      </c>
      <c r="O35">
        <f t="shared" si="3"/>
        <v>0.92934957701357546</v>
      </c>
    </row>
    <row r="36" spans="1:15">
      <c r="A36">
        <v>2004</v>
      </c>
      <c r="B36">
        <v>1</v>
      </c>
      <c r="C36" t="str">
        <f t="shared" si="0"/>
        <v>2004-Q1</v>
      </c>
      <c r="D36" s="7">
        <v>16083</v>
      </c>
      <c r="E36">
        <f t="shared" si="6"/>
        <v>19535.5</v>
      </c>
      <c r="F36" s="1">
        <f t="shared" si="4"/>
        <v>20229.375</v>
      </c>
      <c r="G36" s="1">
        <f t="shared" si="5"/>
        <v>0.79503197701362494</v>
      </c>
      <c r="H36">
        <v>0.87102696086246101</v>
      </c>
      <c r="I36">
        <f t="shared" si="7"/>
        <v>18464.411232546885</v>
      </c>
      <c r="L36">
        <v>33</v>
      </c>
      <c r="M36">
        <f t="shared" si="1"/>
        <v>1329.94</v>
      </c>
      <c r="N36">
        <f t="shared" si="2"/>
        <v>1158.4135963294214</v>
      </c>
      <c r="O36">
        <f t="shared" si="3"/>
        <v>0.92797279137415778</v>
      </c>
    </row>
    <row r="37" spans="1:15">
      <c r="A37">
        <v>2004</v>
      </c>
      <c r="B37">
        <v>2</v>
      </c>
      <c r="C37" t="str">
        <f t="shared" si="0"/>
        <v>2004-Q2</v>
      </c>
      <c r="D37" s="7">
        <v>21654</v>
      </c>
      <c r="E37">
        <f t="shared" si="6"/>
        <v>20010.5</v>
      </c>
      <c r="F37" s="1">
        <f t="shared" si="4"/>
        <v>20601.75</v>
      </c>
      <c r="G37" s="1">
        <f t="shared" si="5"/>
        <v>1.0510757581273436</v>
      </c>
      <c r="H37">
        <v>1.01046352511194</v>
      </c>
      <c r="I37">
        <f t="shared" si="7"/>
        <v>21429.769073159914</v>
      </c>
      <c r="L37">
        <v>34</v>
      </c>
      <c r="M37">
        <f t="shared" si="1"/>
        <v>1343.62</v>
      </c>
      <c r="N37">
        <f t="shared" si="2"/>
        <v>1357.6790016109048</v>
      </c>
      <c r="O37">
        <f t="shared" si="3"/>
        <v>0.93730123757223127</v>
      </c>
    </row>
    <row r="38" spans="1:15">
      <c r="A38">
        <v>2004</v>
      </c>
      <c r="B38">
        <v>3</v>
      </c>
      <c r="C38" t="str">
        <f t="shared" si="0"/>
        <v>2004-Q3</v>
      </c>
      <c r="D38" s="7">
        <v>26113</v>
      </c>
      <c r="E38">
        <f t="shared" si="6"/>
        <v>20448.25</v>
      </c>
      <c r="F38" s="1">
        <f t="shared" si="4"/>
        <v>20984.25</v>
      </c>
      <c r="G38" s="1">
        <f t="shared" si="5"/>
        <v>1.24440949759939</v>
      </c>
      <c r="H38">
        <v>1.1471743030908705</v>
      </c>
      <c r="I38">
        <f t="shared" si="7"/>
        <v>22762.887845066667</v>
      </c>
      <c r="L38">
        <v>35</v>
      </c>
      <c r="M38">
        <f t="shared" si="1"/>
        <v>1357.3</v>
      </c>
      <c r="N38">
        <f t="shared" si="2"/>
        <v>1557.0596815852384</v>
      </c>
      <c r="O38">
        <f t="shared" si="3"/>
        <v>0.94037224058571456</v>
      </c>
    </row>
    <row r="39" spans="1:15">
      <c r="A39">
        <v>2004</v>
      </c>
      <c r="B39">
        <v>4</v>
      </c>
      <c r="C39" t="str">
        <f t="shared" si="0"/>
        <v>2004-Q4</v>
      </c>
      <c r="D39" s="7">
        <v>19171</v>
      </c>
      <c r="E39">
        <f t="shared" si="6"/>
        <v>20755.25</v>
      </c>
      <c r="F39" s="1">
        <f t="shared" si="4"/>
        <v>21377.875</v>
      </c>
      <c r="G39" s="1">
        <f t="shared" si="5"/>
        <v>0.89676827093431877</v>
      </c>
      <c r="H39">
        <v>0.96309280814232334</v>
      </c>
      <c r="I39">
        <f t="shared" si="7"/>
        <v>19905.662089802419</v>
      </c>
      <c r="L39">
        <v>36</v>
      </c>
      <c r="M39">
        <f t="shared" si="1"/>
        <v>1370.98</v>
      </c>
      <c r="N39">
        <f t="shared" si="2"/>
        <v>1320.3809781069624</v>
      </c>
      <c r="O39">
        <f t="shared" si="3"/>
        <v>0.93112612914782944</v>
      </c>
    </row>
    <row r="40" spans="1:15">
      <c r="A40">
        <v>2005</v>
      </c>
      <c r="B40">
        <v>1</v>
      </c>
      <c r="C40" t="str">
        <f t="shared" si="0"/>
        <v>2005-Q1</v>
      </c>
      <c r="D40" s="7">
        <v>17915</v>
      </c>
      <c r="E40">
        <f>AVERAGE(D37:D40)</f>
        <v>21213.25</v>
      </c>
      <c r="F40" s="1">
        <f t="shared" si="4"/>
        <v>21731.375</v>
      </c>
      <c r="G40" s="1">
        <f t="shared" si="5"/>
        <v>0.82438409902732801</v>
      </c>
      <c r="H40">
        <v>0.87102696086246101</v>
      </c>
      <c r="I40">
        <f t="shared" si="7"/>
        <v>20567.675634587915</v>
      </c>
      <c r="L40">
        <v>37</v>
      </c>
      <c r="M40">
        <f t="shared" si="1"/>
        <v>1384.6599999999999</v>
      </c>
      <c r="N40">
        <f t="shared" si="2"/>
        <v>1206.0761916278152</v>
      </c>
      <c r="O40">
        <f t="shared" si="3"/>
        <v>0.93267785701212313</v>
      </c>
    </row>
    <row r="41" spans="1:15">
      <c r="A41">
        <v>2005</v>
      </c>
      <c r="B41">
        <v>2</v>
      </c>
      <c r="C41" t="str">
        <f t="shared" si="0"/>
        <v>2005-Q2</v>
      </c>
      <c r="D41" s="7">
        <v>22971</v>
      </c>
      <c r="E41">
        <f t="shared" si="6"/>
        <v>21542.5</v>
      </c>
      <c r="F41" s="1">
        <f t="shared" si="4"/>
        <v>22039.75</v>
      </c>
      <c r="G41" s="1">
        <f t="shared" si="5"/>
        <v>1.0422532016016515</v>
      </c>
      <c r="H41">
        <v>1.01046352511194</v>
      </c>
      <c r="I41">
        <f t="shared" si="7"/>
        <v>22733.131309668257</v>
      </c>
      <c r="L41">
        <v>38</v>
      </c>
      <c r="M41">
        <f t="shared" si="1"/>
        <v>1398.3400000000001</v>
      </c>
      <c r="N41">
        <f t="shared" si="2"/>
        <v>1412.9715657050303</v>
      </c>
      <c r="O41">
        <f t="shared" si="3"/>
        <v>0.93848889618627707</v>
      </c>
    </row>
    <row r="42" spans="1:15">
      <c r="A42">
        <v>2005</v>
      </c>
      <c r="B42">
        <v>3</v>
      </c>
      <c r="C42" t="str">
        <f t="shared" si="0"/>
        <v>2005-Q3</v>
      </c>
      <c r="D42" s="7">
        <v>27624</v>
      </c>
      <c r="E42">
        <f t="shared" si="6"/>
        <v>21920.25</v>
      </c>
      <c r="F42" s="1">
        <f t="shared" si="4"/>
        <v>22866.625</v>
      </c>
      <c r="G42" s="1">
        <f t="shared" si="5"/>
        <v>1.2080488484855112</v>
      </c>
      <c r="H42">
        <v>1.1471743030908705</v>
      </c>
      <c r="I42">
        <f t="shared" si="7"/>
        <v>24080.037293000481</v>
      </c>
      <c r="L42">
        <v>39</v>
      </c>
      <c r="M42">
        <f t="shared" si="1"/>
        <v>1412.02</v>
      </c>
      <c r="N42">
        <f t="shared" si="2"/>
        <v>1619.8330594503709</v>
      </c>
      <c r="O42">
        <f t="shared" si="3"/>
        <v>0.94136138649542533</v>
      </c>
    </row>
    <row r="43" spans="1:15">
      <c r="A43">
        <v>2005</v>
      </c>
      <c r="B43">
        <v>4</v>
      </c>
      <c r="C43" t="str">
        <f t="shared" si="0"/>
        <v>2005-Q4</v>
      </c>
      <c r="D43" s="7">
        <v>20127</v>
      </c>
      <c r="E43">
        <f t="shared" si="6"/>
        <v>22159.25</v>
      </c>
      <c r="F43" s="1">
        <f>AVERAGE(E44:E45)</f>
        <v>23724.75</v>
      </c>
      <c r="G43" s="1">
        <f t="shared" si="5"/>
        <v>0.84835456643378748</v>
      </c>
      <c r="H43">
        <v>0.96309280814232334</v>
      </c>
      <c r="I43">
        <f t="shared" si="7"/>
        <v>20898.297474385963</v>
      </c>
      <c r="L43">
        <v>40</v>
      </c>
      <c r="M43">
        <f t="shared" si="1"/>
        <v>1425.7</v>
      </c>
      <c r="N43">
        <f t="shared" si="2"/>
        <v>1373.0814165685103</v>
      </c>
      <c r="O43">
        <f t="shared" si="3"/>
        <v>0.9317791316853723</v>
      </c>
    </row>
    <row r="44" spans="1:15" s="6" customFormat="1">
      <c r="A44" s="6">
        <v>2006</v>
      </c>
      <c r="B44" s="6">
        <v>1</v>
      </c>
      <c r="C44" s="6" t="str">
        <f t="shared" si="0"/>
        <v>2006-Q1</v>
      </c>
      <c r="E44" s="6">
        <f t="shared" si="6"/>
        <v>23574</v>
      </c>
      <c r="F44" s="3">
        <f t="shared" si="4"/>
        <v>23875.5</v>
      </c>
      <c r="G44" s="3">
        <f t="shared" si="5"/>
        <v>0</v>
      </c>
      <c r="H44" s="6">
        <v>0.87102696086246101</v>
      </c>
      <c r="L44" s="6">
        <v>41</v>
      </c>
      <c r="M44" s="6">
        <f t="shared" si="1"/>
        <v>1439.38</v>
      </c>
      <c r="N44" s="6">
        <f t="shared" si="2"/>
        <v>1253.7387869262093</v>
      </c>
    </row>
    <row r="45" spans="1:15" s="6" customFormat="1">
      <c r="A45" s="6">
        <v>2006</v>
      </c>
      <c r="B45" s="6">
        <v>2</v>
      </c>
      <c r="C45" s="6" t="str">
        <f t="shared" si="0"/>
        <v>2006-Q2</v>
      </c>
      <c r="E45" s="6">
        <f t="shared" si="6"/>
        <v>23875.5</v>
      </c>
      <c r="F45" s="3"/>
      <c r="G45" s="3"/>
      <c r="H45" s="6">
        <v>1.01046352511194</v>
      </c>
      <c r="L45" s="6">
        <v>42</v>
      </c>
      <c r="M45" s="6">
        <f t="shared" si="1"/>
        <v>1453.06</v>
      </c>
      <c r="N45" s="6">
        <f t="shared" si="2"/>
        <v>1468.2641297991556</v>
      </c>
    </row>
    <row r="46" spans="1:15" s="6" customFormat="1">
      <c r="C46" s="6" t="s">
        <v>13</v>
      </c>
      <c r="F46" s="3"/>
      <c r="G46" s="3"/>
      <c r="H46" s="6">
        <v>1.1471743030908705</v>
      </c>
      <c r="L46" s="6">
        <v>43</v>
      </c>
      <c r="M46" s="6">
        <f t="shared" si="1"/>
        <v>1466.74</v>
      </c>
      <c r="N46" s="6">
        <f t="shared" si="2"/>
        <v>1682.6064373155034</v>
      </c>
    </row>
    <row r="47" spans="1:15" s="6" customFormat="1">
      <c r="C47" s="6" t="s">
        <v>14</v>
      </c>
      <c r="F47" s="3"/>
      <c r="G47" s="3"/>
      <c r="H47" s="6">
        <v>0.96309280814232334</v>
      </c>
      <c r="L47" s="6">
        <v>44</v>
      </c>
      <c r="M47" s="6">
        <f t="shared" si="1"/>
        <v>1480.42</v>
      </c>
      <c r="N47" s="6">
        <f t="shared" si="2"/>
        <v>1425.7818550300583</v>
      </c>
    </row>
    <row r="48" spans="1:15" s="6" customFormat="1">
      <c r="C48" s="6" t="s">
        <v>15</v>
      </c>
      <c r="F48" s="3"/>
      <c r="G48" s="3"/>
      <c r="H48" s="6">
        <v>0.87102696086246101</v>
      </c>
      <c r="L48" s="6">
        <v>45</v>
      </c>
      <c r="M48" s="6">
        <f t="shared" si="1"/>
        <v>1494.1</v>
      </c>
      <c r="N48" s="6">
        <f t="shared" si="2"/>
        <v>1301.4013822246029</v>
      </c>
    </row>
    <row r="49" spans="6:15" s="5" customFormat="1">
      <c r="F49" s="4"/>
      <c r="G49" s="4"/>
      <c r="O49"/>
    </row>
    <row r="50" spans="6:15" s="5" customFormat="1">
      <c r="F50" s="4"/>
      <c r="G50" s="4"/>
      <c r="O50"/>
    </row>
    <row r="51" spans="6:15" s="5" customFormat="1">
      <c r="F51" s="4"/>
      <c r="G51" s="4"/>
      <c r="O51"/>
    </row>
    <row r="52" spans="6:15" s="5" customFormat="1">
      <c r="F52" s="4"/>
      <c r="G52" s="4"/>
      <c r="O52"/>
    </row>
    <row r="53" spans="6:15" s="5" customFormat="1">
      <c r="F53" s="4"/>
      <c r="G53" s="4"/>
      <c r="O53"/>
    </row>
    <row r="54" spans="6:15" s="5" customFormat="1">
      <c r="F54" s="4"/>
      <c r="G54" s="4"/>
    </row>
    <row r="55" spans="6:15" s="5" customFormat="1">
      <c r="F55" s="4"/>
      <c r="G5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A2" sqref="A2:K5"/>
    </sheetView>
  </sheetViews>
  <sheetFormatPr defaultRowHeight="15"/>
  <sheetData>
    <row r="1" spans="1:11">
      <c r="B1">
        <v>1996</v>
      </c>
      <c r="C1">
        <v>1997</v>
      </c>
      <c r="D1">
        <v>1998</v>
      </c>
      <c r="E1">
        <v>1999</v>
      </c>
      <c r="F1">
        <v>2000</v>
      </c>
      <c r="G1">
        <v>2001</v>
      </c>
      <c r="H1">
        <v>2002</v>
      </c>
      <c r="I1">
        <v>2003</v>
      </c>
      <c r="J1">
        <v>2004</v>
      </c>
      <c r="K1">
        <v>2005</v>
      </c>
    </row>
    <row r="2" spans="1:11">
      <c r="A2" t="s">
        <v>5</v>
      </c>
      <c r="B2">
        <v>708</v>
      </c>
      <c r="C2">
        <v>794</v>
      </c>
      <c r="D2">
        <v>853</v>
      </c>
      <c r="E2">
        <v>972</v>
      </c>
      <c r="F2">
        <v>969</v>
      </c>
      <c r="G2">
        <v>954</v>
      </c>
      <c r="H2">
        <v>1093</v>
      </c>
      <c r="I2">
        <v>1091</v>
      </c>
      <c r="J2">
        <v>1199</v>
      </c>
      <c r="K2">
        <v>1300</v>
      </c>
    </row>
    <row r="3" spans="1:11">
      <c r="A3" t="s">
        <v>6</v>
      </c>
      <c r="B3">
        <v>845</v>
      </c>
      <c r="C3">
        <v>1010</v>
      </c>
      <c r="D3">
        <v>1091</v>
      </c>
      <c r="E3">
        <v>1156</v>
      </c>
      <c r="F3">
        <v>1184</v>
      </c>
      <c r="G3">
        <v>1111</v>
      </c>
      <c r="H3">
        <v>1190</v>
      </c>
      <c r="I3">
        <v>1242</v>
      </c>
      <c r="J3">
        <v>1347</v>
      </c>
      <c r="K3">
        <v>1472</v>
      </c>
    </row>
    <row r="4" spans="1:11">
      <c r="A4" t="s">
        <v>7</v>
      </c>
      <c r="B4">
        <v>1053</v>
      </c>
      <c r="C4">
        <v>1135</v>
      </c>
      <c r="D4">
        <v>1269</v>
      </c>
      <c r="E4">
        <v>1298</v>
      </c>
      <c r="F4">
        <v>1370</v>
      </c>
      <c r="G4">
        <v>1365</v>
      </c>
      <c r="H4">
        <v>1405</v>
      </c>
      <c r="I4">
        <v>1442</v>
      </c>
      <c r="J4">
        <v>1507</v>
      </c>
      <c r="K4">
        <v>1656</v>
      </c>
    </row>
    <row r="5" spans="1:11">
      <c r="A5" t="s">
        <v>8</v>
      </c>
      <c r="B5">
        <v>853</v>
      </c>
      <c r="C5">
        <v>946</v>
      </c>
      <c r="D5">
        <v>1050</v>
      </c>
      <c r="E5">
        <v>1062</v>
      </c>
      <c r="F5">
        <v>1122</v>
      </c>
      <c r="G5">
        <v>1160</v>
      </c>
      <c r="H5">
        <v>1214</v>
      </c>
      <c r="I5">
        <v>1296</v>
      </c>
      <c r="J5">
        <v>1350</v>
      </c>
      <c r="K5">
        <v>1466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5</vt:i4>
      </vt:variant>
    </vt:vector>
  </HeadingPairs>
  <TitlesOfParts>
    <vt:vector size="8" baseType="lpstr">
      <vt:lpstr>Sheet1</vt:lpstr>
      <vt:lpstr>Sheet2</vt:lpstr>
      <vt:lpstr>Sheet3</vt:lpstr>
      <vt:lpstr>Chart1</vt:lpstr>
      <vt:lpstr>Chart2</vt:lpstr>
      <vt:lpstr>Chart3</vt:lpstr>
      <vt:lpstr>Chart4</vt:lpstr>
      <vt:lpstr>Chart5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2018-04-28T16:39:24Z</dcterms:created>
  <dcterms:modified xsi:type="dcterms:W3CDTF">2018-05-19T12:59:29Z</dcterms:modified>
</cp:coreProperties>
</file>