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J3" i="1"/>
  <c r="H3" i="1"/>
  <c r="K8" i="1"/>
  <c r="K9" i="1"/>
  <c r="K6" i="1"/>
  <c r="C21" i="1"/>
  <c r="J10" i="1"/>
  <c r="J9" i="1"/>
  <c r="H9" i="1"/>
  <c r="C15" i="1"/>
  <c r="J8" i="1" s="1"/>
  <c r="J6" i="1"/>
  <c r="H6" i="1"/>
  <c r="C14" i="1"/>
  <c r="C13" i="1"/>
  <c r="C12" i="1"/>
  <c r="C9" i="1"/>
  <c r="C8" i="1"/>
  <c r="C3" i="1"/>
</calcChain>
</file>

<file path=xl/sharedStrings.xml><?xml version="1.0" encoding="utf-8"?>
<sst xmlns="http://schemas.openxmlformats.org/spreadsheetml/2006/main" count="25" uniqueCount="23">
  <si>
    <t>månadslön</t>
  </si>
  <si>
    <t>lönesumma</t>
  </si>
  <si>
    <t>utdelning</t>
  </si>
  <si>
    <t>max utdelning</t>
  </si>
  <si>
    <t>Resultat</t>
  </si>
  <si>
    <t>bolagskatt 22 %</t>
  </si>
  <si>
    <t>Vinst efter skatt</t>
  </si>
  <si>
    <t>behåll företaget</t>
  </si>
  <si>
    <t>skatt utdelning 20%</t>
  </si>
  <si>
    <t>netto utdelning</t>
  </si>
  <si>
    <t>netto utdelning mån</t>
  </si>
  <si>
    <t>brutto</t>
  </si>
  <si>
    <t>skatt</t>
  </si>
  <si>
    <t>netto</t>
  </si>
  <si>
    <t>Total</t>
  </si>
  <si>
    <t>möjligheter</t>
  </si>
  <si>
    <t>anställa Catherine</t>
  </si>
  <si>
    <t>tjänstebil</t>
  </si>
  <si>
    <t>inköp diverse</t>
  </si>
  <si>
    <t>periodiseringsfond</t>
  </si>
  <si>
    <t>statlig skatt från</t>
  </si>
  <si>
    <t>jmf volvo</t>
  </si>
  <si>
    <t>arb.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</si>
</sst>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B4B4B"/>
      <name val="Arial"/>
      <family val="2"/>
    </font>
    <font>
      <sz val="10"/>
      <color rgb="FF1F1F1F"/>
      <name val="Asap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0" fillId="2" borderId="0" xfId="0" applyFill="1"/>
    <xf numFmtId="0" fontId="1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L1" sqref="L1:L1048576"/>
    </sheetView>
  </sheetViews>
  <sheetFormatPr defaultRowHeight="14.4"/>
  <cols>
    <col min="2" max="2" width="19.33203125" customWidth="1"/>
    <col min="12" max="12" width="34.33203125" customWidth="1"/>
  </cols>
  <sheetData>
    <row r="2" spans="2:12">
      <c r="B2" t="s">
        <v>0</v>
      </c>
      <c r="C2">
        <v>55000</v>
      </c>
    </row>
    <row r="3" spans="2:12">
      <c r="B3" t="s">
        <v>1</v>
      </c>
      <c r="C3">
        <f>C2*12</f>
        <v>660000</v>
      </c>
      <c r="G3" t="s">
        <v>22</v>
      </c>
      <c r="H3">
        <f>H4*0.3</f>
        <v>15360.3</v>
      </c>
      <c r="J3">
        <f>J4*0.3</f>
        <v>16500</v>
      </c>
      <c r="K3">
        <f>K4*0.3</f>
        <v>11280</v>
      </c>
    </row>
    <row r="4" spans="2:12">
      <c r="B4" t="s">
        <v>3</v>
      </c>
      <c r="C4" s="1">
        <v>334635</v>
      </c>
      <c r="G4" t="s">
        <v>11</v>
      </c>
      <c r="H4">
        <v>51201</v>
      </c>
      <c r="J4">
        <v>55000</v>
      </c>
      <c r="K4">
        <v>37600</v>
      </c>
      <c r="L4" s="3" t="s">
        <v>15</v>
      </c>
    </row>
    <row r="5" spans="2:12">
      <c r="G5" t="s">
        <v>12</v>
      </c>
      <c r="H5">
        <v>17160</v>
      </c>
      <c r="J5">
        <v>19333</v>
      </c>
      <c r="K5">
        <v>9836</v>
      </c>
      <c r="L5" t="s">
        <v>16</v>
      </c>
    </row>
    <row r="6" spans="2:12">
      <c r="G6" t="s">
        <v>13</v>
      </c>
      <c r="H6">
        <f>H4-H5</f>
        <v>34041</v>
      </c>
      <c r="J6">
        <f>J4-J5</f>
        <v>35667</v>
      </c>
      <c r="K6">
        <f>K4-K5</f>
        <v>27764</v>
      </c>
      <c r="L6" t="s">
        <v>17</v>
      </c>
    </row>
    <row r="7" spans="2:12">
      <c r="B7" t="s">
        <v>4</v>
      </c>
      <c r="C7">
        <v>422000</v>
      </c>
      <c r="L7" t="s">
        <v>18</v>
      </c>
    </row>
    <row r="8" spans="2:12">
      <c r="B8" t="s">
        <v>5</v>
      </c>
      <c r="C8">
        <f>C7*0.22</f>
        <v>92840</v>
      </c>
      <c r="G8" t="s">
        <v>2</v>
      </c>
      <c r="J8">
        <f>C15</f>
        <v>8611</v>
      </c>
      <c r="K8">
        <f>K9-K6</f>
        <v>16514</v>
      </c>
      <c r="L8" t="s">
        <v>19</v>
      </c>
    </row>
    <row r="9" spans="2:12">
      <c r="B9" t="s">
        <v>6</v>
      </c>
      <c r="C9">
        <f>C7-C8</f>
        <v>329160</v>
      </c>
      <c r="G9" t="s">
        <v>14</v>
      </c>
      <c r="H9">
        <f>H6</f>
        <v>34041</v>
      </c>
      <c r="J9">
        <f>J6+J8</f>
        <v>44278</v>
      </c>
      <c r="K9">
        <f>J9</f>
        <v>44278</v>
      </c>
    </row>
    <row r="10" spans="2:12">
      <c r="G10" t="s">
        <v>21</v>
      </c>
      <c r="J10" s="2">
        <f>J9-H9</f>
        <v>10237</v>
      </c>
    </row>
    <row r="11" spans="2:12">
      <c r="B11" t="s">
        <v>7</v>
      </c>
      <c r="C11">
        <v>200000</v>
      </c>
    </row>
    <row r="12" spans="2:12">
      <c r="B12" t="s">
        <v>2</v>
      </c>
      <c r="C12">
        <f>C9-C11</f>
        <v>129160</v>
      </c>
    </row>
    <row r="13" spans="2:12">
      <c r="B13" t="s">
        <v>8</v>
      </c>
      <c r="C13">
        <f>C12*0.2</f>
        <v>25832</v>
      </c>
    </row>
    <row r="14" spans="2:12">
      <c r="B14" t="s">
        <v>9</v>
      </c>
      <c r="C14" s="2">
        <f>C12-C13</f>
        <v>103328</v>
      </c>
    </row>
    <row r="15" spans="2:12">
      <c r="B15" t="s">
        <v>10</v>
      </c>
      <c r="C15">
        <f>ROUND(C14/12,0)</f>
        <v>8611</v>
      </c>
    </row>
    <row r="20" spans="2:3">
      <c r="B20" t="s">
        <v>20</v>
      </c>
      <c r="C20" s="4">
        <v>452199</v>
      </c>
    </row>
    <row r="21" spans="2:3">
      <c r="B21" t="s">
        <v>20</v>
      </c>
      <c r="C21">
        <f>C20/12</f>
        <v>37683.25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2017-11-15T22:22:28Z</dcterms:modified>
</cp:coreProperties>
</file>