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1F88354A-6227-491F-8B87-D035A220375D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kosarak" sheetId="5" r:id="rId1"/>
    <sheet name="webdocs" sheetId="3" r:id="rId2"/>
    <sheet name="Caida_0" sheetId="4" r:id="rId3"/>
    <sheet name="AMD" sheetId="6" r:id="rId4"/>
    <sheet name="Int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H16" i="5"/>
  <c r="I5" i="4"/>
  <c r="I9" i="4"/>
  <c r="I8" i="4"/>
  <c r="I7" i="4"/>
  <c r="I6" i="4"/>
  <c r="I4" i="4"/>
  <c r="I3" i="4"/>
  <c r="D5" i="7" l="1"/>
  <c r="D14" i="7" s="1"/>
  <c r="D2" i="6"/>
  <c r="D13" i="6" s="1"/>
  <c r="D4" i="6"/>
</calcChain>
</file>

<file path=xl/sharedStrings.xml><?xml version="1.0" encoding="utf-8"?>
<sst xmlns="http://schemas.openxmlformats.org/spreadsheetml/2006/main" count="432" uniqueCount="241">
  <si>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</si>
  <si>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</si>
  <si>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</si>
  <si>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</si>
  <si>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</si>
  <si>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</si>
  <si>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</si>
  <si>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</si>
  <si>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</si>
  <si>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</si>
  <si>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sum in Other/(width*(ratio-1))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</si>
  <si>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</si>
  <si>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</si>
  <si>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</si>
  <si>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</si>
  <si>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415.307</t>
    <phoneticPr fontId="1" type="noConversion"/>
  </si>
  <si>
    <t>16560</t>
  </si>
  <si>
    <t>Find:280,TP:52,FP:228</t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</si>
  <si>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</si>
  <si>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</si>
  <si>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</si>
  <si>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</si>
  <si>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</si>
  <si>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precision ratio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</si>
  <si>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</si>
  <si>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</si>
  <si>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</si>
  <si>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</si>
  <si>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Find:242,TP:39,FP:203</t>
  </si>
  <si>
    <t>104.872</t>
    <phoneticPr fontId="1" type="noConversion"/>
  </si>
  <si>
    <t>Find:73,TP:15,FP:58</t>
  </si>
  <si>
    <t>Find:158,TP:26,FP:132</t>
    <phoneticPr fontId="1" type="noConversion"/>
  </si>
  <si>
    <t>194.0536</t>
    <phoneticPr fontId="1" type="noConversion"/>
  </si>
  <si>
    <t>347.726</t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</si>
  <si>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</si>
  <si>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</si>
  <si>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</si>
  <si>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</si>
  <si>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Precision(compare with ground-truth)</t>
    <phoneticPr fontId="1" type="noConversion"/>
  </si>
  <si>
    <t>Find:618,TP:74,FP:544</t>
  </si>
  <si>
    <t>Find:348,TP:46,FP:302</t>
  </si>
  <si>
    <t>6528=Top:4272 bytes, Sketch:2160 bytes, Sketch_head:384 bytes.</t>
    <phoneticPr fontId="1" type="noConversion"/>
  </si>
  <si>
    <t>Find:345,TP:48,FP:297</t>
  </si>
  <si>
    <t>820</t>
    <phoneticPr fontId="1" type="noConversion"/>
  </si>
  <si>
    <t>7056</t>
  </si>
  <si>
    <t>183.335</t>
  </si>
  <si>
    <t>Find:112,TP:19,FP:93</t>
  </si>
  <si>
    <t>239.546</t>
  </si>
  <si>
    <t>11440=Top:4272 bytes, Sketch:4096 bytes, Sketch_head:3072 bytes.</t>
    <phoneticPr fontId="1" type="noConversion"/>
  </si>
  <si>
    <t>8752 =Top:4272 bytes, Sketch:4096 bytes, Sketch_head:384 bytes.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</si>
  <si>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</si>
  <si>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</si>
  <si>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</si>
  <si>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</si>
  <si>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</si>
  <si>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</si>
  <si>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</si>
  <si>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124.343</t>
    <phoneticPr fontId="1" type="noConversion"/>
  </si>
  <si>
    <t>Find:344,TP:44,FP:300</t>
    <phoneticPr fontId="1" type="noConversion"/>
  </si>
  <si>
    <t>270.279</t>
  </si>
  <si>
    <t>1024</t>
  </si>
  <si>
    <t>263.528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</si>
  <si>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</si>
  <si>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</si>
  <si>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Find:604,TP:93,FP:511</t>
  </si>
  <si>
    <t>2*128</t>
    <phoneticPr fontId="1" type="noConversion"/>
  </si>
  <si>
    <t>134.827</t>
  </si>
  <si>
    <t>5408=Top:4272 bytes, Sketch:1024 bytes, Sketch_head:112 bytes.</t>
    <phoneticPr fontId="1" type="noConversion"/>
  </si>
  <si>
    <t>Find:333,TP:39,FP:294</t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</si>
  <si>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</si>
  <si>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</si>
  <si>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</si>
  <si>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</si>
  <si>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</si>
  <si>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Find:188,TP:28,FP:160</t>
  </si>
  <si>
    <t>84.152</t>
  </si>
  <si>
    <t>8*128</t>
    <phoneticPr fontId="1" type="noConversion"/>
  </si>
  <si>
    <t>145.381</t>
  </si>
  <si>
    <t>Find:352,TP:41,FP:311</t>
  </si>
  <si>
    <t>8816 bytes=Top:4272 bytes, Sketch:4096 bytes, Sketch_head:448 bytes.</t>
    <phoneticPr fontId="1" type="noConversion"/>
  </si>
  <si>
    <t>321.641</t>
  </si>
  <si>
    <t>Find:110,TP:3,FP:107</t>
  </si>
  <si>
    <t>440.790</t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</si>
  <si>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</si>
  <si>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</si>
  <si>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</si>
  <si>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</si>
  <si>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425.749</t>
  </si>
  <si>
    <t>Find:203,TP:1,FP:202</t>
  </si>
  <si>
    <t>530.897</t>
  </si>
  <si>
    <t>Find:16,TP:1,FP:15</t>
  </si>
  <si>
    <t>328.577</t>
  </si>
  <si>
    <t>267.075</t>
  </si>
  <si>
    <t>Find:111,TP:1,FP:110</t>
  </si>
  <si>
    <t>417.827</t>
  </si>
  <si>
    <t>Find:121,TP:3,FP:118</t>
  </si>
  <si>
    <t>277.812</t>
  </si>
  <si>
    <t>Find:126,TP:1,FP:125</t>
  </si>
  <si>
    <t>2*256</t>
    <phoneticPr fontId="1" type="noConversion"/>
  </si>
  <si>
    <t>263.448</t>
  </si>
  <si>
    <t>Find:112,TP:2,FP:110</t>
  </si>
  <si>
    <t>Find:5,TP:0,FP:5</t>
  </si>
  <si>
    <t>263.452</t>
  </si>
  <si>
    <t>330.872</t>
  </si>
  <si>
    <t>Find:9,TP:1,FP:8</t>
  </si>
  <si>
    <t>Find:22,TP:1,FP:21</t>
  </si>
  <si>
    <t>718.434</t>
  </si>
  <si>
    <t>8*256</t>
    <phoneticPr fontId="1" type="noConversion"/>
  </si>
  <si>
    <t>Find:191,TP:1,FP:190</t>
  </si>
  <si>
    <t>451.003</t>
  </si>
  <si>
    <t>sum in Other/width</t>
    <phoneticPr fontId="1" type="noConversion"/>
  </si>
  <si>
    <t>479.974</t>
  </si>
  <si>
    <t>10160 bytes=Top:9024 bytes, Sketch:1024 bytes, Sketch_head:112 bytes.</t>
    <phoneticPr fontId="1" type="noConversion"/>
  </si>
  <si>
    <t>Find:202,TP:4,FP:198</t>
  </si>
  <si>
    <t>559.331</t>
  </si>
  <si>
    <t>13568=Top:9024 bytes, Sketch:4096 bytes, Sketch_head:448 bytes.</t>
    <phoneticPr fontId="1" type="noConversion"/>
  </si>
  <si>
    <t>Find:192,TP:3,FP:189</t>
  </si>
  <si>
    <t>340.903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</si>
  <si>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</si>
  <si>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</si>
  <si>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</si>
  <si>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Find:121,TP:1,FP:120</t>
  </si>
  <si>
    <t>Find:69,TP:1,FP:68</t>
  </si>
  <si>
    <t>244.212</t>
  </si>
  <si>
    <t>438.808</t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</si>
  <si>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</si>
  <si>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</si>
  <si>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</si>
  <si>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</si>
  <si>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</si>
  <si>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</si>
  <si>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</si>
  <si>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</si>
  <si>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</si>
  <si>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</si>
  <si>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</si>
  <si>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</si>
  <si>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cpu</t>
    <phoneticPr fontId="1" type="noConversion"/>
  </si>
  <si>
    <t>MB</t>
    <phoneticPr fontId="1" type="noConversion"/>
  </si>
  <si>
    <t>RAM</t>
    <phoneticPr fontId="1" type="noConversion"/>
  </si>
  <si>
    <t>數量</t>
    <phoneticPr fontId="1" type="noConversion"/>
  </si>
  <si>
    <t>42160 =Top-1024 with size 9328 bytes+ CMS with size 32832 bytes.</t>
    <phoneticPr fontId="1" type="noConversion"/>
  </si>
  <si>
    <t>1508.087</t>
  </si>
  <si>
    <t>Find:41,TP:0,FP:41</t>
  </si>
  <si>
    <r>
      <t>【組裝價】AMD【12核】 Ryzen9 5900X 3.7GHz(Turbo 4.8GHz)/ZEN3/12C24T/快取70MB/105W/無散熱器/代理商三年 </t>
    </r>
    <r>
      <rPr>
        <b/>
        <sz val="5"/>
        <color rgb="FFFFFFFF"/>
        <rFont val="微軟正黑體"/>
        <family val="2"/>
        <charset val="136"/>
      </rPr>
      <t>【補貨中】</t>
    </r>
    <r>
      <rPr>
        <sz val="5"/>
        <color rgb="FF999999"/>
        <rFont val="微軟正黑體"/>
        <family val="2"/>
        <charset val="136"/>
      </rPr>
      <t> </t>
    </r>
    <phoneticPr fontId="1" type="noConversion"/>
  </si>
  <si>
    <t>價格</t>
    <phoneticPr fontId="1" type="noConversion"/>
  </si>
  <si>
    <t>金士頓 32GB DDR4-3200 HyperX FURY(HX432C16FB3/32)(1024*8) 相容新、舊款CPU, $4950</t>
  </si>
  <si>
    <t>華碩 ROG STRIX X570-F GAMING(ATX/M.2*2/6層板/12+2相供電/1H1DP/intel LAN/S1220音效/登陸五年保) $7,990元</t>
  </si>
  <si>
    <t>ssd</t>
    <phoneticPr fontId="1" type="noConversion"/>
  </si>
  <si>
    <t>WD 黑標 SN850 1TB/Gen4 PCIe*4/讀:7000/寫:5300/TLC/電競級【五年】, $6200↘$5678 Hot！</t>
  </si>
  <si>
    <t>hdd</t>
    <phoneticPr fontId="1" type="noConversion"/>
  </si>
  <si>
    <t>Seagate 6TB【EXOS企業碟】256MB/7200轉/五年保(ST6000NM021A), $6990 Hot！</t>
  </si>
  <si>
    <t>gpu</t>
    <phoneticPr fontId="1" type="noConversion"/>
  </si>
  <si>
    <t>Asus/ EVGA 3080</t>
    <phoneticPr fontId="1" type="noConversion"/>
  </si>
  <si>
    <t>NZXT C850(850W)雙8/金牌/全模組/全日系/靜音電源/10年保, $3790</t>
  </si>
  <si>
    <t>PSU</t>
    <phoneticPr fontId="1" type="noConversion"/>
  </si>
  <si>
    <t>1940.782</t>
  </si>
  <si>
    <t>Find:11,TP:0,FP:11</t>
  </si>
  <si>
    <t>Intel i7-10700KF【8核/16緒】3.8GHz(↑5.1G)/16M/無內顯/125W (不含風扇)【代理盒裝】, $9900↘$9700</t>
  </si>
  <si>
    <t>華碩 TUF Z590-PLUS GAMING WIFI(ATX/1H1P/Intel 1G/ax+BT5.1/五年) 14+2相供電, $6990 任搭↓290</t>
  </si>
  <si>
    <t>Cooler</t>
  </si>
  <si>
    <t>貓頭鷹 NH-D15S /6導管/NF-A15 PWM風扇/雙塔/非對稱式/六年保/高16【VWX】, $3095</t>
  </si>
  <si>
    <t>CHASSIS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</si>
  <si>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</si>
  <si>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</si>
  <si>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</si>
  <si>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Fractal Design Define 7 黑 (靜音) 顯卡長46.7/CPU高18.5/E-ATX(DEF7A-01), $5390 酷幣↓100</t>
  </si>
  <si>
    <t>Fractal Design Define 7 Compact 黑(靜音) 顯卡長34/CPU高16.9/ATX(DEF7C-01), $3690 酷幣↓100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</si>
  <si>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</si>
  <si>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</si>
  <si>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</si>
  <si>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</si>
  <si>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</si>
  <si>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</si>
  <si>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</si>
  <si>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</si>
  <si>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</si>
  <si>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</si>
  <si>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</si>
  <si>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</si>
  <si>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</si>
  <si>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</si>
  <si>
    <t>25776 bytes :Top-1024 with size 9328 bytes+ CMS with size 16448 bytes</t>
  </si>
  <si>
    <t>1616.876</t>
  </si>
  <si>
    <t>Find:24,TP:0,FP:24</t>
  </si>
  <si>
    <t>494.329</t>
  </si>
  <si>
    <t>*</t>
    <phoneticPr fontId="1" type="noConversion"/>
  </si>
  <si>
    <t>1004.215</t>
  </si>
  <si>
    <t>10160 bytes=Top:4272 bytes, Sketch:4096 bytes, Sketch_head:1792 bytes.</t>
    <phoneticPr fontId="1" type="noConversion"/>
  </si>
  <si>
    <t>Find:432,TP:49,FP:383</t>
  </si>
  <si>
    <t>Find:435,TP:54,FP:381</t>
    <phoneticPr fontId="1" type="noConversion"/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</si>
  <si>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</si>
  <si>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</si>
  <si>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</si>
  <si>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*</t>
    <phoneticPr fontId="1" type="noConversion"/>
  </si>
  <si>
    <t>597.104</t>
  </si>
  <si>
    <t>Find:433,TP:45,FP:388</t>
  </si>
  <si>
    <t>345.049</t>
  </si>
  <si>
    <t>Find:213,TP:14,FP:199</t>
  </si>
  <si>
    <t>ARE</t>
    <phoneticPr fontId="1" type="noConversion"/>
  </si>
  <si>
    <t>Find:434,TP:48,FP:386</t>
  </si>
  <si>
    <t>506.687</t>
  </si>
  <si>
    <t>*</t>
    <phoneticPr fontId="1" type="noConversion"/>
  </si>
  <si>
    <t>8592 bytes=Top:4272 bytes, Sketch:4096 bytes, Sketch_head:224 bytes.</t>
    <phoneticPr fontId="1" type="noConversion"/>
  </si>
  <si>
    <t>554.513</t>
    <phoneticPr fontId="1" type="noConversion"/>
  </si>
  <si>
    <t>Find:429,TP:66,FP:363</t>
  </si>
  <si>
    <t>904.4977</t>
  </si>
  <si>
    <t>10160 bytesTop:9024 bytes, Sketch:1024 bytes, Sketch_head:112 bytes.</t>
    <phoneticPr fontId="1" type="noConversion"/>
  </si>
  <si>
    <t>Find:864,TP:108,FP:756</t>
  </si>
  <si>
    <t>922.276</t>
  </si>
  <si>
    <t>Find:893,TP:124,FP:769</t>
  </si>
  <si>
    <t>980.414</t>
  </si>
  <si>
    <t>Find:885,TP:118,FP:767</t>
  </si>
  <si>
    <t>Find:878,TP:111,FP:767</t>
  </si>
  <si>
    <t>922.731</t>
  </si>
  <si>
    <t>904.003</t>
  </si>
  <si>
    <t>Find:876,TP:129,FP:747</t>
  </si>
  <si>
    <t>949.291</t>
  </si>
  <si>
    <t>17664 bytes=Top:9024 bytes, Sketch:8192 bytes, Sketch_head:448 bytes.</t>
    <phoneticPr fontId="1" type="noConversion"/>
  </si>
  <si>
    <t>Find:864,TP:146,FP:718</t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</si>
  <si>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</si>
  <si>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</si>
  <si>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</si>
  <si>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</si>
  <si>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</si>
  <si>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</si>
  <si>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</si>
  <si>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</si>
  <si>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4*256</t>
    <phoneticPr fontId="1" type="noConversion"/>
  </si>
  <si>
    <t>ARE</t>
    <phoneticPr fontId="1" type="noConversion"/>
  </si>
  <si>
    <t>AAE</t>
    <phoneticPr fontId="1" type="noConversion"/>
  </si>
  <si>
    <t>0.219</t>
  </si>
  <si>
    <t>221.847</t>
  </si>
  <si>
    <t>6536 bytes=Top:2216 bytes, Sketch:4096 bytes, Sketch_head:224 bytes.</t>
    <phoneticPr fontId="1" type="noConversion"/>
  </si>
  <si>
    <t>0.81640625</t>
  </si>
  <si>
    <t>0.00018</t>
  </si>
  <si>
    <t>0.2412</t>
  </si>
  <si>
    <t>Find:209, TP:21, FP:235</t>
    <phoneticPr fontId="1" type="noConversion"/>
  </si>
  <si>
    <t>4*256</t>
    <phoneticPr fontId="1" type="noConversion"/>
  </si>
  <si>
    <t>6536 bytes=Top:2216 bytes, Sketch:4096 bytes, Sketch_head:224 bytes.</t>
    <phoneticPr fontId="1" type="noConversion"/>
  </si>
  <si>
    <t>Find:186, TP:32, FP:224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</si>
</sst>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5"/>
      <color rgb="FF999999"/>
      <name val="微軟正黑體"/>
      <family val="2"/>
      <charset val="136"/>
    </font>
    <font>
      <b/>
      <sz val="5"/>
      <color rgb="FFFFFFFF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0" xfId="0" applyFill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9" xfId="0" applyNumberFormat="1" applyBorder="1"/>
    <xf numFmtId="49" fontId="0" fillId="0" borderId="30" xfId="0" applyNumberFormat="1" applyBorder="1"/>
    <xf numFmtId="49" fontId="2" fillId="0" borderId="5" xfId="0" applyNumberFormat="1" applyFont="1" applyFill="1" applyBorder="1"/>
    <xf numFmtId="0" fontId="0" fillId="0" borderId="0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E10" sqref="E10"/>
    </sheetView>
  </sheetViews>
  <sheetFormatPr defaultRowHeight="15" x14ac:dyDescent="0.45"/>
  <cols>
    <col min="2" max="2" width="17.140625" bestFit="1" customWidth="1"/>
    <col min="3" max="4" width="6.85546875" bestFit="1" customWidth="1"/>
    <col min="5" max="5" width="57.28515625" bestFit="1" customWidth="1"/>
    <col min="6" max="6" width="22.28515625" bestFit="1" customWidth="1"/>
    <col min="7" max="7" width="35.28515625" bestFit="1" customWidth="1"/>
  </cols>
  <sheetData>
    <row r="1" spans="2:8" ht="15.75" thickTop="1" thickBot="1" x14ac:dyDescent="0.5">
      <c r="B1" s="19" t="s">
        <v>8</v>
      </c>
      <c r="C1" s="15" t="s">
        <v>0</v>
      </c>
      <c r="D1" s="17" t="s">
        <v>1</v>
      </c>
      <c r="E1" s="17" t="s">
        <v>4</v>
      </c>
      <c r="F1" s="15" t="s">
        <v>5</v>
      </c>
      <c r="G1" s="15" t="s">
        <v>38</v>
      </c>
    </row>
    <row r="2" spans="2:8" ht="15.75" thickTop="1" thickBot="1" x14ac:dyDescent="0.5">
      <c r="B2" s="34" t="s">
        <v>110</v>
      </c>
      <c r="C2" s="5">
        <v>512</v>
      </c>
      <c r="D2" s="6" t="s">
        <v>65</v>
      </c>
      <c r="E2" s="6" t="s">
        <v>67</v>
      </c>
      <c r="F2" s="6" t="s">
        <v>66</v>
      </c>
      <c r="G2" s="7" t="s">
        <v>68</v>
      </c>
    </row>
    <row r="3" spans="2:8" ht="15.4" thickBot="1" x14ac:dyDescent="0.5">
      <c r="B3" s="3"/>
      <c r="C3" s="8"/>
      <c r="D3" s="9" t="s">
        <v>2</v>
      </c>
      <c r="E3" s="9" t="s">
        <v>41</v>
      </c>
      <c r="F3" s="9" t="s">
        <v>57</v>
      </c>
      <c r="G3" s="10" t="s">
        <v>40</v>
      </c>
    </row>
    <row r="4" spans="2:8" ht="15.4" thickBot="1" x14ac:dyDescent="0.5">
      <c r="B4" s="3"/>
      <c r="C4" s="26"/>
      <c r="D4" s="9" t="s">
        <v>76</v>
      </c>
      <c r="E4" s="9" t="s">
        <v>79</v>
      </c>
      <c r="F4" s="9" t="s">
        <v>77</v>
      </c>
      <c r="G4" s="10" t="s">
        <v>78</v>
      </c>
    </row>
    <row r="5" spans="2:8" ht="15.4" thickBot="1" x14ac:dyDescent="0.5">
      <c r="B5" s="3"/>
      <c r="C5" s="8"/>
      <c r="D5" s="9" t="s">
        <v>18</v>
      </c>
      <c r="E5" s="9" t="s">
        <v>48</v>
      </c>
      <c r="F5" s="9" t="s">
        <v>47</v>
      </c>
      <c r="G5" s="10" t="s">
        <v>42</v>
      </c>
    </row>
    <row r="6" spans="2:8" ht="15.4" thickBot="1" x14ac:dyDescent="0.5">
      <c r="B6" s="3"/>
      <c r="C6" s="8"/>
      <c r="D6" s="9" t="s">
        <v>98</v>
      </c>
      <c r="E6" s="44"/>
      <c r="F6" s="44"/>
      <c r="G6" s="45"/>
    </row>
    <row r="7" spans="2:8" ht="15.4" thickBot="1" x14ac:dyDescent="0.5">
      <c r="B7" s="3"/>
      <c r="C7" s="8"/>
      <c r="D7" s="27" t="s">
        <v>3</v>
      </c>
      <c r="E7" s="27" t="s">
        <v>49</v>
      </c>
      <c r="F7" s="27">
        <v>124.628</v>
      </c>
      <c r="G7" s="28" t="s">
        <v>58</v>
      </c>
      <c r="H7">
        <f>344/512</f>
        <v>0.671875</v>
      </c>
    </row>
    <row r="8" spans="2:8" ht="15.4" thickBot="1" x14ac:dyDescent="0.5">
      <c r="B8" s="3"/>
      <c r="C8" s="8"/>
      <c r="D8" s="27" t="s">
        <v>107</v>
      </c>
      <c r="E8" s="44"/>
      <c r="F8" s="44"/>
      <c r="G8" s="45"/>
    </row>
    <row r="9" spans="2:8" ht="15.4" thickBot="1" x14ac:dyDescent="0.5">
      <c r="B9" s="3"/>
      <c r="C9" s="8"/>
      <c r="D9" s="9"/>
      <c r="E9" s="44"/>
      <c r="F9" s="44"/>
      <c r="G9" s="45"/>
    </row>
    <row r="10" spans="2:8" ht="15.4" thickBot="1" x14ac:dyDescent="0.5">
      <c r="B10" s="3"/>
      <c r="C10" s="8" t="s">
        <v>60</v>
      </c>
      <c r="D10" s="9" t="s">
        <v>65</v>
      </c>
      <c r="E10" s="44"/>
      <c r="F10" s="44"/>
      <c r="G10" s="45"/>
    </row>
    <row r="11" spans="2:8" ht="15.4" thickBot="1" x14ac:dyDescent="0.5">
      <c r="B11" s="3"/>
      <c r="C11" s="8"/>
      <c r="D11" s="9" t="s">
        <v>2</v>
      </c>
      <c r="E11" s="9" t="s">
        <v>63</v>
      </c>
      <c r="F11" s="9" t="s">
        <v>59</v>
      </c>
      <c r="G11" s="10" t="s">
        <v>39</v>
      </c>
    </row>
    <row r="12" spans="2:8" ht="15.4" thickBot="1" x14ac:dyDescent="0.5">
      <c r="B12" s="3"/>
      <c r="C12" s="8"/>
      <c r="D12" s="9" t="s">
        <v>76</v>
      </c>
      <c r="E12" s="44"/>
      <c r="F12" s="44"/>
      <c r="G12" s="45"/>
    </row>
    <row r="13" spans="2:8" ht="15.4" thickBot="1" x14ac:dyDescent="0.5">
      <c r="B13" s="3"/>
      <c r="C13" s="8"/>
      <c r="D13" s="9" t="s">
        <v>98</v>
      </c>
      <c r="E13" s="44"/>
      <c r="F13" s="44"/>
      <c r="G13" s="45"/>
    </row>
    <row r="14" spans="2:8" ht="15.4" thickBot="1" x14ac:dyDescent="0.5">
      <c r="B14" s="3"/>
      <c r="C14" s="8"/>
      <c r="D14" s="27" t="s">
        <v>3</v>
      </c>
      <c r="E14" s="9" t="s">
        <v>62</v>
      </c>
      <c r="F14" s="9" t="s">
        <v>61</v>
      </c>
      <c r="G14" s="10" t="s">
        <v>64</v>
      </c>
    </row>
    <row r="15" spans="2:8" ht="15.4" thickBot="1" x14ac:dyDescent="0.5">
      <c r="B15" s="3"/>
      <c r="C15" s="8"/>
      <c r="D15" s="9" t="s">
        <v>107</v>
      </c>
      <c r="E15" s="44"/>
      <c r="F15" s="44"/>
      <c r="G15" s="45"/>
    </row>
    <row r="16" spans="2:8" ht="15.4" thickBot="1" x14ac:dyDescent="0.5">
      <c r="B16" s="3"/>
      <c r="C16" s="8" t="s">
        <v>72</v>
      </c>
      <c r="D16" s="9" t="s">
        <v>2</v>
      </c>
      <c r="E16" s="9" t="s">
        <v>73</v>
      </c>
      <c r="F16" s="9" t="s">
        <v>75</v>
      </c>
      <c r="G16" s="10" t="s">
        <v>74</v>
      </c>
      <c r="H16">
        <f>188/256</f>
        <v>0.734375</v>
      </c>
    </row>
    <row r="17" spans="2:7" ht="15.4" thickBot="1" x14ac:dyDescent="0.5">
      <c r="B17" s="4"/>
      <c r="C17" s="11"/>
      <c r="D17" s="12" t="s">
        <v>238</v>
      </c>
      <c r="E17" s="46" t="s">
        <v>239</v>
      </c>
      <c r="F17" s="9">
        <v>91.316000000000003</v>
      </c>
      <c r="G17" s="47" t="s">
        <v>240</v>
      </c>
    </row>
    <row r="18" spans="2:7" ht="15.4" thickTop="1" x14ac:dyDescent="0.45"/>
    <row r="19" spans="2:7" ht="15.4" thickBot="1" x14ac:dyDescent="0.5"/>
    <row r="20" spans="2:7" ht="15.75" thickTop="1" thickBot="1" x14ac:dyDescent="0.5">
      <c r="B20" s="19" t="s">
        <v>9</v>
      </c>
      <c r="C20" s="15" t="s">
        <v>0</v>
      </c>
      <c r="D20" s="17" t="s">
        <v>1</v>
      </c>
      <c r="E20" s="17" t="s">
        <v>4</v>
      </c>
      <c r="F20" s="15" t="s">
        <v>5</v>
      </c>
      <c r="G20" s="15" t="s">
        <v>6</v>
      </c>
    </row>
    <row r="21" spans="2:7" ht="15.75" thickTop="1" thickBot="1" x14ac:dyDescent="0.5">
      <c r="B21" s="3"/>
      <c r="C21" s="5" t="s">
        <v>7</v>
      </c>
      <c r="D21" s="6"/>
      <c r="E21" s="6" t="s">
        <v>11</v>
      </c>
      <c r="F21" s="6" t="s">
        <v>29</v>
      </c>
      <c r="G21" s="7" t="s">
        <v>30</v>
      </c>
    </row>
    <row r="22" spans="2:7" ht="15.4" thickBot="1" x14ac:dyDescent="0.5">
      <c r="B22" s="3"/>
      <c r="C22" s="8" t="s">
        <v>43</v>
      </c>
      <c r="D22" s="9"/>
      <c r="E22" s="9" t="s">
        <v>44</v>
      </c>
      <c r="F22" s="9" t="s">
        <v>45</v>
      </c>
      <c r="G22" s="10" t="s">
        <v>46</v>
      </c>
    </row>
    <row r="23" spans="2:7" ht="15.4" thickBot="1" x14ac:dyDescent="0.5">
      <c r="B23" s="3"/>
      <c r="C23" s="26" t="s">
        <v>12</v>
      </c>
      <c r="D23" s="9"/>
      <c r="E23" s="27" t="s">
        <v>13</v>
      </c>
      <c r="F23" s="27" t="s">
        <v>32</v>
      </c>
      <c r="G23" s="28" t="s">
        <v>31</v>
      </c>
    </row>
    <row r="24" spans="2:7" ht="15.4" thickBot="1" x14ac:dyDescent="0.5">
      <c r="B24" s="3"/>
      <c r="C24" s="8" t="s">
        <v>22</v>
      </c>
      <c r="D24" s="9"/>
      <c r="E24" s="9" t="s">
        <v>24</v>
      </c>
      <c r="F24" s="9" t="s">
        <v>33</v>
      </c>
      <c r="G24" s="10" t="s">
        <v>28</v>
      </c>
    </row>
    <row r="25" spans="2:7" ht="15.4" thickBot="1" x14ac:dyDescent="0.5">
      <c r="B25" s="3"/>
      <c r="C25" s="8" t="s">
        <v>14</v>
      </c>
      <c r="D25" s="9"/>
      <c r="E25" s="9" t="s">
        <v>16</v>
      </c>
      <c r="F25" s="9" t="s">
        <v>15</v>
      </c>
      <c r="G25" s="10" t="s">
        <v>17</v>
      </c>
    </row>
    <row r="26" spans="2:7" ht="15.4" thickBot="1" x14ac:dyDescent="0.5">
      <c r="B26" s="4"/>
      <c r="C26" s="11"/>
      <c r="D26" s="12"/>
      <c r="E26" s="12"/>
      <c r="F26" s="12"/>
      <c r="G26" s="13"/>
    </row>
    <row r="27" spans="2:7" ht="15.4" thickTop="1" x14ac:dyDescent="0.45"/>
    <row r="29" spans="2:7" ht="15.4" thickBot="1" x14ac:dyDescent="0.5"/>
    <row r="30" spans="2:7" ht="15.75" thickTop="1" thickBot="1" x14ac:dyDescent="0.5">
      <c r="B30" s="19" t="s">
        <v>19</v>
      </c>
      <c r="C30" s="15" t="s">
        <v>0</v>
      </c>
      <c r="D30" s="15" t="s">
        <v>1</v>
      </c>
      <c r="E30" s="15" t="s">
        <v>4</v>
      </c>
      <c r="F30" s="15" t="s">
        <v>5</v>
      </c>
      <c r="G30" s="15" t="s">
        <v>6</v>
      </c>
    </row>
    <row r="31" spans="2:7" ht="15.75" thickTop="1" thickBot="1" x14ac:dyDescent="0.5">
      <c r="B31" s="3"/>
      <c r="C31" s="5" t="s">
        <v>7</v>
      </c>
      <c r="D31" s="33" t="s">
        <v>2</v>
      </c>
      <c r="E31" s="35" t="s">
        <v>69</v>
      </c>
      <c r="F31" s="35" t="s">
        <v>70</v>
      </c>
      <c r="G31" s="35" t="s">
        <v>71</v>
      </c>
    </row>
    <row r="32" spans="2:7" ht="15.75" thickTop="1" thickBot="1" x14ac:dyDescent="0.5">
      <c r="B32" s="3"/>
      <c r="C32" s="8"/>
      <c r="D32" s="33" t="s">
        <v>3</v>
      </c>
      <c r="E32" s="35" t="s">
        <v>27</v>
      </c>
      <c r="F32" s="35" t="s">
        <v>26</v>
      </c>
      <c r="G32" s="35" t="s">
        <v>53</v>
      </c>
    </row>
    <row r="33" spans="2:7" ht="15.4" thickBot="1" x14ac:dyDescent="0.5">
      <c r="B33" s="3"/>
      <c r="C33" s="8"/>
      <c r="D33" s="10" t="s">
        <v>34</v>
      </c>
      <c r="E33" s="21" t="s">
        <v>35</v>
      </c>
      <c r="F33" s="21" t="s">
        <v>50</v>
      </c>
      <c r="G33" s="21" t="s">
        <v>54</v>
      </c>
    </row>
    <row r="34" spans="2:7" ht="15.4" thickBot="1" x14ac:dyDescent="0.5">
      <c r="B34" s="3"/>
      <c r="C34" s="8"/>
      <c r="D34" s="10" t="s">
        <v>21</v>
      </c>
      <c r="E34" s="21" t="s">
        <v>36</v>
      </c>
      <c r="F34" s="21" t="s">
        <v>51</v>
      </c>
      <c r="G34" s="21" t="s">
        <v>55</v>
      </c>
    </row>
    <row r="35" spans="2:7" ht="15.4" thickBot="1" x14ac:dyDescent="0.5">
      <c r="B35" s="3"/>
      <c r="C35" s="8"/>
      <c r="D35" s="10" t="s">
        <v>20</v>
      </c>
      <c r="E35" s="21"/>
      <c r="F35" s="21"/>
      <c r="G35" s="21"/>
    </row>
    <row r="36" spans="2:7" ht="15.4" thickBot="1" x14ac:dyDescent="0.5">
      <c r="B36" s="3"/>
      <c r="C36" s="8"/>
      <c r="D36" s="10"/>
      <c r="E36" s="21"/>
      <c r="F36" s="21"/>
      <c r="G36" s="21"/>
    </row>
    <row r="37" spans="2:7" ht="15.4" thickBot="1" x14ac:dyDescent="0.5">
      <c r="B37" s="3"/>
      <c r="C37" s="8" t="s">
        <v>12</v>
      </c>
      <c r="D37" s="10" t="s">
        <v>2</v>
      </c>
      <c r="E37" s="21"/>
      <c r="F37" s="21"/>
      <c r="G37" s="21"/>
    </row>
    <row r="38" spans="2:7" ht="15.4" thickBot="1" x14ac:dyDescent="0.5">
      <c r="B38" s="3"/>
      <c r="C38" s="8"/>
      <c r="D38" s="10" t="s">
        <v>3</v>
      </c>
      <c r="E38" s="21"/>
      <c r="F38" s="21"/>
      <c r="G38" s="21"/>
    </row>
    <row r="39" spans="2:7" ht="15.4" thickBot="1" x14ac:dyDescent="0.5">
      <c r="B39" s="3"/>
      <c r="C39" s="8"/>
      <c r="D39" s="10" t="s">
        <v>34</v>
      </c>
      <c r="E39" s="21"/>
      <c r="F39" s="21"/>
      <c r="G39" s="21"/>
    </row>
    <row r="40" spans="2:7" ht="15.4" thickBot="1" x14ac:dyDescent="0.5">
      <c r="B40" s="3"/>
      <c r="C40" s="8"/>
      <c r="D40" s="10" t="s">
        <v>21</v>
      </c>
      <c r="E40" s="21"/>
      <c r="F40" s="21"/>
      <c r="G40" s="21"/>
    </row>
    <row r="41" spans="2:7" ht="15.75" thickTop="1" thickBot="1" x14ac:dyDescent="0.5">
      <c r="B41" s="4"/>
      <c r="C41" s="11"/>
      <c r="D41" s="13" t="s">
        <v>20</v>
      </c>
      <c r="E41" s="22" t="s">
        <v>37</v>
      </c>
      <c r="F41" s="35" t="s">
        <v>52</v>
      </c>
      <c r="G41" s="35" t="s">
        <v>56</v>
      </c>
    </row>
    <row r="42" spans="2:7" ht="15.4" thickTop="1" x14ac:dyDescent="0.4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8"/>
  <sheetViews>
    <sheetView topLeftCell="A31" workbookViewId="0">
      <selection activeCell="E8" sqref="E8"/>
    </sheetView>
  </sheetViews>
  <sheetFormatPr defaultRowHeight="15" x14ac:dyDescent="0.45"/>
  <cols>
    <col min="2" max="2" width="26.5703125" bestFit="1" customWidth="1"/>
    <col min="3" max="4" width="6.85546875" bestFit="1" customWidth="1"/>
    <col min="5" max="5" width="62.42578125" bestFit="1" customWidth="1"/>
    <col min="6" max="6" width="22.28515625" bestFit="1" customWidth="1"/>
    <col min="7" max="7" width="35.28515625" bestFit="1" customWidth="1"/>
    <col min="8" max="8" width="14" bestFit="1" customWidth="1"/>
  </cols>
  <sheetData>
    <row r="1" spans="2:8" ht="15.75" thickTop="1" thickBot="1" x14ac:dyDescent="0.5">
      <c r="B1" s="15" t="s">
        <v>8</v>
      </c>
      <c r="C1" s="15" t="s">
        <v>0</v>
      </c>
      <c r="D1" s="17" t="s">
        <v>1</v>
      </c>
      <c r="E1" s="17" t="s">
        <v>4</v>
      </c>
      <c r="F1" s="15" t="s">
        <v>5</v>
      </c>
      <c r="G1" s="15" t="s">
        <v>38</v>
      </c>
      <c r="H1" s="16" t="s">
        <v>23</v>
      </c>
    </row>
    <row r="2" spans="2:8" ht="15.75" thickTop="1" thickBot="1" x14ac:dyDescent="0.5">
      <c r="B2" s="18"/>
      <c r="C2" s="20">
        <v>512</v>
      </c>
      <c r="D2" s="8" t="s">
        <v>65</v>
      </c>
      <c r="E2" s="8" t="s">
        <v>67</v>
      </c>
      <c r="F2" s="9" t="s">
        <v>96</v>
      </c>
      <c r="G2" s="10" t="s">
        <v>97</v>
      </c>
      <c r="H2" s="23"/>
    </row>
    <row r="3" spans="2:8" ht="15.75" thickTop="1" thickBot="1" x14ac:dyDescent="0.5">
      <c r="B3" s="3"/>
      <c r="C3" s="29"/>
      <c r="D3" s="37" t="s">
        <v>2</v>
      </c>
      <c r="E3" s="37" t="s">
        <v>41</v>
      </c>
      <c r="F3" s="6" t="s">
        <v>91</v>
      </c>
      <c r="G3" s="6" t="s">
        <v>81</v>
      </c>
    </row>
    <row r="4" spans="2:8" ht="15.75" thickTop="1" thickBot="1" x14ac:dyDescent="0.5">
      <c r="B4" s="3"/>
      <c r="C4" s="24"/>
      <c r="D4" s="37" t="s">
        <v>76</v>
      </c>
      <c r="E4" s="37" t="s">
        <v>120</v>
      </c>
      <c r="F4" s="6" t="s">
        <v>80</v>
      </c>
      <c r="G4" s="6" t="s">
        <v>81</v>
      </c>
    </row>
    <row r="5" spans="2:8" ht="15.75" thickTop="1" thickBot="1" x14ac:dyDescent="0.5">
      <c r="B5" s="3"/>
      <c r="C5" s="21"/>
      <c r="D5" s="37" t="s">
        <v>18</v>
      </c>
      <c r="E5" s="37" t="s">
        <v>48</v>
      </c>
      <c r="F5" s="31" t="s">
        <v>94</v>
      </c>
      <c r="G5" s="6" t="s">
        <v>95</v>
      </c>
    </row>
    <row r="6" spans="2:8" ht="15.75" thickTop="1" thickBot="1" x14ac:dyDescent="0.5">
      <c r="B6" s="3"/>
      <c r="C6" s="36"/>
      <c r="D6" s="37" t="s">
        <v>98</v>
      </c>
      <c r="E6" s="41" t="s">
        <v>119</v>
      </c>
      <c r="F6" s="40" t="s">
        <v>99</v>
      </c>
      <c r="G6" s="6" t="s">
        <v>100</v>
      </c>
    </row>
    <row r="7" spans="2:8" ht="15.4" thickBot="1" x14ac:dyDescent="0.5">
      <c r="B7" s="3"/>
      <c r="C7" s="36"/>
      <c r="D7" s="26" t="s">
        <v>3</v>
      </c>
      <c r="E7" s="26" t="s">
        <v>49</v>
      </c>
      <c r="F7" s="38" t="s">
        <v>92</v>
      </c>
      <c r="G7" s="28" t="s">
        <v>93</v>
      </c>
    </row>
    <row r="8" spans="2:8" ht="15.4" thickBot="1" x14ac:dyDescent="0.5">
      <c r="B8" s="3"/>
      <c r="C8" s="36"/>
      <c r="D8" s="42" t="s">
        <v>107</v>
      </c>
      <c r="E8" s="42" t="s">
        <v>118</v>
      </c>
      <c r="F8" s="38" t="s">
        <v>117</v>
      </c>
      <c r="G8" s="43" t="s">
        <v>121</v>
      </c>
    </row>
    <row r="9" spans="2:8" ht="15.4" thickBot="1" x14ac:dyDescent="0.5">
      <c r="B9" s="3"/>
      <c r="C9" s="36"/>
      <c r="D9" s="37"/>
      <c r="E9" s="37"/>
      <c r="F9" s="38"/>
      <c r="G9" s="39"/>
    </row>
    <row r="10" spans="2:8" ht="15.4" thickBot="1" x14ac:dyDescent="0.5">
      <c r="B10" s="3"/>
      <c r="C10" s="36" t="s">
        <v>60</v>
      </c>
      <c r="D10" s="8" t="s">
        <v>65</v>
      </c>
      <c r="E10" s="37" t="s">
        <v>112</v>
      </c>
      <c r="F10" s="38" t="s">
        <v>111</v>
      </c>
      <c r="G10" s="39" t="s">
        <v>113</v>
      </c>
    </row>
    <row r="11" spans="2:8" ht="15.4" thickBot="1" x14ac:dyDescent="0.5">
      <c r="B11" s="3"/>
      <c r="C11" s="36"/>
      <c r="D11" s="37" t="s">
        <v>2</v>
      </c>
      <c r="E11" s="37" t="s">
        <v>63</v>
      </c>
      <c r="F11" s="38" t="s">
        <v>87</v>
      </c>
      <c r="G11" s="39" t="s">
        <v>88</v>
      </c>
    </row>
    <row r="12" spans="2:8" ht="15.4" thickBot="1" x14ac:dyDescent="0.5">
      <c r="B12" s="3"/>
      <c r="C12" s="36"/>
      <c r="D12" s="37" t="s">
        <v>76</v>
      </c>
      <c r="E12" s="37" t="s">
        <v>115</v>
      </c>
      <c r="F12" s="38" t="s">
        <v>114</v>
      </c>
      <c r="G12" s="39" t="s">
        <v>116</v>
      </c>
    </row>
    <row r="13" spans="2:8" ht="15.4" thickBot="1" x14ac:dyDescent="0.5">
      <c r="B13" s="3"/>
      <c r="C13" s="36"/>
      <c r="D13" s="37" t="s">
        <v>98</v>
      </c>
      <c r="E13" s="37" t="s">
        <v>63</v>
      </c>
      <c r="F13" s="38" t="s">
        <v>87</v>
      </c>
      <c r="G13" s="39" t="s">
        <v>88</v>
      </c>
    </row>
    <row r="14" spans="2:8" ht="15.4" thickBot="1" x14ac:dyDescent="0.5">
      <c r="B14" s="3"/>
      <c r="C14" s="36"/>
      <c r="D14" s="26" t="s">
        <v>3</v>
      </c>
      <c r="E14" s="37" t="s">
        <v>62</v>
      </c>
      <c r="F14" s="38" t="s">
        <v>109</v>
      </c>
      <c r="G14" s="39" t="s">
        <v>108</v>
      </c>
    </row>
    <row r="15" spans="2:8" ht="15.4" thickBot="1" x14ac:dyDescent="0.5">
      <c r="B15" s="3"/>
      <c r="C15" s="36"/>
      <c r="D15" s="37" t="s">
        <v>107</v>
      </c>
      <c r="E15" s="37" t="s">
        <v>115</v>
      </c>
      <c r="F15" s="38" t="s">
        <v>124</v>
      </c>
      <c r="G15" s="39" t="s">
        <v>116</v>
      </c>
    </row>
    <row r="16" spans="2:8" ht="15.4" thickBot="1" x14ac:dyDescent="0.5">
      <c r="B16" s="3"/>
      <c r="C16" s="36"/>
      <c r="D16" s="37"/>
      <c r="E16" s="37"/>
      <c r="F16" s="38"/>
      <c r="G16" s="39"/>
    </row>
    <row r="17" spans="2:7" ht="15" customHeight="1" thickBot="1" x14ac:dyDescent="0.5">
      <c r="B17" s="3"/>
      <c r="C17" s="36" t="s">
        <v>72</v>
      </c>
      <c r="D17" s="37" t="s">
        <v>2</v>
      </c>
      <c r="E17" s="37" t="s">
        <v>73</v>
      </c>
      <c r="F17" s="38" t="s">
        <v>123</v>
      </c>
      <c r="G17" s="39" t="s">
        <v>122</v>
      </c>
    </row>
    <row r="18" spans="2:7" ht="15.4" thickBot="1" x14ac:dyDescent="0.5">
      <c r="B18" s="4"/>
      <c r="C18" s="22"/>
      <c r="D18" s="11"/>
      <c r="E18" s="11"/>
      <c r="F18" s="12"/>
      <c r="G18" s="13"/>
    </row>
    <row r="19" spans="2:7" ht="15.4" thickTop="1" x14ac:dyDescent="0.45"/>
    <row r="23" spans="2:7" ht="15.4" thickBot="1" x14ac:dyDescent="0.5"/>
    <row r="24" spans="2:7" ht="15.75" thickTop="1" thickBot="1" x14ac:dyDescent="0.5">
      <c r="B24" s="14" t="s">
        <v>9</v>
      </c>
      <c r="C24" s="15" t="s">
        <v>0</v>
      </c>
      <c r="D24" s="17" t="s">
        <v>1</v>
      </c>
      <c r="E24" s="17" t="s">
        <v>4</v>
      </c>
      <c r="F24" s="15" t="s">
        <v>5</v>
      </c>
      <c r="G24" s="15" t="s">
        <v>6</v>
      </c>
    </row>
    <row r="25" spans="2:7" ht="15.75" thickTop="1" thickBot="1" x14ac:dyDescent="0.5">
      <c r="B25" s="3"/>
      <c r="C25" s="20" t="s">
        <v>7</v>
      </c>
      <c r="D25" s="1"/>
      <c r="E25" s="5" t="s">
        <v>11</v>
      </c>
      <c r="F25" s="6" t="s">
        <v>102</v>
      </c>
      <c r="G25" s="7" t="s">
        <v>101</v>
      </c>
    </row>
    <row r="26" spans="2:7" ht="15.4" thickBot="1" x14ac:dyDescent="0.5">
      <c r="B26" s="3"/>
      <c r="C26" s="29" t="s">
        <v>43</v>
      </c>
      <c r="D26" s="1"/>
      <c r="E26" s="30" t="s">
        <v>44</v>
      </c>
      <c r="F26" s="31" t="s">
        <v>103</v>
      </c>
      <c r="G26" s="32" t="s">
        <v>104</v>
      </c>
    </row>
    <row r="27" spans="2:7" ht="15.4" thickBot="1" x14ac:dyDescent="0.5">
      <c r="B27" s="3"/>
      <c r="C27" s="24" t="s">
        <v>12</v>
      </c>
      <c r="D27" s="25"/>
      <c r="E27" s="26" t="s">
        <v>13</v>
      </c>
      <c r="F27" s="27" t="s">
        <v>82</v>
      </c>
      <c r="G27" s="28" t="s">
        <v>83</v>
      </c>
    </row>
    <row r="28" spans="2:7" ht="15.4" thickBot="1" x14ac:dyDescent="0.5">
      <c r="B28" s="3"/>
      <c r="C28" s="21" t="s">
        <v>22</v>
      </c>
      <c r="D28" s="1"/>
      <c r="E28" s="8" t="s">
        <v>24</v>
      </c>
      <c r="F28" s="9" t="s">
        <v>89</v>
      </c>
      <c r="G28" s="10" t="s">
        <v>90</v>
      </c>
    </row>
    <row r="29" spans="2:7" ht="15.4" thickBot="1" x14ac:dyDescent="0.5">
      <c r="B29" s="3"/>
      <c r="C29" s="21" t="s">
        <v>14</v>
      </c>
      <c r="D29" s="1"/>
      <c r="E29" s="8" t="s">
        <v>16</v>
      </c>
      <c r="F29" s="9" t="s">
        <v>106</v>
      </c>
      <c r="G29" s="10" t="s">
        <v>105</v>
      </c>
    </row>
    <row r="30" spans="2:7" ht="15.4" thickBot="1" x14ac:dyDescent="0.5">
      <c r="B30" s="4"/>
      <c r="C30" s="22" t="s">
        <v>25</v>
      </c>
      <c r="D30" s="2"/>
      <c r="E30" s="11"/>
      <c r="F30" s="12"/>
      <c r="G30" s="13"/>
    </row>
    <row r="31" spans="2:7" ht="15.4" thickTop="1" x14ac:dyDescent="0.45"/>
    <row r="35" spans="2:7" ht="15.4" thickBot="1" x14ac:dyDescent="0.5"/>
    <row r="36" spans="2:7" ht="15.75" thickTop="1" thickBot="1" x14ac:dyDescent="0.5">
      <c r="B36" s="19" t="s">
        <v>19</v>
      </c>
      <c r="C36" s="15" t="s">
        <v>0</v>
      </c>
      <c r="D36" s="15" t="s">
        <v>1</v>
      </c>
      <c r="E36" s="15" t="s">
        <v>4</v>
      </c>
      <c r="F36" s="15" t="s">
        <v>5</v>
      </c>
      <c r="G36" s="15" t="s">
        <v>6</v>
      </c>
    </row>
    <row r="37" spans="2:7" ht="15.75" thickTop="1" thickBot="1" x14ac:dyDescent="0.5">
      <c r="B37" s="3"/>
      <c r="C37" s="5" t="s">
        <v>7</v>
      </c>
      <c r="D37" s="33" t="s">
        <v>2</v>
      </c>
      <c r="E37" s="35" t="s">
        <v>125</v>
      </c>
      <c r="F37" s="35" t="s">
        <v>126</v>
      </c>
      <c r="G37" s="35" t="s">
        <v>127</v>
      </c>
    </row>
    <row r="38" spans="2:7" ht="15.75" thickTop="1" thickBot="1" x14ac:dyDescent="0.5">
      <c r="B38" s="3"/>
      <c r="C38" s="8"/>
      <c r="D38" s="33" t="s">
        <v>3</v>
      </c>
      <c r="E38" s="35" t="s">
        <v>128</v>
      </c>
      <c r="F38" s="35" t="s">
        <v>129</v>
      </c>
      <c r="G38" s="35" t="s">
        <v>130</v>
      </c>
    </row>
    <row r="39" spans="2:7" ht="15.4" thickBot="1" x14ac:dyDescent="0.5">
      <c r="B39" s="3"/>
      <c r="C39" s="8"/>
      <c r="D39" s="10" t="s">
        <v>34</v>
      </c>
      <c r="E39" s="21" t="s">
        <v>131</v>
      </c>
      <c r="F39" s="21" t="s">
        <v>133</v>
      </c>
      <c r="G39" s="21" t="s">
        <v>132</v>
      </c>
    </row>
    <row r="40" spans="2:7" ht="15.4" thickBot="1" x14ac:dyDescent="0.5">
      <c r="B40" s="3"/>
      <c r="C40" s="8"/>
      <c r="D40" s="10" t="s">
        <v>21</v>
      </c>
      <c r="E40" s="21" t="s">
        <v>86</v>
      </c>
      <c r="F40" s="21" t="s">
        <v>85</v>
      </c>
      <c r="G40" s="21" t="s">
        <v>84</v>
      </c>
    </row>
    <row r="41" spans="2:7" ht="15.4" thickBot="1" x14ac:dyDescent="0.5">
      <c r="B41" s="3"/>
      <c r="C41" s="8"/>
      <c r="D41" s="10" t="s">
        <v>20</v>
      </c>
      <c r="E41" s="21" t="s">
        <v>134</v>
      </c>
      <c r="F41" s="21" t="s">
        <v>135</v>
      </c>
      <c r="G41" s="21" t="s">
        <v>136</v>
      </c>
    </row>
    <row r="42" spans="2:7" ht="15.4" thickBot="1" x14ac:dyDescent="0.5">
      <c r="B42" s="3"/>
      <c r="C42" s="8"/>
      <c r="D42" s="10"/>
      <c r="E42" s="21"/>
      <c r="F42" s="21"/>
      <c r="G42" s="21"/>
    </row>
    <row r="43" spans="2:7" ht="15.4" thickBot="1" x14ac:dyDescent="0.5">
      <c r="B43" s="3"/>
      <c r="C43" s="8" t="s">
        <v>12</v>
      </c>
      <c r="D43" s="10" t="s">
        <v>2</v>
      </c>
      <c r="E43" s="21" t="s">
        <v>164</v>
      </c>
      <c r="F43" s="21" t="s">
        <v>156</v>
      </c>
      <c r="G43" s="21" t="s">
        <v>157</v>
      </c>
    </row>
    <row r="44" spans="2:7" ht="15.4" thickBot="1" x14ac:dyDescent="0.5">
      <c r="B44" s="3"/>
      <c r="C44" s="8"/>
      <c r="D44" s="10" t="s">
        <v>3</v>
      </c>
      <c r="E44" s="21" t="s">
        <v>163</v>
      </c>
      <c r="F44" s="21" t="s">
        <v>165</v>
      </c>
      <c r="G44" s="21" t="s">
        <v>84</v>
      </c>
    </row>
    <row r="45" spans="2:7" ht="15.4" thickBot="1" x14ac:dyDescent="0.5">
      <c r="B45" s="3"/>
      <c r="C45" s="8"/>
      <c r="D45" s="10" t="s">
        <v>34</v>
      </c>
      <c r="E45" s="21" t="s">
        <v>168</v>
      </c>
      <c r="F45" s="21" t="s">
        <v>177</v>
      </c>
      <c r="G45" s="21" t="s">
        <v>169</v>
      </c>
    </row>
    <row r="46" spans="2:7" ht="15.4" thickBot="1" x14ac:dyDescent="0.5">
      <c r="B46" s="3"/>
      <c r="C46" s="8"/>
      <c r="D46" s="10" t="s">
        <v>21</v>
      </c>
      <c r="E46" s="21" t="s">
        <v>182</v>
      </c>
      <c r="F46" s="21" t="s">
        <v>183</v>
      </c>
      <c r="G46" s="21" t="s">
        <v>184</v>
      </c>
    </row>
    <row r="47" spans="2:7" ht="15.4" thickBot="1" x14ac:dyDescent="0.5">
      <c r="B47" s="4"/>
      <c r="C47" s="11"/>
      <c r="D47" s="13" t="s">
        <v>20</v>
      </c>
      <c r="E47" s="21" t="s">
        <v>141</v>
      </c>
      <c r="F47" s="21" t="s">
        <v>142</v>
      </c>
      <c r="G47" s="21" t="s">
        <v>143</v>
      </c>
    </row>
    <row r="48" spans="2:7" ht="15.4" thickTop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0"/>
  <sheetViews>
    <sheetView topLeftCell="C1" workbookViewId="0">
      <selection activeCell="F10" sqref="F10"/>
    </sheetView>
  </sheetViews>
  <sheetFormatPr defaultRowHeight="15" x14ac:dyDescent="0.45"/>
  <cols>
    <col min="2" max="2" width="26.5703125" bestFit="1" customWidth="1"/>
    <col min="3" max="4" width="6.85546875" bestFit="1" customWidth="1"/>
    <col min="5" max="5" width="63.42578125" bestFit="1" customWidth="1"/>
    <col min="6" max="6" width="22.28515625" bestFit="1" customWidth="1"/>
    <col min="7" max="7" width="35.28515625" bestFit="1" customWidth="1"/>
    <col min="8" max="11" width="9.140625" style="49"/>
  </cols>
  <sheetData>
    <row r="1" spans="2:11" ht="15.4" thickBot="1" x14ac:dyDescent="0.5"/>
    <row r="2" spans="2:11" ht="15.75" thickTop="1" thickBot="1" x14ac:dyDescent="0.5">
      <c r="B2" s="15" t="s">
        <v>8</v>
      </c>
      <c r="C2" s="15" t="s">
        <v>0</v>
      </c>
      <c r="D2" s="17" t="s">
        <v>1</v>
      </c>
      <c r="E2" s="17" t="s">
        <v>4</v>
      </c>
      <c r="F2" s="15" t="s">
        <v>5</v>
      </c>
      <c r="G2" s="15" t="s">
        <v>38</v>
      </c>
      <c r="I2" s="15" t="s">
        <v>227</v>
      </c>
      <c r="J2" s="52" t="s">
        <v>229</v>
      </c>
      <c r="K2" s="52" t="s">
        <v>230</v>
      </c>
    </row>
    <row r="3" spans="2:11" ht="15.75" thickTop="1" thickBot="1" x14ac:dyDescent="0.5">
      <c r="B3" s="18" t="s">
        <v>10</v>
      </c>
      <c r="C3" s="20">
        <v>512</v>
      </c>
      <c r="D3" s="8" t="s">
        <v>65</v>
      </c>
      <c r="E3" s="8" t="s">
        <v>67</v>
      </c>
      <c r="F3" s="9" t="s">
        <v>178</v>
      </c>
      <c r="G3" s="10" t="s">
        <v>179</v>
      </c>
      <c r="I3" s="49">
        <f>433/512</f>
        <v>0.845703125</v>
      </c>
    </row>
    <row r="4" spans="2:11" ht="15.75" thickTop="1" thickBot="1" x14ac:dyDescent="0.5">
      <c r="B4" s="3"/>
      <c r="C4" s="29"/>
      <c r="D4" s="37" t="s">
        <v>2</v>
      </c>
      <c r="E4" s="37" t="s">
        <v>170</v>
      </c>
      <c r="F4" s="6" t="s">
        <v>173</v>
      </c>
      <c r="G4" s="6" t="s">
        <v>171</v>
      </c>
      <c r="I4" s="49">
        <f>436/512</f>
        <v>0.8515625</v>
      </c>
    </row>
    <row r="5" spans="2:11" ht="15.75" thickTop="1" thickBot="1" x14ac:dyDescent="0.5">
      <c r="B5" s="3"/>
      <c r="C5" s="24"/>
      <c r="D5" s="37" t="s">
        <v>76</v>
      </c>
      <c r="E5" s="37" t="s">
        <v>120</v>
      </c>
      <c r="F5" s="6" t="s">
        <v>185</v>
      </c>
      <c r="G5" s="6" t="s">
        <v>190</v>
      </c>
      <c r="H5" s="25" t="s">
        <v>186</v>
      </c>
      <c r="I5" s="49">
        <f>435/512</f>
        <v>0.849609375</v>
      </c>
    </row>
    <row r="6" spans="2:11" ht="15.75" thickTop="1" thickBot="1" x14ac:dyDescent="0.5">
      <c r="B6" s="3"/>
      <c r="C6" s="21"/>
      <c r="D6" s="37" t="s">
        <v>18</v>
      </c>
      <c r="E6" s="37" t="s">
        <v>188</v>
      </c>
      <c r="F6" s="31" t="s">
        <v>187</v>
      </c>
      <c r="G6" s="6" t="s">
        <v>189</v>
      </c>
      <c r="H6" s="25" t="s">
        <v>194</v>
      </c>
      <c r="I6" s="49">
        <f>432/512</f>
        <v>0.84375</v>
      </c>
    </row>
    <row r="7" spans="2:11" ht="15.75" thickTop="1" thickBot="1" x14ac:dyDescent="0.5">
      <c r="B7" s="3"/>
      <c r="C7" s="36"/>
      <c r="D7" s="37" t="s">
        <v>98</v>
      </c>
      <c r="E7" s="41" t="s">
        <v>119</v>
      </c>
      <c r="F7" s="40" t="s">
        <v>195</v>
      </c>
      <c r="G7" s="6" t="s">
        <v>196</v>
      </c>
      <c r="H7" s="49" t="s">
        <v>186</v>
      </c>
      <c r="I7" s="49">
        <f>433/512</f>
        <v>0.845703125</v>
      </c>
    </row>
    <row r="8" spans="2:11" ht="15.4" thickBot="1" x14ac:dyDescent="0.5">
      <c r="B8" s="3"/>
      <c r="C8" s="36"/>
      <c r="D8" s="26" t="s">
        <v>3</v>
      </c>
      <c r="E8" s="26" t="s">
        <v>203</v>
      </c>
      <c r="F8" s="38" t="s">
        <v>201</v>
      </c>
      <c r="G8" s="28" t="s">
        <v>200</v>
      </c>
      <c r="H8" s="25" t="s">
        <v>202</v>
      </c>
      <c r="I8" s="49">
        <f>434/512</f>
        <v>0.84765625</v>
      </c>
    </row>
    <row r="9" spans="2:11" ht="15.4" thickBot="1" x14ac:dyDescent="0.5">
      <c r="B9" s="3"/>
      <c r="C9" s="36"/>
      <c r="D9" s="42" t="s">
        <v>107</v>
      </c>
      <c r="E9" s="42" t="s">
        <v>118</v>
      </c>
      <c r="F9" s="38" t="s">
        <v>204</v>
      </c>
      <c r="G9" s="43" t="s">
        <v>205</v>
      </c>
      <c r="H9" s="25" t="s">
        <v>202</v>
      </c>
      <c r="I9" s="49">
        <f>439/512</f>
        <v>0.857421875</v>
      </c>
    </row>
    <row r="10" spans="2:11" ht="15.4" thickBot="1" x14ac:dyDescent="0.5">
      <c r="B10" s="3"/>
      <c r="C10" s="36"/>
      <c r="D10" s="37"/>
      <c r="E10" s="37"/>
      <c r="F10" s="38"/>
      <c r="G10" s="39"/>
    </row>
    <row r="11" spans="2:11" ht="15.4" thickBot="1" x14ac:dyDescent="0.5">
      <c r="B11" s="3"/>
      <c r="C11" s="36" t="s">
        <v>60</v>
      </c>
      <c r="D11" s="8" t="s">
        <v>65</v>
      </c>
      <c r="E11" s="37" t="s">
        <v>207</v>
      </c>
      <c r="F11" s="38" t="s">
        <v>206</v>
      </c>
      <c r="G11" s="39" t="s">
        <v>208</v>
      </c>
      <c r="H11" s="25" t="s">
        <v>202</v>
      </c>
    </row>
    <row r="12" spans="2:11" ht="15.4" thickBot="1" x14ac:dyDescent="0.5">
      <c r="B12" s="3"/>
      <c r="C12" s="36"/>
      <c r="D12" s="37" t="s">
        <v>2</v>
      </c>
      <c r="E12" s="37" t="s">
        <v>63</v>
      </c>
      <c r="F12" s="38" t="s">
        <v>209</v>
      </c>
      <c r="G12" s="39" t="s">
        <v>210</v>
      </c>
      <c r="H12" s="25" t="s">
        <v>202</v>
      </c>
    </row>
    <row r="13" spans="2:11" ht="15.4" thickBot="1" x14ac:dyDescent="0.5">
      <c r="B13" s="3"/>
      <c r="C13" s="36"/>
      <c r="D13" s="37" t="s">
        <v>76</v>
      </c>
      <c r="E13" s="37" t="s">
        <v>115</v>
      </c>
      <c r="F13" s="38" t="s">
        <v>211</v>
      </c>
      <c r="G13" s="39" t="s">
        <v>212</v>
      </c>
      <c r="H13" s="25" t="s">
        <v>202</v>
      </c>
    </row>
    <row r="14" spans="2:11" ht="15.4" thickBot="1" x14ac:dyDescent="0.5">
      <c r="B14" s="3"/>
      <c r="C14" s="36"/>
      <c r="D14" s="37" t="s">
        <v>98</v>
      </c>
      <c r="E14" s="37" t="s">
        <v>63</v>
      </c>
      <c r="F14" s="38" t="s">
        <v>214</v>
      </c>
      <c r="G14" s="39" t="s">
        <v>213</v>
      </c>
      <c r="H14" s="25" t="s">
        <v>202</v>
      </c>
    </row>
    <row r="15" spans="2:11" ht="15.4" thickBot="1" x14ac:dyDescent="0.5">
      <c r="B15" s="3"/>
      <c r="C15" s="36"/>
      <c r="D15" s="26" t="s">
        <v>3</v>
      </c>
      <c r="E15" s="37" t="s">
        <v>62</v>
      </c>
      <c r="F15" s="38" t="s">
        <v>215</v>
      </c>
      <c r="G15" s="39" t="s">
        <v>216</v>
      </c>
      <c r="H15" s="25" t="s">
        <v>202</v>
      </c>
    </row>
    <row r="16" spans="2:11" ht="15.4" thickBot="1" x14ac:dyDescent="0.5">
      <c r="B16" s="3"/>
      <c r="C16" s="36"/>
      <c r="D16" s="37" t="s">
        <v>107</v>
      </c>
      <c r="E16" s="37" t="s">
        <v>218</v>
      </c>
      <c r="F16" s="38" t="s">
        <v>217</v>
      </c>
      <c r="G16" s="39" t="s">
        <v>219</v>
      </c>
      <c r="H16" s="25" t="s">
        <v>202</v>
      </c>
    </row>
    <row r="17" spans="2:11" ht="15.4" thickBot="1" x14ac:dyDescent="0.5">
      <c r="B17" s="3"/>
      <c r="C17" s="36"/>
      <c r="D17" s="37"/>
      <c r="E17" s="37"/>
      <c r="F17" s="38"/>
      <c r="G17" s="39"/>
      <c r="H17" s="25" t="s">
        <v>202</v>
      </c>
    </row>
    <row r="18" spans="2:11" ht="15.4" thickBot="1" x14ac:dyDescent="0.5">
      <c r="B18" s="3"/>
      <c r="C18" s="36" t="s">
        <v>72</v>
      </c>
      <c r="D18" s="37" t="s">
        <v>2</v>
      </c>
      <c r="E18" s="37" t="s">
        <v>73</v>
      </c>
      <c r="F18" s="38" t="s">
        <v>197</v>
      </c>
      <c r="G18" s="39" t="s">
        <v>198</v>
      </c>
      <c r="H18" s="25" t="s">
        <v>202</v>
      </c>
      <c r="I18" s="49">
        <v>0.83203125</v>
      </c>
      <c r="J18" s="49">
        <v>1.6000000000000001E-4</v>
      </c>
      <c r="K18" s="49" t="s">
        <v>231</v>
      </c>
    </row>
    <row r="19" spans="2:11" ht="14.75" customHeight="1" thickBot="1" x14ac:dyDescent="0.5">
      <c r="B19" s="4"/>
      <c r="C19" s="22"/>
      <c r="D19" s="11" t="s">
        <v>228</v>
      </c>
      <c r="E19" s="11" t="s">
        <v>233</v>
      </c>
      <c r="F19" s="12" t="s">
        <v>232</v>
      </c>
      <c r="G19" s="13" t="s">
        <v>237</v>
      </c>
      <c r="I19" s="49" t="s">
        <v>234</v>
      </c>
      <c r="J19" s="49" t="s">
        <v>235</v>
      </c>
      <c r="K19" s="49" t="s">
        <v>236</v>
      </c>
    </row>
    <row r="20" spans="2:11" ht="14.75" customHeight="1" thickTop="1" x14ac:dyDescent="0.45">
      <c r="B20" s="53"/>
      <c r="C20" s="1"/>
      <c r="D20" s="1"/>
      <c r="E20" s="1"/>
      <c r="F20" s="1"/>
      <c r="G20" s="1"/>
    </row>
    <row r="21" spans="2:11" ht="14.75" customHeight="1" x14ac:dyDescent="0.45">
      <c r="B21" s="53"/>
      <c r="C21" s="1"/>
      <c r="D21" s="1"/>
      <c r="E21" s="1"/>
      <c r="F21" s="1"/>
      <c r="G21" s="1"/>
    </row>
    <row r="22" spans="2:11" ht="14.75" customHeight="1" x14ac:dyDescent="0.45">
      <c r="B22" s="53"/>
      <c r="C22" s="1"/>
      <c r="D22" s="1"/>
      <c r="E22" s="1"/>
      <c r="F22" s="1"/>
      <c r="G22" s="1"/>
    </row>
    <row r="26" spans="2:11" ht="15.4" thickBot="1" x14ac:dyDescent="0.5"/>
    <row r="27" spans="2:11" ht="15.75" thickTop="1" thickBot="1" x14ac:dyDescent="0.5">
      <c r="B27" s="14" t="s">
        <v>9</v>
      </c>
      <c r="C27" s="15" t="s">
        <v>0</v>
      </c>
      <c r="D27" s="17" t="s">
        <v>1</v>
      </c>
      <c r="E27" s="17" t="s">
        <v>4</v>
      </c>
      <c r="F27" s="15" t="s">
        <v>5</v>
      </c>
      <c r="G27" s="15" t="s">
        <v>6</v>
      </c>
      <c r="H27" s="15" t="s">
        <v>227</v>
      </c>
    </row>
    <row r="28" spans="2:11" ht="15.75" thickTop="1" thickBot="1" x14ac:dyDescent="0.5">
      <c r="B28" s="3"/>
      <c r="C28" s="20" t="s">
        <v>7</v>
      </c>
      <c r="D28" s="1"/>
      <c r="E28" s="5" t="s">
        <v>11</v>
      </c>
      <c r="F28" s="6" t="s">
        <v>180</v>
      </c>
      <c r="G28" s="7" t="s">
        <v>181</v>
      </c>
      <c r="H28" s="50"/>
    </row>
    <row r="29" spans="2:11" ht="15.4" thickBot="1" x14ac:dyDescent="0.5">
      <c r="B29" s="3"/>
      <c r="C29" s="29" t="s">
        <v>174</v>
      </c>
      <c r="D29" s="1"/>
      <c r="E29" s="30" t="s">
        <v>172</v>
      </c>
      <c r="F29" s="31" t="s">
        <v>175</v>
      </c>
      <c r="G29" s="32" t="s">
        <v>176</v>
      </c>
      <c r="H29" s="50"/>
    </row>
    <row r="30" spans="2:11" ht="15.4" thickBot="1" x14ac:dyDescent="0.5">
      <c r="B30" s="3"/>
      <c r="C30" s="24" t="s">
        <v>12</v>
      </c>
      <c r="D30" s="25"/>
      <c r="E30" s="26" t="s">
        <v>13</v>
      </c>
      <c r="F30" s="27" t="s">
        <v>220</v>
      </c>
      <c r="G30" s="28" t="s">
        <v>221</v>
      </c>
      <c r="H30" s="50"/>
    </row>
    <row r="31" spans="2:11" ht="15.4" thickBot="1" x14ac:dyDescent="0.5">
      <c r="B31" s="3"/>
      <c r="C31" s="21" t="s">
        <v>22</v>
      </c>
      <c r="D31" s="1"/>
      <c r="E31" s="8" t="s">
        <v>24</v>
      </c>
      <c r="F31" s="9" t="s">
        <v>222</v>
      </c>
      <c r="G31" s="10" t="s">
        <v>223</v>
      </c>
      <c r="H31" s="50">
        <v>0.3639</v>
      </c>
    </row>
    <row r="32" spans="2:11" ht="15.4" thickBot="1" x14ac:dyDescent="0.5">
      <c r="B32" s="4"/>
      <c r="C32" s="22" t="s">
        <v>14</v>
      </c>
      <c r="D32" s="2"/>
      <c r="E32" s="11" t="s">
        <v>225</v>
      </c>
      <c r="F32" s="12" t="s">
        <v>224</v>
      </c>
      <c r="G32" s="13" t="s">
        <v>226</v>
      </c>
      <c r="H32" s="51">
        <v>0.39599609375</v>
      </c>
    </row>
    <row r="33" spans="2:8" ht="15.4" thickTop="1" x14ac:dyDescent="0.45"/>
    <row r="37" spans="2:8" ht="15.4" thickBot="1" x14ac:dyDescent="0.5">
      <c r="F37" t="s">
        <v>193</v>
      </c>
    </row>
    <row r="38" spans="2:8" ht="15.75" thickTop="1" thickBot="1" x14ac:dyDescent="0.5">
      <c r="B38" s="19" t="s">
        <v>19</v>
      </c>
      <c r="C38" s="15" t="s">
        <v>0</v>
      </c>
      <c r="D38" s="15" t="s">
        <v>1</v>
      </c>
      <c r="E38" s="15" t="s">
        <v>4</v>
      </c>
      <c r="F38" s="15" t="s">
        <v>5</v>
      </c>
      <c r="G38" s="15" t="s">
        <v>6</v>
      </c>
      <c r="H38" s="48" t="s">
        <v>199</v>
      </c>
    </row>
    <row r="39" spans="2:8" ht="15.75" thickTop="1" thickBot="1" x14ac:dyDescent="0.5">
      <c r="B39" s="3"/>
      <c r="C39" s="5" t="s">
        <v>7</v>
      </c>
      <c r="D39" s="33" t="s">
        <v>2</v>
      </c>
      <c r="E39" s="35" t="s">
        <v>125</v>
      </c>
      <c r="F39" s="21"/>
      <c r="G39" s="21"/>
      <c r="H39" s="29"/>
    </row>
    <row r="40" spans="2:8" ht="15.75" thickTop="1" thickBot="1" x14ac:dyDescent="0.5">
      <c r="B40" s="3"/>
      <c r="C40" s="8"/>
      <c r="D40" s="33" t="s">
        <v>3</v>
      </c>
      <c r="E40" s="24" t="s">
        <v>128</v>
      </c>
      <c r="F40" s="21"/>
      <c r="G40" s="21"/>
      <c r="H40" s="21"/>
    </row>
    <row r="41" spans="2:8" ht="15.4" thickBot="1" x14ac:dyDescent="0.5">
      <c r="B41" s="3"/>
      <c r="C41" s="8"/>
      <c r="D41" s="10" t="s">
        <v>34</v>
      </c>
      <c r="E41" s="21" t="s">
        <v>131</v>
      </c>
      <c r="F41" s="21"/>
      <c r="G41" s="21"/>
      <c r="H41" s="21"/>
    </row>
    <row r="42" spans="2:8" ht="15.4" thickBot="1" x14ac:dyDescent="0.5">
      <c r="B42" s="3"/>
      <c r="C42" s="8"/>
      <c r="D42" s="10" t="s">
        <v>21</v>
      </c>
      <c r="E42" s="21" t="s">
        <v>86</v>
      </c>
      <c r="F42" s="21"/>
      <c r="G42" s="21"/>
      <c r="H42" s="21"/>
    </row>
    <row r="43" spans="2:8" ht="15.4" thickBot="1" x14ac:dyDescent="0.5">
      <c r="B43" s="3"/>
      <c r="C43" s="8"/>
      <c r="D43" s="10" t="s">
        <v>20</v>
      </c>
      <c r="E43" s="21"/>
      <c r="F43" s="21"/>
      <c r="G43" s="21"/>
      <c r="H43" s="21"/>
    </row>
    <row r="44" spans="2:8" ht="15.4" thickBot="1" x14ac:dyDescent="0.5">
      <c r="B44" s="3"/>
      <c r="C44" s="8"/>
      <c r="D44" s="10"/>
      <c r="E44" s="21"/>
      <c r="F44" s="21"/>
      <c r="G44" s="21"/>
      <c r="H44" s="21"/>
    </row>
    <row r="45" spans="2:8" ht="15.4" thickBot="1" x14ac:dyDescent="0.5">
      <c r="B45" s="3"/>
      <c r="C45" s="8" t="s">
        <v>12</v>
      </c>
      <c r="D45" s="10" t="s">
        <v>2</v>
      </c>
      <c r="E45" s="21"/>
      <c r="F45" s="21"/>
      <c r="G45" s="21"/>
      <c r="H45" s="21"/>
    </row>
    <row r="46" spans="2:8" ht="15.4" thickBot="1" x14ac:dyDescent="0.5">
      <c r="B46" s="3"/>
      <c r="C46" s="8"/>
      <c r="D46" s="10" t="s">
        <v>3</v>
      </c>
      <c r="E46" s="21"/>
      <c r="F46" s="21"/>
      <c r="G46" s="21"/>
      <c r="H46" s="21"/>
    </row>
    <row r="47" spans="2:8" ht="15.4" thickBot="1" x14ac:dyDescent="0.5">
      <c r="B47" s="3"/>
      <c r="C47" s="8"/>
      <c r="D47" s="10" t="s">
        <v>34</v>
      </c>
      <c r="E47" s="21"/>
      <c r="F47" s="21"/>
      <c r="G47" s="21"/>
      <c r="H47" s="21"/>
    </row>
    <row r="48" spans="2:8" ht="15.4" thickBot="1" x14ac:dyDescent="0.5">
      <c r="B48" s="3"/>
      <c r="C48" s="8"/>
      <c r="D48" s="10" t="s">
        <v>21</v>
      </c>
      <c r="E48" s="21"/>
      <c r="F48" s="21"/>
      <c r="G48" s="21"/>
      <c r="H48" s="21"/>
    </row>
    <row r="49" spans="2:8" ht="15.4" thickBot="1" x14ac:dyDescent="0.5">
      <c r="B49" s="4"/>
      <c r="C49" s="11"/>
      <c r="D49" s="13" t="s">
        <v>20</v>
      </c>
      <c r="E49" s="22" t="s">
        <v>191</v>
      </c>
      <c r="F49" s="21" t="s">
        <v>192</v>
      </c>
      <c r="G49" s="21"/>
      <c r="H49" s="21"/>
    </row>
    <row r="50" spans="2:8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3"/>
  <sheetViews>
    <sheetView workbookViewId="0">
      <selection activeCell="C8" sqref="C8"/>
    </sheetView>
  </sheetViews>
  <sheetFormatPr defaultRowHeight="15" x14ac:dyDescent="0.45"/>
  <cols>
    <col min="3" max="3" width="115.140625" bestFit="1" customWidth="1"/>
    <col min="4" max="4" width="6.140625" bestFit="1" customWidth="1"/>
  </cols>
  <sheetData>
    <row r="1" spans="2:5" x14ac:dyDescent="0.45">
      <c r="D1" t="s">
        <v>145</v>
      </c>
      <c r="E1" t="s">
        <v>140</v>
      </c>
    </row>
    <row r="2" spans="2:5" x14ac:dyDescent="0.45">
      <c r="B2" t="s">
        <v>137</v>
      </c>
      <c r="C2" t="s">
        <v>144</v>
      </c>
      <c r="D2">
        <f>16470</f>
        <v>16470</v>
      </c>
      <c r="E2">
        <v>1</v>
      </c>
    </row>
    <row r="3" spans="2:5" x14ac:dyDescent="0.45">
      <c r="B3" t="s">
        <v>138</v>
      </c>
      <c r="C3" t="s">
        <v>147</v>
      </c>
      <c r="D3">
        <v>7990</v>
      </c>
      <c r="E3">
        <v>1</v>
      </c>
    </row>
    <row r="4" spans="2:5" x14ac:dyDescent="0.45">
      <c r="B4" t="s">
        <v>139</v>
      </c>
      <c r="C4" t="s">
        <v>146</v>
      </c>
      <c r="D4">
        <f>4950*2</f>
        <v>9900</v>
      </c>
      <c r="E4">
        <v>2</v>
      </c>
    </row>
    <row r="5" spans="2:5" x14ac:dyDescent="0.45">
      <c r="B5" t="s">
        <v>148</v>
      </c>
      <c r="C5" t="s">
        <v>149</v>
      </c>
      <c r="D5">
        <v>5678</v>
      </c>
      <c r="E5">
        <v>1</v>
      </c>
    </row>
    <row r="6" spans="2:5" x14ac:dyDescent="0.45">
      <c r="B6" t="s">
        <v>150</v>
      </c>
      <c r="C6" t="s">
        <v>151</v>
      </c>
      <c r="D6">
        <v>6990</v>
      </c>
      <c r="E6">
        <v>1</v>
      </c>
    </row>
    <row r="7" spans="2:5" x14ac:dyDescent="0.45">
      <c r="B7" t="s">
        <v>152</v>
      </c>
      <c r="C7" t="s">
        <v>153</v>
      </c>
      <c r="E7">
        <v>1</v>
      </c>
    </row>
    <row r="8" spans="2:5" x14ac:dyDescent="0.45">
      <c r="B8" t="s">
        <v>155</v>
      </c>
      <c r="C8" t="s">
        <v>154</v>
      </c>
      <c r="D8">
        <v>3790</v>
      </c>
      <c r="E8">
        <v>1</v>
      </c>
    </row>
    <row r="9" spans="2:5" ht="14.65" customHeight="1" x14ac:dyDescent="0.45">
      <c r="B9" t="s">
        <v>160</v>
      </c>
      <c r="C9" t="s">
        <v>161</v>
      </c>
      <c r="D9">
        <v>3095</v>
      </c>
      <c r="E9">
        <v>1</v>
      </c>
    </row>
    <row r="10" spans="2:5" ht="14.65" customHeight="1" x14ac:dyDescent="0.45"/>
    <row r="11" spans="2:5" x14ac:dyDescent="0.45">
      <c r="B11" t="s">
        <v>162</v>
      </c>
      <c r="C11" t="s">
        <v>166</v>
      </c>
      <c r="D11">
        <v>5390</v>
      </c>
      <c r="E11">
        <v>1</v>
      </c>
    </row>
    <row r="12" spans="2:5" x14ac:dyDescent="0.45">
      <c r="C12" t="s">
        <v>167</v>
      </c>
      <c r="D12">
        <v>3690</v>
      </c>
      <c r="E12">
        <v>1</v>
      </c>
    </row>
    <row r="13" spans="2:5" x14ac:dyDescent="0.45">
      <c r="D13">
        <f>SUM(D2:D12)</f>
        <v>62993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4"/>
  <sheetViews>
    <sheetView workbookViewId="0">
      <selection activeCell="C15" sqref="C15"/>
    </sheetView>
  </sheetViews>
  <sheetFormatPr defaultRowHeight="15" x14ac:dyDescent="0.45"/>
  <cols>
    <col min="3" max="3" width="97.85546875" bestFit="1" customWidth="1"/>
  </cols>
  <sheetData>
    <row r="2" spans="2:5" x14ac:dyDescent="0.45">
      <c r="D2" t="s">
        <v>145</v>
      </c>
      <c r="E2" t="s">
        <v>140</v>
      </c>
    </row>
    <row r="3" spans="2:5" x14ac:dyDescent="0.45">
      <c r="B3" t="s">
        <v>137</v>
      </c>
      <c r="C3" t="s">
        <v>158</v>
      </c>
      <c r="D3">
        <v>9700</v>
      </c>
      <c r="E3">
        <v>1</v>
      </c>
    </row>
    <row r="4" spans="2:5" x14ac:dyDescent="0.45">
      <c r="B4" t="s">
        <v>138</v>
      </c>
      <c r="C4" t="s">
        <v>159</v>
      </c>
      <c r="D4">
        <v>6990</v>
      </c>
      <c r="E4">
        <v>1</v>
      </c>
    </row>
    <row r="5" spans="2:5" x14ac:dyDescent="0.45">
      <c r="B5" t="s">
        <v>139</v>
      </c>
      <c r="C5" t="s">
        <v>146</v>
      </c>
      <c r="D5">
        <f>4950*2</f>
        <v>9900</v>
      </c>
      <c r="E5">
        <v>2</v>
      </c>
    </row>
    <row r="6" spans="2:5" x14ac:dyDescent="0.45">
      <c r="B6" t="s">
        <v>148</v>
      </c>
      <c r="C6" t="s">
        <v>149</v>
      </c>
      <c r="D6">
        <v>5678</v>
      </c>
      <c r="E6">
        <v>1</v>
      </c>
    </row>
    <row r="7" spans="2:5" x14ac:dyDescent="0.45">
      <c r="B7" t="s">
        <v>150</v>
      </c>
      <c r="C7" t="s">
        <v>151</v>
      </c>
      <c r="D7">
        <v>6990</v>
      </c>
      <c r="E7">
        <v>1</v>
      </c>
    </row>
    <row r="8" spans="2:5" x14ac:dyDescent="0.45">
      <c r="B8" t="s">
        <v>152</v>
      </c>
      <c r="C8" t="s">
        <v>153</v>
      </c>
    </row>
    <row r="9" spans="2:5" x14ac:dyDescent="0.45">
      <c r="B9" t="s">
        <v>155</v>
      </c>
      <c r="C9" t="s">
        <v>154</v>
      </c>
      <c r="D9">
        <v>3790</v>
      </c>
      <c r="E9">
        <v>1</v>
      </c>
    </row>
    <row r="10" spans="2:5" x14ac:dyDescent="0.45">
      <c r="B10" t="s">
        <v>160</v>
      </c>
      <c r="C10" t="s">
        <v>161</v>
      </c>
      <c r="D10">
        <v>3095</v>
      </c>
      <c r="E10">
        <v>1</v>
      </c>
    </row>
    <row r="12" spans="2:5" x14ac:dyDescent="0.45">
      <c r="B12" t="s">
        <v>162</v>
      </c>
      <c r="C12" t="s">
        <v>166</v>
      </c>
      <c r="D12">
        <v>5390</v>
      </c>
      <c r="E12">
        <v>1</v>
      </c>
    </row>
    <row r="13" spans="2:5" x14ac:dyDescent="0.45">
      <c r="C13" t="s">
        <v>167</v>
      </c>
      <c r="D13">
        <v>3690</v>
      </c>
    </row>
    <row r="14" spans="2:5" x14ac:dyDescent="0.45">
      <c r="D14">
        <f>SUM(D3:D13)</f>
        <v>55223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kosarak</vt:lpstr>
      <vt:lpstr>webdocs</vt:lpstr>
      <vt:lpstr>Caida_0</vt:lpstr>
      <vt:lpstr>AMD</vt:lpstr>
      <vt:lpstr>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2021-04-13T18:50:53Z</dcterms:modified>
</cp:coreProperties>
</file>