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6" yWindow="-96" windowWidth="16488" windowHeight="5868" activeTab="2"/>
  </bookViews>
  <sheets>
    <sheet name="kosarak" sheetId="5" r:id="rId1"/>
    <sheet name="Caida_0" sheetId="4" r:id="rId2"/>
    <sheet name="webdocs" sheetId="7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7" l="1"/>
  <c r="H41" i="7"/>
  <c r="H40" i="7"/>
  <c r="H39" i="7"/>
  <c r="H38" i="7"/>
  <c r="H37" i="7"/>
  <c r="H36" i="7"/>
  <c r="H35" i="7"/>
  <c r="I34" i="7"/>
  <c r="H34" i="7"/>
  <c r="H45" i="7" l="1"/>
  <c r="H44" i="7"/>
  <c r="H43" i="7"/>
</calcChain>
</file>

<file path=xl/sharedStrings.xml><?xml version="1.0" encoding="utf-8"?>
<sst xmlns="http://schemas.openxmlformats.org/spreadsheetml/2006/main" count="1098" uniqueCount="682">
  <si>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</si>
  <si>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</si>
  <si>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</si>
  <si>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</si>
  <si>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</si>
  <si>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</si>
  <si>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</si>
  <si>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</si>
  <si>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</si>
  <si>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</si>
  <si>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</si>
  <si>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</si>
  <si>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</si>
  <si>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</si>
  <si>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CMS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</si>
  <si>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</si>
  <si>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</si>
  <si>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</si>
  <si>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</si>
  <si>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820</t>
    <phoneticPr fontId="1" type="noConversion"/>
  </si>
  <si>
    <t>1024</t>
  </si>
  <si>
    <t>2*128</t>
    <phoneticPr fontId="1" type="noConversion"/>
  </si>
  <si>
    <t>256</t>
    <phoneticPr fontId="1" type="noConversion"/>
  </si>
  <si>
    <t>8*128</t>
    <phoneticPr fontId="1" type="noConversion"/>
  </si>
  <si>
    <t>2*256</t>
    <phoneticPr fontId="1" type="noConversion"/>
  </si>
  <si>
    <t>8*256</t>
    <phoneticPr fontId="1" type="noConversion"/>
  </si>
  <si>
    <t>7056</t>
    <phoneticPr fontId="1" type="noConversion"/>
  </si>
  <si>
    <t>490.935</t>
  </si>
  <si>
    <t>301.264</t>
  </si>
  <si>
    <t>540.7576</t>
  </si>
  <si>
    <t>808.931</t>
  </si>
  <si>
    <t>16560 bytes :Top-2048 with size 16560 bytes.</t>
  </si>
  <si>
    <t>Precision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</si>
  <si>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</si>
  <si>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</si>
  <si>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</si>
  <si>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</si>
  <si>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</si>
  <si>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</si>
  <si>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</si>
  <si>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</si>
  <si>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</si>
  <si>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</si>
  <si>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</si>
  <si>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</si>
  <si>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</si>
  <si>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</si>
  <si>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</si>
  <si>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</si>
  <si>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</si>
  <si>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</si>
  <si>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</si>
  <si>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</si>
  <si>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</si>
  <si>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</si>
  <si>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</si>
  <si>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</si>
  <si>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</si>
  <si>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</si>
  <si>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</si>
  <si>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</si>
  <si>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</si>
  <si>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</si>
  <si>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</si>
  <si>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</si>
  <si>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</si>
  <si>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</si>
  <si>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</si>
  <si>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</si>
  <si>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</si>
  <si>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</si>
  <si>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</si>
  <si>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</si>
  <si>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</si>
  <si>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</si>
  <si>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</si>
  <si>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</si>
  <si>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</si>
  <si>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</si>
  <si>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</si>
  <si>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</si>
  <si>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</si>
  <si>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</si>
  <si>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</si>
  <si>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</si>
  <si>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</si>
  <si>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</si>
  <si>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</si>
  <si>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</si>
  <si>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</si>
  <si>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</si>
  <si>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</si>
  <si>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</si>
  <si>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</si>
  <si>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</si>
  <si>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</si>
  <si>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</si>
  <si>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</si>
  <si>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</si>
  <si>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</si>
  <si>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</si>
  <si>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</si>
  <si>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</si>
  <si>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</si>
  <si>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</si>
  <si>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</si>
  <si>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</si>
  <si>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</si>
  <si>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4272 bytes=Top-512 with size 4272 bytes</t>
  </si>
  <si>
    <t>7056 bytes=Top-820 with size 7056 bytes.</t>
  </si>
  <si>
    <t>17664 bytes=Top:9024 bytes, Sketch:8192 bytes, Sketch_head:448 bytes.</t>
  </si>
  <si>
    <t>0.5889</t>
  </si>
  <si>
    <t>Find:603, TP:95, FP:929</t>
  </si>
  <si>
    <t>0.6104</t>
  </si>
  <si>
    <t>Find:625, TP:96, FP:928</t>
  </si>
  <si>
    <t>304.325</t>
  </si>
  <si>
    <t>174.090</t>
  </si>
  <si>
    <t>268.585</t>
  </si>
  <si>
    <t>467.024</t>
  </si>
  <si>
    <t>646.896</t>
  </si>
  <si>
    <t>Precision (Top-k)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</si>
  <si>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</si>
  <si>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</si>
  <si>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</si>
  <si>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</si>
  <si>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70.975</t>
  </si>
  <si>
    <t>13344 bytes =Top:9024+ Sketch:4096+ Sk_head:224</t>
  </si>
  <si>
    <t>171.546</t>
  </si>
  <si>
    <t>0.8496</t>
  </si>
  <si>
    <t>(Sketch*width)//distinct</t>
    <phoneticPr fontId="1" type="noConversion"/>
  </si>
  <si>
    <t>h1(x)+h2(x)</t>
    <phoneticPr fontId="1" type="noConversion"/>
  </si>
  <si>
    <t>h1(x)+h2(h1(x))</t>
    <phoneticPr fontId="1" type="noConversion"/>
  </si>
  <si>
    <t>64*1024</t>
  </si>
  <si>
    <t>Find:363, TP:75, FP:437</t>
  </si>
  <si>
    <t>0.709</t>
  </si>
  <si>
    <t>0.8467</t>
  </si>
  <si>
    <t>0.038702</t>
  </si>
  <si>
    <t>22.599609</t>
  </si>
  <si>
    <t>0.80017</t>
  </si>
  <si>
    <t>512</t>
  </si>
  <si>
    <t>2*128</t>
  </si>
  <si>
    <t>5408 bytes =Top:4272+ Sketch:1024+ Sk_head:112</t>
  </si>
  <si>
    <t>234.598</t>
  </si>
  <si>
    <t>Find:435, TP:435, FP:77</t>
  </si>
  <si>
    <t>0.043119</t>
  </si>
  <si>
    <t>49.527344</t>
  </si>
  <si>
    <t>0.802451</t>
  </si>
  <si>
    <t>16*128</t>
  </si>
  <si>
    <t>16*256</t>
  </si>
  <si>
    <t>4*128</t>
  </si>
  <si>
    <t>6544 bytes =Top:4272+ Sketch:2048+ Sk_head:224</t>
  </si>
  <si>
    <t>236.913</t>
  </si>
  <si>
    <t>Find:434, TP:434, FP:78</t>
  </si>
  <si>
    <t>0.8477</t>
  </si>
  <si>
    <t>0.043951</t>
  </si>
  <si>
    <t>45.521484</t>
  </si>
  <si>
    <t>0.676133</t>
  </si>
  <si>
    <t>8*128</t>
  </si>
  <si>
    <t>8816 bytes =Top:4272+ Sketch:4096+ Sk_head:448</t>
  </si>
  <si>
    <t>228.656</t>
  </si>
  <si>
    <t>Find:437, TP:437, FP:75</t>
  </si>
  <si>
    <t>0.8535</t>
  </si>
  <si>
    <t>0.040038</t>
  </si>
  <si>
    <t>41.634766</t>
  </si>
  <si>
    <t>0.761718</t>
  </si>
  <si>
    <t>13360 bytes =Top:4272+ Sketch:8192+ Sk_head:896</t>
  </si>
  <si>
    <t>213.233</t>
  </si>
  <si>
    <t>Find:432, TP:432, FP:80</t>
  </si>
  <si>
    <t>0.8438</t>
  </si>
  <si>
    <t>0.040128</t>
  </si>
  <si>
    <t>43.230469</t>
  </si>
  <si>
    <t>1.498251</t>
  </si>
  <si>
    <t>21552 bytes =Top:4272+ Sketch:16384+ Sk_head:896</t>
  </si>
  <si>
    <t>205.708</t>
  </si>
  <si>
    <t>0.0366</t>
  </si>
  <si>
    <t>39.21875</t>
  </si>
  <si>
    <t>2.682746</t>
  </si>
  <si>
    <t>8*256</t>
  </si>
  <si>
    <t>12912 bytes =Top:4272+ Sketch:8192+ Sk_head:448</t>
  </si>
  <si>
    <t>214.11</t>
  </si>
  <si>
    <t>Find:426, TP:426, FP:86</t>
  </si>
  <si>
    <t>0.832</t>
  </si>
  <si>
    <t>0.037965</t>
  </si>
  <si>
    <t>40.257812</t>
  </si>
  <si>
    <t>1.479566</t>
  </si>
  <si>
    <t>2*256</t>
  </si>
  <si>
    <t>6432 bytes =Top:4272+ Sketch:2048+ Sk_head:112</t>
  </si>
  <si>
    <t>196.168</t>
  </si>
  <si>
    <t>Find:436, TP:436, FP:76</t>
  </si>
  <si>
    <t>0.8516</t>
  </si>
  <si>
    <t>0.042194</t>
  </si>
  <si>
    <t>45.931641</t>
  </si>
  <si>
    <t>0.681504</t>
  </si>
  <si>
    <t>4*256</t>
  </si>
  <si>
    <t>8592 bytes =Top:4272+ Sketch:4096+ Sk_head:224</t>
  </si>
  <si>
    <t>198.28</t>
  </si>
  <si>
    <t>0.041053</t>
  </si>
  <si>
    <t>44.939453</t>
  </si>
  <si>
    <t>0.77629</t>
  </si>
  <si>
    <t>10160 bytes =Top:9024+ Sketch:1024+ Sk_head:112</t>
  </si>
  <si>
    <t>388.735</t>
  </si>
  <si>
    <t>Find:874, TP:874, FP:150</t>
  </si>
  <si>
    <t>0.043149</t>
  </si>
  <si>
    <t>25.19043</t>
  </si>
  <si>
    <t>0.889478</t>
  </si>
  <si>
    <t>11296 bytes =Top:9024+ Sketch:2048+ Sk_head:224</t>
  </si>
  <si>
    <t>393.355</t>
  </si>
  <si>
    <t>Find:860, TP:860, FP:164</t>
  </si>
  <si>
    <t>0.8398</t>
  </si>
  <si>
    <t>0.04056</t>
  </si>
  <si>
    <t>25.495117</t>
  </si>
  <si>
    <t>0.787789</t>
  </si>
  <si>
    <t>13568 bytes =Top:9024+ Sketch:4096+ Sk_head:448</t>
  </si>
  <si>
    <t>400.918</t>
  </si>
  <si>
    <t>Find:876, TP:876, FP:148</t>
  </si>
  <si>
    <t>0.8555</t>
  </si>
  <si>
    <t>0.041521</t>
  </si>
  <si>
    <t>24.749023</t>
  </si>
  <si>
    <t>0.674317</t>
  </si>
  <si>
    <t>18112 bytes =Top:9024+ Sketch:8192+ Sk_head:896</t>
  </si>
  <si>
    <t>377.224</t>
  </si>
  <si>
    <t>Find:881, TP:881, FP:143</t>
  </si>
  <si>
    <t>0.8604</t>
  </si>
  <si>
    <t>0.042565</t>
  </si>
  <si>
    <t>24.253906</t>
  </si>
  <si>
    <t>0.809071</t>
  </si>
  <si>
    <t>32*128</t>
  </si>
  <si>
    <t>27200 bytes =Top:9024+ Sketch:16384+ Sk_head:1792</t>
  </si>
  <si>
    <t>376.471</t>
  </si>
  <si>
    <t>Find:878, TP:878, FP:146</t>
  </si>
  <si>
    <t>0.8574</t>
  </si>
  <si>
    <t>0.03497</t>
  </si>
  <si>
    <t>21.389648</t>
  </si>
  <si>
    <t>1.507248</t>
  </si>
  <si>
    <t>11184 bytes =Top:9024+ Sketch:2048+ Sk_head:112</t>
  </si>
  <si>
    <t>400.235</t>
  </si>
  <si>
    <t>Find:870, TP:870, FP:154</t>
  </si>
  <si>
    <t>0.040178</t>
  </si>
  <si>
    <t>24.683594</t>
  </si>
  <si>
    <t>0.781198</t>
  </si>
  <si>
    <t>410.498</t>
  </si>
  <si>
    <t>0.045521</t>
  </si>
  <si>
    <t>27.175781</t>
  </si>
  <si>
    <t>0.668398</t>
  </si>
  <si>
    <t>17664 bytes =Top:9024+ Sketch:8192+ Sk_head:448</t>
  </si>
  <si>
    <t>386.073</t>
  </si>
  <si>
    <t>Find:867, TP:867, FP:157</t>
  </si>
  <si>
    <t>26304 bytes =Top:9024+ Sketch:16384+ Sk_head:896</t>
  </si>
  <si>
    <t>407.344</t>
  </si>
  <si>
    <t>0.036814</t>
  </si>
  <si>
    <t>21.5</t>
  </si>
  <si>
    <t>1.525268</t>
  </si>
  <si>
    <t>32*256</t>
  </si>
  <si>
    <t>43584 bytes =Top:9024+ Sketch:32768+ Sk_head:1792</t>
  </si>
  <si>
    <t>416.81</t>
  </si>
  <si>
    <t>Find:907, TP:907, FP:117</t>
  </si>
  <si>
    <t>0.8857</t>
  </si>
  <si>
    <t>0.036249</t>
  </si>
  <si>
    <t>20.175781</t>
  </si>
  <si>
    <t>2.360619</t>
  </si>
  <si>
    <t>64*256</t>
  </si>
  <si>
    <t>409.034</t>
  </si>
  <si>
    <t>Find:916, TP:916, FP:108</t>
  </si>
  <si>
    <t>0.8945</t>
  </si>
  <si>
    <t>0.028191</t>
  </si>
  <si>
    <t>15.508789</t>
  </si>
  <si>
    <t>2.870656</t>
  </si>
  <si>
    <t>78144 bytes =Top:9024+ Sketch:65536+ Sk_head:3584</t>
    <phoneticPr fontId="1" type="noConversion"/>
  </si>
  <si>
    <t>128*256</t>
  </si>
  <si>
    <t>147264 bytes =Top:9024+ Sketch:131072+ Sk_head...</t>
  </si>
  <si>
    <t>387.883</t>
  </si>
  <si>
    <t>Find:921, TP:921, FP:103</t>
  </si>
  <si>
    <t>0.8994</t>
  </si>
  <si>
    <t>0.020851</t>
  </si>
  <si>
    <t>11.25293</t>
  </si>
  <si>
    <t>3.163523</t>
  </si>
  <si>
    <t>256*256</t>
  </si>
  <si>
    <t>285504 bytes =Top:9024+ Sketch:262144+ Sk_head...</t>
  </si>
  <si>
    <t>384.802</t>
  </si>
  <si>
    <t>Find:923, TP:923, FP:101</t>
  </si>
  <si>
    <t>0.9014</t>
  </si>
  <si>
    <t>0.019539</t>
  </si>
  <si>
    <t>10.379883</t>
  </si>
  <si>
    <t>3.419117</t>
  </si>
  <si>
    <t>274752 bytes =Top:9024+ Sketch:262144+ Sk_head...</t>
  </si>
  <si>
    <t>382.058</t>
  </si>
  <si>
    <t>Find:920, TP:920, FP:104</t>
  </si>
  <si>
    <t>0.8984</t>
  </si>
  <si>
    <t>0.019862</t>
  </si>
  <si>
    <t>10.163086</t>
  </si>
  <si>
    <t>3.413697</t>
  </si>
  <si>
    <t>256*1024</t>
  </si>
  <si>
    <t>1071936 bytes =Top:9024+ Sketch:1048576+ Sk_he...</t>
  </si>
  <si>
    <t>394.043</t>
  </si>
  <si>
    <t>Find:918, TP:918, FP:106</t>
  </si>
  <si>
    <t>0.8965</t>
  </si>
  <si>
    <t>0.016841</t>
  </si>
  <si>
    <t>8.712891</t>
  </si>
  <si>
    <t>4.292759</t>
  </si>
  <si>
    <t>512*256</t>
  </si>
  <si>
    <t>561984 bytes =Top:9024+ Sketch:524288+ Sk_head...</t>
  </si>
  <si>
    <t>401.168</t>
  </si>
  <si>
    <t>Find:926, TP:926, FP:98</t>
  </si>
  <si>
    <t>0.9043</t>
  </si>
  <si>
    <t>0.021202</t>
  </si>
  <si>
    <t>10.432617</t>
  </si>
  <si>
    <t>3.696937</t>
  </si>
  <si>
    <t>Find:348, TP:36, FP:476</t>
  </si>
  <si>
    <t>0.6797</t>
  </si>
  <si>
    <t>Find:347, TP:42, FP:470</t>
  </si>
  <si>
    <t>0.6777</t>
  </si>
  <si>
    <t>Find:357, TP:48, FP:464</t>
  </si>
  <si>
    <t>0.6973</t>
  </si>
  <si>
    <t>Find:354, TP:60, FP:452</t>
  </si>
  <si>
    <t>0.6914</t>
  </si>
  <si>
    <t>22448 bytes =Top:4272+ Sketch:16384+ Sk_head:1792</t>
  </si>
  <si>
    <t>Find:366, TP:81, FP:431</t>
  </si>
  <si>
    <t>0.7148</t>
  </si>
  <si>
    <t>64*128</t>
  </si>
  <si>
    <t>40624 bytes =Top:4272+ Sketch:32768+ Sk_head:3584</t>
  </si>
  <si>
    <t>Find:385, TP:113, FP:399</t>
  </si>
  <si>
    <t>0.752</t>
  </si>
  <si>
    <t>128*128</t>
  </si>
  <si>
    <t>76976 bytes =Top:4272+ Sketch:65536+ Sk_head:7168</t>
  </si>
  <si>
    <t>65.206</t>
  </si>
  <si>
    <t>Find:457, TP:191, FP:321</t>
  </si>
  <si>
    <t>0.8926</t>
  </si>
  <si>
    <t>0.021397</t>
  </si>
  <si>
    <t>2.074219</t>
  </si>
  <si>
    <t>0.229587</t>
  </si>
  <si>
    <t>0.391927</t>
  </si>
  <si>
    <t>78.705</t>
  </si>
  <si>
    <t>Find:342, TP:38, FP:474</t>
  </si>
  <si>
    <t>0.668</t>
  </si>
  <si>
    <t>0.044509</t>
  </si>
  <si>
    <t>5.322266</t>
  </si>
  <si>
    <t>0.98149</t>
  </si>
  <si>
    <t>1.209221</t>
  </si>
  <si>
    <t>68.846</t>
  </si>
  <si>
    <t>0.03529</t>
  </si>
  <si>
    <t>4.037109</t>
  </si>
  <si>
    <t>0.7428</t>
  </si>
  <si>
    <t>0.954875</t>
  </si>
  <si>
    <t>73392 bytes =Top:4272+ Sketch:65536+ Sk_head:3584</t>
  </si>
  <si>
    <t>65.636</t>
  </si>
  <si>
    <t>Find:458, TP:174, FP:338</t>
  </si>
  <si>
    <t>0.021656</t>
  </si>
  <si>
    <t>2.085938</t>
  </si>
  <si>
    <t>0.232875</t>
  </si>
  <si>
    <t>0.395321</t>
  </si>
  <si>
    <t>280752 bytes =Top:4272+ Sketch:262144+ Sk_head...</t>
  </si>
  <si>
    <t>72.964</t>
  </si>
  <si>
    <t>Find:479, TP:323, FP:189</t>
  </si>
  <si>
    <t>0.9355</t>
  </si>
  <si>
    <t>0.014269</t>
  </si>
  <si>
    <t>1.333984</t>
  </si>
  <si>
    <t>0.424505</t>
  </si>
  <si>
    <t>0.563337</t>
  </si>
  <si>
    <t>384*256</t>
  </si>
  <si>
    <t>418992 bytes =Top:4272+ Sketch:393216+ Sk_head...</t>
  </si>
  <si>
    <t>80.132</t>
  </si>
  <si>
    <t>Find:475, TP:340, FP:172</t>
  </si>
  <si>
    <t>0.9277</t>
  </si>
  <si>
    <t>0.01355</t>
  </si>
  <si>
    <t>1.185547</t>
  </si>
  <si>
    <t>0.497585</t>
  </si>
  <si>
    <t>0.627619</t>
  </si>
  <si>
    <t>119.612</t>
  </si>
  <si>
    <t>Find:598, TP:75, FP:949</t>
  </si>
  <si>
    <t>0.584</t>
  </si>
  <si>
    <t>0.055187</t>
  </si>
  <si>
    <t>3.806641</t>
  </si>
  <si>
    <t>1.01823</t>
  </si>
  <si>
    <t>1.222447</t>
  </si>
  <si>
    <t>130.052</t>
  </si>
  <si>
    <t>Find:609, TP:79, FP:945</t>
  </si>
  <si>
    <t>0.5947</t>
  </si>
  <si>
    <t>0.055988</t>
  </si>
  <si>
    <t>3.956055</t>
  </si>
  <si>
    <t>0.984604</t>
  </si>
  <si>
    <t>1.186368</t>
  </si>
  <si>
    <t>118.744</t>
  </si>
  <si>
    <t>Find:643, TP:123, FP:901</t>
  </si>
  <si>
    <t>0.6279</t>
  </si>
  <si>
    <t>0.05132</t>
  </si>
  <si>
    <t>3.448242</t>
  </si>
  <si>
    <t>0.854132</t>
  </si>
  <si>
    <t>1.045681</t>
  </si>
  <si>
    <t>4096</t>
  </si>
  <si>
    <t>310408 bytes =Top:33928+ Sketch:262144+ Sk_hea...</t>
  </si>
  <si>
    <t>1789.836</t>
  </si>
  <si>
    <t>Find:3680, TP:3680, FP:416</t>
  </si>
  <si>
    <t>0.026032</t>
  </si>
  <si>
    <t>3.74585</t>
  </si>
  <si>
    <t>2.054308</t>
  </si>
  <si>
    <t>45376 bytes =Top:9024+ Sketch:32768+ Sk_head:3584</t>
  </si>
  <si>
    <t>111.392</t>
  </si>
  <si>
    <t>Find:652, TP:819, FP:1229</t>
  </si>
  <si>
    <t>0.6367</t>
  </si>
  <si>
    <t>0.040227</t>
  </si>
  <si>
    <t>2.47168</t>
  </si>
  <si>
    <t>0.683286</t>
  </si>
  <si>
    <t>0.865028</t>
  </si>
  <si>
    <t>81728 bytes =Top:9024+ Sketch:65536+ Sk_head:7168</t>
  </si>
  <si>
    <t>Find:726, TP:979, FP:1069</t>
  </si>
  <si>
    <t>Find:879, TP:1256, FP:792</t>
  </si>
  <si>
    <t>0.8584</t>
  </si>
  <si>
    <t>Find:604, TP:669, FP:1379</t>
  </si>
  <si>
    <t>0.5898</t>
  </si>
  <si>
    <t>Find:2426, TP:3470, FP:4722</t>
  </si>
  <si>
    <t>0.5923</t>
  </si>
  <si>
    <t>Find:598, TP:680, FP:1368</t>
  </si>
  <si>
    <t>Find:622, TP:715, FP:1333</t>
  </si>
  <si>
    <t>0.6074</t>
  </si>
  <si>
    <t>Find:637, TP:745, FP:1303</t>
  </si>
  <si>
    <t>0.6221</t>
  </si>
  <si>
    <t>Find:650, TP:820, FP:1228</t>
  </si>
  <si>
    <t>0.6348</t>
  </si>
  <si>
    <t>78144 bytes =Top:9024+ Sketch:65536+ Sk_head:3584</t>
  </si>
  <si>
    <t>Find:729, TP:979, FP:1069</t>
  </si>
  <si>
    <t>0.7119</t>
  </si>
  <si>
    <t>Find:931, TP:1472, FP:576</t>
  </si>
  <si>
    <t>0.9092</t>
  </si>
  <si>
    <t>1378.518</t>
  </si>
  <si>
    <t>Find:480, TP:480, FP:32</t>
  </si>
  <si>
    <t>0.9375</t>
  </si>
  <si>
    <t>0.006947</t>
  </si>
  <si>
    <t>49.123047</t>
  </si>
  <si>
    <t>0.998075</t>
  </si>
  <si>
    <t>16.302923</t>
  </si>
  <si>
    <t>1346.885</t>
  </si>
  <si>
    <t>0.007428</t>
  </si>
  <si>
    <t>53.041016</t>
  </si>
  <si>
    <t>0.942952</t>
  </si>
  <si>
    <t>16.233282</t>
  </si>
  <si>
    <t>142512 bytes =Top:4272+ Sketch:131072+ Sk_head...</t>
  </si>
  <si>
    <t>2756.481</t>
  </si>
  <si>
    <t>Find:977, TP:977, FP:47</t>
  </si>
  <si>
    <t>0.9541</t>
  </si>
  <si>
    <t>0.00587</t>
  </si>
  <si>
    <t>23.957031</t>
  </si>
  <si>
    <t>0.941947</t>
  </si>
  <si>
    <t>12.581352</t>
  </si>
  <si>
    <t>2289.037</t>
  </si>
  <si>
    <t>Find:980, TP:980, FP:44</t>
  </si>
  <si>
    <t>0.957</t>
  </si>
  <si>
    <t>0.006781</t>
  </si>
  <si>
    <t>27.036133</t>
  </si>
  <si>
    <t>0.982993</t>
  </si>
  <si>
    <t>12.623822</t>
  </si>
  <si>
    <t>3628.754</t>
  </si>
  <si>
    <t>Find:973, TP:973, FP:51</t>
  </si>
  <si>
    <t>0.9502</t>
  </si>
  <si>
    <t>0.006607</t>
  </si>
  <si>
    <t>25.99707</t>
  </si>
  <si>
    <t>0.996661</t>
  </si>
  <si>
    <t>12.660878</t>
  </si>
  <si>
    <t>2526.641</t>
  </si>
  <si>
    <t>Find:476, TP:476, FP:36</t>
  </si>
  <si>
    <t>0.9297</t>
  </si>
  <si>
    <t>0.007799</t>
  </si>
  <si>
    <t>56.042969</t>
  </si>
  <si>
    <t>0.998298</t>
  </si>
  <si>
    <t>16.329951</t>
  </si>
  <si>
    <t>5715.104</t>
  </si>
  <si>
    <t>Find:558, TP:69, FP:489</t>
  </si>
  <si>
    <t>4538.414</t>
  </si>
  <si>
    <t>Find:979, TP:979, FP:45</t>
  </si>
  <si>
    <t>0.9561</t>
  </si>
  <si>
    <t>0.00698</t>
  </si>
  <si>
    <t>28.702148</t>
  </si>
  <si>
    <t>0.995927</t>
  </si>
  <si>
    <t>12.662208</t>
  </si>
  <si>
    <t>3229.676</t>
  </si>
  <si>
    <t>Find:223, TP:9, FP:214</t>
  </si>
  <si>
    <t>0.4355</t>
  </si>
  <si>
    <t>0.233021</t>
  </si>
  <si>
    <t>6988.691406</t>
  </si>
  <si>
    <t>out_00.txt</t>
    <phoneticPr fontId="1" type="noConversion"/>
  </si>
  <si>
    <t>15487894 incomging</t>
    <phoneticPr fontId="1" type="noConversion"/>
  </si>
  <si>
    <t>591722 distincts</t>
    <phoneticPr fontId="1" type="noConversion"/>
  </si>
  <si>
    <t>5068.1</t>
  </si>
  <si>
    <t>0.006328</t>
  </si>
  <si>
    <t>26.8125</t>
  </si>
  <si>
    <t>0.998519</t>
  </si>
  <si>
    <t>12.65303</t>
  </si>
  <si>
    <t>5408.573</t>
  </si>
  <si>
    <t>Find:425, TP:32, FP:393</t>
  </si>
  <si>
    <t>0.5183</t>
  </si>
  <si>
    <t>0.226921</t>
  </si>
  <si>
    <t>4163.917073</t>
  </si>
  <si>
    <t>256</t>
  </si>
  <si>
    <t>38568 bytes =Top:2216+ Sketch:32768+ Sk_head:3584</t>
  </si>
  <si>
    <t>1474.76</t>
  </si>
  <si>
    <t>Find:234, TP:234, FP:22</t>
  </si>
  <si>
    <t>0.9141</t>
  </si>
  <si>
    <t>0.006937</t>
  </si>
  <si>
    <t>79.003906</t>
  </si>
  <si>
    <t>0.999126</t>
  </si>
  <si>
    <t>19.37766</t>
  </si>
  <si>
    <t>74920 bytes =Top:2216+ Sketch:65536+ Sk_head:7168</t>
  </si>
  <si>
    <t>1776.695</t>
  </si>
  <si>
    <t>Find:241, TP:241, FP:15</t>
  </si>
  <si>
    <t>0.9414</t>
  </si>
  <si>
    <t>0.008531</t>
  </si>
  <si>
    <t>94.796875</t>
  </si>
  <si>
    <t>0.998558</t>
  </si>
  <si>
    <t>19.361188</t>
  </si>
  <si>
    <t>71336 bytes =Top:2216+ Sketch:65536+ Sk_head:3584</t>
  </si>
  <si>
    <t>1657.056</t>
  </si>
  <si>
    <t>Find:236, TP:236, FP:20</t>
  </si>
  <si>
    <t>0.9219</t>
  </si>
  <si>
    <t>0.009933</t>
  </si>
  <si>
    <t>114.183594</t>
  </si>
  <si>
    <t>0.998557</t>
  </si>
  <si>
    <t>19.378573</t>
  </si>
  <si>
    <t>16448 bytes</t>
  </si>
  <si>
    <t>8256 bytes</t>
  </si>
  <si>
    <t>4160 bytes</t>
  </si>
  <si>
    <t>256</t>
    <phoneticPr fontId="1" type="noConversion"/>
  </si>
  <si>
    <t>901.680</t>
  </si>
  <si>
    <t>1132.789</t>
  </si>
  <si>
    <t>4488 bytes =Top:2216+ Sketch:2048+ Sk_head:224</t>
  </si>
  <si>
    <t>1287.569</t>
  </si>
  <si>
    <t>Find:230, TP:230, FP:26</t>
  </si>
  <si>
    <t>0.008049</t>
  </si>
  <si>
    <t>89.867188</t>
  </si>
  <si>
    <t>0.897255</t>
  </si>
  <si>
    <t>19.278808</t>
  </si>
  <si>
    <t>1227.408</t>
  </si>
  <si>
    <t xml:space="preserve">7301.420 </t>
  </si>
  <si>
    <t>Find:914, TP:180, FP:734</t>
  </si>
  <si>
    <t>0.5951</t>
  </si>
  <si>
    <t>0.193606</t>
  </si>
  <si>
    <t>1739.318359</t>
  </si>
  <si>
    <t>8*512</t>
    <phoneticPr fontId="1" type="noConversion"/>
  </si>
  <si>
    <t>2115.255</t>
  </si>
  <si>
    <t>Find:472, TP:472, FP:40</t>
  </si>
  <si>
    <t>0.009711</t>
  </si>
  <si>
    <t>73.214844</t>
  </si>
  <si>
    <t>0.825903</t>
  </si>
  <si>
    <t>16.119331</t>
  </si>
  <si>
    <t>2312.503</t>
  </si>
  <si>
    <t>3637.047</t>
  </si>
  <si>
    <t>Find:966, TP:966, FP:58</t>
  </si>
  <si>
    <t>0.9434</t>
  </si>
  <si>
    <t>0.009855</t>
  </si>
  <si>
    <t>41.844727</t>
  </si>
  <si>
    <t>0.687325</t>
  </si>
  <si>
    <t>12.327118</t>
  </si>
  <si>
    <t>11304 bytes =Top:2216+ Sketch:8192+ Sk_head:896</t>
  </si>
  <si>
    <t>210.198</t>
  </si>
  <si>
    <t>Find:213, TP:213, FP:43</t>
  </si>
  <si>
    <t>0.043851</t>
  </si>
  <si>
    <t>75.226562</t>
  </si>
  <si>
    <t>0.990053</t>
  </si>
  <si>
    <t>19496 bytes =Top:2216+ Sketch:16384+ Sk_head:896</t>
  </si>
  <si>
    <t>185.122</t>
  </si>
  <si>
    <t>Find:219, TP:219, FP:37</t>
  </si>
  <si>
    <t>0.040101</t>
  </si>
  <si>
    <t>63.898438</t>
  </si>
  <si>
    <t>0.994462</t>
  </si>
  <si>
    <t>Find:495, TP:495, FP:17</t>
  </si>
  <si>
    <t>14052.967</t>
  </si>
  <si>
    <t>Find:2717, TP:978, FP:1739</t>
  </si>
  <si>
    <t>0.6633</t>
  </si>
  <si>
    <t>0.164838</t>
  </si>
  <si>
    <t>397.395508</t>
  </si>
  <si>
    <t>Find:139, TP:139, FP:373</t>
  </si>
  <si>
    <t>0.2715</t>
  </si>
  <si>
    <t>0.687639</t>
  </si>
  <si>
    <t>796.001953</t>
  </si>
  <si>
    <t>Find:251, TP:251, FP:569</t>
  </si>
  <si>
    <t>0.3061</t>
  </si>
  <si>
    <t>0.594047</t>
  </si>
  <si>
    <t>466.712195</t>
  </si>
  <si>
    <t>full dataset</t>
    <phoneticPr fontId="1" type="noConversion"/>
  </si>
  <si>
    <t>Find:327, TP:327, FP:697</t>
  </si>
  <si>
    <t>0.3193</t>
  </si>
  <si>
    <t>0.568756</t>
  </si>
  <si>
    <t>362.115234</t>
  </si>
  <si>
    <t>Find:559, TP:559, FP:977</t>
  </si>
  <si>
    <t>0.582774</t>
  </si>
  <si>
    <t>247.347005</t>
  </si>
  <si>
    <t>4160 bytes</t>
    <phoneticPr fontId="1" type="noConversion"/>
  </si>
  <si>
    <t>32832 bytes</t>
  </si>
  <si>
    <t>32832 bytes</t>
    <phoneticPr fontId="1" type="noConversion"/>
  </si>
  <si>
    <t>Find:811, TP:811, FP:1237</t>
  </si>
  <si>
    <t>2698.212</t>
  </si>
  <si>
    <t>0.572314</t>
  </si>
  <si>
    <t>186.963867</t>
  </si>
  <si>
    <t>0.3960</t>
  </si>
  <si>
    <t>12072.065</t>
  </si>
  <si>
    <t>Find:1251, TP:307, FP:944</t>
  </si>
  <si>
    <t>0.6108</t>
  </si>
  <si>
    <t>0.172526</t>
  </si>
  <si>
    <t>1083.689941</t>
  </si>
  <si>
    <t>26.978669</t>
  </si>
  <si>
    <t>49.596223</t>
  </si>
  <si>
    <t>96.218398</t>
  </si>
  <si>
    <t>46.578917</t>
  </si>
  <si>
    <t>24.101491</t>
  </si>
  <si>
    <t>13.100698</t>
  </si>
  <si>
    <t>6.343436</t>
  </si>
  <si>
    <t>11.708872</t>
  </si>
  <si>
    <t>22.593400</t>
  </si>
  <si>
    <t>6.153181</t>
  </si>
  <si>
    <t>11.365295</t>
  </si>
  <si>
    <t>6536 bytes =Top:2216+ Sketch:4096+ Sk_head:224</t>
  </si>
  <si>
    <t>Find:226, TP:226, FP:30</t>
  </si>
  <si>
    <t>21.896146</t>
  </si>
  <si>
    <t>524352 bytes</t>
  </si>
  <si>
    <t>256*256</t>
    <phoneticPr fontId="1" type="noConversion"/>
  </si>
  <si>
    <t>524352</t>
  </si>
  <si>
    <t>11.964948</t>
  </si>
  <si>
    <t>128*256</t>
    <phoneticPr fontId="1" type="noConversion"/>
  </si>
  <si>
    <t>262208 bytes</t>
    <phoneticPr fontId="1" type="noConversion"/>
  </si>
  <si>
    <t>120.4994</t>
  </si>
  <si>
    <t>4.385094</t>
  </si>
  <si>
    <t>1854697</t>
  </si>
  <si>
    <t>3565.237658</t>
  </si>
  <si>
    <t>7307.157</t>
  </si>
  <si>
    <t>7.068561</t>
  </si>
  <si>
    <t>3706812</t>
  </si>
  <si>
    <t>12.503989</t>
  </si>
  <si>
    <t>7424019</t>
  </si>
  <si>
    <t>117.920</t>
  </si>
  <si>
    <t>9.436521</t>
  </si>
  <si>
    <t>4002099</t>
  </si>
  <si>
    <t>7654.682936</t>
  </si>
  <si>
    <t>15.245688</t>
  </si>
  <si>
    <t>8004384</t>
  </si>
  <si>
    <t>26.933827</t>
  </si>
  <si>
    <t>16010887</t>
  </si>
  <si>
    <t>116.760</t>
  </si>
  <si>
    <t>1.976122</t>
  </si>
  <si>
    <t>840198</t>
  </si>
  <si>
    <t>1612.810983</t>
  </si>
  <si>
    <t>3.208751</t>
  </si>
  <si>
    <t>1682802</t>
  </si>
  <si>
    <t>5.625538</t>
  </si>
  <si>
    <t>3352995</t>
  </si>
  <si>
    <t>224.410</t>
  </si>
  <si>
    <t>1.752560</t>
  </si>
  <si>
    <t>743516</t>
  </si>
  <si>
    <t>1437.782395</t>
  </si>
  <si>
    <t>5.036782</t>
  </si>
  <si>
    <t>2997735</t>
  </si>
  <si>
    <t>2.884468</t>
  </si>
  <si>
    <t>1505642</t>
  </si>
  <si>
    <t>116.760</t>
    <phoneticPr fontId="1" type="noConversion"/>
  </si>
  <si>
    <t>2931.044</t>
  </si>
  <si>
    <t>3.250072</t>
  </si>
  <si>
    <t>1372240</t>
  </si>
  <si>
    <t>2620.265336</t>
  </si>
  <si>
    <t>5371.083</t>
  </si>
  <si>
    <t>5.203944</t>
  </si>
  <si>
    <t>2733194</t>
  </si>
  <si>
    <t>9.222526</t>
  </si>
  <si>
    <t>5477711</t>
  </si>
  <si>
    <t>262208 bytes</t>
  </si>
  <si>
    <t>128*256</t>
    <phoneticPr fontId="1" type="noConversion"/>
  </si>
  <si>
    <t>650</t>
  </si>
  <si>
    <t>567.8287</t>
  </si>
  <si>
    <t>Find:188, TP:188, FP:462</t>
  </si>
  <si>
    <t>0.2892</t>
  </si>
  <si>
    <t>0.596169</t>
  </si>
  <si>
    <t>599.296923</t>
  </si>
  <si>
    <t>5496</t>
    <phoneticPr fontId="1" type="noConversion"/>
  </si>
  <si>
    <t>42.530991</t>
  </si>
  <si>
    <t>219.493</t>
  </si>
  <si>
    <t>Find:214, TP:214, FP:42</t>
  </si>
  <si>
    <t>0.8359</t>
  </si>
  <si>
    <t>0.04866</t>
  </si>
  <si>
    <t>88.191406</t>
  </si>
  <si>
    <t>0.845525</t>
  </si>
  <si>
    <t>Estimate all element:</t>
    <phoneticPr fontId="1" type="noConversion"/>
  </si>
  <si>
    <t>6.182 seconds.</t>
    <phoneticPr fontId="1" type="noConversion"/>
  </si>
  <si>
    <t>2102.680</t>
  </si>
  <si>
    <t>16.880</t>
  </si>
  <si>
    <t>221.2558</t>
  </si>
  <si>
    <t>2734.636 s for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</si>
</sst>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0.00_ "/>
    <numFmt numFmtId="177" formatCode="0.0000_);[Red]\(0.0000\)"/>
    <numFmt numFmtId="178" formatCode="0.000_);[Red]\(0.000\)"/>
    <numFmt numFmtId="179" formatCode="0.00_);[Red]\(0.00\)"/>
    <numFmt numFmtId="180" formatCode="_-* #,##0_-;\-* #,##0_-;_-* &quot;-&quot;??_-;_-@_-"/>
    <numFmt numFmtId="181" formatCode="_-* #,##0.000_-;\-* #,##0.000_-;_-* &quot;-&quot;??_-;_-@_-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thick">
        <color rgb="FFFF0000"/>
      </bottom>
      <diagonal/>
    </border>
    <border>
      <left style="medium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49" fontId="0" fillId="0" borderId="0" xfId="0" applyNumberFormat="1" applyBorder="1"/>
    <xf numFmtId="49" fontId="0" fillId="0" borderId="2" xfId="0" applyNumberFormat="1" applyBorder="1"/>
    <xf numFmtId="0" fontId="0" fillId="0" borderId="4" xfId="0" applyBorder="1"/>
    <xf numFmtId="0" fontId="0" fillId="0" borderId="5" xfId="0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2" fillId="0" borderId="3" xfId="0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0" fontId="2" fillId="0" borderId="1" xfId="0" applyFon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7" xfId="0" applyNumberFormat="1" applyFill="1" applyBorder="1"/>
    <xf numFmtId="49" fontId="0" fillId="0" borderId="0" xfId="0" applyNumberFormat="1" applyFill="1" applyBorder="1"/>
    <xf numFmtId="49" fontId="0" fillId="0" borderId="10" xfId="0" applyNumberFormat="1" applyFill="1" applyBorder="1"/>
    <xf numFmtId="49" fontId="0" fillId="0" borderId="11" xfId="0" applyNumberFormat="1" applyFill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4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0" xfId="0" applyNumberFormat="1"/>
    <xf numFmtId="0" fontId="0" fillId="0" borderId="0" xfId="0" applyBorder="1"/>
    <xf numFmtId="49" fontId="0" fillId="0" borderId="26" xfId="0" applyNumberFormat="1" applyBorder="1"/>
    <xf numFmtId="49" fontId="0" fillId="0" borderId="26" xfId="0" applyNumberFormat="1" applyFill="1" applyBorder="1"/>
    <xf numFmtId="49" fontId="0" fillId="0" borderId="27" xfId="0" applyNumberFormat="1" applyBorder="1"/>
    <xf numFmtId="49" fontId="4" fillId="0" borderId="4" xfId="0" applyNumberFormat="1" applyFont="1" applyBorder="1"/>
    <xf numFmtId="49" fontId="0" fillId="0" borderId="28" xfId="0" applyNumberFormat="1" applyBorder="1"/>
    <xf numFmtId="49" fontId="0" fillId="0" borderId="29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0" fillId="0" borderId="0" xfId="0" applyNumberFormat="1"/>
    <xf numFmtId="0" fontId="3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78" fontId="0" fillId="0" borderId="24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178" fontId="0" fillId="0" borderId="21" xfId="0" applyNumberFormat="1" applyBorder="1" applyAlignment="1">
      <alignment horizontal="left" vertical="center"/>
    </xf>
    <xf numFmtId="178" fontId="0" fillId="0" borderId="11" xfId="0" applyNumberFormat="1" applyFill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178" fontId="0" fillId="0" borderId="10" xfId="0" applyNumberFormat="1" applyBorder="1" applyAlignment="1">
      <alignment horizontal="left" vertical="center"/>
    </xf>
    <xf numFmtId="178" fontId="0" fillId="0" borderId="13" xfId="0" applyNumberFormat="1" applyBorder="1" applyAlignment="1">
      <alignment horizontal="left" vertical="center"/>
    </xf>
    <xf numFmtId="177" fontId="6" fillId="0" borderId="11" xfId="0" applyNumberFormat="1" applyFont="1" applyBorder="1"/>
    <xf numFmtId="49" fontId="6" fillId="0" borderId="11" xfId="0" applyNumberFormat="1" applyFont="1" applyBorder="1"/>
    <xf numFmtId="178" fontId="6" fillId="0" borderId="11" xfId="0" applyNumberFormat="1" applyFont="1" applyBorder="1" applyAlignment="1">
      <alignment horizontal="left" vertical="center"/>
    </xf>
    <xf numFmtId="49" fontId="6" fillId="0" borderId="26" xfId="0" applyNumberFormat="1" applyFont="1" applyBorder="1"/>
    <xf numFmtId="0" fontId="2" fillId="0" borderId="4" xfId="0" applyFont="1" applyBorder="1"/>
    <xf numFmtId="0" fontId="0" fillId="0" borderId="9" xfId="0" applyBorder="1"/>
    <xf numFmtId="49" fontId="0" fillId="0" borderId="30" xfId="0" applyNumberFormat="1" applyBorder="1"/>
    <xf numFmtId="0" fontId="0" fillId="0" borderId="12" xfId="0" applyBorder="1"/>
    <xf numFmtId="49" fontId="0" fillId="0" borderId="30" xfId="0" applyNumberFormat="1" applyFill="1" applyBorder="1"/>
    <xf numFmtId="0" fontId="0" fillId="0" borderId="15" xfId="0" applyBorder="1"/>
    <xf numFmtId="49" fontId="0" fillId="0" borderId="8" xfId="0" applyNumberFormat="1" applyFill="1" applyBorder="1"/>
    <xf numFmtId="49" fontId="0" fillId="0" borderId="14" xfId="0" applyNumberFormat="1" applyFill="1" applyBorder="1"/>
    <xf numFmtId="49" fontId="0" fillId="0" borderId="32" xfId="0" applyNumberFormat="1" applyBorder="1"/>
    <xf numFmtId="49" fontId="0" fillId="0" borderId="31" xfId="0" applyNumberFormat="1" applyBorder="1"/>
    <xf numFmtId="49" fontId="0" fillId="0" borderId="30" xfId="0" applyNumberFormat="1" applyBorder="1" applyAlignment="1">
      <alignment wrapText="1"/>
    </xf>
    <xf numFmtId="49" fontId="0" fillId="0" borderId="24" xfId="0" applyNumberFormat="1" applyFill="1" applyBorder="1"/>
    <xf numFmtId="0" fontId="0" fillId="0" borderId="25" xfId="0" applyBorder="1"/>
    <xf numFmtId="177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33" xfId="0" applyNumberFormat="1" applyFon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Fill="1" applyBorder="1"/>
    <xf numFmtId="49" fontId="0" fillId="0" borderId="36" xfId="0" applyNumberFormat="1" applyBorder="1"/>
    <xf numFmtId="49" fontId="0" fillId="0" borderId="37" xfId="0" applyNumberForma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2" fillId="0" borderId="38" xfId="0" applyFont="1" applyBorder="1"/>
    <xf numFmtId="49" fontId="2" fillId="0" borderId="39" xfId="0" applyNumberFormat="1" applyFont="1" applyBorder="1"/>
    <xf numFmtId="49" fontId="2" fillId="0" borderId="40" xfId="0" applyNumberFormat="1" applyFont="1" applyBorder="1"/>
    <xf numFmtId="178" fontId="2" fillId="0" borderId="39" xfId="0" applyNumberFormat="1" applyFont="1" applyBorder="1" applyAlignment="1">
      <alignment horizontal="left" vertical="center"/>
    </xf>
    <xf numFmtId="177" fontId="2" fillId="0" borderId="39" xfId="0" applyNumberFormat="1" applyFont="1" applyBorder="1"/>
    <xf numFmtId="177" fontId="2" fillId="0" borderId="41" xfId="0" applyNumberFormat="1" applyFont="1" applyBorder="1"/>
    <xf numFmtId="49" fontId="4" fillId="0" borderId="42" xfId="0" applyNumberFormat="1" applyFont="1" applyBorder="1"/>
    <xf numFmtId="177" fontId="0" fillId="0" borderId="43" xfId="0" applyNumberFormat="1" applyBorder="1" applyAlignment="1">
      <alignment horizontal="left"/>
    </xf>
    <xf numFmtId="0" fontId="2" fillId="0" borderId="42" xfId="0" applyFont="1" applyBorder="1"/>
    <xf numFmtId="0" fontId="0" fillId="0" borderId="42" xfId="0" applyBorder="1"/>
    <xf numFmtId="0" fontId="5" fillId="0" borderId="42" xfId="0" applyFont="1" applyBorder="1"/>
    <xf numFmtId="49" fontId="0" fillId="0" borderId="43" xfId="0" applyNumberFormat="1" applyBorder="1" applyAlignment="1">
      <alignment horizontal="left"/>
    </xf>
    <xf numFmtId="177" fontId="6" fillId="0" borderId="43" xfId="0" applyNumberFormat="1" applyFont="1" applyBorder="1"/>
    <xf numFmtId="0" fontId="0" fillId="0" borderId="44" xfId="0" applyBorder="1"/>
    <xf numFmtId="49" fontId="0" fillId="0" borderId="45" xfId="0" applyNumberFormat="1" applyBorder="1"/>
    <xf numFmtId="49" fontId="0" fillId="0" borderId="46" xfId="0" applyNumberFormat="1" applyBorder="1"/>
    <xf numFmtId="178" fontId="6" fillId="0" borderId="46" xfId="0" applyNumberFormat="1" applyFont="1" applyBorder="1" applyAlignment="1">
      <alignment horizontal="left" vertical="center"/>
    </xf>
    <xf numFmtId="49" fontId="6" fillId="0" borderId="47" xfId="0" applyNumberFormat="1" applyFont="1" applyBorder="1"/>
    <xf numFmtId="49" fontId="6" fillId="0" borderId="46" xfId="0" applyNumberFormat="1" applyFont="1" applyBorder="1"/>
    <xf numFmtId="177" fontId="6" fillId="0" borderId="46" xfId="0" applyNumberFormat="1" applyFont="1" applyBorder="1"/>
    <xf numFmtId="177" fontId="6" fillId="0" borderId="48" xfId="0" applyNumberFormat="1" applyFont="1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179" fontId="2" fillId="0" borderId="1" xfId="0" applyNumberFormat="1" applyFont="1" applyBorder="1"/>
    <xf numFmtId="178" fontId="0" fillId="0" borderId="8" xfId="0" applyNumberFormat="1" applyFill="1" applyBorder="1" applyAlignment="1">
      <alignment horizontal="left" vertical="center"/>
    </xf>
    <xf numFmtId="0" fontId="5" fillId="0" borderId="5" xfId="0" applyFont="1" applyBorder="1"/>
    <xf numFmtId="49" fontId="0" fillId="0" borderId="25" xfId="0" applyNumberFormat="1" applyBorder="1"/>
    <xf numFmtId="0" fontId="4" fillId="0" borderId="3" xfId="0" applyFont="1" applyBorder="1"/>
    <xf numFmtId="49" fontId="0" fillId="0" borderId="49" xfId="0" applyNumberFormat="1" applyBorder="1"/>
    <xf numFmtId="179" fontId="0" fillId="0" borderId="11" xfId="0" applyNumberFormat="1" applyBorder="1" applyAlignment="1">
      <alignment horizontal="left"/>
    </xf>
    <xf numFmtId="49" fontId="0" fillId="0" borderId="50" xfId="0" applyNumberFormat="1" applyBorder="1"/>
    <xf numFmtId="49" fontId="2" fillId="0" borderId="0" xfId="0" applyNumberFormat="1" applyFont="1" applyFill="1" applyBorder="1"/>
    <xf numFmtId="49" fontId="8" fillId="0" borderId="11" xfId="0" applyNumberFormat="1" applyFont="1" applyBorder="1"/>
    <xf numFmtId="43" fontId="0" fillId="0" borderId="8" xfId="1" applyFont="1" applyBorder="1" applyAlignment="1"/>
    <xf numFmtId="43" fontId="0" fillId="0" borderId="11" xfId="1" applyFont="1" applyBorder="1" applyAlignment="1"/>
    <xf numFmtId="43" fontId="0" fillId="0" borderId="14" xfId="1" applyFont="1" applyBorder="1" applyAlignment="1"/>
    <xf numFmtId="180" fontId="2" fillId="0" borderId="1" xfId="1" applyNumberFormat="1" applyFont="1" applyBorder="1" applyAlignment="1"/>
    <xf numFmtId="180" fontId="0" fillId="0" borderId="8" xfId="1" applyNumberFormat="1" applyFont="1" applyBorder="1" applyAlignment="1"/>
    <xf numFmtId="180" fontId="0" fillId="0" borderId="11" xfId="1" applyNumberFormat="1" applyFont="1" applyBorder="1" applyAlignment="1"/>
    <xf numFmtId="180" fontId="0" fillId="0" borderId="14" xfId="1" applyNumberFormat="1" applyFont="1" applyBorder="1" applyAlignment="1"/>
    <xf numFmtId="181" fontId="0" fillId="0" borderId="9" xfId="1" applyNumberFormat="1" applyFont="1" applyBorder="1" applyAlignment="1"/>
    <xf numFmtId="181" fontId="0" fillId="0" borderId="12" xfId="1" applyNumberFormat="1" applyFont="1" applyBorder="1" applyAlignment="1"/>
    <xf numFmtId="181" fontId="0" fillId="0" borderId="15" xfId="1" applyNumberFormat="1" applyFont="1" applyBorder="1" applyAlignmen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="92" zoomScaleNormal="92" workbookViewId="0">
      <pane ySplit="1" topLeftCell="A56" activePane="bottomLeft" state="frozen"/>
      <selection pane="bottomLeft" activeCell="F68" sqref="F68"/>
    </sheetView>
  </sheetViews>
  <sheetFormatPr defaultRowHeight="15" x14ac:dyDescent="0.3"/>
  <cols>
    <col min="2" max="2" width="27" bestFit="1" customWidth="1"/>
    <col min="3" max="3" width="8" bestFit="1" customWidth="1"/>
    <col min="4" max="4" width="8.5" bestFit="1" customWidth="1"/>
    <col min="5" max="5" width="46.75" style="32" customWidth="1"/>
    <col min="6" max="6" width="22.375" style="45" bestFit="1" customWidth="1"/>
    <col min="7" max="7" width="29.75" style="32" bestFit="1" customWidth="1"/>
    <col min="8" max="8" width="18.625" style="32" bestFit="1" customWidth="1"/>
    <col min="9" max="9" width="15.375" style="42" bestFit="1" customWidth="1"/>
    <col min="10" max="11" width="12.625" style="42" bestFit="1" customWidth="1"/>
    <col min="12" max="12" width="9.625" style="42" bestFit="1" customWidth="1"/>
    <col min="14" max="14" width="9" customWidth="1"/>
    <col min="17" max="17" width="11.625" bestFit="1" customWidth="1"/>
    <col min="18" max="18" width="10.625" style="40" bestFit="1" customWidth="1"/>
  </cols>
  <sheetData>
    <row r="1" spans="2:12" ht="16.2" thickTop="1" thickBot="1" x14ac:dyDescent="0.35">
      <c r="B1" s="83" t="s">
        <v>8</v>
      </c>
      <c r="C1" s="84" t="s">
        <v>0</v>
      </c>
      <c r="D1" s="85" t="s">
        <v>1</v>
      </c>
      <c r="E1" s="85" t="s">
        <v>4</v>
      </c>
      <c r="F1" s="86" t="s">
        <v>69</v>
      </c>
      <c r="G1" s="84" t="s">
        <v>41</v>
      </c>
      <c r="H1" s="84" t="s">
        <v>120</v>
      </c>
      <c r="I1" s="87" t="s">
        <v>123</v>
      </c>
      <c r="J1" s="87" t="s">
        <v>55</v>
      </c>
      <c r="K1" s="87" t="s">
        <v>121</v>
      </c>
      <c r="L1" s="88" t="s">
        <v>53</v>
      </c>
    </row>
    <row r="2" spans="2:12" ht="16.2" thickTop="1" thickBot="1" x14ac:dyDescent="0.35">
      <c r="B2" s="89" t="s">
        <v>49</v>
      </c>
      <c r="C2" s="26" t="s">
        <v>139</v>
      </c>
      <c r="D2" s="27" t="s">
        <v>140</v>
      </c>
      <c r="E2" s="6" t="s">
        <v>141</v>
      </c>
      <c r="F2" s="46">
        <v>68.988</v>
      </c>
      <c r="G2" s="6" t="s">
        <v>307</v>
      </c>
      <c r="H2" s="6" t="s">
        <v>308</v>
      </c>
      <c r="I2" s="72">
        <v>5.0998000000000002E-2</v>
      </c>
      <c r="J2" s="72">
        <v>6.3066409999999999</v>
      </c>
      <c r="K2" s="72">
        <v>0.99877400000000005</v>
      </c>
      <c r="L2" s="90">
        <v>1.2280059999999999</v>
      </c>
    </row>
    <row r="3" spans="2:12" ht="15.6" thickBot="1" x14ac:dyDescent="0.35">
      <c r="B3" s="91" t="s">
        <v>129</v>
      </c>
      <c r="C3" s="8" t="s">
        <v>139</v>
      </c>
      <c r="D3" s="9" t="s">
        <v>149</v>
      </c>
      <c r="E3" s="9" t="s">
        <v>150</v>
      </c>
      <c r="F3" s="51">
        <v>67.989000000000004</v>
      </c>
      <c r="G3" s="34" t="s">
        <v>309</v>
      </c>
      <c r="H3" s="9" t="s">
        <v>310</v>
      </c>
      <c r="I3" s="72">
        <v>4.4520999999999998E-2</v>
      </c>
      <c r="J3" s="72">
        <v>5.5839840000000001</v>
      </c>
      <c r="K3" s="72">
        <v>0.98032600000000003</v>
      </c>
      <c r="L3" s="90">
        <v>1.207481</v>
      </c>
    </row>
    <row r="4" spans="2:12" ht="15.6" thickBot="1" x14ac:dyDescent="0.35">
      <c r="B4" s="92" t="s">
        <v>130</v>
      </c>
      <c r="C4" s="23" t="s">
        <v>139</v>
      </c>
      <c r="D4" s="9" t="s">
        <v>157</v>
      </c>
      <c r="E4" s="9" t="s">
        <v>158</v>
      </c>
      <c r="F4" s="46">
        <v>65.625</v>
      </c>
      <c r="G4" s="34" t="s">
        <v>311</v>
      </c>
      <c r="H4" s="9" t="s">
        <v>312</v>
      </c>
      <c r="I4" s="72">
        <v>4.9383999999999997E-2</v>
      </c>
      <c r="J4" s="72">
        <v>5.9570309999999997</v>
      </c>
      <c r="K4" s="72">
        <v>0.94410099999999997</v>
      </c>
      <c r="L4" s="90">
        <v>1.167611</v>
      </c>
    </row>
    <row r="5" spans="2:12" ht="15.6" thickBot="1" x14ac:dyDescent="0.35">
      <c r="B5" s="93" t="s">
        <v>131</v>
      </c>
      <c r="C5" s="23" t="s">
        <v>139</v>
      </c>
      <c r="D5" s="9" t="s">
        <v>147</v>
      </c>
      <c r="E5" s="9" t="s">
        <v>165</v>
      </c>
      <c r="F5" s="46">
        <v>70.436999999999998</v>
      </c>
      <c r="G5" s="34" t="s">
        <v>313</v>
      </c>
      <c r="H5" s="9" t="s">
        <v>314</v>
      </c>
      <c r="I5" s="72">
        <v>4.5152999999999999E-2</v>
      </c>
      <c r="J5" s="72">
        <v>5.6582030000000003</v>
      </c>
      <c r="K5" s="72">
        <v>0.88041400000000003</v>
      </c>
      <c r="L5" s="90">
        <v>1.100814</v>
      </c>
    </row>
    <row r="6" spans="2:12" ht="15.6" thickBot="1" x14ac:dyDescent="0.35">
      <c r="B6" s="92"/>
      <c r="C6" s="8" t="s">
        <v>139</v>
      </c>
      <c r="D6" s="9" t="s">
        <v>226</v>
      </c>
      <c r="E6" s="9" t="s">
        <v>315</v>
      </c>
      <c r="F6" s="46">
        <v>75.284999999999997</v>
      </c>
      <c r="G6" s="34" t="s">
        <v>316</v>
      </c>
      <c r="H6" s="9" t="s">
        <v>317</v>
      </c>
      <c r="I6" s="72">
        <v>3.5633999999999999E-2</v>
      </c>
      <c r="J6" s="72">
        <v>4.0664059999999997</v>
      </c>
      <c r="K6" s="72">
        <v>0.74018600000000001</v>
      </c>
      <c r="L6" s="90">
        <v>0.95307200000000003</v>
      </c>
    </row>
    <row r="7" spans="2:12" ht="15.6" thickBot="1" x14ac:dyDescent="0.35">
      <c r="B7" s="92"/>
      <c r="C7" s="8" t="s">
        <v>139</v>
      </c>
      <c r="D7" s="24" t="s">
        <v>318</v>
      </c>
      <c r="E7" s="9" t="s">
        <v>319</v>
      </c>
      <c r="F7" s="51">
        <v>78.198999999999998</v>
      </c>
      <c r="G7" s="34" t="s">
        <v>320</v>
      </c>
      <c r="H7" s="9" t="s">
        <v>321</v>
      </c>
      <c r="I7" s="72">
        <v>2.7397999999999999E-2</v>
      </c>
      <c r="J7" s="72">
        <v>3.0058590000000001</v>
      </c>
      <c r="K7" s="72">
        <v>0.46144299999999999</v>
      </c>
      <c r="L7" s="90">
        <v>0.65849999999999997</v>
      </c>
    </row>
    <row r="8" spans="2:12" ht="15.6" thickBot="1" x14ac:dyDescent="0.35">
      <c r="B8" s="92"/>
      <c r="C8" s="8" t="s">
        <v>139</v>
      </c>
      <c r="D8" s="24" t="s">
        <v>322</v>
      </c>
      <c r="E8" s="9" t="s">
        <v>323</v>
      </c>
      <c r="F8" s="9" t="s">
        <v>324</v>
      </c>
      <c r="G8" s="9" t="s">
        <v>325</v>
      </c>
      <c r="H8" s="9" t="s">
        <v>326</v>
      </c>
      <c r="I8" s="72" t="s">
        <v>327</v>
      </c>
      <c r="J8" s="72" t="s">
        <v>328</v>
      </c>
      <c r="K8" s="72" t="s">
        <v>329</v>
      </c>
      <c r="L8" s="90" t="s">
        <v>330</v>
      </c>
    </row>
    <row r="9" spans="2:12" ht="15.6" thickBot="1" x14ac:dyDescent="0.35">
      <c r="B9" s="92"/>
      <c r="C9" s="8" t="s">
        <v>139</v>
      </c>
      <c r="D9" s="24" t="s">
        <v>185</v>
      </c>
      <c r="E9" s="9" t="s">
        <v>186</v>
      </c>
      <c r="F9" s="9" t="s">
        <v>331</v>
      </c>
      <c r="G9" s="9" t="s">
        <v>332</v>
      </c>
      <c r="H9" s="9" t="s">
        <v>333</v>
      </c>
      <c r="I9" s="73" t="s">
        <v>334</v>
      </c>
      <c r="J9" s="73" t="s">
        <v>335</v>
      </c>
      <c r="K9" s="73" t="s">
        <v>336</v>
      </c>
      <c r="L9" s="94" t="s">
        <v>337</v>
      </c>
    </row>
    <row r="10" spans="2:12" ht="15.6" thickBot="1" x14ac:dyDescent="0.35">
      <c r="B10" s="92"/>
      <c r="C10" s="8" t="s">
        <v>139</v>
      </c>
      <c r="D10" s="9" t="s">
        <v>148</v>
      </c>
      <c r="E10" s="9" t="s">
        <v>172</v>
      </c>
      <c r="F10" s="9" t="s">
        <v>338</v>
      </c>
      <c r="G10" s="9" t="s">
        <v>133</v>
      </c>
      <c r="H10" s="9" t="s">
        <v>134</v>
      </c>
      <c r="I10" s="73" t="s">
        <v>339</v>
      </c>
      <c r="J10" s="73" t="s">
        <v>340</v>
      </c>
      <c r="K10" s="73" t="s">
        <v>341</v>
      </c>
      <c r="L10" s="94" t="s">
        <v>342</v>
      </c>
    </row>
    <row r="11" spans="2:12" ht="15.6" thickBot="1" x14ac:dyDescent="0.35">
      <c r="B11" s="92"/>
      <c r="C11" s="8" t="s">
        <v>139</v>
      </c>
      <c r="D11" s="9" t="s">
        <v>260</v>
      </c>
      <c r="E11" s="9" t="s">
        <v>343</v>
      </c>
      <c r="F11" s="9" t="s">
        <v>344</v>
      </c>
      <c r="G11" s="9" t="s">
        <v>345</v>
      </c>
      <c r="H11" s="9" t="s">
        <v>263</v>
      </c>
      <c r="I11" s="73" t="s">
        <v>346</v>
      </c>
      <c r="J11" s="73" t="s">
        <v>347</v>
      </c>
      <c r="K11" s="73" t="s">
        <v>348</v>
      </c>
      <c r="L11" s="94" t="s">
        <v>349</v>
      </c>
    </row>
    <row r="12" spans="2:12" ht="15.6" thickBot="1" x14ac:dyDescent="0.35">
      <c r="B12" s="92"/>
      <c r="C12" s="8" t="s">
        <v>139</v>
      </c>
      <c r="D12" s="9" t="s">
        <v>276</v>
      </c>
      <c r="E12" s="9" t="s">
        <v>350</v>
      </c>
      <c r="F12" s="9" t="s">
        <v>351</v>
      </c>
      <c r="G12" s="9" t="s">
        <v>352</v>
      </c>
      <c r="H12" s="9" t="s">
        <v>353</v>
      </c>
      <c r="I12" s="73" t="s">
        <v>354</v>
      </c>
      <c r="J12" s="73" t="s">
        <v>355</v>
      </c>
      <c r="K12" s="73" t="s">
        <v>356</v>
      </c>
      <c r="L12" s="94" t="s">
        <v>357</v>
      </c>
    </row>
    <row r="13" spans="2:12" ht="15.6" thickBot="1" x14ac:dyDescent="0.35">
      <c r="B13" s="92"/>
      <c r="C13" s="8" t="s">
        <v>139</v>
      </c>
      <c r="D13" s="9" t="s">
        <v>358</v>
      </c>
      <c r="E13" s="9" t="s">
        <v>359</v>
      </c>
      <c r="F13" s="9" t="s">
        <v>360</v>
      </c>
      <c r="G13" s="9" t="s">
        <v>361</v>
      </c>
      <c r="H13" s="9" t="s">
        <v>362</v>
      </c>
      <c r="I13" s="73" t="s">
        <v>363</v>
      </c>
      <c r="J13" s="73" t="s">
        <v>364</v>
      </c>
      <c r="K13" s="73" t="s">
        <v>365</v>
      </c>
      <c r="L13" s="94" t="s">
        <v>366</v>
      </c>
    </row>
    <row r="14" spans="2:12" ht="15.6" thickBot="1" x14ac:dyDescent="0.35">
      <c r="B14" s="92"/>
      <c r="C14" s="8" t="s">
        <v>20</v>
      </c>
      <c r="D14" s="9" t="s">
        <v>140</v>
      </c>
      <c r="E14" s="9" t="s">
        <v>199</v>
      </c>
      <c r="F14" s="9" t="s">
        <v>367</v>
      </c>
      <c r="G14" s="9" t="s">
        <v>368</v>
      </c>
      <c r="H14" s="9" t="s">
        <v>369</v>
      </c>
      <c r="I14" s="73" t="s">
        <v>370</v>
      </c>
      <c r="J14" s="73" t="s">
        <v>371</v>
      </c>
      <c r="K14" s="73" t="s">
        <v>372</v>
      </c>
      <c r="L14" s="94" t="s">
        <v>373</v>
      </c>
    </row>
    <row r="15" spans="2:12" ht="15.6" thickBot="1" x14ac:dyDescent="0.35">
      <c r="B15" s="92"/>
      <c r="C15" s="8" t="s">
        <v>20</v>
      </c>
      <c r="D15" s="9" t="s">
        <v>157</v>
      </c>
      <c r="E15" s="9" t="s">
        <v>212</v>
      </c>
      <c r="F15" s="9" t="s">
        <v>374</v>
      </c>
      <c r="G15" s="9" t="s">
        <v>375</v>
      </c>
      <c r="H15" s="9" t="s">
        <v>376</v>
      </c>
      <c r="I15" s="73" t="s">
        <v>377</v>
      </c>
      <c r="J15" s="73" t="s">
        <v>378</v>
      </c>
      <c r="K15" s="73" t="s">
        <v>379</v>
      </c>
      <c r="L15" s="94" t="s">
        <v>380</v>
      </c>
    </row>
    <row r="16" spans="2:12" ht="15.6" thickBot="1" x14ac:dyDescent="0.35">
      <c r="B16" s="92"/>
      <c r="C16" s="8" t="s">
        <v>20</v>
      </c>
      <c r="D16" s="9" t="s">
        <v>226</v>
      </c>
      <c r="E16" s="9" t="s">
        <v>227</v>
      </c>
      <c r="F16" s="9" t="s">
        <v>381</v>
      </c>
      <c r="G16" s="9" t="s">
        <v>382</v>
      </c>
      <c r="H16" s="9" t="s">
        <v>383</v>
      </c>
      <c r="I16" s="73" t="s">
        <v>384</v>
      </c>
      <c r="J16" s="73" t="s">
        <v>385</v>
      </c>
      <c r="K16" s="73" t="s">
        <v>386</v>
      </c>
      <c r="L16" s="94" t="s">
        <v>387</v>
      </c>
    </row>
    <row r="17" spans="2:13" ht="15.6" thickBot="1" x14ac:dyDescent="0.35">
      <c r="B17" s="92"/>
      <c r="C17" s="8" t="s">
        <v>20</v>
      </c>
      <c r="D17" s="9" t="s">
        <v>318</v>
      </c>
      <c r="E17" s="9" t="s">
        <v>395</v>
      </c>
      <c r="F17" s="9" t="s">
        <v>396</v>
      </c>
      <c r="G17" s="9" t="s">
        <v>397</v>
      </c>
      <c r="H17" s="9" t="s">
        <v>398</v>
      </c>
      <c r="I17" s="73" t="s">
        <v>399</v>
      </c>
      <c r="J17" s="73" t="s">
        <v>400</v>
      </c>
      <c r="K17" s="73" t="s">
        <v>401</v>
      </c>
      <c r="L17" s="94" t="s">
        <v>402</v>
      </c>
    </row>
    <row r="18" spans="2:13" ht="15.6" thickBot="1" x14ac:dyDescent="0.35">
      <c r="B18" s="92"/>
      <c r="C18" s="8" t="s">
        <v>20</v>
      </c>
      <c r="D18" s="9" t="s">
        <v>322</v>
      </c>
      <c r="E18" s="9" t="s">
        <v>403</v>
      </c>
      <c r="F18" s="46">
        <v>116.396</v>
      </c>
      <c r="G18" s="34" t="s">
        <v>404</v>
      </c>
      <c r="H18" s="9" t="s">
        <v>134</v>
      </c>
      <c r="I18" s="72">
        <v>2.8590999999999998E-2</v>
      </c>
      <c r="J18" s="72">
        <v>1.770508</v>
      </c>
      <c r="K18" s="72">
        <v>0.35457300000000003</v>
      </c>
      <c r="L18" s="90">
        <v>0.51488</v>
      </c>
    </row>
    <row r="19" spans="2:13" ht="15.6" thickBot="1" x14ac:dyDescent="0.35">
      <c r="B19" s="92"/>
      <c r="C19" s="8" t="s">
        <v>20</v>
      </c>
      <c r="D19" s="9" t="s">
        <v>185</v>
      </c>
      <c r="E19" s="9" t="s">
        <v>234</v>
      </c>
      <c r="F19" s="46">
        <v>115.672</v>
      </c>
      <c r="G19" s="34" t="s">
        <v>407</v>
      </c>
      <c r="H19" s="9" t="s">
        <v>408</v>
      </c>
      <c r="I19" s="72">
        <v>5.7685E-2</v>
      </c>
      <c r="J19" s="72">
        <v>4.1826169999999996</v>
      </c>
      <c r="K19" s="72">
        <v>1.006526</v>
      </c>
      <c r="L19" s="90">
        <v>1.2097070000000001</v>
      </c>
    </row>
    <row r="20" spans="2:13" ht="15.6" thickBot="1" x14ac:dyDescent="0.35">
      <c r="B20" s="92"/>
      <c r="C20" s="8" t="s">
        <v>20</v>
      </c>
      <c r="D20" s="24" t="s">
        <v>193</v>
      </c>
      <c r="E20" s="9" t="s">
        <v>126</v>
      </c>
      <c r="F20" s="46">
        <v>115.748</v>
      </c>
      <c r="G20" s="34" t="s">
        <v>411</v>
      </c>
      <c r="H20" s="9" t="s">
        <v>369</v>
      </c>
      <c r="I20" s="72">
        <v>5.2843000000000001E-2</v>
      </c>
      <c r="J20" s="72">
        <v>3.9707029999999999</v>
      </c>
      <c r="K20" s="72">
        <v>0.98486099999999999</v>
      </c>
      <c r="L20" s="90">
        <v>1.187506</v>
      </c>
    </row>
    <row r="21" spans="2:13" ht="15.6" thickBot="1" x14ac:dyDescent="0.35">
      <c r="B21" s="92"/>
      <c r="C21" s="8" t="s">
        <v>20</v>
      </c>
      <c r="D21" s="24" t="s">
        <v>177</v>
      </c>
      <c r="E21" s="9" t="s">
        <v>244</v>
      </c>
      <c r="F21" s="46">
        <v>106.14100000000001</v>
      </c>
      <c r="G21" s="34" t="s">
        <v>412</v>
      </c>
      <c r="H21" s="9" t="s">
        <v>413</v>
      </c>
      <c r="I21" s="72">
        <v>5.6877999999999998E-2</v>
      </c>
      <c r="J21" s="72">
        <v>3.7998050000000001</v>
      </c>
      <c r="K21" s="72">
        <v>0.937585</v>
      </c>
      <c r="L21" s="90">
        <v>1.1354690000000001</v>
      </c>
    </row>
    <row r="22" spans="2:13" ht="15.6" thickBot="1" x14ac:dyDescent="0.35">
      <c r="B22" s="92"/>
      <c r="C22" s="8" t="s">
        <v>20</v>
      </c>
      <c r="D22" s="9" t="s">
        <v>148</v>
      </c>
      <c r="E22" s="9" t="s">
        <v>247</v>
      </c>
      <c r="F22" s="46">
        <v>121.124</v>
      </c>
      <c r="G22" s="34" t="s">
        <v>414</v>
      </c>
      <c r="H22" s="9" t="s">
        <v>415</v>
      </c>
      <c r="I22" s="72">
        <v>5.3012999999999998E-2</v>
      </c>
      <c r="J22" s="72">
        <v>3.3876949999999999</v>
      </c>
      <c r="K22" s="72">
        <v>0.85234799999999999</v>
      </c>
      <c r="L22" s="90">
        <v>1.0446569999999999</v>
      </c>
    </row>
    <row r="23" spans="2:13" ht="15.6" thickBot="1" x14ac:dyDescent="0.35">
      <c r="B23" s="92"/>
      <c r="C23" s="8" t="s">
        <v>20</v>
      </c>
      <c r="D23" s="9" t="s">
        <v>252</v>
      </c>
      <c r="E23" s="9" t="s">
        <v>253</v>
      </c>
      <c r="F23" s="46">
        <v>119.292</v>
      </c>
      <c r="G23" s="34" t="s">
        <v>416</v>
      </c>
      <c r="H23" s="9" t="s">
        <v>417</v>
      </c>
      <c r="I23" s="72">
        <v>3.9681000000000001E-2</v>
      </c>
      <c r="J23" s="72">
        <v>2.4667970000000001</v>
      </c>
      <c r="K23" s="72">
        <v>0.68201999999999996</v>
      </c>
      <c r="L23" s="90">
        <v>0.86349600000000004</v>
      </c>
    </row>
    <row r="24" spans="2:13" ht="15.6" thickBot="1" x14ac:dyDescent="0.35">
      <c r="B24" s="92"/>
      <c r="C24" s="8" t="s">
        <v>20</v>
      </c>
      <c r="D24" s="9" t="s">
        <v>260</v>
      </c>
      <c r="E24" s="9" t="s">
        <v>418</v>
      </c>
      <c r="F24" s="46">
        <v>105.289</v>
      </c>
      <c r="G24" s="34" t="s">
        <v>419</v>
      </c>
      <c r="H24" s="9" t="s">
        <v>420</v>
      </c>
      <c r="I24" s="72">
        <v>2.9992000000000001E-2</v>
      </c>
      <c r="J24" s="72">
        <v>1.8515619999999999</v>
      </c>
      <c r="K24" s="72">
        <v>0.35638399999999998</v>
      </c>
      <c r="L24" s="90">
        <v>0.51713799999999999</v>
      </c>
    </row>
    <row r="25" spans="2:13" ht="15.6" thickBot="1" x14ac:dyDescent="0.35">
      <c r="B25" s="92"/>
      <c r="C25" s="8" t="s">
        <v>20</v>
      </c>
      <c r="D25" s="9" t="s">
        <v>268</v>
      </c>
      <c r="E25" s="9" t="s">
        <v>269</v>
      </c>
      <c r="F25" s="46">
        <v>112.73099999999999</v>
      </c>
      <c r="G25" s="34" t="s">
        <v>405</v>
      </c>
      <c r="H25" s="9" t="s">
        <v>406</v>
      </c>
      <c r="I25" s="72">
        <v>2.6869000000000001E-2</v>
      </c>
      <c r="J25" s="72">
        <v>1.438477</v>
      </c>
      <c r="K25" s="72">
        <v>0.26193</v>
      </c>
      <c r="L25" s="90">
        <v>0.39257399999999998</v>
      </c>
    </row>
    <row r="26" spans="2:13" ht="15.6" thickBot="1" x14ac:dyDescent="0.35">
      <c r="B26" s="92"/>
      <c r="C26" s="8" t="s">
        <v>20</v>
      </c>
      <c r="D26" s="9" t="s">
        <v>276</v>
      </c>
      <c r="E26" s="9" t="s">
        <v>277</v>
      </c>
      <c r="F26" s="46">
        <v>112.18600000000001</v>
      </c>
      <c r="G26" s="34" t="s">
        <v>421</v>
      </c>
      <c r="H26" s="9" t="s">
        <v>422</v>
      </c>
      <c r="I26" s="72">
        <v>1.7996000000000002E-2</v>
      </c>
      <c r="J26" s="72">
        <v>0.89160200000000001</v>
      </c>
      <c r="K26" s="72">
        <v>0.37113600000000002</v>
      </c>
      <c r="L26" s="90">
        <v>0.48376200000000003</v>
      </c>
    </row>
    <row r="27" spans="2:13" ht="15.6" thickBot="1" x14ac:dyDescent="0.35">
      <c r="B27" s="92"/>
      <c r="C27" s="30" t="s">
        <v>388</v>
      </c>
      <c r="D27" s="31" t="s">
        <v>276</v>
      </c>
      <c r="E27" s="31" t="s">
        <v>389</v>
      </c>
      <c r="F27" s="47">
        <v>435.99</v>
      </c>
      <c r="G27" s="38" t="s">
        <v>409</v>
      </c>
      <c r="H27" s="31" t="s">
        <v>410</v>
      </c>
      <c r="I27" s="72">
        <v>5.9480999999999999E-2</v>
      </c>
      <c r="J27" s="72">
        <v>0.84179700000000002</v>
      </c>
      <c r="K27" s="72">
        <v>0.32552700000000001</v>
      </c>
      <c r="L27" s="90">
        <v>0.42815399999999998</v>
      </c>
    </row>
    <row r="28" spans="2:13" ht="15.6" thickBot="1" x14ac:dyDescent="0.35">
      <c r="B28" s="92"/>
      <c r="C28" s="8"/>
      <c r="D28" s="9"/>
      <c r="E28" s="9"/>
      <c r="F28" s="57"/>
      <c r="G28" s="58"/>
      <c r="H28" s="56"/>
      <c r="I28" s="55"/>
      <c r="J28" s="55"/>
      <c r="K28" s="55"/>
      <c r="L28" s="95"/>
      <c r="M28" s="22"/>
    </row>
    <row r="29" spans="2:13" ht="15.6" thickBot="1" x14ac:dyDescent="0.35">
      <c r="B29" s="96"/>
      <c r="C29" s="97"/>
      <c r="D29" s="98"/>
      <c r="E29" s="98"/>
      <c r="F29" s="99"/>
      <c r="G29" s="100"/>
      <c r="H29" s="101"/>
      <c r="I29" s="102"/>
      <c r="J29" s="102"/>
      <c r="K29" s="102"/>
      <c r="L29" s="103"/>
    </row>
    <row r="30" spans="2:13" ht="16.2" thickTop="1" thickBot="1" x14ac:dyDescent="0.35">
      <c r="B30" s="37" t="s">
        <v>71</v>
      </c>
      <c r="C30" s="26">
        <v>512</v>
      </c>
      <c r="D30" s="27" t="s">
        <v>21</v>
      </c>
      <c r="E30" s="27" t="s">
        <v>80</v>
      </c>
      <c r="F30" s="49">
        <v>87.600999999999999</v>
      </c>
      <c r="G30" s="27" t="s">
        <v>81</v>
      </c>
      <c r="H30" s="27" t="s">
        <v>88</v>
      </c>
      <c r="I30" s="72">
        <v>4.3451999999999998E-2</v>
      </c>
      <c r="J30" s="72">
        <v>5.3554690000000003</v>
      </c>
      <c r="K30" s="72">
        <v>38.514884000000002</v>
      </c>
      <c r="L30" s="90">
        <v>39.927731999999999</v>
      </c>
    </row>
    <row r="31" spans="2:13" ht="15.6" thickBot="1" x14ac:dyDescent="0.35">
      <c r="B31" s="3"/>
      <c r="C31" s="8"/>
      <c r="D31" s="9" t="s">
        <v>2</v>
      </c>
      <c r="E31" s="9" t="s">
        <v>84</v>
      </c>
      <c r="F31" s="46">
        <v>100.911</v>
      </c>
      <c r="G31" s="34" t="s">
        <v>86</v>
      </c>
      <c r="H31" s="9" t="s">
        <v>85</v>
      </c>
      <c r="I31" s="72">
        <v>4.6648000000000002E-2</v>
      </c>
      <c r="J31" s="72">
        <v>5.8554690000000003</v>
      </c>
      <c r="K31" s="72">
        <v>38.810318000000002</v>
      </c>
      <c r="L31" s="90">
        <v>40.237515000000002</v>
      </c>
    </row>
    <row r="32" spans="2:13" ht="15.6" thickBot="1" x14ac:dyDescent="0.35">
      <c r="B32" s="3"/>
      <c r="C32" s="23"/>
      <c r="D32" s="9" t="s">
        <v>23</v>
      </c>
      <c r="E32" s="9" t="s">
        <v>34</v>
      </c>
      <c r="F32" s="46">
        <v>97.301000000000002</v>
      </c>
      <c r="G32" s="34" t="s">
        <v>87</v>
      </c>
      <c r="H32" s="9" t="s">
        <v>57</v>
      </c>
      <c r="I32" s="72">
        <v>4.8258000000000002E-2</v>
      </c>
      <c r="J32" s="72">
        <v>5.9511719999999997</v>
      </c>
      <c r="K32" s="72">
        <v>41.467312999999997</v>
      </c>
      <c r="L32" s="90">
        <v>42.983353999999999</v>
      </c>
    </row>
    <row r="33" spans="2:12" ht="15.6" thickBot="1" x14ac:dyDescent="0.35">
      <c r="B33" s="3"/>
      <c r="C33" s="8"/>
      <c r="D33" s="9" t="s">
        <v>24</v>
      </c>
      <c r="E33" s="9" t="s">
        <v>92</v>
      </c>
      <c r="F33" s="46">
        <v>97.653000000000006</v>
      </c>
      <c r="G33" s="34" t="s">
        <v>94</v>
      </c>
      <c r="H33" s="9" t="s">
        <v>93</v>
      </c>
      <c r="I33" s="72">
        <v>4.8815999999999998E-2</v>
      </c>
      <c r="J33" s="72">
        <v>6.046875</v>
      </c>
      <c r="K33" s="72">
        <v>38.334111</v>
      </c>
      <c r="L33" s="90">
        <v>39.737543000000002</v>
      </c>
    </row>
    <row r="34" spans="2:12" ht="15.6" thickBot="1" x14ac:dyDescent="0.35">
      <c r="B34" s="3"/>
      <c r="C34" s="8"/>
      <c r="D34" s="24" t="s">
        <v>3</v>
      </c>
      <c r="E34" s="9" t="s">
        <v>95</v>
      </c>
      <c r="F34" s="46">
        <v>96.74</v>
      </c>
      <c r="G34" s="34" t="s">
        <v>97</v>
      </c>
      <c r="H34" s="9" t="s">
        <v>96</v>
      </c>
      <c r="I34" s="72">
        <v>4.3317000000000001E-2</v>
      </c>
      <c r="J34" s="72">
        <v>5.7050780000000003</v>
      </c>
      <c r="K34" s="72">
        <v>39.329030000000003</v>
      </c>
      <c r="L34" s="90">
        <v>40.766568999999997</v>
      </c>
    </row>
    <row r="35" spans="2:12" ht="15.6" thickBot="1" x14ac:dyDescent="0.35">
      <c r="B35" s="3"/>
      <c r="C35" s="8"/>
      <c r="D35" s="24" t="s">
        <v>25</v>
      </c>
      <c r="E35" s="9" t="s">
        <v>98</v>
      </c>
      <c r="F35" s="46">
        <v>130.62799999999999</v>
      </c>
      <c r="G35" s="34" t="s">
        <v>99</v>
      </c>
      <c r="H35" s="9" t="s">
        <v>93</v>
      </c>
      <c r="I35" s="72">
        <v>3.7630999999999998E-2</v>
      </c>
      <c r="J35" s="72">
        <v>4.34375</v>
      </c>
      <c r="K35" s="72">
        <v>39.770735999999999</v>
      </c>
      <c r="L35" s="90">
        <v>41.224938999999999</v>
      </c>
    </row>
    <row r="36" spans="2:12" ht="15.6" thickBot="1" x14ac:dyDescent="0.35">
      <c r="B36" s="3"/>
      <c r="C36" s="8"/>
      <c r="D36" s="9"/>
      <c r="E36" s="9"/>
      <c r="F36" s="46"/>
      <c r="G36" s="34"/>
      <c r="H36" s="9"/>
      <c r="I36" s="72"/>
      <c r="J36" s="72"/>
      <c r="K36" s="72"/>
      <c r="L36" s="90"/>
    </row>
    <row r="37" spans="2:12" ht="15.6" thickBot="1" x14ac:dyDescent="0.35">
      <c r="B37" s="3"/>
      <c r="C37" s="8" t="s">
        <v>20</v>
      </c>
      <c r="D37" s="9" t="s">
        <v>21</v>
      </c>
      <c r="E37" s="9" t="s">
        <v>42</v>
      </c>
      <c r="F37" s="46">
        <v>176.667</v>
      </c>
      <c r="G37" s="34" t="s">
        <v>43</v>
      </c>
      <c r="H37" s="9" t="s">
        <v>100</v>
      </c>
      <c r="I37" s="72">
        <v>5.9753000000000001E-2</v>
      </c>
      <c r="J37" s="72">
        <v>4.2197269999999998</v>
      </c>
      <c r="K37" s="72">
        <v>23.500529</v>
      </c>
      <c r="L37" s="90">
        <v>24.330231999999999</v>
      </c>
    </row>
    <row r="38" spans="2:12" ht="15.6" thickBot="1" x14ac:dyDescent="0.35">
      <c r="B38" s="3"/>
      <c r="C38" s="8"/>
      <c r="D38" s="9" t="s">
        <v>2</v>
      </c>
      <c r="E38" s="9" t="s">
        <v>44</v>
      </c>
      <c r="F38" s="46">
        <v>184.636</v>
      </c>
      <c r="G38" s="34" t="s">
        <v>46</v>
      </c>
      <c r="H38" s="9" t="s">
        <v>45</v>
      </c>
      <c r="I38" s="72">
        <v>6.3125000000000001E-2</v>
      </c>
      <c r="J38" s="72">
        <v>4.4443359999999998</v>
      </c>
      <c r="K38" s="72">
        <v>23.485074999999998</v>
      </c>
      <c r="L38" s="90">
        <v>24.325042</v>
      </c>
    </row>
    <row r="39" spans="2:12" ht="15.6" thickBot="1" x14ac:dyDescent="0.35">
      <c r="B39" s="3"/>
      <c r="C39" s="8"/>
      <c r="D39" s="9" t="s">
        <v>23</v>
      </c>
      <c r="E39" s="9" t="s">
        <v>47</v>
      </c>
      <c r="F39" s="46">
        <v>191.24600000000001</v>
      </c>
      <c r="G39" s="34" t="s">
        <v>48</v>
      </c>
      <c r="H39" s="9" t="s">
        <v>104</v>
      </c>
      <c r="I39" s="72">
        <v>5.4815999999999997E-2</v>
      </c>
      <c r="J39" s="72">
        <v>3.9296880000000001</v>
      </c>
      <c r="K39" s="72">
        <v>24.379484999999999</v>
      </c>
      <c r="L39" s="90">
        <v>25.240195</v>
      </c>
    </row>
    <row r="40" spans="2:12" ht="15.6" thickBot="1" x14ac:dyDescent="0.35">
      <c r="B40" s="3"/>
      <c r="C40" s="8"/>
      <c r="D40" s="9" t="s">
        <v>24</v>
      </c>
      <c r="E40" s="9" t="s">
        <v>105</v>
      </c>
      <c r="F40" s="46">
        <v>175.65700000000001</v>
      </c>
      <c r="G40" s="34" t="s">
        <v>107</v>
      </c>
      <c r="H40" s="9" t="s">
        <v>106</v>
      </c>
      <c r="I40" s="72">
        <v>5.9631999999999998E-2</v>
      </c>
      <c r="J40" s="72">
        <v>4.3730469999999997</v>
      </c>
      <c r="K40" s="72">
        <v>23.324776</v>
      </c>
      <c r="L40" s="90">
        <v>24.156462999999999</v>
      </c>
    </row>
    <row r="41" spans="2:12" ht="15.6" thickBot="1" x14ac:dyDescent="0.35">
      <c r="B41" s="3"/>
      <c r="C41" s="8"/>
      <c r="D41" s="24" t="s">
        <v>3</v>
      </c>
      <c r="E41" s="9" t="s">
        <v>126</v>
      </c>
      <c r="F41" s="46" t="s">
        <v>127</v>
      </c>
      <c r="G41" s="34" t="s">
        <v>112</v>
      </c>
      <c r="H41" s="9" t="s">
        <v>111</v>
      </c>
      <c r="I41" s="72">
        <v>4.6205999999999997E-2</v>
      </c>
      <c r="J41" s="72">
        <v>3.4033199999999999</v>
      </c>
      <c r="K41" s="72">
        <v>24.527149000000001</v>
      </c>
      <c r="L41" s="90">
        <v>25.401681</v>
      </c>
    </row>
    <row r="42" spans="2:12" ht="15.6" thickBot="1" x14ac:dyDescent="0.35">
      <c r="B42" s="3"/>
      <c r="C42" s="8"/>
      <c r="D42" s="9" t="s">
        <v>25</v>
      </c>
      <c r="E42" s="9" t="s">
        <v>110</v>
      </c>
      <c r="F42" s="45">
        <v>229.69399999999999</v>
      </c>
      <c r="G42" s="34" t="s">
        <v>114</v>
      </c>
      <c r="H42" s="9" t="s">
        <v>113</v>
      </c>
      <c r="I42" s="72">
        <v>5.3649000000000002E-2</v>
      </c>
      <c r="J42" s="72">
        <v>3.598633</v>
      </c>
      <c r="K42" s="72">
        <v>25.165087</v>
      </c>
      <c r="L42" s="90">
        <v>26.055175999999999</v>
      </c>
    </row>
    <row r="43" spans="2:12" ht="15.6" thickBot="1" x14ac:dyDescent="0.35">
      <c r="B43" s="3"/>
      <c r="C43" s="8"/>
      <c r="D43" s="9"/>
      <c r="E43" s="9"/>
      <c r="F43" s="46"/>
      <c r="G43" s="34"/>
      <c r="H43" s="9"/>
      <c r="I43" s="72"/>
      <c r="J43" s="72"/>
      <c r="K43" s="72"/>
      <c r="L43" s="90"/>
    </row>
    <row r="44" spans="2:12" ht="15.6" thickBot="1" x14ac:dyDescent="0.35">
      <c r="B44" s="3"/>
      <c r="C44" s="8" t="s">
        <v>22</v>
      </c>
      <c r="D44" s="9" t="s">
        <v>2</v>
      </c>
      <c r="E44" s="9" t="s">
        <v>35</v>
      </c>
      <c r="F44" s="46" t="s">
        <v>124</v>
      </c>
      <c r="G44" s="34" t="s">
        <v>40</v>
      </c>
      <c r="H44" s="9" t="s">
        <v>73</v>
      </c>
      <c r="I44" s="72">
        <v>3.2597000000000001E-2</v>
      </c>
      <c r="J44" s="72">
        <v>7.0898440000000003</v>
      </c>
      <c r="K44" s="72">
        <v>64.166327999999993</v>
      </c>
      <c r="L44" s="90">
        <v>66.594944999999996</v>
      </c>
    </row>
    <row r="45" spans="2:12" ht="15.6" thickBot="1" x14ac:dyDescent="0.35">
      <c r="B45" s="4"/>
      <c r="C45" s="11"/>
      <c r="D45" s="12" t="s">
        <v>3</v>
      </c>
      <c r="E45" s="12" t="s">
        <v>36</v>
      </c>
      <c r="F45" s="48" t="s">
        <v>125</v>
      </c>
      <c r="G45" s="12" t="s">
        <v>33</v>
      </c>
      <c r="H45" s="12" t="s">
        <v>50</v>
      </c>
      <c r="I45" s="72">
        <v>3.0567E-2</v>
      </c>
      <c r="J45" s="72">
        <v>6.5117190000000003</v>
      </c>
      <c r="K45" s="72">
        <v>63.108451000000002</v>
      </c>
      <c r="L45" s="90">
        <v>65.475786999999997</v>
      </c>
    </row>
    <row r="46" spans="2:12" ht="16.2" thickTop="1" thickBot="1" x14ac:dyDescent="0.35">
      <c r="B46" s="28" t="s">
        <v>37</v>
      </c>
      <c r="C46" s="26">
        <v>512</v>
      </c>
      <c r="D46" s="27" t="s">
        <v>21</v>
      </c>
      <c r="E46" s="27" t="s">
        <v>77</v>
      </c>
      <c r="F46" s="49" t="s">
        <v>76</v>
      </c>
      <c r="G46" s="39" t="s">
        <v>79</v>
      </c>
      <c r="H46" s="27" t="s">
        <v>78</v>
      </c>
      <c r="I46" s="72"/>
      <c r="J46" s="72"/>
      <c r="K46" s="72"/>
      <c r="L46" s="90"/>
    </row>
    <row r="47" spans="2:12" ht="15.6" thickBot="1" x14ac:dyDescent="0.35">
      <c r="B47" s="3"/>
      <c r="C47" s="8"/>
      <c r="D47" s="24" t="s">
        <v>3</v>
      </c>
      <c r="E47" s="24" t="s">
        <v>38</v>
      </c>
      <c r="F47" s="50" t="s">
        <v>56</v>
      </c>
      <c r="G47" s="35" t="s">
        <v>39</v>
      </c>
      <c r="H47" s="9" t="s">
        <v>57</v>
      </c>
      <c r="I47" s="72"/>
      <c r="J47" s="72"/>
      <c r="K47" s="72"/>
      <c r="L47" s="90"/>
    </row>
    <row r="48" spans="2:12" ht="15.6" thickBot="1" x14ac:dyDescent="0.35">
      <c r="B48" s="3"/>
      <c r="C48" s="8" t="s">
        <v>22</v>
      </c>
      <c r="D48" s="9" t="s">
        <v>2</v>
      </c>
      <c r="E48" s="9" t="s">
        <v>65</v>
      </c>
      <c r="F48" s="48">
        <v>276.767</v>
      </c>
      <c r="G48" s="12" t="s">
        <v>66</v>
      </c>
      <c r="H48" s="12">
        <v>0.74219999999999997</v>
      </c>
      <c r="I48" s="72"/>
      <c r="J48" s="72"/>
      <c r="K48" s="72"/>
      <c r="L48" s="90"/>
    </row>
    <row r="49" spans="2:18" ht="15.6" thickBot="1" x14ac:dyDescent="0.35">
      <c r="B49" s="4"/>
      <c r="C49" s="11"/>
      <c r="D49" s="12" t="s">
        <v>3</v>
      </c>
      <c r="E49" s="12" t="s">
        <v>60</v>
      </c>
      <c r="F49" s="48" t="s">
        <v>58</v>
      </c>
      <c r="G49" s="36" t="s">
        <v>61</v>
      </c>
      <c r="H49" s="12" t="s">
        <v>59</v>
      </c>
      <c r="I49" s="72"/>
      <c r="J49" s="72"/>
      <c r="K49" s="72"/>
      <c r="L49" s="90"/>
    </row>
    <row r="50" spans="2:18" ht="15.6" thickTop="1" x14ac:dyDescent="0.3">
      <c r="B50" s="33"/>
      <c r="C50" s="1"/>
      <c r="D50" s="1"/>
      <c r="E50" s="1"/>
      <c r="F50" s="51"/>
      <c r="G50" s="1"/>
    </row>
    <row r="51" spans="2:18" x14ac:dyDescent="0.3">
      <c r="B51" s="33"/>
      <c r="C51" s="1"/>
      <c r="D51" s="1"/>
      <c r="E51" s="1"/>
      <c r="F51" s="51"/>
      <c r="G51" s="1"/>
    </row>
    <row r="52" spans="2:18" x14ac:dyDescent="0.3">
      <c r="B52" s="33"/>
      <c r="C52" s="1"/>
      <c r="D52" s="1"/>
      <c r="E52" s="1"/>
      <c r="F52" s="51"/>
      <c r="G52" s="1"/>
    </row>
    <row r="54" spans="2:18" ht="15.6" thickBot="1" x14ac:dyDescent="0.35"/>
    <row r="55" spans="2:18" ht="16.2" thickTop="1" thickBot="1" x14ac:dyDescent="0.35">
      <c r="B55" s="17" t="s">
        <v>9</v>
      </c>
      <c r="C55" s="15" t="s">
        <v>0</v>
      </c>
      <c r="D55" s="16" t="s">
        <v>1</v>
      </c>
      <c r="E55" s="16" t="s">
        <v>4</v>
      </c>
      <c r="F55" s="44" t="s">
        <v>5</v>
      </c>
      <c r="G55" s="15" t="s">
        <v>41</v>
      </c>
      <c r="H55" s="15" t="s">
        <v>51</v>
      </c>
      <c r="I55" s="41" t="s">
        <v>54</v>
      </c>
      <c r="J55" s="41" t="s">
        <v>55</v>
      </c>
      <c r="L55"/>
      <c r="N55" s="40"/>
      <c r="R55"/>
    </row>
    <row r="56" spans="2:18" ht="16.2" thickTop="1" thickBot="1" x14ac:dyDescent="0.35">
      <c r="B56" s="3"/>
      <c r="C56" s="5" t="s">
        <v>7</v>
      </c>
      <c r="D56" s="6"/>
      <c r="E56" s="34" t="s">
        <v>62</v>
      </c>
      <c r="F56" s="52" t="s">
        <v>116</v>
      </c>
      <c r="G56" s="6" t="s">
        <v>63</v>
      </c>
      <c r="H56" s="72" t="s">
        <v>64</v>
      </c>
      <c r="I56" s="72">
        <v>0.92674636718750003</v>
      </c>
      <c r="J56" s="72">
        <v>1552.2148380078127</v>
      </c>
      <c r="L56" s="32"/>
      <c r="M56" s="43"/>
      <c r="N56" s="40"/>
      <c r="R56"/>
    </row>
    <row r="57" spans="2:18" ht="15.6" thickBot="1" x14ac:dyDescent="0.35">
      <c r="B57" s="3"/>
      <c r="C57" s="8" t="s">
        <v>19</v>
      </c>
      <c r="D57" s="9"/>
      <c r="E57" s="34" t="s">
        <v>67</v>
      </c>
      <c r="F57" s="53" t="s">
        <v>117</v>
      </c>
      <c r="G57" s="9" t="s">
        <v>68</v>
      </c>
      <c r="H57" s="72">
        <v>0.1366</v>
      </c>
      <c r="I57" s="72">
        <v>0.93383382926829284</v>
      </c>
      <c r="J57" s="72">
        <v>959.35738732926814</v>
      </c>
      <c r="L57" s="32"/>
      <c r="N57" s="40"/>
      <c r="R57"/>
    </row>
    <row r="58" spans="2:18" ht="15.6" thickBot="1" x14ac:dyDescent="0.35">
      <c r="B58" s="3"/>
      <c r="C58" s="23" t="s">
        <v>11</v>
      </c>
      <c r="D58" s="9"/>
      <c r="E58" s="34" t="s">
        <v>74</v>
      </c>
      <c r="F58" s="53" t="s">
        <v>115</v>
      </c>
      <c r="G58" s="9" t="s">
        <v>75</v>
      </c>
      <c r="H58" s="72">
        <v>0.15429999999999999</v>
      </c>
      <c r="I58" s="72">
        <v>0.93089420898437492</v>
      </c>
      <c r="J58" s="72">
        <v>759.41117067382811</v>
      </c>
      <c r="L58" s="32"/>
      <c r="N58" s="40"/>
      <c r="R58"/>
    </row>
    <row r="59" spans="2:18" ht="15.6" thickBot="1" x14ac:dyDescent="0.35">
      <c r="B59" s="3"/>
      <c r="C59" s="8" t="s">
        <v>16</v>
      </c>
      <c r="D59" s="9"/>
      <c r="E59" s="34" t="s">
        <v>82</v>
      </c>
      <c r="F59" s="53" t="s">
        <v>118</v>
      </c>
      <c r="G59" s="9" t="s">
        <v>83</v>
      </c>
      <c r="H59" s="72">
        <v>0.15759999999999999</v>
      </c>
      <c r="I59" s="72">
        <v>0.92753643229166649</v>
      </c>
      <c r="J59" s="72">
        <v>496.55552293619786</v>
      </c>
      <c r="L59" s="32"/>
      <c r="N59" s="40"/>
      <c r="R59"/>
    </row>
    <row r="60" spans="2:18" ht="15.6" thickBot="1" x14ac:dyDescent="0.35">
      <c r="B60" s="3"/>
      <c r="C60" s="8" t="s">
        <v>13</v>
      </c>
      <c r="D60" s="9"/>
      <c r="E60" s="34" t="s">
        <v>89</v>
      </c>
      <c r="F60" s="53" t="s">
        <v>119</v>
      </c>
      <c r="G60" s="9" t="s">
        <v>90</v>
      </c>
      <c r="H60" s="72">
        <v>0.16500000000000001</v>
      </c>
      <c r="I60" s="72">
        <v>0.923783623046875</v>
      </c>
      <c r="J60" s="72">
        <v>366.92786240722654</v>
      </c>
      <c r="L60" s="32"/>
      <c r="N60" s="40"/>
      <c r="R60"/>
    </row>
    <row r="61" spans="2:18" ht="15.6" thickBot="1" x14ac:dyDescent="0.35">
      <c r="B61" s="4"/>
      <c r="C61" s="11" t="s">
        <v>91</v>
      </c>
      <c r="D61" s="12"/>
      <c r="E61" s="36" t="s">
        <v>101</v>
      </c>
      <c r="F61" s="54" t="s">
        <v>122</v>
      </c>
      <c r="G61" s="12" t="s">
        <v>102</v>
      </c>
      <c r="H61" s="72" t="s">
        <v>103</v>
      </c>
      <c r="I61" s="72">
        <v>0.92156156494140629</v>
      </c>
      <c r="J61" s="72">
        <v>178.14654615722654</v>
      </c>
      <c r="L61" s="32"/>
      <c r="N61" s="40"/>
      <c r="R61"/>
    </row>
    <row r="62" spans="2:18" ht="15.6" thickTop="1" x14ac:dyDescent="0.3">
      <c r="L62"/>
      <c r="N62" s="40"/>
      <c r="R62"/>
    </row>
    <row r="64" spans="2:18" ht="15.6" thickBot="1" x14ac:dyDescent="0.35"/>
    <row r="65" spans="2:11" ht="16.2" thickTop="1" thickBot="1" x14ac:dyDescent="0.35">
      <c r="B65" s="17" t="s">
        <v>14</v>
      </c>
      <c r="C65" s="15" t="s">
        <v>0</v>
      </c>
      <c r="D65" s="15" t="s">
        <v>1</v>
      </c>
      <c r="E65" s="15" t="s">
        <v>4</v>
      </c>
      <c r="F65" s="44" t="s">
        <v>5</v>
      </c>
      <c r="G65" s="15" t="s">
        <v>6</v>
      </c>
      <c r="H65" s="15" t="s">
        <v>54</v>
      </c>
      <c r="I65" s="107" t="s">
        <v>55</v>
      </c>
      <c r="J65" s="15" t="s">
        <v>52</v>
      </c>
      <c r="K65" s="16" t="s">
        <v>53</v>
      </c>
    </row>
    <row r="66" spans="2:11" ht="16.2" thickTop="1" thickBot="1" x14ac:dyDescent="0.35">
      <c r="B66" s="3"/>
      <c r="C66" s="5" t="s">
        <v>22</v>
      </c>
      <c r="D66" s="65" t="s">
        <v>2</v>
      </c>
      <c r="E66" s="65" t="s">
        <v>518</v>
      </c>
      <c r="F66" s="108">
        <v>89.147000000000006</v>
      </c>
      <c r="G66" s="65"/>
      <c r="H66" s="72" t="s">
        <v>597</v>
      </c>
      <c r="I66" s="113">
        <v>1525232</v>
      </c>
      <c r="J66" s="72">
        <v>5738.8126160000002</v>
      </c>
      <c r="K66" s="72">
        <v>5969.4889999999996</v>
      </c>
    </row>
    <row r="67" spans="2:11" ht="16.2" thickTop="1" thickBot="1" x14ac:dyDescent="0.35">
      <c r="B67" s="3"/>
      <c r="C67" s="8" t="s">
        <v>7</v>
      </c>
      <c r="D67" s="24" t="s">
        <v>2</v>
      </c>
      <c r="E67" s="65" t="s">
        <v>518</v>
      </c>
      <c r="F67" s="50">
        <v>89.147000000000006</v>
      </c>
      <c r="G67" s="24"/>
      <c r="H67" s="72" t="s">
        <v>598</v>
      </c>
      <c r="I67" s="113">
        <v>3048689</v>
      </c>
      <c r="J67" s="72">
        <v>5738.8126160000002</v>
      </c>
      <c r="K67" s="72">
        <v>5969.4889999999996</v>
      </c>
    </row>
    <row r="68" spans="2:11" ht="16.2" thickTop="1" thickBot="1" x14ac:dyDescent="0.35">
      <c r="B68" s="3"/>
      <c r="C68" s="8" t="s">
        <v>11</v>
      </c>
      <c r="D68" s="24" t="s">
        <v>2</v>
      </c>
      <c r="E68" s="65" t="s">
        <v>518</v>
      </c>
      <c r="F68" s="50">
        <v>89.147000000000006</v>
      </c>
      <c r="G68" s="9"/>
      <c r="H68" s="72" t="s">
        <v>599</v>
      </c>
      <c r="I68" s="113">
        <v>6112923</v>
      </c>
      <c r="J68" s="72">
        <v>5738.8126160000002</v>
      </c>
      <c r="K68" s="72">
        <v>5969.4889999999996</v>
      </c>
    </row>
    <row r="69" spans="2:11" ht="15.6" thickBot="1" x14ac:dyDescent="0.35">
      <c r="B69" s="3"/>
      <c r="C69" s="8" t="s">
        <v>22</v>
      </c>
      <c r="D69" s="24" t="s">
        <v>3</v>
      </c>
      <c r="E69" s="9" t="s">
        <v>517</v>
      </c>
      <c r="F69" s="46">
        <v>86</v>
      </c>
      <c r="G69" s="9"/>
      <c r="H69" s="72" t="s">
        <v>602</v>
      </c>
      <c r="I69" s="113">
        <v>742793</v>
      </c>
      <c r="J69" s="72">
        <v>2780.2995059999998</v>
      </c>
      <c r="K69" s="72">
        <v>2892.056</v>
      </c>
    </row>
    <row r="70" spans="2:11" ht="15.6" thickBot="1" x14ac:dyDescent="0.35">
      <c r="B70" s="3"/>
      <c r="C70" s="8" t="s">
        <v>7</v>
      </c>
      <c r="D70" s="24" t="s">
        <v>3</v>
      </c>
      <c r="E70" s="9" t="s">
        <v>517</v>
      </c>
      <c r="F70" s="46">
        <v>86</v>
      </c>
      <c r="G70" s="9"/>
      <c r="H70" s="72" t="s">
        <v>601</v>
      </c>
      <c r="I70" s="113">
        <v>1483192</v>
      </c>
      <c r="J70" s="72">
        <v>2780.2995059999998</v>
      </c>
      <c r="K70" s="72">
        <v>2892.056</v>
      </c>
    </row>
    <row r="71" spans="2:11" ht="15.6" thickBot="1" x14ac:dyDescent="0.35">
      <c r="B71" s="3"/>
      <c r="C71" s="8">
        <v>1024</v>
      </c>
      <c r="D71" s="24" t="s">
        <v>3</v>
      </c>
      <c r="E71" s="9" t="s">
        <v>517</v>
      </c>
      <c r="F71" s="46">
        <v>86</v>
      </c>
      <c r="G71" s="9"/>
      <c r="H71" s="72" t="s">
        <v>600</v>
      </c>
      <c r="I71" s="113">
        <v>2965049</v>
      </c>
      <c r="J71" s="72">
        <v>2780.2995059999998</v>
      </c>
      <c r="K71" s="72">
        <v>2892.056</v>
      </c>
    </row>
    <row r="72" spans="2:11" ht="15.6" thickBot="1" x14ac:dyDescent="0.35">
      <c r="B72" s="3"/>
      <c r="C72" s="8" t="s">
        <v>22</v>
      </c>
      <c r="D72" s="9" t="s">
        <v>15</v>
      </c>
      <c r="E72" s="9" t="s">
        <v>516</v>
      </c>
      <c r="F72" s="46">
        <v>94.135999999999996</v>
      </c>
      <c r="G72" s="9"/>
      <c r="H72" s="72" t="s">
        <v>603</v>
      </c>
      <c r="I72" s="113">
        <v>358966</v>
      </c>
      <c r="J72" s="72">
        <v>1351.4608720000001</v>
      </c>
      <c r="K72" s="72">
        <v>1405.7739999999999</v>
      </c>
    </row>
    <row r="73" spans="2:11" ht="15.6" thickBot="1" x14ac:dyDescent="0.35">
      <c r="B73" s="3"/>
      <c r="C73" s="8" t="s">
        <v>7</v>
      </c>
      <c r="D73" s="9" t="s">
        <v>15</v>
      </c>
      <c r="E73" s="9" t="s">
        <v>516</v>
      </c>
      <c r="F73" s="46">
        <v>94.135999999999996</v>
      </c>
      <c r="G73" s="9"/>
      <c r="H73" s="72" t="s">
        <v>604</v>
      </c>
      <c r="I73" s="113">
        <v>718931</v>
      </c>
      <c r="J73" s="72">
        <v>1351.4608720000001</v>
      </c>
      <c r="K73" s="72">
        <v>1405.7739999999999</v>
      </c>
    </row>
    <row r="74" spans="2:11" ht="15.6" thickBot="1" x14ac:dyDescent="0.35">
      <c r="B74" s="3"/>
      <c r="C74" s="8">
        <v>1024</v>
      </c>
      <c r="D74" s="9" t="s">
        <v>15</v>
      </c>
      <c r="E74" s="9" t="s">
        <v>516</v>
      </c>
      <c r="F74" s="46">
        <v>94.135999999999996</v>
      </c>
      <c r="G74" s="9"/>
      <c r="H74" s="72" t="s">
        <v>605</v>
      </c>
      <c r="I74" s="113">
        <v>1438068</v>
      </c>
      <c r="J74" s="72">
        <v>1351.4608720000001</v>
      </c>
      <c r="K74" s="72">
        <v>1405.7739999999999</v>
      </c>
    </row>
    <row r="75" spans="2:11" ht="15.6" thickBot="1" x14ac:dyDescent="0.35">
      <c r="B75" s="3"/>
      <c r="C75" s="8" t="s">
        <v>22</v>
      </c>
      <c r="D75" s="9" t="s">
        <v>535</v>
      </c>
      <c r="E75" s="9" t="s">
        <v>585</v>
      </c>
      <c r="F75" s="46">
        <v>162.25399999999999</v>
      </c>
      <c r="G75" s="9"/>
      <c r="H75" s="72" t="s">
        <v>606</v>
      </c>
      <c r="I75" s="113">
        <v>348567</v>
      </c>
      <c r="J75" s="72">
        <v>1311.6556230000001</v>
      </c>
      <c r="K75" s="72">
        <v>1364.3679999999999</v>
      </c>
    </row>
    <row r="76" spans="2:11" ht="15.6" thickBot="1" x14ac:dyDescent="0.35">
      <c r="B76" s="3"/>
      <c r="C76" s="8" t="s">
        <v>7</v>
      </c>
      <c r="D76" s="9" t="s">
        <v>535</v>
      </c>
      <c r="E76" s="9" t="s">
        <v>585</v>
      </c>
      <c r="F76" s="50">
        <v>162.25399999999999</v>
      </c>
      <c r="G76" s="24"/>
      <c r="H76" s="72" t="s">
        <v>607</v>
      </c>
      <c r="I76" s="113">
        <v>698169</v>
      </c>
      <c r="J76" s="72">
        <v>1311.6556230000001</v>
      </c>
      <c r="K76" s="72">
        <v>1364.3679999999999</v>
      </c>
    </row>
    <row r="77" spans="2:11" ht="15.6" thickBot="1" x14ac:dyDescent="0.35">
      <c r="B77" s="4"/>
      <c r="C77" s="11">
        <v>1024</v>
      </c>
      <c r="D77" s="12" t="s">
        <v>535</v>
      </c>
      <c r="E77" s="12" t="s">
        <v>585</v>
      </c>
      <c r="F77" s="48">
        <v>162.25399999999999</v>
      </c>
      <c r="G77" s="12"/>
      <c r="H77" s="72" t="s">
        <v>610</v>
      </c>
      <c r="I77" s="113">
        <v>1394683</v>
      </c>
      <c r="J77" s="72">
        <v>1311.6556230000001</v>
      </c>
      <c r="K77" s="72">
        <v>1364.3679999999999</v>
      </c>
    </row>
    <row r="78" spans="2:11" ht="16.2" thickTop="1" thickBot="1" x14ac:dyDescent="0.35">
      <c r="C78" s="11" t="s">
        <v>22</v>
      </c>
      <c r="D78" s="12" t="s">
        <v>612</v>
      </c>
      <c r="E78" s="12" t="s">
        <v>611</v>
      </c>
      <c r="F78" s="48">
        <v>4514.32</v>
      </c>
      <c r="G78" s="12"/>
      <c r="H78" s="72" t="s">
        <v>614</v>
      </c>
      <c r="I78" s="113">
        <v>676836</v>
      </c>
      <c r="J78" s="72">
        <v>2540.9789719999999</v>
      </c>
      <c r="K78" s="72">
        <v>2643.085</v>
      </c>
    </row>
    <row r="79" spans="2:11" ht="16.2" thickTop="1" thickBot="1" x14ac:dyDescent="0.35">
      <c r="C79" s="11" t="s">
        <v>7</v>
      </c>
      <c r="D79" s="12" t="s">
        <v>612</v>
      </c>
      <c r="E79" s="12" t="s">
        <v>613</v>
      </c>
      <c r="F79" s="48">
        <v>4514.32</v>
      </c>
      <c r="G79" s="12" t="s">
        <v>681</v>
      </c>
      <c r="H79" s="72">
        <v>22.006138</v>
      </c>
      <c r="I79" s="113">
        <v>1352655</v>
      </c>
      <c r="J79" s="72">
        <v>2540.9789719999999</v>
      </c>
      <c r="K79" s="72">
        <v>2643.085</v>
      </c>
    </row>
    <row r="80" spans="2:11" ht="16.2" thickTop="1" thickBot="1" x14ac:dyDescent="0.35">
      <c r="C80" s="11">
        <v>1024</v>
      </c>
      <c r="D80" s="12" t="s">
        <v>612</v>
      </c>
      <c r="E80" s="12" t="s">
        <v>613</v>
      </c>
      <c r="F80" s="48">
        <v>4514.32</v>
      </c>
      <c r="G80" s="12" t="s">
        <v>678</v>
      </c>
      <c r="H80" s="72" t="s">
        <v>669</v>
      </c>
      <c r="I80" s="113">
        <v>2706370</v>
      </c>
      <c r="J80" s="72">
        <v>2540.9789719999999</v>
      </c>
      <c r="K80" s="72">
        <v>2643.085</v>
      </c>
    </row>
    <row r="81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zoomScale="109" zoomScaleNormal="109" workbookViewId="0">
      <pane ySplit="2" topLeftCell="A48" activePane="bottomLeft" state="frozen"/>
      <selection activeCell="C1" sqref="C1"/>
      <selection pane="bottomLeft" activeCell="B5" sqref="B5"/>
    </sheetView>
  </sheetViews>
  <sheetFormatPr defaultRowHeight="15" x14ac:dyDescent="0.3"/>
  <cols>
    <col min="2" max="2" width="26.625" bestFit="1" customWidth="1"/>
    <col min="3" max="3" width="6.875" bestFit="1" customWidth="1"/>
    <col min="4" max="4" width="9.125" bestFit="1" customWidth="1"/>
    <col min="5" max="5" width="48.25" bestFit="1" customWidth="1"/>
    <col min="6" max="6" width="22.25" bestFit="1" customWidth="1"/>
    <col min="7" max="7" width="35.25" bestFit="1" customWidth="1"/>
    <col min="8" max="8" width="20" style="32" bestFit="1" customWidth="1"/>
    <col min="9" max="9" width="12.25" style="32" bestFit="1" customWidth="1"/>
    <col min="10" max="10" width="11.875" style="32" bestFit="1" customWidth="1"/>
    <col min="11" max="11" width="11.375" style="32" bestFit="1" customWidth="1"/>
    <col min="14" max="14" width="24.375" bestFit="1" customWidth="1"/>
  </cols>
  <sheetData>
    <row r="1" spans="2:14" ht="15.6" thickBot="1" x14ac:dyDescent="0.35"/>
    <row r="2" spans="2:14" ht="16.2" thickTop="1" thickBot="1" x14ac:dyDescent="0.35">
      <c r="B2" s="15" t="s">
        <v>8</v>
      </c>
      <c r="C2" s="15" t="s">
        <v>0</v>
      </c>
      <c r="D2" s="15" t="s">
        <v>1</v>
      </c>
      <c r="E2" s="16" t="s">
        <v>4</v>
      </c>
      <c r="F2" s="15" t="s">
        <v>69</v>
      </c>
      <c r="G2" s="15" t="s">
        <v>41</v>
      </c>
      <c r="H2" s="15" t="s">
        <v>70</v>
      </c>
      <c r="I2" s="15" t="s">
        <v>54</v>
      </c>
      <c r="J2" s="15" t="s">
        <v>55</v>
      </c>
      <c r="K2" s="15" t="s">
        <v>52</v>
      </c>
      <c r="L2" s="16" t="s">
        <v>53</v>
      </c>
      <c r="N2" s="115" t="s">
        <v>676</v>
      </c>
    </row>
    <row r="3" spans="2:14" ht="16.2" thickTop="1" thickBot="1" x14ac:dyDescent="0.35">
      <c r="B3" s="37" t="s">
        <v>49</v>
      </c>
      <c r="C3" s="29" t="s">
        <v>491</v>
      </c>
      <c r="D3" s="29" t="s">
        <v>147</v>
      </c>
      <c r="E3" s="67" t="s">
        <v>550</v>
      </c>
      <c r="F3" s="31" t="s">
        <v>551</v>
      </c>
      <c r="G3" s="6" t="s">
        <v>552</v>
      </c>
      <c r="H3" s="65" t="s">
        <v>181</v>
      </c>
      <c r="I3" s="6" t="s">
        <v>553</v>
      </c>
      <c r="J3" s="6" t="s">
        <v>554</v>
      </c>
      <c r="K3" s="6" t="s">
        <v>555</v>
      </c>
      <c r="L3" s="60">
        <v>11.252262999999999</v>
      </c>
    </row>
    <row r="4" spans="2:14" ht="15.6" thickBot="1" x14ac:dyDescent="0.35">
      <c r="B4" s="59" t="s">
        <v>72</v>
      </c>
      <c r="C4" s="19" t="s">
        <v>491</v>
      </c>
      <c r="D4" s="19" t="s">
        <v>148</v>
      </c>
      <c r="E4" s="61" t="s">
        <v>556</v>
      </c>
      <c r="F4" s="9" t="s">
        <v>557</v>
      </c>
      <c r="G4" s="9" t="s">
        <v>558</v>
      </c>
      <c r="H4" s="9" t="s">
        <v>215</v>
      </c>
      <c r="I4" s="9" t="s">
        <v>559</v>
      </c>
      <c r="J4" s="9" t="s">
        <v>560</v>
      </c>
      <c r="K4" s="9" t="s">
        <v>561</v>
      </c>
      <c r="L4" s="62">
        <v>11.140643000000001</v>
      </c>
    </row>
    <row r="5" spans="2:14" ht="15.6" thickBot="1" x14ac:dyDescent="0.35">
      <c r="B5" s="59"/>
      <c r="C5" s="19" t="s">
        <v>491</v>
      </c>
      <c r="D5" s="19" t="s">
        <v>149</v>
      </c>
      <c r="E5" s="61" t="s">
        <v>522</v>
      </c>
      <c r="F5" s="9" t="s">
        <v>670</v>
      </c>
      <c r="G5" s="9" t="s">
        <v>671</v>
      </c>
      <c r="H5" s="9" t="s">
        <v>672</v>
      </c>
      <c r="I5" s="9" t="s">
        <v>673</v>
      </c>
      <c r="J5" s="9" t="s">
        <v>674</v>
      </c>
      <c r="K5" s="9" t="s">
        <v>675</v>
      </c>
      <c r="L5" s="62">
        <v>10.996081</v>
      </c>
      <c r="N5" t="s">
        <v>677</v>
      </c>
    </row>
    <row r="6" spans="2:14" ht="15.6" thickBot="1" x14ac:dyDescent="0.35">
      <c r="B6" s="3"/>
      <c r="C6" s="19" t="s">
        <v>139</v>
      </c>
      <c r="D6" s="19" t="s">
        <v>140</v>
      </c>
      <c r="E6" s="61" t="s">
        <v>141</v>
      </c>
      <c r="F6" s="9" t="s">
        <v>142</v>
      </c>
      <c r="G6" s="9" t="s">
        <v>143</v>
      </c>
      <c r="H6" s="9" t="s">
        <v>128</v>
      </c>
      <c r="I6" s="9" t="s">
        <v>144</v>
      </c>
      <c r="J6" s="9" t="s">
        <v>145</v>
      </c>
      <c r="K6" s="9" t="s">
        <v>146</v>
      </c>
      <c r="L6" s="62">
        <v>9.8515969999999999</v>
      </c>
    </row>
    <row r="7" spans="2:14" ht="15.6" thickBot="1" x14ac:dyDescent="0.35">
      <c r="B7" s="3"/>
      <c r="C7" s="19" t="s">
        <v>139</v>
      </c>
      <c r="D7" s="19" t="s">
        <v>149</v>
      </c>
      <c r="E7" s="61" t="s">
        <v>150</v>
      </c>
      <c r="F7" s="9" t="s">
        <v>151</v>
      </c>
      <c r="G7" s="9" t="s">
        <v>152</v>
      </c>
      <c r="H7" s="9" t="s">
        <v>153</v>
      </c>
      <c r="I7" s="9" t="s">
        <v>154</v>
      </c>
      <c r="J7" s="9" t="s">
        <v>155</v>
      </c>
      <c r="K7" s="9" t="s">
        <v>156</v>
      </c>
      <c r="L7" s="62">
        <v>9.4808599999999998</v>
      </c>
    </row>
    <row r="8" spans="2:14" ht="15.6" thickBot="1" x14ac:dyDescent="0.35">
      <c r="B8" s="3"/>
      <c r="C8" s="21" t="s">
        <v>139</v>
      </c>
      <c r="D8" s="19" t="s">
        <v>157</v>
      </c>
      <c r="E8" s="61" t="s">
        <v>158</v>
      </c>
      <c r="F8" s="9" t="s">
        <v>159</v>
      </c>
      <c r="G8" s="9" t="s">
        <v>160</v>
      </c>
      <c r="H8" s="24" t="s">
        <v>161</v>
      </c>
      <c r="I8" s="9" t="s">
        <v>162</v>
      </c>
      <c r="J8" s="9" t="s">
        <v>163</v>
      </c>
      <c r="K8" s="9" t="s">
        <v>164</v>
      </c>
      <c r="L8" s="62">
        <v>9.1406500000000008</v>
      </c>
    </row>
    <row r="9" spans="2:14" ht="15.6" thickBot="1" x14ac:dyDescent="0.35">
      <c r="B9" s="3"/>
      <c r="C9" s="21" t="s">
        <v>139</v>
      </c>
      <c r="D9" s="19" t="s">
        <v>147</v>
      </c>
      <c r="E9" s="61" t="s">
        <v>165</v>
      </c>
      <c r="F9" s="9" t="s">
        <v>166</v>
      </c>
      <c r="G9" s="9" t="s">
        <v>167</v>
      </c>
      <c r="H9" s="24" t="s">
        <v>168</v>
      </c>
      <c r="I9" s="9" t="s">
        <v>169</v>
      </c>
      <c r="J9" s="9" t="s">
        <v>170</v>
      </c>
      <c r="K9" s="9" t="s">
        <v>171</v>
      </c>
      <c r="L9" s="62">
        <v>9.3080250000000007</v>
      </c>
    </row>
    <row r="10" spans="2:14" ht="15.6" thickBot="1" x14ac:dyDescent="0.35">
      <c r="B10" s="3"/>
      <c r="C10" s="19" t="s">
        <v>139</v>
      </c>
      <c r="D10" s="19" t="s">
        <v>185</v>
      </c>
      <c r="E10" s="69" t="s">
        <v>186</v>
      </c>
      <c r="F10" s="9" t="s">
        <v>187</v>
      </c>
      <c r="G10" s="9" t="s">
        <v>188</v>
      </c>
      <c r="H10" s="9" t="s">
        <v>189</v>
      </c>
      <c r="I10" s="9" t="s">
        <v>190</v>
      </c>
      <c r="J10" s="9" t="s">
        <v>191</v>
      </c>
      <c r="K10" s="9" t="s">
        <v>192</v>
      </c>
      <c r="L10" s="62">
        <v>9.5086440000000003</v>
      </c>
    </row>
    <row r="11" spans="2:14" ht="15.6" thickBot="1" x14ac:dyDescent="0.35">
      <c r="B11" s="3"/>
      <c r="C11" s="19" t="s">
        <v>139</v>
      </c>
      <c r="D11" s="21" t="s">
        <v>193</v>
      </c>
      <c r="E11" s="63" t="s">
        <v>194</v>
      </c>
      <c r="F11" s="9" t="s">
        <v>195</v>
      </c>
      <c r="G11" s="24" t="s">
        <v>167</v>
      </c>
      <c r="H11" s="24" t="s">
        <v>168</v>
      </c>
      <c r="I11" s="9" t="s">
        <v>196</v>
      </c>
      <c r="J11" s="9" t="s">
        <v>197</v>
      </c>
      <c r="K11" s="9" t="s">
        <v>198</v>
      </c>
      <c r="L11" s="62">
        <v>9.2173940000000005</v>
      </c>
    </row>
    <row r="12" spans="2:14" ht="15.6" thickBot="1" x14ac:dyDescent="0.35">
      <c r="B12" s="3"/>
      <c r="C12" s="19" t="s">
        <v>139</v>
      </c>
      <c r="D12" s="21" t="s">
        <v>177</v>
      </c>
      <c r="E12" s="63" t="s">
        <v>178</v>
      </c>
      <c r="F12" s="9" t="s">
        <v>179</v>
      </c>
      <c r="G12" s="24" t="s">
        <v>180</v>
      </c>
      <c r="H12" s="24" t="s">
        <v>181</v>
      </c>
      <c r="I12" s="9" t="s">
        <v>182</v>
      </c>
      <c r="J12" s="9" t="s">
        <v>183</v>
      </c>
      <c r="K12" s="9" t="s">
        <v>184</v>
      </c>
      <c r="L12" s="62">
        <v>9.3302200000000006</v>
      </c>
    </row>
    <row r="13" spans="2:14" ht="15.6" thickBot="1" x14ac:dyDescent="0.35">
      <c r="B13" s="3"/>
      <c r="C13" s="19" t="s">
        <v>139</v>
      </c>
      <c r="D13" s="19" t="s">
        <v>148</v>
      </c>
      <c r="E13" s="61" t="s">
        <v>172</v>
      </c>
      <c r="F13" s="9" t="s">
        <v>173</v>
      </c>
      <c r="G13" s="9" t="s">
        <v>160</v>
      </c>
      <c r="H13" s="9" t="s">
        <v>161</v>
      </c>
      <c r="I13" s="9" t="s">
        <v>174</v>
      </c>
      <c r="J13" s="9" t="s">
        <v>175</v>
      </c>
      <c r="K13" s="9" t="s">
        <v>176</v>
      </c>
      <c r="L13" s="62">
        <v>10.249644999999999</v>
      </c>
    </row>
    <row r="14" spans="2:14" ht="15.6" thickBot="1" x14ac:dyDescent="0.35">
      <c r="B14" s="3"/>
      <c r="C14" s="19"/>
      <c r="D14" s="19"/>
      <c r="E14" s="61"/>
      <c r="F14" s="9"/>
      <c r="G14" s="9"/>
      <c r="H14" s="9"/>
      <c r="I14" s="9"/>
      <c r="J14" s="9"/>
      <c r="K14" s="9"/>
      <c r="L14" s="62"/>
    </row>
    <row r="15" spans="2:14" ht="15.6" thickBot="1" x14ac:dyDescent="0.35">
      <c r="B15" s="3"/>
      <c r="C15" s="19" t="s">
        <v>20</v>
      </c>
      <c r="D15" s="19" t="s">
        <v>140</v>
      </c>
      <c r="E15" s="61" t="s">
        <v>199</v>
      </c>
      <c r="F15" s="9" t="s">
        <v>200</v>
      </c>
      <c r="G15" s="9" t="s">
        <v>201</v>
      </c>
      <c r="H15" s="24" t="s">
        <v>161</v>
      </c>
      <c r="I15" s="9" t="s">
        <v>202</v>
      </c>
      <c r="J15" s="9" t="s">
        <v>203</v>
      </c>
      <c r="K15" s="9" t="s">
        <v>204</v>
      </c>
      <c r="L15" s="62">
        <v>8.8521920000000005</v>
      </c>
    </row>
    <row r="16" spans="2:14" ht="15.6" thickBot="1" x14ac:dyDescent="0.35">
      <c r="B16" s="3"/>
      <c r="C16" s="19" t="s">
        <v>20</v>
      </c>
      <c r="D16" s="19" t="s">
        <v>149</v>
      </c>
      <c r="E16" s="61" t="s">
        <v>205</v>
      </c>
      <c r="F16" s="9" t="s">
        <v>206</v>
      </c>
      <c r="G16" s="9" t="s">
        <v>207</v>
      </c>
      <c r="H16" s="24" t="s">
        <v>208</v>
      </c>
      <c r="I16" s="9" t="s">
        <v>209</v>
      </c>
      <c r="J16" s="9" t="s">
        <v>210</v>
      </c>
      <c r="K16" s="9" t="s">
        <v>211</v>
      </c>
      <c r="L16" s="62">
        <v>8.6582709999999992</v>
      </c>
    </row>
    <row r="17" spans="2:12" ht="15.6" thickBot="1" x14ac:dyDescent="0.35">
      <c r="B17" s="3"/>
      <c r="C17" s="19" t="s">
        <v>20</v>
      </c>
      <c r="D17" s="19" t="s">
        <v>157</v>
      </c>
      <c r="E17" s="61" t="s">
        <v>212</v>
      </c>
      <c r="F17" s="9" t="s">
        <v>213</v>
      </c>
      <c r="G17" s="9" t="s">
        <v>214</v>
      </c>
      <c r="H17" s="24" t="s">
        <v>215</v>
      </c>
      <c r="I17" s="9" t="s">
        <v>216</v>
      </c>
      <c r="J17" s="9" t="s">
        <v>217</v>
      </c>
      <c r="K17" s="9" t="s">
        <v>218</v>
      </c>
      <c r="L17" s="62">
        <v>8.2937639999999995</v>
      </c>
    </row>
    <row r="18" spans="2:12" ht="15.6" thickBot="1" x14ac:dyDescent="0.35">
      <c r="B18" s="3"/>
      <c r="C18" s="19" t="s">
        <v>20</v>
      </c>
      <c r="D18" s="19" t="s">
        <v>147</v>
      </c>
      <c r="E18" s="61" t="s">
        <v>219</v>
      </c>
      <c r="F18" s="9" t="s">
        <v>220</v>
      </c>
      <c r="G18" s="9" t="s">
        <v>221</v>
      </c>
      <c r="H18" s="24" t="s">
        <v>222</v>
      </c>
      <c r="I18" s="9" t="s">
        <v>223</v>
      </c>
      <c r="J18" s="9" t="s">
        <v>224</v>
      </c>
      <c r="K18" s="9" t="s">
        <v>225</v>
      </c>
      <c r="L18" s="62">
        <v>7.9015250000000004</v>
      </c>
    </row>
    <row r="19" spans="2:12" ht="15.6" thickBot="1" x14ac:dyDescent="0.35">
      <c r="B19" s="3"/>
      <c r="C19" s="19" t="s">
        <v>20</v>
      </c>
      <c r="D19" s="19" t="s">
        <v>226</v>
      </c>
      <c r="E19" s="61" t="s">
        <v>227</v>
      </c>
      <c r="F19" s="9" t="s">
        <v>228</v>
      </c>
      <c r="G19" s="9" t="s">
        <v>229</v>
      </c>
      <c r="H19" s="24" t="s">
        <v>230</v>
      </c>
      <c r="I19" s="9" t="s">
        <v>231</v>
      </c>
      <c r="J19" s="9" t="s">
        <v>232</v>
      </c>
      <c r="K19" s="9" t="s">
        <v>233</v>
      </c>
      <c r="L19" s="62">
        <v>8.0570470000000007</v>
      </c>
    </row>
    <row r="20" spans="2:12" ht="15.6" thickBot="1" x14ac:dyDescent="0.35">
      <c r="B20" s="3"/>
      <c r="C20" s="19" t="s">
        <v>20</v>
      </c>
      <c r="D20" s="19" t="s">
        <v>185</v>
      </c>
      <c r="E20" s="61" t="s">
        <v>234</v>
      </c>
      <c r="F20" s="9" t="s">
        <v>235</v>
      </c>
      <c r="G20" s="9" t="s">
        <v>236</v>
      </c>
      <c r="H20" s="24" t="s">
        <v>128</v>
      </c>
      <c r="I20" s="9" t="s">
        <v>237</v>
      </c>
      <c r="J20" s="9" t="s">
        <v>238</v>
      </c>
      <c r="K20" s="9" t="s">
        <v>239</v>
      </c>
      <c r="L20" s="62">
        <v>8.6475899999999992</v>
      </c>
    </row>
    <row r="21" spans="2:12" ht="15.6" thickBot="1" x14ac:dyDescent="0.35">
      <c r="B21" s="3"/>
      <c r="C21" s="19" t="s">
        <v>20</v>
      </c>
      <c r="D21" s="21" t="s">
        <v>193</v>
      </c>
      <c r="E21" s="61" t="s">
        <v>126</v>
      </c>
      <c r="F21" s="9" t="s">
        <v>240</v>
      </c>
      <c r="G21" s="9" t="s">
        <v>221</v>
      </c>
      <c r="H21" s="24" t="s">
        <v>222</v>
      </c>
      <c r="I21" s="9" t="s">
        <v>241</v>
      </c>
      <c r="J21" s="9" t="s">
        <v>242</v>
      </c>
      <c r="K21" s="9" t="s">
        <v>243</v>
      </c>
      <c r="L21" s="62">
        <v>8.2714970000000001</v>
      </c>
    </row>
    <row r="22" spans="2:12" ht="15.6" thickBot="1" x14ac:dyDescent="0.35">
      <c r="B22" s="3"/>
      <c r="C22" s="19" t="s">
        <v>20</v>
      </c>
      <c r="D22" s="19" t="s">
        <v>177</v>
      </c>
      <c r="E22" s="61" t="s">
        <v>244</v>
      </c>
      <c r="F22" s="9" t="s">
        <v>245</v>
      </c>
      <c r="G22" s="9" t="s">
        <v>246</v>
      </c>
      <c r="H22" s="24" t="s">
        <v>135</v>
      </c>
      <c r="I22" s="9" t="s">
        <v>136</v>
      </c>
      <c r="J22" s="9" t="s">
        <v>137</v>
      </c>
      <c r="K22" s="9" t="s">
        <v>138</v>
      </c>
      <c r="L22" s="62">
        <v>7.9651800000000001</v>
      </c>
    </row>
    <row r="23" spans="2:12" ht="15.6" thickBot="1" x14ac:dyDescent="0.35">
      <c r="B23" s="3"/>
      <c r="C23" s="29" t="s">
        <v>20</v>
      </c>
      <c r="D23" s="29" t="s">
        <v>148</v>
      </c>
      <c r="E23" s="67" t="s">
        <v>247</v>
      </c>
      <c r="F23" s="31" t="s">
        <v>248</v>
      </c>
      <c r="G23" s="31" t="s">
        <v>229</v>
      </c>
      <c r="H23" s="70" t="s">
        <v>230</v>
      </c>
      <c r="I23" s="31" t="s">
        <v>249</v>
      </c>
      <c r="J23" s="31" t="s">
        <v>250</v>
      </c>
      <c r="K23" s="31" t="s">
        <v>251</v>
      </c>
      <c r="L23" s="71">
        <v>8.1066570000000002</v>
      </c>
    </row>
    <row r="24" spans="2:12" ht="15.6" thickBot="1" x14ac:dyDescent="0.35">
      <c r="B24" s="3"/>
      <c r="C24" s="29" t="s">
        <v>20</v>
      </c>
      <c r="D24" s="29" t="s">
        <v>252</v>
      </c>
      <c r="E24" s="67" t="s">
        <v>253</v>
      </c>
      <c r="F24" s="31" t="s">
        <v>254</v>
      </c>
      <c r="G24" s="31" t="s">
        <v>255</v>
      </c>
      <c r="H24" s="70" t="s">
        <v>256</v>
      </c>
      <c r="I24" s="31" t="s">
        <v>257</v>
      </c>
      <c r="J24" s="31" t="s">
        <v>258</v>
      </c>
      <c r="K24" s="31" t="s">
        <v>259</v>
      </c>
      <c r="L24" s="71">
        <v>8.6240129999999997</v>
      </c>
    </row>
    <row r="25" spans="2:12" ht="15.6" thickBot="1" x14ac:dyDescent="0.35">
      <c r="B25" s="3"/>
      <c r="C25" s="29" t="s">
        <v>20</v>
      </c>
      <c r="D25" s="29" t="s">
        <v>260</v>
      </c>
      <c r="E25" s="67" t="s">
        <v>267</v>
      </c>
      <c r="F25" s="31" t="s">
        <v>261</v>
      </c>
      <c r="G25" s="31" t="s">
        <v>262</v>
      </c>
      <c r="H25" s="70" t="s">
        <v>263</v>
      </c>
      <c r="I25" s="31" t="s">
        <v>264</v>
      </c>
      <c r="J25" s="31" t="s">
        <v>265</v>
      </c>
      <c r="K25" s="31" t="s">
        <v>266</v>
      </c>
      <c r="L25" s="71">
        <v>9.1514419999999994</v>
      </c>
    </row>
    <row r="26" spans="2:12" ht="15.6" thickBot="1" x14ac:dyDescent="0.35">
      <c r="B26" s="3"/>
      <c r="C26" s="29" t="s">
        <v>20</v>
      </c>
      <c r="D26" s="29" t="s">
        <v>268</v>
      </c>
      <c r="E26" s="67" t="s">
        <v>269</v>
      </c>
      <c r="F26" s="31" t="s">
        <v>270</v>
      </c>
      <c r="G26" s="31" t="s">
        <v>271</v>
      </c>
      <c r="H26" s="70" t="s">
        <v>272</v>
      </c>
      <c r="I26" s="31" t="s">
        <v>273</v>
      </c>
      <c r="J26" s="31" t="s">
        <v>274</v>
      </c>
      <c r="K26" s="31" t="s">
        <v>275</v>
      </c>
      <c r="L26" s="71">
        <v>9.4035360000000008</v>
      </c>
    </row>
    <row r="27" spans="2:12" ht="15.6" thickBot="1" x14ac:dyDescent="0.35">
      <c r="B27" s="3"/>
      <c r="C27" s="29" t="s">
        <v>20</v>
      </c>
      <c r="D27" s="29" t="s">
        <v>276</v>
      </c>
      <c r="E27" s="67" t="s">
        <v>277</v>
      </c>
      <c r="F27" s="31" t="s">
        <v>278</v>
      </c>
      <c r="G27" s="31" t="s">
        <v>279</v>
      </c>
      <c r="H27" s="70" t="s">
        <v>280</v>
      </c>
      <c r="I27" s="31" t="s">
        <v>281</v>
      </c>
      <c r="J27" s="31" t="s">
        <v>282</v>
      </c>
      <c r="K27" s="31" t="s">
        <v>283</v>
      </c>
      <c r="L27" s="71">
        <v>9.3266139999999993</v>
      </c>
    </row>
    <row r="28" spans="2:12" ht="15.6" thickBot="1" x14ac:dyDescent="0.35">
      <c r="B28" s="3"/>
      <c r="C28" s="29" t="s">
        <v>20</v>
      </c>
      <c r="D28" s="29" t="s">
        <v>132</v>
      </c>
      <c r="E28" s="67" t="s">
        <v>284</v>
      </c>
      <c r="F28" s="31" t="s">
        <v>285</v>
      </c>
      <c r="G28" s="31" t="s">
        <v>286</v>
      </c>
      <c r="H28" s="70" t="s">
        <v>287</v>
      </c>
      <c r="I28" s="31" t="s">
        <v>288</v>
      </c>
      <c r="J28" s="31" t="s">
        <v>289</v>
      </c>
      <c r="K28" s="31" t="s">
        <v>290</v>
      </c>
      <c r="L28" s="71">
        <v>9.3325370000000003</v>
      </c>
    </row>
    <row r="29" spans="2:12" ht="15" customHeight="1" thickBot="1" x14ac:dyDescent="0.35">
      <c r="B29" s="4"/>
      <c r="C29" s="20" t="s">
        <v>20</v>
      </c>
      <c r="D29" s="20" t="s">
        <v>291</v>
      </c>
      <c r="E29" s="68" t="s">
        <v>292</v>
      </c>
      <c r="F29" s="12" t="s">
        <v>293</v>
      </c>
      <c r="G29" s="12" t="s">
        <v>294</v>
      </c>
      <c r="H29" s="66" t="s">
        <v>295</v>
      </c>
      <c r="I29" s="12" t="s">
        <v>296</v>
      </c>
      <c r="J29" s="12" t="s">
        <v>297</v>
      </c>
      <c r="K29" s="12" t="s">
        <v>298</v>
      </c>
      <c r="L29" s="64">
        <v>11.762981</v>
      </c>
    </row>
    <row r="30" spans="2:12" ht="15" customHeight="1" thickTop="1" x14ac:dyDescent="0.3">
      <c r="B30" s="33"/>
      <c r="C30" s="1" t="s">
        <v>20</v>
      </c>
      <c r="D30" s="1" t="s">
        <v>299</v>
      </c>
      <c r="E30" s="1" t="s">
        <v>300</v>
      </c>
      <c r="F30" s="1" t="s">
        <v>301</v>
      </c>
      <c r="G30" s="1" t="s">
        <v>302</v>
      </c>
      <c r="H30" s="32" t="s">
        <v>303</v>
      </c>
      <c r="I30" s="32" t="s">
        <v>304</v>
      </c>
      <c r="J30" s="32" t="s">
        <v>305</v>
      </c>
      <c r="K30" s="32" t="s">
        <v>306</v>
      </c>
      <c r="L30">
        <v>8.6618650000000006</v>
      </c>
    </row>
    <row r="31" spans="2:12" ht="15" customHeight="1" x14ac:dyDescent="0.3">
      <c r="B31" s="33"/>
      <c r="C31" s="1" t="s">
        <v>388</v>
      </c>
      <c r="D31" s="1" t="s">
        <v>276</v>
      </c>
      <c r="E31" s="1" t="s">
        <v>389</v>
      </c>
      <c r="F31" s="1" t="s">
        <v>390</v>
      </c>
      <c r="G31" s="1" t="s">
        <v>391</v>
      </c>
      <c r="H31" s="32" t="s">
        <v>287</v>
      </c>
      <c r="I31" s="32" t="s">
        <v>392</v>
      </c>
      <c r="J31" s="32" t="s">
        <v>393</v>
      </c>
      <c r="K31" s="32" t="s">
        <v>394</v>
      </c>
      <c r="L31">
        <v>5.5183460000000002</v>
      </c>
    </row>
    <row r="32" spans="2:12" ht="15" customHeight="1" x14ac:dyDescent="0.3">
      <c r="B32" s="33"/>
      <c r="C32" s="1"/>
      <c r="D32" s="1"/>
      <c r="E32" s="1"/>
      <c r="F32" s="1"/>
      <c r="G32" s="1"/>
    </row>
    <row r="36" spans="2:10" ht="15.6" thickBot="1" x14ac:dyDescent="0.35"/>
    <row r="37" spans="2:10" ht="16.2" thickTop="1" thickBot="1" x14ac:dyDescent="0.35">
      <c r="B37" s="14" t="s">
        <v>9</v>
      </c>
      <c r="C37" s="15" t="s">
        <v>0</v>
      </c>
      <c r="D37" s="16" t="s">
        <v>1</v>
      </c>
      <c r="E37" s="16" t="s">
        <v>4</v>
      </c>
      <c r="F37" s="15" t="s">
        <v>5</v>
      </c>
      <c r="G37" s="15" t="s">
        <v>6</v>
      </c>
      <c r="H37" s="15" t="s">
        <v>32</v>
      </c>
      <c r="I37" s="15" t="s">
        <v>54</v>
      </c>
      <c r="J37" s="15" t="s">
        <v>55</v>
      </c>
    </row>
    <row r="38" spans="2:10" ht="16.2" thickTop="1" thickBot="1" x14ac:dyDescent="0.35">
      <c r="B38" s="3"/>
      <c r="C38" s="18" t="s">
        <v>7</v>
      </c>
      <c r="D38" s="1"/>
      <c r="E38" s="5" t="s">
        <v>10</v>
      </c>
      <c r="F38" s="6" t="s">
        <v>28</v>
      </c>
      <c r="G38" s="6" t="s">
        <v>568</v>
      </c>
      <c r="H38" s="6" t="s">
        <v>569</v>
      </c>
      <c r="I38" s="6" t="s">
        <v>570</v>
      </c>
      <c r="J38" s="7" t="s">
        <v>571</v>
      </c>
    </row>
    <row r="39" spans="2:10" ht="15.6" thickBot="1" x14ac:dyDescent="0.35">
      <c r="B39" s="3"/>
      <c r="C39" s="25" t="s">
        <v>662</v>
      </c>
      <c r="D39" s="1"/>
      <c r="E39" s="26" t="s">
        <v>668</v>
      </c>
      <c r="F39" s="27" t="s">
        <v>663</v>
      </c>
      <c r="G39" s="27" t="s">
        <v>664</v>
      </c>
      <c r="H39" s="27" t="s">
        <v>665</v>
      </c>
      <c r="I39" s="27" t="s">
        <v>666</v>
      </c>
      <c r="J39" s="114" t="s">
        <v>667</v>
      </c>
    </row>
    <row r="40" spans="2:10" ht="15.6" thickBot="1" x14ac:dyDescent="0.35">
      <c r="B40" s="3"/>
      <c r="C40" s="25" t="s">
        <v>19</v>
      </c>
      <c r="D40" s="1"/>
      <c r="E40" s="8" t="s">
        <v>26</v>
      </c>
      <c r="F40" s="9" t="s">
        <v>27</v>
      </c>
      <c r="G40" s="9" t="s">
        <v>572</v>
      </c>
      <c r="H40" s="9" t="s">
        <v>573</v>
      </c>
      <c r="I40" s="9" t="s">
        <v>574</v>
      </c>
      <c r="J40" s="10" t="s">
        <v>575</v>
      </c>
    </row>
    <row r="41" spans="2:10" ht="15.6" thickBot="1" x14ac:dyDescent="0.35">
      <c r="B41" s="3"/>
      <c r="C41" s="21" t="s">
        <v>11</v>
      </c>
      <c r="D41" s="22"/>
      <c r="E41" s="23" t="s">
        <v>12</v>
      </c>
      <c r="F41" s="24" t="s">
        <v>29</v>
      </c>
      <c r="G41" s="24" t="s">
        <v>577</v>
      </c>
      <c r="H41" s="9" t="s">
        <v>578</v>
      </c>
      <c r="I41" s="9" t="s">
        <v>579</v>
      </c>
      <c r="J41" s="10" t="s">
        <v>580</v>
      </c>
    </row>
    <row r="42" spans="2:10" ht="15.6" thickBot="1" x14ac:dyDescent="0.35">
      <c r="B42" s="3"/>
      <c r="C42" s="19" t="s">
        <v>16</v>
      </c>
      <c r="D42" s="1"/>
      <c r="E42" s="8" t="s">
        <v>17</v>
      </c>
      <c r="F42" s="9" t="s">
        <v>30</v>
      </c>
      <c r="G42" s="9" t="s">
        <v>581</v>
      </c>
      <c r="H42" s="9">
        <v>0.3639</v>
      </c>
      <c r="I42" s="9" t="s">
        <v>582</v>
      </c>
      <c r="J42" s="10" t="s">
        <v>583</v>
      </c>
    </row>
    <row r="43" spans="2:10" ht="15.6" thickBot="1" x14ac:dyDescent="0.35">
      <c r="B43" s="4"/>
      <c r="C43" s="20" t="s">
        <v>13</v>
      </c>
      <c r="D43" s="2"/>
      <c r="E43" s="11" t="s">
        <v>31</v>
      </c>
      <c r="F43" s="12" t="s">
        <v>588</v>
      </c>
      <c r="G43" s="12" t="s">
        <v>587</v>
      </c>
      <c r="H43" s="12" t="s">
        <v>591</v>
      </c>
      <c r="I43" s="12" t="s">
        <v>589</v>
      </c>
      <c r="J43" s="13" t="s">
        <v>590</v>
      </c>
    </row>
    <row r="44" spans="2:10" ht="15.6" thickTop="1" x14ac:dyDescent="0.3"/>
    <row r="48" spans="2:10" ht="15.6" thickBot="1" x14ac:dyDescent="0.35"/>
    <row r="49" spans="2:11" ht="16.2" thickTop="1" thickBot="1" x14ac:dyDescent="0.35">
      <c r="B49" s="17" t="s">
        <v>14</v>
      </c>
      <c r="C49" s="80" t="s">
        <v>0</v>
      </c>
      <c r="D49" s="81" t="s">
        <v>1</v>
      </c>
      <c r="E49" s="81" t="s">
        <v>4</v>
      </c>
      <c r="F49" s="81" t="s">
        <v>5</v>
      </c>
      <c r="G49" s="81" t="s">
        <v>6</v>
      </c>
      <c r="H49" s="81" t="s">
        <v>54</v>
      </c>
      <c r="I49" s="81" t="s">
        <v>55</v>
      </c>
      <c r="J49" s="81" t="s">
        <v>52</v>
      </c>
      <c r="K49" s="82" t="s">
        <v>53</v>
      </c>
    </row>
    <row r="50" spans="2:11" ht="16.2" thickTop="1" thickBot="1" x14ac:dyDescent="0.35">
      <c r="B50" s="3"/>
      <c r="C50" s="8" t="s">
        <v>22</v>
      </c>
      <c r="D50" s="24" t="s">
        <v>2</v>
      </c>
      <c r="E50" s="24" t="s">
        <v>518</v>
      </c>
      <c r="F50" s="9" t="s">
        <v>680</v>
      </c>
      <c r="G50" s="9" t="s">
        <v>679</v>
      </c>
      <c r="H50" s="9" t="s">
        <v>627</v>
      </c>
      <c r="I50" s="9" t="s">
        <v>628</v>
      </c>
      <c r="J50" s="9" t="s">
        <v>629</v>
      </c>
      <c r="K50" s="10">
        <v>15692.637000000001</v>
      </c>
    </row>
    <row r="51" spans="2:11" ht="15.6" thickBot="1" x14ac:dyDescent="0.35">
      <c r="B51" s="3"/>
      <c r="C51" s="8" t="s">
        <v>7</v>
      </c>
      <c r="D51" s="24" t="s">
        <v>2</v>
      </c>
      <c r="E51" s="24" t="s">
        <v>518</v>
      </c>
      <c r="F51" s="9" t="s">
        <v>626</v>
      </c>
      <c r="G51" s="9"/>
      <c r="H51" s="9" t="s">
        <v>630</v>
      </c>
      <c r="I51" s="9" t="s">
        <v>631</v>
      </c>
      <c r="J51" s="9" t="s">
        <v>629</v>
      </c>
      <c r="K51" s="10">
        <v>15692.637000000001</v>
      </c>
    </row>
    <row r="52" spans="2:11" ht="15.6" thickBot="1" x14ac:dyDescent="0.35">
      <c r="B52" s="3"/>
      <c r="C52" s="8" t="s">
        <v>11</v>
      </c>
      <c r="D52" s="24" t="s">
        <v>2</v>
      </c>
      <c r="E52" s="24" t="s">
        <v>518</v>
      </c>
      <c r="F52" s="9" t="s">
        <v>626</v>
      </c>
      <c r="G52" s="9"/>
      <c r="H52" s="9" t="s">
        <v>632</v>
      </c>
      <c r="I52" s="9" t="s">
        <v>633</v>
      </c>
      <c r="J52" s="9" t="s">
        <v>629</v>
      </c>
      <c r="K52" s="10">
        <v>15692.637000000001</v>
      </c>
    </row>
    <row r="53" spans="2:11" ht="15.6" thickBot="1" x14ac:dyDescent="0.35">
      <c r="B53" s="3"/>
      <c r="C53" s="8" t="s">
        <v>22</v>
      </c>
      <c r="D53" s="24" t="s">
        <v>3</v>
      </c>
      <c r="E53" s="9" t="s">
        <v>517</v>
      </c>
      <c r="F53" s="9" t="s">
        <v>617</v>
      </c>
      <c r="G53" s="9"/>
      <c r="H53" s="9" t="s">
        <v>618</v>
      </c>
      <c r="I53" s="9" t="s">
        <v>619</v>
      </c>
      <c r="J53" s="9" t="s">
        <v>620</v>
      </c>
      <c r="K53" s="10" t="s">
        <v>621</v>
      </c>
    </row>
    <row r="54" spans="2:11" ht="15.6" thickBot="1" x14ac:dyDescent="0.35">
      <c r="B54" s="3"/>
      <c r="C54" s="8" t="s">
        <v>7</v>
      </c>
      <c r="D54" s="24" t="s">
        <v>3</v>
      </c>
      <c r="E54" s="9" t="s">
        <v>517</v>
      </c>
      <c r="F54" s="9" t="s">
        <v>617</v>
      </c>
      <c r="G54" s="9"/>
      <c r="H54" s="9" t="s">
        <v>622</v>
      </c>
      <c r="I54" s="9" t="s">
        <v>623</v>
      </c>
      <c r="J54" s="9" t="s">
        <v>620</v>
      </c>
      <c r="K54" s="10" t="s">
        <v>621</v>
      </c>
    </row>
    <row r="55" spans="2:11" ht="15.6" thickBot="1" x14ac:dyDescent="0.35">
      <c r="B55" s="3"/>
      <c r="C55" s="8">
        <v>1024</v>
      </c>
      <c r="D55" s="24" t="s">
        <v>3</v>
      </c>
      <c r="E55" s="9" t="s">
        <v>517</v>
      </c>
      <c r="F55" s="9" t="s">
        <v>617</v>
      </c>
      <c r="G55" s="9"/>
      <c r="H55" s="9" t="s">
        <v>624</v>
      </c>
      <c r="I55" s="9" t="s">
        <v>625</v>
      </c>
      <c r="J55" s="9" t="s">
        <v>620</v>
      </c>
      <c r="K55" s="10" t="s">
        <v>621</v>
      </c>
    </row>
    <row r="56" spans="2:11" ht="15.6" thickBot="1" x14ac:dyDescent="0.35">
      <c r="B56" s="3"/>
      <c r="C56" s="8" t="s">
        <v>22</v>
      </c>
      <c r="D56" s="9" t="s">
        <v>15</v>
      </c>
      <c r="E56" s="9" t="s">
        <v>516</v>
      </c>
      <c r="F56" s="9" t="s">
        <v>650</v>
      </c>
      <c r="G56" s="9"/>
      <c r="H56" s="105" t="s">
        <v>635</v>
      </c>
      <c r="I56" s="9" t="s">
        <v>636</v>
      </c>
      <c r="J56" s="9" t="s">
        <v>637</v>
      </c>
      <c r="K56" s="10">
        <v>3306.3649999999998</v>
      </c>
    </row>
    <row r="57" spans="2:11" ht="15.6" thickBot="1" x14ac:dyDescent="0.35">
      <c r="B57" s="3"/>
      <c r="C57" s="8" t="s">
        <v>7</v>
      </c>
      <c r="D57" s="9" t="s">
        <v>15</v>
      </c>
      <c r="E57" s="9" t="s">
        <v>516</v>
      </c>
      <c r="F57" s="9" t="s">
        <v>634</v>
      </c>
      <c r="G57" s="9"/>
      <c r="H57" s="9" t="s">
        <v>638</v>
      </c>
      <c r="I57" s="9" t="s">
        <v>639</v>
      </c>
      <c r="J57" s="9" t="s">
        <v>637</v>
      </c>
      <c r="K57" s="10">
        <v>3306.3649999999998</v>
      </c>
    </row>
    <row r="58" spans="2:11" ht="15.6" thickBot="1" x14ac:dyDescent="0.35">
      <c r="B58" s="3"/>
      <c r="C58" s="8">
        <v>1024</v>
      </c>
      <c r="D58" s="9" t="s">
        <v>15</v>
      </c>
      <c r="E58" s="9" t="s">
        <v>516</v>
      </c>
      <c r="F58" s="9" t="s">
        <v>634</v>
      </c>
      <c r="G58" s="9"/>
      <c r="H58" s="9" t="s">
        <v>640</v>
      </c>
      <c r="I58" s="9" t="s">
        <v>641</v>
      </c>
      <c r="J58" s="9" t="s">
        <v>637</v>
      </c>
      <c r="K58" s="10">
        <v>3306.3649999999998</v>
      </c>
    </row>
    <row r="59" spans="2:11" ht="15.6" thickBot="1" x14ac:dyDescent="0.35">
      <c r="B59" s="3"/>
      <c r="C59" s="8" t="s">
        <v>22</v>
      </c>
      <c r="D59" s="9" t="s">
        <v>535</v>
      </c>
      <c r="E59" s="9" t="s">
        <v>585</v>
      </c>
      <c r="F59" s="9" t="s">
        <v>642</v>
      </c>
      <c r="G59" s="9"/>
      <c r="H59" s="9" t="s">
        <v>643</v>
      </c>
      <c r="I59" s="9" t="s">
        <v>644</v>
      </c>
      <c r="J59" s="9" t="s">
        <v>645</v>
      </c>
      <c r="K59" s="10">
        <v>2948.6529999999998</v>
      </c>
    </row>
    <row r="60" spans="2:11" ht="15.6" thickBot="1" x14ac:dyDescent="0.35">
      <c r="B60" s="3"/>
      <c r="C60" s="8" t="s">
        <v>7</v>
      </c>
      <c r="D60" s="9" t="s">
        <v>535</v>
      </c>
      <c r="E60" s="9" t="s">
        <v>585</v>
      </c>
      <c r="F60" s="9" t="s">
        <v>642</v>
      </c>
      <c r="G60" s="9"/>
      <c r="H60" s="9" t="s">
        <v>648</v>
      </c>
      <c r="I60" s="9" t="s">
        <v>649</v>
      </c>
      <c r="J60" s="9" t="s">
        <v>645</v>
      </c>
      <c r="K60" s="10">
        <v>2948.6529999999998</v>
      </c>
    </row>
    <row r="61" spans="2:11" ht="15.6" thickBot="1" x14ac:dyDescent="0.35">
      <c r="B61" s="3"/>
      <c r="C61" s="8">
        <v>1024</v>
      </c>
      <c r="D61" s="9" t="s">
        <v>535</v>
      </c>
      <c r="E61" s="9" t="s">
        <v>585</v>
      </c>
      <c r="F61" s="9" t="s">
        <v>642</v>
      </c>
      <c r="G61" s="105"/>
      <c r="H61" s="9" t="s">
        <v>646</v>
      </c>
      <c r="I61" s="9" t="s">
        <v>647</v>
      </c>
      <c r="J61" s="9" t="s">
        <v>645</v>
      </c>
      <c r="K61" s="10">
        <v>2948.6529999999998</v>
      </c>
    </row>
    <row r="62" spans="2:11" ht="15.6" thickBot="1" x14ac:dyDescent="0.35">
      <c r="B62" s="3"/>
      <c r="C62" s="8">
        <v>256</v>
      </c>
      <c r="D62" s="9" t="s">
        <v>615</v>
      </c>
      <c r="E62" s="9" t="s">
        <v>616</v>
      </c>
      <c r="F62" s="9" t="s">
        <v>651</v>
      </c>
      <c r="G62" s="105"/>
      <c r="H62" s="9" t="s">
        <v>652</v>
      </c>
      <c r="I62" s="9" t="s">
        <v>653</v>
      </c>
      <c r="J62" s="9" t="s">
        <v>654</v>
      </c>
      <c r="K62" s="9" t="s">
        <v>655</v>
      </c>
    </row>
    <row r="63" spans="2:11" ht="15.6" thickBot="1" x14ac:dyDescent="0.35">
      <c r="B63" s="3"/>
      <c r="C63" s="8">
        <v>512</v>
      </c>
      <c r="D63" s="9" t="s">
        <v>615</v>
      </c>
      <c r="E63" s="9" t="s">
        <v>616</v>
      </c>
      <c r="F63" s="9" t="s">
        <v>651</v>
      </c>
      <c r="G63" s="105">
        <v>224.14500000000001</v>
      </c>
      <c r="H63" s="9" t="s">
        <v>656</v>
      </c>
      <c r="I63" s="9" t="s">
        <v>657</v>
      </c>
      <c r="J63" s="9" t="s">
        <v>654</v>
      </c>
      <c r="K63" s="9" t="s">
        <v>655</v>
      </c>
    </row>
    <row r="64" spans="2:11" ht="15.6" thickBot="1" x14ac:dyDescent="0.35">
      <c r="B64" s="4"/>
      <c r="C64" s="11">
        <v>1024</v>
      </c>
      <c r="D64" s="12" t="s">
        <v>615</v>
      </c>
      <c r="E64" s="12" t="s">
        <v>616</v>
      </c>
      <c r="F64" s="9" t="s">
        <v>651</v>
      </c>
      <c r="G64" s="106">
        <v>196.89</v>
      </c>
      <c r="H64" s="12" t="s">
        <v>658</v>
      </c>
      <c r="I64" s="12" t="s">
        <v>659</v>
      </c>
      <c r="J64" s="9" t="s">
        <v>654</v>
      </c>
      <c r="K64" s="9" t="s">
        <v>655</v>
      </c>
    </row>
    <row r="65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9" zoomScale="90" zoomScaleNormal="90" workbookViewId="0">
      <selection activeCell="F36" sqref="F36"/>
    </sheetView>
  </sheetViews>
  <sheetFormatPr defaultRowHeight="15" x14ac:dyDescent="0.3"/>
  <cols>
    <col min="1" max="1" width="23.5" bestFit="1" customWidth="1"/>
    <col min="2" max="2" width="8" bestFit="1" customWidth="1"/>
    <col min="3" max="3" width="9.375" bestFit="1" customWidth="1"/>
    <col min="4" max="4" width="55.375" bestFit="1" customWidth="1"/>
    <col min="5" max="5" width="26.5" bestFit="1" customWidth="1"/>
    <col min="6" max="6" width="25" bestFit="1" customWidth="1"/>
    <col min="7" max="7" width="20.625" bestFit="1" customWidth="1"/>
    <col min="8" max="8" width="11.75" bestFit="1" customWidth="1"/>
    <col min="9" max="9" width="16.375" bestFit="1" customWidth="1"/>
    <col min="10" max="10" width="11.625" bestFit="1" customWidth="1"/>
    <col min="11" max="11" width="12.125" bestFit="1" customWidth="1"/>
  </cols>
  <sheetData>
    <row r="1" spans="1:11" ht="16.2" thickTop="1" thickBot="1" x14ac:dyDescent="0.35">
      <c r="A1" s="17" t="s">
        <v>8</v>
      </c>
      <c r="B1" s="15" t="s">
        <v>0</v>
      </c>
      <c r="C1" s="16" t="s">
        <v>1</v>
      </c>
      <c r="D1" s="16" t="s">
        <v>4</v>
      </c>
      <c r="E1" s="15" t="s">
        <v>69</v>
      </c>
      <c r="F1" s="15" t="s">
        <v>41</v>
      </c>
      <c r="G1" s="15" t="s">
        <v>70</v>
      </c>
      <c r="H1" s="15" t="s">
        <v>54</v>
      </c>
      <c r="I1" s="15" t="s">
        <v>55</v>
      </c>
      <c r="J1" s="15" t="s">
        <v>52</v>
      </c>
      <c r="K1" s="16" t="s">
        <v>53</v>
      </c>
    </row>
    <row r="2" spans="1:11" ht="16.2" thickTop="1" thickBot="1" x14ac:dyDescent="0.35">
      <c r="A2" s="28" t="s">
        <v>49</v>
      </c>
      <c r="B2" s="8" t="s">
        <v>491</v>
      </c>
      <c r="C2" s="9" t="s">
        <v>149</v>
      </c>
      <c r="D2" s="9" t="s">
        <v>522</v>
      </c>
      <c r="E2" s="9" t="s">
        <v>523</v>
      </c>
      <c r="F2" s="34" t="s">
        <v>524</v>
      </c>
      <c r="G2" s="9" t="s">
        <v>287</v>
      </c>
      <c r="H2" s="9" t="s">
        <v>525</v>
      </c>
      <c r="I2" s="9" t="s">
        <v>526</v>
      </c>
      <c r="J2" s="9" t="s">
        <v>527</v>
      </c>
      <c r="K2" s="10" t="s">
        <v>528</v>
      </c>
    </row>
    <row r="3" spans="1:11" ht="15.6" thickBot="1" x14ac:dyDescent="0.35">
      <c r="A3" s="3" t="s">
        <v>72</v>
      </c>
      <c r="B3" s="8" t="s">
        <v>491</v>
      </c>
      <c r="C3" s="9" t="s">
        <v>318</v>
      </c>
      <c r="D3" s="9" t="s">
        <v>492</v>
      </c>
      <c r="E3" s="9" t="s">
        <v>493</v>
      </c>
      <c r="F3" s="34" t="s">
        <v>494</v>
      </c>
      <c r="G3" s="9" t="s">
        <v>495</v>
      </c>
      <c r="H3" s="9" t="s">
        <v>496</v>
      </c>
      <c r="I3" s="9" t="s">
        <v>497</v>
      </c>
      <c r="J3" s="9" t="s">
        <v>498</v>
      </c>
      <c r="K3" s="10" t="s">
        <v>499</v>
      </c>
    </row>
    <row r="4" spans="1:11" ht="15.6" thickBot="1" x14ac:dyDescent="0.35">
      <c r="A4" s="3"/>
      <c r="B4" s="8" t="s">
        <v>491</v>
      </c>
      <c r="C4" s="24" t="s">
        <v>322</v>
      </c>
      <c r="D4" s="9" t="s">
        <v>500</v>
      </c>
      <c r="E4" s="9" t="s">
        <v>501</v>
      </c>
      <c r="F4" s="34" t="s">
        <v>502</v>
      </c>
      <c r="G4" s="9" t="s">
        <v>503</v>
      </c>
      <c r="H4" s="9" t="s">
        <v>504</v>
      </c>
      <c r="I4" s="9" t="s">
        <v>505</v>
      </c>
      <c r="J4" s="9" t="s">
        <v>506</v>
      </c>
      <c r="K4" s="10" t="s">
        <v>507</v>
      </c>
    </row>
    <row r="5" spans="1:11" ht="15.6" thickBot="1" x14ac:dyDescent="0.35">
      <c r="A5" s="3" t="s">
        <v>478</v>
      </c>
      <c r="B5" s="8" t="s">
        <v>491</v>
      </c>
      <c r="C5" s="24" t="s">
        <v>260</v>
      </c>
      <c r="D5" s="9" t="s">
        <v>508</v>
      </c>
      <c r="E5" s="9" t="s">
        <v>509</v>
      </c>
      <c r="F5" s="9" t="s">
        <v>510</v>
      </c>
      <c r="G5" s="9" t="s">
        <v>511</v>
      </c>
      <c r="H5" s="9" t="s">
        <v>512</v>
      </c>
      <c r="I5" s="9" t="s">
        <v>513</v>
      </c>
      <c r="J5" s="9" t="s">
        <v>514</v>
      </c>
      <c r="K5" s="10" t="s">
        <v>515</v>
      </c>
    </row>
    <row r="6" spans="1:11" ht="15.6" thickBot="1" x14ac:dyDescent="0.35">
      <c r="A6" s="3" t="s">
        <v>479</v>
      </c>
      <c r="B6" s="8" t="s">
        <v>139</v>
      </c>
      <c r="C6" s="24" t="s">
        <v>149</v>
      </c>
      <c r="D6" s="9" t="s">
        <v>150</v>
      </c>
      <c r="E6" s="9" t="s">
        <v>536</v>
      </c>
      <c r="F6" s="9" t="s">
        <v>537</v>
      </c>
      <c r="G6" s="9" t="s">
        <v>511</v>
      </c>
      <c r="H6" s="9" t="s">
        <v>538</v>
      </c>
      <c r="I6" s="9" t="s">
        <v>539</v>
      </c>
      <c r="J6" s="9" t="s">
        <v>540</v>
      </c>
      <c r="K6" s="10" t="s">
        <v>541</v>
      </c>
    </row>
    <row r="7" spans="1:11" ht="15.6" thickBot="1" x14ac:dyDescent="0.35">
      <c r="A7" s="3" t="s">
        <v>480</v>
      </c>
      <c r="B7" s="8" t="s">
        <v>139</v>
      </c>
      <c r="C7" s="9" t="s">
        <v>318</v>
      </c>
      <c r="D7" s="9" t="s">
        <v>319</v>
      </c>
      <c r="E7" s="9" t="s">
        <v>457</v>
      </c>
      <c r="F7" s="9" t="s">
        <v>458</v>
      </c>
      <c r="G7" s="9" t="s">
        <v>459</v>
      </c>
      <c r="H7" s="9" t="s">
        <v>460</v>
      </c>
      <c r="I7" s="9" t="s">
        <v>461</v>
      </c>
      <c r="J7" s="9" t="s">
        <v>462</v>
      </c>
      <c r="K7" s="10" t="s">
        <v>463</v>
      </c>
    </row>
    <row r="8" spans="1:11" ht="15.6" thickBot="1" x14ac:dyDescent="0.35">
      <c r="A8" s="3"/>
      <c r="B8" s="8">
        <v>512</v>
      </c>
      <c r="C8" s="9" t="s">
        <v>322</v>
      </c>
      <c r="D8" s="105" t="s">
        <v>323</v>
      </c>
      <c r="E8" s="9">
        <v>2565.31</v>
      </c>
      <c r="F8" s="105" t="s">
        <v>424</v>
      </c>
      <c r="G8" s="9">
        <v>0.9375</v>
      </c>
      <c r="H8" s="9">
        <v>8.0000000000000002E-3</v>
      </c>
      <c r="I8" s="9">
        <v>58.736328</v>
      </c>
      <c r="J8" s="9">
        <v>0.99791399999999997</v>
      </c>
      <c r="K8" s="10">
        <v>16.291819</v>
      </c>
    </row>
    <row r="9" spans="1:11" ht="15.6" thickBot="1" x14ac:dyDescent="0.35">
      <c r="A9" s="3"/>
      <c r="B9" s="8" t="s">
        <v>139</v>
      </c>
      <c r="C9" s="9" t="s">
        <v>260</v>
      </c>
      <c r="D9" s="9" t="s">
        <v>343</v>
      </c>
      <c r="E9" s="9" t="s">
        <v>423</v>
      </c>
      <c r="F9" s="9" t="s">
        <v>424</v>
      </c>
      <c r="G9" s="9" t="s">
        <v>425</v>
      </c>
      <c r="H9" s="9" t="s">
        <v>426</v>
      </c>
      <c r="I9" s="9" t="s">
        <v>427</v>
      </c>
      <c r="J9" s="9" t="s">
        <v>428</v>
      </c>
      <c r="K9" s="9" t="s">
        <v>429</v>
      </c>
    </row>
    <row r="10" spans="1:11" ht="15.6" thickBot="1" x14ac:dyDescent="0.35">
      <c r="A10" s="3"/>
      <c r="B10" s="8">
        <v>512</v>
      </c>
      <c r="C10" s="9" t="s">
        <v>268</v>
      </c>
      <c r="D10" s="9" t="s">
        <v>435</v>
      </c>
      <c r="E10" s="9">
        <v>1348.1949999999999</v>
      </c>
      <c r="F10" s="9" t="s">
        <v>424</v>
      </c>
      <c r="G10" s="9">
        <v>0.9375</v>
      </c>
      <c r="H10" s="9">
        <v>8.1390000000000004E-3</v>
      </c>
      <c r="I10" s="9">
        <v>57.773437999999999</v>
      </c>
      <c r="J10" s="9">
        <v>0.98429</v>
      </c>
      <c r="K10" s="9">
        <v>16.271578999999999</v>
      </c>
    </row>
    <row r="11" spans="1:11" ht="15.6" thickBot="1" x14ac:dyDescent="0.35">
      <c r="A11" s="3"/>
      <c r="B11" s="8" t="s">
        <v>139</v>
      </c>
      <c r="C11" s="9" t="s">
        <v>276</v>
      </c>
      <c r="D11" s="9" t="s">
        <v>350</v>
      </c>
      <c r="E11" s="9" t="s">
        <v>430</v>
      </c>
      <c r="F11" s="9" t="s">
        <v>424</v>
      </c>
      <c r="G11" s="9" t="s">
        <v>425</v>
      </c>
      <c r="H11" s="9" t="s">
        <v>431</v>
      </c>
      <c r="I11" s="9" t="s">
        <v>432</v>
      </c>
      <c r="J11" s="9" t="s">
        <v>433</v>
      </c>
      <c r="K11" s="10" t="s">
        <v>434</v>
      </c>
    </row>
    <row r="12" spans="1:11" ht="15.6" thickBot="1" x14ac:dyDescent="0.35">
      <c r="A12" s="3"/>
      <c r="B12" s="8" t="s">
        <v>20</v>
      </c>
      <c r="C12" s="9" t="s">
        <v>149</v>
      </c>
      <c r="D12" s="9" t="s">
        <v>205</v>
      </c>
      <c r="E12" s="9" t="s">
        <v>543</v>
      </c>
      <c r="F12" s="9" t="s">
        <v>544</v>
      </c>
      <c r="G12" s="9" t="s">
        <v>545</v>
      </c>
      <c r="H12" s="9" t="s">
        <v>546</v>
      </c>
      <c r="I12" s="9" t="s">
        <v>547</v>
      </c>
      <c r="J12" s="9" t="s">
        <v>548</v>
      </c>
      <c r="K12" s="10" t="s">
        <v>549</v>
      </c>
    </row>
    <row r="13" spans="1:11" ht="15.6" thickBot="1" x14ac:dyDescent="0.35">
      <c r="A13" s="3"/>
      <c r="B13" s="8" t="s">
        <v>20</v>
      </c>
      <c r="C13" s="9" t="s">
        <v>318</v>
      </c>
      <c r="D13" s="9" t="s">
        <v>395</v>
      </c>
      <c r="E13" s="9" t="s">
        <v>466</v>
      </c>
      <c r="F13" s="9" t="s">
        <v>467</v>
      </c>
      <c r="G13" s="9" t="s">
        <v>468</v>
      </c>
      <c r="H13" s="9" t="s">
        <v>469</v>
      </c>
      <c r="I13" s="9" t="s">
        <v>470</v>
      </c>
      <c r="J13" s="9" t="s">
        <v>471</v>
      </c>
      <c r="K13" s="10" t="s">
        <v>472</v>
      </c>
    </row>
    <row r="14" spans="1:11" ht="15.6" thickBot="1" x14ac:dyDescent="0.35">
      <c r="A14" s="3"/>
      <c r="B14" s="8" t="s">
        <v>20</v>
      </c>
      <c r="C14" s="9" t="s">
        <v>322</v>
      </c>
      <c r="D14" s="9" t="s">
        <v>403</v>
      </c>
      <c r="E14" s="9" t="s">
        <v>481</v>
      </c>
      <c r="F14" s="9" t="s">
        <v>467</v>
      </c>
      <c r="G14" s="9" t="s">
        <v>468</v>
      </c>
      <c r="H14" s="9" t="s">
        <v>482</v>
      </c>
      <c r="I14" s="9" t="s">
        <v>483</v>
      </c>
      <c r="J14" s="9" t="s">
        <v>484</v>
      </c>
      <c r="K14" s="10" t="s">
        <v>485</v>
      </c>
    </row>
    <row r="15" spans="1:11" ht="15.6" thickBot="1" x14ac:dyDescent="0.35">
      <c r="A15" s="3"/>
      <c r="B15" s="8" t="s">
        <v>20</v>
      </c>
      <c r="C15" s="9" t="s">
        <v>260</v>
      </c>
      <c r="D15" s="9" t="s">
        <v>418</v>
      </c>
      <c r="E15" s="9" t="s">
        <v>450</v>
      </c>
      <c r="F15" s="34" t="s">
        <v>451</v>
      </c>
      <c r="G15" s="9" t="s">
        <v>452</v>
      </c>
      <c r="H15" s="9" t="s">
        <v>453</v>
      </c>
      <c r="I15" s="9" t="s">
        <v>454</v>
      </c>
      <c r="J15" s="9" t="s">
        <v>455</v>
      </c>
      <c r="K15" s="10" t="s">
        <v>456</v>
      </c>
    </row>
    <row r="16" spans="1:11" ht="15.6" thickBot="1" x14ac:dyDescent="0.35">
      <c r="A16" s="3"/>
      <c r="B16" s="8" t="s">
        <v>20</v>
      </c>
      <c r="C16" s="9" t="s">
        <v>268</v>
      </c>
      <c r="D16" s="9" t="s">
        <v>269</v>
      </c>
      <c r="E16" s="9" t="s">
        <v>443</v>
      </c>
      <c r="F16" s="34" t="s">
        <v>444</v>
      </c>
      <c r="G16" s="9" t="s">
        <v>445</v>
      </c>
      <c r="H16" s="9" t="s">
        <v>446</v>
      </c>
      <c r="I16" s="9" t="s">
        <v>447</v>
      </c>
      <c r="J16" s="9" t="s">
        <v>448</v>
      </c>
      <c r="K16" s="10" t="s">
        <v>449</v>
      </c>
    </row>
    <row r="17" spans="1:11" ht="15.6" thickBot="1" x14ac:dyDescent="0.35">
      <c r="A17" s="3"/>
      <c r="B17" s="30" t="s">
        <v>20</v>
      </c>
      <c r="C17" s="70" t="s">
        <v>276</v>
      </c>
      <c r="D17" s="31" t="s">
        <v>277</v>
      </c>
      <c r="E17" s="31" t="s">
        <v>436</v>
      </c>
      <c r="F17" s="38" t="s">
        <v>437</v>
      </c>
      <c r="G17" s="31" t="s">
        <v>438</v>
      </c>
      <c r="H17" s="31" t="s">
        <v>439</v>
      </c>
      <c r="I17" s="31" t="s">
        <v>440</v>
      </c>
      <c r="J17" s="31" t="s">
        <v>441</v>
      </c>
      <c r="K17" s="110" t="s">
        <v>442</v>
      </c>
    </row>
    <row r="18" spans="1:11" ht="16.2" thickTop="1" thickBot="1" x14ac:dyDescent="0.35">
      <c r="A18" s="111" t="s">
        <v>576</v>
      </c>
      <c r="B18" s="5">
        <v>256</v>
      </c>
      <c r="C18" s="65" t="s">
        <v>193</v>
      </c>
      <c r="D18" s="6" t="s">
        <v>608</v>
      </c>
      <c r="E18" s="6">
        <v>24067.455000000002</v>
      </c>
      <c r="F18" s="112" t="s">
        <v>609</v>
      </c>
      <c r="G18" s="6">
        <v>0.88280000000000003</v>
      </c>
      <c r="H18" s="6">
        <v>2.4420000000000002E-3</v>
      </c>
      <c r="I18" s="6">
        <v>496.15234400000003</v>
      </c>
      <c r="J18" s="6">
        <v>0.97198300000000004</v>
      </c>
      <c r="K18" s="7">
        <v>42.559880999999997</v>
      </c>
    </row>
    <row r="19" spans="1:11" ht="15.6" thickBot="1" x14ac:dyDescent="0.35">
      <c r="A19" s="109"/>
      <c r="B19" s="11">
        <v>512</v>
      </c>
      <c r="C19" s="66" t="s">
        <v>268</v>
      </c>
      <c r="D19" s="12" t="s">
        <v>435</v>
      </c>
      <c r="E19" s="12">
        <v>25532.294000000002</v>
      </c>
      <c r="F19" s="36" t="s">
        <v>562</v>
      </c>
      <c r="G19" s="12">
        <v>0.96679999999999999</v>
      </c>
      <c r="H19" s="12">
        <v>2.9420000000000002E-3</v>
      </c>
      <c r="I19" s="12">
        <v>361.05078099999997</v>
      </c>
      <c r="J19" s="12">
        <v>0.99988200000000005</v>
      </c>
      <c r="K19" s="13">
        <v>35.977034000000003</v>
      </c>
    </row>
    <row r="20" spans="1:11" ht="15.6" thickTop="1" x14ac:dyDescent="0.3"/>
    <row r="21" spans="1:11" ht="15.6" thickBot="1" x14ac:dyDescent="0.35"/>
    <row r="22" spans="1:11" ht="16.2" thickTop="1" thickBot="1" x14ac:dyDescent="0.35">
      <c r="A22" s="14" t="s">
        <v>9</v>
      </c>
      <c r="B22" s="15" t="s">
        <v>0</v>
      </c>
      <c r="C22" s="16" t="s">
        <v>1</v>
      </c>
      <c r="D22" s="74" t="s">
        <v>4</v>
      </c>
      <c r="E22" s="80" t="s">
        <v>5</v>
      </c>
      <c r="F22" s="81" t="s">
        <v>6</v>
      </c>
      <c r="G22" s="81" t="s">
        <v>70</v>
      </c>
      <c r="H22" s="81" t="s">
        <v>54</v>
      </c>
      <c r="I22" s="82" t="s">
        <v>55</v>
      </c>
    </row>
    <row r="23" spans="1:11" ht="16.2" thickTop="1" thickBot="1" x14ac:dyDescent="0.35">
      <c r="A23" s="3" t="s">
        <v>478</v>
      </c>
      <c r="B23" s="18" t="s">
        <v>7</v>
      </c>
      <c r="C23" s="1"/>
      <c r="D23" s="75" t="s">
        <v>108</v>
      </c>
      <c r="E23" s="8" t="s">
        <v>473</v>
      </c>
      <c r="F23" s="9" t="s">
        <v>474</v>
      </c>
      <c r="G23" s="9" t="s">
        <v>475</v>
      </c>
      <c r="H23" s="9" t="s">
        <v>476</v>
      </c>
      <c r="I23" s="10" t="s">
        <v>477</v>
      </c>
    </row>
    <row r="24" spans="1:11" ht="15.6" thickBot="1" x14ac:dyDescent="0.35">
      <c r="A24" s="3" t="s">
        <v>479</v>
      </c>
      <c r="B24" s="25" t="s">
        <v>19</v>
      </c>
      <c r="C24" s="1"/>
      <c r="D24" s="76" t="s">
        <v>109</v>
      </c>
      <c r="E24" s="8" t="s">
        <v>486</v>
      </c>
      <c r="F24" s="9" t="s">
        <v>487</v>
      </c>
      <c r="G24" s="9" t="s">
        <v>488</v>
      </c>
      <c r="H24" s="9" t="s">
        <v>489</v>
      </c>
      <c r="I24" s="10" t="s">
        <v>490</v>
      </c>
    </row>
    <row r="25" spans="1:11" ht="15.6" thickBot="1" x14ac:dyDescent="0.35">
      <c r="A25" s="3" t="s">
        <v>480</v>
      </c>
      <c r="B25" s="21" t="s">
        <v>11</v>
      </c>
      <c r="C25" s="22"/>
      <c r="D25" s="77" t="s">
        <v>74</v>
      </c>
      <c r="E25" s="23" t="s">
        <v>464</v>
      </c>
      <c r="F25" s="24" t="s">
        <v>465</v>
      </c>
      <c r="G25" s="9">
        <v>0.54490000000000005</v>
      </c>
      <c r="H25" s="9">
        <v>0.21299199999999999</v>
      </c>
      <c r="I25" s="10">
        <v>3063.6552729999999</v>
      </c>
    </row>
    <row r="26" spans="1:11" ht="15.6" thickBot="1" x14ac:dyDescent="0.35">
      <c r="A26" s="3"/>
      <c r="B26" s="19" t="s">
        <v>16</v>
      </c>
      <c r="C26" s="1"/>
      <c r="D26" s="78" t="s">
        <v>82</v>
      </c>
      <c r="E26" s="8" t="s">
        <v>530</v>
      </c>
      <c r="F26" s="9" t="s">
        <v>531</v>
      </c>
      <c r="G26" s="9" t="s">
        <v>532</v>
      </c>
      <c r="H26" s="9" t="s">
        <v>533</v>
      </c>
      <c r="I26" s="10" t="s">
        <v>534</v>
      </c>
    </row>
    <row r="27" spans="1:11" ht="15.6" thickBot="1" x14ac:dyDescent="0.35">
      <c r="A27" s="3"/>
      <c r="B27" s="19" t="s">
        <v>13</v>
      </c>
      <c r="C27" s="1"/>
      <c r="D27" s="78" t="s">
        <v>89</v>
      </c>
      <c r="E27" s="8" t="s">
        <v>592</v>
      </c>
      <c r="F27" s="9" t="s">
        <v>593</v>
      </c>
      <c r="G27" s="9" t="s">
        <v>594</v>
      </c>
      <c r="H27" s="9" t="s">
        <v>595</v>
      </c>
      <c r="I27" s="10" t="s">
        <v>596</v>
      </c>
    </row>
    <row r="28" spans="1:11" ht="15.6" thickBot="1" x14ac:dyDescent="0.35">
      <c r="A28" s="4"/>
      <c r="B28" s="20" t="s">
        <v>18</v>
      </c>
      <c r="C28" s="2"/>
      <c r="D28" s="79" t="s">
        <v>101</v>
      </c>
      <c r="E28" s="11" t="s">
        <v>563</v>
      </c>
      <c r="F28" s="12" t="s">
        <v>564</v>
      </c>
      <c r="G28" s="12" t="s">
        <v>565</v>
      </c>
      <c r="H28" s="12" t="s">
        <v>566</v>
      </c>
      <c r="I28" s="13" t="s">
        <v>567</v>
      </c>
    </row>
    <row r="29" spans="1:11" ht="15.6" thickTop="1" x14ac:dyDescent="0.3"/>
    <row r="32" spans="1:11" ht="15.6" thickBot="1" x14ac:dyDescent="0.35"/>
    <row r="33" spans="1:11" ht="16.2" thickTop="1" thickBot="1" x14ac:dyDescent="0.35">
      <c r="A33" s="17" t="s">
        <v>14</v>
      </c>
      <c r="B33" s="15" t="s">
        <v>0</v>
      </c>
      <c r="C33" s="15" t="s">
        <v>1</v>
      </c>
      <c r="D33" s="15" t="s">
        <v>4</v>
      </c>
      <c r="E33" s="15" t="s">
        <v>5</v>
      </c>
      <c r="F33" s="15" t="s">
        <v>41</v>
      </c>
      <c r="G33" s="15" t="s">
        <v>70</v>
      </c>
      <c r="H33" s="15" t="s">
        <v>54</v>
      </c>
      <c r="I33" s="120" t="s">
        <v>55</v>
      </c>
      <c r="J33" s="15" t="s">
        <v>52</v>
      </c>
      <c r="K33" s="16" t="s">
        <v>53</v>
      </c>
    </row>
    <row r="34" spans="1:11" ht="16.2" thickTop="1" thickBot="1" x14ac:dyDescent="0.35">
      <c r="A34" s="3" t="s">
        <v>478</v>
      </c>
      <c r="B34" s="5" t="s">
        <v>22</v>
      </c>
      <c r="C34" s="65" t="s">
        <v>2</v>
      </c>
      <c r="D34" s="65" t="s">
        <v>584</v>
      </c>
      <c r="E34" s="65" t="s">
        <v>520</v>
      </c>
      <c r="F34" s="65"/>
      <c r="G34" s="104"/>
      <c r="H34" s="104">
        <f>1729.72685/256</f>
        <v>6.7567455078125001</v>
      </c>
      <c r="I34" s="121">
        <f>23532644</f>
        <v>23532644</v>
      </c>
      <c r="J34" s="117">
        <v>70174.678220000002</v>
      </c>
      <c r="K34" s="124">
        <v>94158.456999999995</v>
      </c>
    </row>
    <row r="35" spans="1:11" ht="15.6" thickBot="1" x14ac:dyDescent="0.35">
      <c r="A35" s="3" t="s">
        <v>479</v>
      </c>
      <c r="B35" s="8" t="s">
        <v>7</v>
      </c>
      <c r="C35" s="24" t="s">
        <v>2</v>
      </c>
      <c r="D35" s="24" t="s">
        <v>518</v>
      </c>
      <c r="E35" s="9" t="s">
        <v>520</v>
      </c>
      <c r="F35" s="9"/>
      <c r="G35" s="105"/>
      <c r="H35" s="105">
        <f>5217.34207/512</f>
        <v>10.190121230468749</v>
      </c>
      <c r="I35" s="122">
        <v>47873377</v>
      </c>
      <c r="J35" s="118">
        <v>70174.678220000002</v>
      </c>
      <c r="K35" s="125">
        <v>94158.456999999995</v>
      </c>
    </row>
    <row r="36" spans="1:11" ht="15.6" thickBot="1" x14ac:dyDescent="0.35">
      <c r="A36" s="3" t="s">
        <v>480</v>
      </c>
      <c r="B36" s="8" t="s">
        <v>11</v>
      </c>
      <c r="C36" s="24" t="s">
        <v>2</v>
      </c>
      <c r="D36" s="24" t="s">
        <v>518</v>
      </c>
      <c r="E36" s="9" t="s">
        <v>520</v>
      </c>
      <c r="F36" s="9"/>
      <c r="G36" s="105"/>
      <c r="H36" s="105">
        <f>16866.06394/1024</f>
        <v>16.47076556640625</v>
      </c>
      <c r="I36" s="122">
        <v>95524137</v>
      </c>
      <c r="J36" s="118">
        <v>70174.678220000002</v>
      </c>
      <c r="K36" s="125">
        <v>94158.456999999995</v>
      </c>
    </row>
    <row r="37" spans="1:11" ht="15.6" thickBot="1" x14ac:dyDescent="0.35">
      <c r="A37" s="3"/>
      <c r="B37" s="8" t="s">
        <v>22</v>
      </c>
      <c r="C37" s="24" t="s">
        <v>3</v>
      </c>
      <c r="D37" s="24" t="s">
        <v>517</v>
      </c>
      <c r="E37" s="24" t="s">
        <v>521</v>
      </c>
      <c r="F37" s="24"/>
      <c r="G37" s="105"/>
      <c r="H37" s="105">
        <f>774.651865/256</f>
        <v>3.0259838476562502</v>
      </c>
      <c r="I37" s="122">
        <v>10522905</v>
      </c>
      <c r="J37" s="118">
        <v>31484.821538</v>
      </c>
      <c r="K37" s="125">
        <v>42242.044000000002</v>
      </c>
    </row>
    <row r="38" spans="1:11" ht="15.6" thickBot="1" x14ac:dyDescent="0.35">
      <c r="A38" s="3"/>
      <c r="B38" s="8" t="s">
        <v>7</v>
      </c>
      <c r="C38" s="24" t="s">
        <v>3</v>
      </c>
      <c r="D38" s="24" t="s">
        <v>517</v>
      </c>
      <c r="E38" s="24" t="s">
        <v>521</v>
      </c>
      <c r="F38" s="9"/>
      <c r="G38" s="105"/>
      <c r="H38" s="105">
        <f>2327.193619/512</f>
        <v>4.5453000371093752</v>
      </c>
      <c r="I38" s="122">
        <v>21364436</v>
      </c>
      <c r="J38" s="118">
        <v>31484.821538</v>
      </c>
      <c r="K38" s="125">
        <v>42242.044000000002</v>
      </c>
    </row>
    <row r="39" spans="1:11" ht="15.6" thickBot="1" x14ac:dyDescent="0.35">
      <c r="A39" s="3"/>
      <c r="B39" s="8">
        <v>1024</v>
      </c>
      <c r="C39" s="24" t="s">
        <v>3</v>
      </c>
      <c r="D39" s="24" t="s">
        <v>517</v>
      </c>
      <c r="E39" s="24" t="s">
        <v>521</v>
      </c>
      <c r="F39" s="9"/>
      <c r="G39" s="105"/>
      <c r="H39" s="105">
        <f>7465.023822/1024</f>
        <v>7.2900623261718751</v>
      </c>
      <c r="I39" s="122">
        <v>42388561</v>
      </c>
      <c r="J39" s="118">
        <v>31484.821538</v>
      </c>
      <c r="K39" s="125">
        <v>42242.044000000002</v>
      </c>
    </row>
    <row r="40" spans="1:11" ht="15.6" thickBot="1" x14ac:dyDescent="0.35">
      <c r="A40" s="3"/>
      <c r="B40" s="8" t="s">
        <v>22</v>
      </c>
      <c r="C40" s="9" t="s">
        <v>15</v>
      </c>
      <c r="D40" s="9" t="s">
        <v>516</v>
      </c>
      <c r="E40" s="9" t="s">
        <v>529</v>
      </c>
      <c r="F40" s="9"/>
      <c r="G40" s="105"/>
      <c r="H40" s="105">
        <f>337.049103/256</f>
        <v>1.31659805859375</v>
      </c>
      <c r="I40" s="122">
        <v>4542546</v>
      </c>
      <c r="J40" s="118">
        <v>13528.102902000001</v>
      </c>
      <c r="K40" s="125">
        <v>18147.476999999999</v>
      </c>
    </row>
    <row r="41" spans="1:11" ht="15.6" thickBot="1" x14ac:dyDescent="0.35">
      <c r="A41" s="3"/>
      <c r="B41" s="8" t="s">
        <v>7</v>
      </c>
      <c r="C41" s="9" t="s">
        <v>15</v>
      </c>
      <c r="D41" s="9" t="s">
        <v>516</v>
      </c>
      <c r="E41" s="9" t="s">
        <v>529</v>
      </c>
      <c r="F41" s="9"/>
      <c r="G41" s="105"/>
      <c r="H41" s="105">
        <f>979.899104/512</f>
        <v>1.9138654374999999</v>
      </c>
      <c r="I41" s="122">
        <v>9042389</v>
      </c>
      <c r="J41" s="118">
        <v>13528.102902000001</v>
      </c>
      <c r="K41" s="125">
        <v>18147.476999999999</v>
      </c>
    </row>
    <row r="42" spans="1:11" ht="15.6" thickBot="1" x14ac:dyDescent="0.35">
      <c r="A42" s="3"/>
      <c r="B42" s="8">
        <v>1024</v>
      </c>
      <c r="C42" s="9" t="s">
        <v>15</v>
      </c>
      <c r="D42" s="9" t="s">
        <v>516</v>
      </c>
      <c r="E42" s="9" t="s">
        <v>529</v>
      </c>
      <c r="F42" s="9"/>
      <c r="G42" s="105"/>
      <c r="H42" s="105">
        <f>3144.197842/1024</f>
        <v>3.070505705078125</v>
      </c>
      <c r="I42" s="122">
        <v>17908989</v>
      </c>
      <c r="J42" s="118">
        <v>13528.102902000001</v>
      </c>
      <c r="K42" s="125">
        <v>18147.476999999999</v>
      </c>
    </row>
    <row r="43" spans="1:11" ht="15.6" thickBot="1" x14ac:dyDescent="0.35">
      <c r="A43" s="3"/>
      <c r="B43" s="8" t="s">
        <v>519</v>
      </c>
      <c r="C43" s="9" t="s">
        <v>535</v>
      </c>
      <c r="D43" s="9" t="s">
        <v>586</v>
      </c>
      <c r="E43" s="9" t="s">
        <v>542</v>
      </c>
      <c r="F43" s="9"/>
      <c r="G43" s="105"/>
      <c r="H43" s="105">
        <f>281.212133/256</f>
        <v>1.09848489453125</v>
      </c>
      <c r="I43" s="122">
        <v>3800925</v>
      </c>
      <c r="J43" s="118">
        <v>11038.054274</v>
      </c>
      <c r="K43" s="125">
        <v>14807.462</v>
      </c>
    </row>
    <row r="44" spans="1:11" ht="15.6" thickBot="1" x14ac:dyDescent="0.35">
      <c r="A44" s="3"/>
      <c r="B44" s="8" t="s">
        <v>7</v>
      </c>
      <c r="C44" s="9" t="s">
        <v>535</v>
      </c>
      <c r="D44" s="9" t="s">
        <v>586</v>
      </c>
      <c r="E44" s="9" t="s">
        <v>542</v>
      </c>
      <c r="F44" s="9"/>
      <c r="G44" s="105"/>
      <c r="H44" s="105">
        <f>825.961829/512</f>
        <v>1.6132066972656249</v>
      </c>
      <c r="I44" s="122">
        <v>7614904</v>
      </c>
      <c r="J44" s="118">
        <v>11038.054274</v>
      </c>
      <c r="K44" s="125">
        <v>14807.462</v>
      </c>
    </row>
    <row r="45" spans="1:11" ht="15.6" thickBot="1" x14ac:dyDescent="0.35">
      <c r="A45" s="3"/>
      <c r="B45" s="8">
        <v>1024</v>
      </c>
      <c r="C45" s="9" t="s">
        <v>535</v>
      </c>
      <c r="D45" s="9" t="s">
        <v>586</v>
      </c>
      <c r="E45" s="9" t="s">
        <v>542</v>
      </c>
      <c r="F45" s="105"/>
      <c r="G45" s="105"/>
      <c r="H45" s="105">
        <f>2637.727072/1024</f>
        <v>2.5759053437500001</v>
      </c>
      <c r="I45" s="122">
        <v>15047827</v>
      </c>
      <c r="J45" s="118">
        <v>11038.054274</v>
      </c>
      <c r="K45" s="125">
        <v>14807.462</v>
      </c>
    </row>
    <row r="46" spans="1:11" ht="15.6" thickBot="1" x14ac:dyDescent="0.35">
      <c r="A46" s="3"/>
      <c r="B46" s="8">
        <v>256</v>
      </c>
      <c r="C46" s="116" t="s">
        <v>615</v>
      </c>
      <c r="D46" s="105" t="s">
        <v>660</v>
      </c>
      <c r="E46" s="9">
        <v>28097.11</v>
      </c>
      <c r="F46" s="105">
        <v>883.74800000000005</v>
      </c>
      <c r="G46" s="105"/>
      <c r="H46" s="105">
        <v>1.82334</v>
      </c>
      <c r="I46" s="122">
        <v>6361216</v>
      </c>
      <c r="J46" s="118">
        <v>18365.730458999999</v>
      </c>
      <c r="K46" s="125">
        <v>24642.705999999998</v>
      </c>
    </row>
    <row r="47" spans="1:11" ht="15.6" thickBot="1" x14ac:dyDescent="0.35">
      <c r="A47" s="3"/>
      <c r="B47" s="8" t="s">
        <v>7</v>
      </c>
      <c r="C47" s="9" t="s">
        <v>615</v>
      </c>
      <c r="D47" s="105" t="s">
        <v>660</v>
      </c>
      <c r="E47" s="9">
        <v>28097.11</v>
      </c>
      <c r="F47" s="105">
        <v>879.57399999999996</v>
      </c>
      <c r="G47" s="105"/>
      <c r="H47" s="105">
        <v>2.7059899999999999</v>
      </c>
      <c r="I47" s="122">
        <v>12760986</v>
      </c>
      <c r="J47" s="118">
        <v>18365.730458999999</v>
      </c>
      <c r="K47" s="125">
        <v>24642.705999999998</v>
      </c>
    </row>
    <row r="48" spans="1:11" ht="15.6" thickBot="1" x14ac:dyDescent="0.35">
      <c r="A48" s="4"/>
      <c r="B48" s="11">
        <v>1024</v>
      </c>
      <c r="C48" s="66" t="s">
        <v>661</v>
      </c>
      <c r="D48" s="106" t="s">
        <v>660</v>
      </c>
      <c r="E48" s="12">
        <v>28097.11</v>
      </c>
      <c r="F48" s="106">
        <v>932.03599999999994</v>
      </c>
      <c r="G48" s="106"/>
      <c r="H48" s="106">
        <v>4.3686020000000001</v>
      </c>
      <c r="I48" s="123">
        <v>25432604</v>
      </c>
      <c r="J48" s="119">
        <v>18365.730458999999</v>
      </c>
      <c r="K48" s="126">
        <v>24642.705999999998</v>
      </c>
    </row>
    <row r="49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kosarak</vt:lpstr>
      <vt:lpstr>Caida_0</vt:lpstr>
      <vt:lpstr>webdocs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2021-04-22T14:44:16Z</dcterms:modified>
</cp:coreProperties>
</file>