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F3" i="1"/>
  <c r="H3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3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H26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S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</calcChain>
</file>

<file path=xl/sharedStrings.xml><?xml version="1.0" encoding="utf-8"?>
<sst xmlns="http://schemas.openxmlformats.org/spreadsheetml/2006/main" count="20" uniqueCount="14">
  <si>
    <t>chłodzenie</t>
  </si>
  <si>
    <t>mierniki metex m-3850 do pomiaru oporu</t>
  </si>
  <si>
    <t>mierniki metex m-3860D do pomiaru indukcyjności</t>
  </si>
  <si>
    <t>L0</t>
  </si>
  <si>
    <t>$R~[\Ohm]$</t>
  </si>
  <si>
    <t>$T~[K]$</t>
  </si>
  <si>
    <t>$L~[mH]$</t>
  </si>
  <si>
    <t>$\frac{1}{\mu}$</t>
  </si>
  <si>
    <t>$u(R)~[\Ohm]$</t>
  </si>
  <si>
    <t>$u_C(T)~[K]$</t>
  </si>
  <si>
    <t>$u(L)~[mH]$</t>
  </si>
  <si>
    <t>$u_C(\frac{1}{\mu})$</t>
  </si>
  <si>
    <t>$R~[\Omega]$</t>
  </si>
  <si>
    <t>$u(R)~[\Omega]$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</si>
</sst>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"/>
    <numFmt numFmtId="172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zoomScale="85" zoomScaleNormal="85" workbookViewId="0">
      <selection activeCell="K30" sqref="K30"/>
    </sheetView>
  </sheetViews>
  <sheetFormatPr defaultRowHeight="15" x14ac:dyDescent="0.25"/>
  <cols>
    <col min="1" max="1" width="10.7109375" style="1" bestFit="1" customWidth="1"/>
    <col min="2" max="16" width="9.140625" style="1"/>
    <col min="17" max="17" width="11.7109375" style="1" bestFit="1" customWidth="1"/>
    <col min="18" max="16384" width="9.140625" style="1"/>
  </cols>
  <sheetData>
    <row r="1" spans="1:24" x14ac:dyDescent="0.25">
      <c r="A1" s="1" t="s">
        <v>0</v>
      </c>
      <c r="D1" s="2" t="s">
        <v>3</v>
      </c>
      <c r="E1" s="2">
        <v>42.5</v>
      </c>
    </row>
    <row r="2" spans="1:24" x14ac:dyDescent="0.25">
      <c r="A2" s="2" t="s">
        <v>4</v>
      </c>
      <c r="B2" s="2" t="s">
        <v>8</v>
      </c>
      <c r="C2" s="2" t="s">
        <v>5</v>
      </c>
      <c r="D2" s="2" t="s">
        <v>9</v>
      </c>
      <c r="E2" s="2" t="s">
        <v>6</v>
      </c>
      <c r="F2" s="2" t="s">
        <v>10</v>
      </c>
      <c r="G2" s="2" t="s">
        <v>7</v>
      </c>
      <c r="H2" s="2" t="s">
        <v>11</v>
      </c>
      <c r="Q2" s="2" t="s">
        <v>12</v>
      </c>
      <c r="R2" s="2" t="s">
        <v>13</v>
      </c>
      <c r="S2" s="2" t="s">
        <v>5</v>
      </c>
      <c r="T2" s="2" t="s">
        <v>9</v>
      </c>
      <c r="U2" s="2" t="s">
        <v>6</v>
      </c>
      <c r="V2" s="2" t="s">
        <v>10</v>
      </c>
      <c r="W2" s="2" t="s">
        <v>7</v>
      </c>
      <c r="X2" s="2" t="s">
        <v>11</v>
      </c>
    </row>
    <row r="3" spans="1:24" x14ac:dyDescent="0.25">
      <c r="A3" s="3">
        <v>109.7</v>
      </c>
      <c r="B3" s="1">
        <f>ROUNDUP(0.5/100*A3+0.1,2)</f>
        <v>0.65</v>
      </c>
      <c r="C3" s="6">
        <f>(A3/100-1)/0.00392+273.15</f>
        <v>297.89489795918365</v>
      </c>
      <c r="D3" s="1">
        <f>ROUNDUP(B3/0.392,1)</f>
        <v>1.7000000000000002</v>
      </c>
      <c r="E3" s="6">
        <v>86.6</v>
      </c>
      <c r="F3" s="1">
        <f>ROUNDUP(3/100*E3+1,1)</f>
        <v>3.6</v>
      </c>
      <c r="G3" s="5">
        <f>1/((E3/$E$1)-1)</f>
        <v>0.96371882086167804</v>
      </c>
      <c r="H3" s="1">
        <f>ROUNDUP($E$1/($E$1-E3)^2*F3,3)</f>
        <v>7.9000000000000001E-2</v>
      </c>
      <c r="Q3" s="3">
        <v>104</v>
      </c>
      <c r="R3" s="1">
        <f>ROUNDUP(0.5/100*Q3+0.1,2)</f>
        <v>0.62</v>
      </c>
      <c r="S3" s="6">
        <f>(Q3/100-1)/0.00392+273.15</f>
        <v>283.35408163265305</v>
      </c>
      <c r="T3" s="1">
        <f>ROUNDUP(R3/0.392,1)</f>
        <v>1.6</v>
      </c>
      <c r="U3" s="6">
        <v>276.5</v>
      </c>
      <c r="V3" s="1">
        <f>ROUNDUP(3/100*U3+1,1)</f>
        <v>9.2999999999999989</v>
      </c>
      <c r="W3" s="4">
        <f>1/((U3/$E$1)-1)</f>
        <v>0.18162393162393162</v>
      </c>
      <c r="X3" s="1">
        <f>ROUNDUP($E$1/($E$1-U3)^2*V3,4)</f>
        <v>7.3000000000000001E-3</v>
      </c>
    </row>
    <row r="4" spans="1:24" x14ac:dyDescent="0.25">
      <c r="A4" s="3">
        <v>109.6</v>
      </c>
      <c r="B4" s="1">
        <f t="shared" ref="B3:B60" si="0">ROUNDUP(0.5/100*A4+0.1,2)</f>
        <v>0.65</v>
      </c>
      <c r="C4" s="6">
        <f>(A4/100-1)/0.00392+273.15</f>
        <v>297.63979591836727</v>
      </c>
      <c r="D4" s="1">
        <f t="shared" ref="D4:D60" si="1">ROUNDUP(B4/0.392,1)</f>
        <v>1.7000000000000002</v>
      </c>
      <c r="E4" s="6">
        <v>86.7</v>
      </c>
      <c r="F4" s="1">
        <f t="shared" ref="F4:F60" si="2">ROUNDUP(3/100*E4+1,1)</f>
        <v>3.7</v>
      </c>
      <c r="G4" s="5">
        <f>1/((E4/$E$1)-1)</f>
        <v>0.96153846153846145</v>
      </c>
      <c r="H4" s="1">
        <f t="shared" ref="H4:H60" si="3">ROUNDUP($E$1/($E$1-E4)^2*F4,3)</f>
        <v>8.1000000000000003E-2</v>
      </c>
      <c r="Q4" s="3">
        <v>104.1</v>
      </c>
      <c r="R4" s="1">
        <f t="shared" ref="R4:R56" si="4">ROUNDUP(0.5/100*Q4+0.1,2)</f>
        <v>0.63</v>
      </c>
      <c r="S4" s="6">
        <f>(Q4/100-1)/0.00392+273.15</f>
        <v>283.60918367346937</v>
      </c>
      <c r="T4" s="1">
        <f t="shared" ref="T4:T56" si="5">ROUNDUP(R4/0.392,1)</f>
        <v>1.7000000000000002</v>
      </c>
      <c r="U4" s="6">
        <v>276.39999999999998</v>
      </c>
      <c r="V4" s="1">
        <f t="shared" ref="V4:V56" si="6">ROUNDUP(3/100*U4+1,1)</f>
        <v>9.2999999999999989</v>
      </c>
      <c r="W4" s="4">
        <f>1/((U4/$E$1)-1)</f>
        <v>0.18170158187259514</v>
      </c>
      <c r="X4" s="1">
        <f t="shared" ref="X4:X56" si="7">ROUNDUP($E$1/($E$1-U4)^2*V4,4)</f>
        <v>7.3000000000000001E-3</v>
      </c>
    </row>
    <row r="5" spans="1:24" x14ac:dyDescent="0.25">
      <c r="A5" s="3">
        <v>109.5</v>
      </c>
      <c r="B5" s="1">
        <f t="shared" si="0"/>
        <v>0.65</v>
      </c>
      <c r="C5" s="6">
        <f>(A5/100-1)/0.00392+273.15</f>
        <v>297.384693877551</v>
      </c>
      <c r="D5" s="1">
        <f t="shared" si="1"/>
        <v>1.7000000000000002</v>
      </c>
      <c r="E5" s="6">
        <v>87.1</v>
      </c>
      <c r="F5" s="1">
        <f t="shared" si="2"/>
        <v>3.7</v>
      </c>
      <c r="G5" s="3">
        <f>1/((E5/$E$1)-1)</f>
        <v>0.95291479820627811</v>
      </c>
      <c r="H5" s="1">
        <f t="shared" si="3"/>
        <v>0.08</v>
      </c>
      <c r="Q5" s="3">
        <v>104.2</v>
      </c>
      <c r="R5" s="1">
        <f t="shared" si="4"/>
        <v>0.63</v>
      </c>
      <c r="S5" s="6">
        <f>(Q5/100-1)/0.00392+273.15</f>
        <v>283.8642857142857</v>
      </c>
      <c r="T5" s="1">
        <f t="shared" si="5"/>
        <v>1.7000000000000002</v>
      </c>
      <c r="U5" s="6">
        <v>275.89999999999998</v>
      </c>
      <c r="V5" s="1">
        <f t="shared" si="6"/>
        <v>9.2999999999999989</v>
      </c>
      <c r="W5" s="4">
        <f>1/((U5/$E$1)-1)</f>
        <v>0.18209083119108826</v>
      </c>
      <c r="X5" s="1">
        <f t="shared" si="7"/>
        <v>7.3000000000000001E-3</v>
      </c>
    </row>
    <row r="6" spans="1:24" x14ac:dyDescent="0.25">
      <c r="A6" s="3">
        <v>109.4</v>
      </c>
      <c r="B6" s="1">
        <f t="shared" si="0"/>
        <v>0.65</v>
      </c>
      <c r="C6" s="6">
        <f>(A6/100-1)/0.00392+273.15</f>
        <v>297.12959183673468</v>
      </c>
      <c r="D6" s="1">
        <f t="shared" si="1"/>
        <v>1.7000000000000002</v>
      </c>
      <c r="E6" s="6">
        <v>87.7</v>
      </c>
      <c r="F6" s="1">
        <f t="shared" si="2"/>
        <v>3.7</v>
      </c>
      <c r="G6" s="5">
        <f>1/((E6/$E$1)-1)</f>
        <v>0.94026548672566379</v>
      </c>
      <c r="H6" s="1">
        <f t="shared" si="3"/>
        <v>7.6999999999999999E-2</v>
      </c>
      <c r="M6" s="2"/>
      <c r="N6" s="2"/>
      <c r="Q6" s="3">
        <v>104.3</v>
      </c>
      <c r="R6" s="1">
        <f t="shared" si="4"/>
        <v>0.63</v>
      </c>
      <c r="S6" s="6">
        <f>(Q6/100-1)/0.00392+273.15</f>
        <v>284.11938775510203</v>
      </c>
      <c r="T6" s="1">
        <f t="shared" si="5"/>
        <v>1.7000000000000002</v>
      </c>
      <c r="U6" s="6">
        <v>275.5</v>
      </c>
      <c r="V6" s="1">
        <f t="shared" si="6"/>
        <v>9.2999999999999989</v>
      </c>
      <c r="W6" s="4">
        <f>1/((U6/$E$1)-1)</f>
        <v>0.18240343347639484</v>
      </c>
      <c r="X6" s="1">
        <f t="shared" si="7"/>
        <v>7.3000000000000001E-3</v>
      </c>
    </row>
    <row r="7" spans="1:24" x14ac:dyDescent="0.25">
      <c r="A7" s="3">
        <v>109.3</v>
      </c>
      <c r="B7" s="1">
        <f t="shared" si="0"/>
        <v>0.65</v>
      </c>
      <c r="C7" s="6">
        <f>(A7/100-1)/0.00392+273.15</f>
        <v>296.87448979591835</v>
      </c>
      <c r="D7" s="1">
        <f t="shared" si="1"/>
        <v>1.7000000000000002</v>
      </c>
      <c r="E7" s="6">
        <v>88.3</v>
      </c>
      <c r="F7" s="1">
        <f t="shared" si="2"/>
        <v>3.7</v>
      </c>
      <c r="G7" s="5">
        <f>1/((E7/$E$1)-1)</f>
        <v>0.92794759825327511</v>
      </c>
      <c r="H7" s="1">
        <f t="shared" si="3"/>
        <v>7.4999999999999997E-2</v>
      </c>
      <c r="Q7" s="3">
        <v>104.4</v>
      </c>
      <c r="R7" s="1">
        <f t="shared" si="4"/>
        <v>0.63</v>
      </c>
      <c r="S7" s="6">
        <f>(Q7/100-1)/0.00392+273.15</f>
        <v>284.37448979591835</v>
      </c>
      <c r="T7" s="1">
        <f t="shared" si="5"/>
        <v>1.7000000000000002</v>
      </c>
      <c r="U7" s="6">
        <v>274.8</v>
      </c>
      <c r="V7" s="1">
        <f t="shared" si="6"/>
        <v>9.2999999999999989</v>
      </c>
      <c r="W7" s="4">
        <f>1/((U7/$E$1)-1)</f>
        <v>0.18295307791648729</v>
      </c>
      <c r="X7" s="1">
        <f t="shared" si="7"/>
        <v>7.4000000000000003E-3</v>
      </c>
    </row>
    <row r="8" spans="1:24" x14ac:dyDescent="0.25">
      <c r="A8" s="3">
        <v>109.2</v>
      </c>
      <c r="B8" s="1">
        <f t="shared" si="0"/>
        <v>0.65</v>
      </c>
      <c r="C8" s="6">
        <f>(A8/100-1)/0.00392+273.15</f>
        <v>296.61938775510203</v>
      </c>
      <c r="D8" s="1">
        <f t="shared" si="1"/>
        <v>1.7000000000000002</v>
      </c>
      <c r="E8" s="6">
        <v>89</v>
      </c>
      <c r="F8" s="1">
        <f t="shared" si="2"/>
        <v>3.7</v>
      </c>
      <c r="G8" s="5">
        <f>1/((E8/$E$1)-1)</f>
        <v>0.91397849462365577</v>
      </c>
      <c r="H8" s="1">
        <f t="shared" si="3"/>
        <v>7.2999999999999995E-2</v>
      </c>
      <c r="Q8" s="3">
        <v>104.5</v>
      </c>
      <c r="R8" s="1">
        <f t="shared" si="4"/>
        <v>0.63</v>
      </c>
      <c r="S8" s="6">
        <f>(Q8/100-1)/0.00392+273.15</f>
        <v>284.62959183673468</v>
      </c>
      <c r="T8" s="1">
        <f t="shared" si="5"/>
        <v>1.7000000000000002</v>
      </c>
      <c r="U8" s="6">
        <v>273.89999999999998</v>
      </c>
      <c r="V8" s="1">
        <f t="shared" si="6"/>
        <v>9.2999999999999989</v>
      </c>
      <c r="W8" s="4">
        <f>1/((U8/$E$1)-1)</f>
        <v>0.1836646499567848</v>
      </c>
      <c r="X8" s="1">
        <f t="shared" si="7"/>
        <v>7.4000000000000003E-3</v>
      </c>
    </row>
    <row r="9" spans="1:24" x14ac:dyDescent="0.25">
      <c r="A9" s="3">
        <v>109.1</v>
      </c>
      <c r="B9" s="1">
        <f t="shared" si="0"/>
        <v>0.65</v>
      </c>
      <c r="C9" s="6">
        <f>(A9/100-1)/0.00392+273.15</f>
        <v>296.3642857142857</v>
      </c>
      <c r="D9" s="1">
        <f t="shared" si="1"/>
        <v>1.7000000000000002</v>
      </c>
      <c r="E9" s="6">
        <v>90.1</v>
      </c>
      <c r="F9" s="1">
        <f t="shared" si="2"/>
        <v>3.8000000000000003</v>
      </c>
      <c r="G9" s="5">
        <f>1/((E9/$E$1)-1)</f>
        <v>0.89285714285714313</v>
      </c>
      <c r="H9" s="1">
        <f t="shared" si="3"/>
        <v>7.1999999999999995E-2</v>
      </c>
      <c r="Q9" s="3">
        <v>104.6</v>
      </c>
      <c r="R9" s="1">
        <f t="shared" si="4"/>
        <v>0.63</v>
      </c>
      <c r="S9" s="6">
        <f>(Q9/100-1)/0.00392+273.15</f>
        <v>284.884693877551</v>
      </c>
      <c r="T9" s="1">
        <f t="shared" si="5"/>
        <v>1.7000000000000002</v>
      </c>
      <c r="U9" s="6">
        <v>273</v>
      </c>
      <c r="V9" s="1">
        <f t="shared" si="6"/>
        <v>9.1999999999999993</v>
      </c>
      <c r="W9" s="4">
        <f>1/((U9/$E$1)-1)</f>
        <v>0.18438177874186551</v>
      </c>
      <c r="X9" s="1">
        <f t="shared" si="7"/>
        <v>7.4000000000000003E-3</v>
      </c>
    </row>
    <row r="10" spans="1:24" x14ac:dyDescent="0.25">
      <c r="A10" s="3">
        <v>109</v>
      </c>
      <c r="B10" s="1">
        <f t="shared" si="0"/>
        <v>0.65</v>
      </c>
      <c r="C10" s="6">
        <f>(A10/100-1)/0.00392+273.15</f>
        <v>296.10918367346937</v>
      </c>
      <c r="D10" s="1">
        <f t="shared" si="1"/>
        <v>1.7000000000000002</v>
      </c>
      <c r="E10" s="6">
        <v>90.7</v>
      </c>
      <c r="F10" s="1">
        <f t="shared" si="2"/>
        <v>3.8000000000000003</v>
      </c>
      <c r="G10" s="3">
        <f>1/((E10/$E$1)-1)</f>
        <v>0.88174273858921148</v>
      </c>
      <c r="H10" s="1">
        <f t="shared" si="3"/>
        <v>7.0000000000000007E-2</v>
      </c>
      <c r="Q10" s="3">
        <v>104.7</v>
      </c>
      <c r="R10" s="1">
        <f t="shared" si="4"/>
        <v>0.63</v>
      </c>
      <c r="S10" s="6">
        <f>(Q10/100-1)/0.00392+273.15</f>
        <v>285.13979591836733</v>
      </c>
      <c r="T10" s="1">
        <f t="shared" si="5"/>
        <v>1.7000000000000002</v>
      </c>
      <c r="U10" s="6">
        <v>272.10000000000002</v>
      </c>
      <c r="V10" s="1">
        <f t="shared" si="6"/>
        <v>9.1999999999999993</v>
      </c>
      <c r="W10" s="4">
        <f>1/((U10/$E$1)-1)</f>
        <v>0.18510452961672472</v>
      </c>
      <c r="X10" s="1">
        <f t="shared" si="7"/>
        <v>7.5000000000000006E-3</v>
      </c>
    </row>
    <row r="11" spans="1:24" x14ac:dyDescent="0.25">
      <c r="A11" s="3">
        <v>108.9</v>
      </c>
      <c r="B11" s="1">
        <f t="shared" si="0"/>
        <v>0.65</v>
      </c>
      <c r="C11" s="6">
        <f>(A11/100-1)/0.00392+273.15</f>
        <v>295.85408163265305</v>
      </c>
      <c r="D11" s="1">
        <f t="shared" si="1"/>
        <v>1.7000000000000002</v>
      </c>
      <c r="E11" s="6">
        <v>91.5</v>
      </c>
      <c r="F11" s="1">
        <f t="shared" si="2"/>
        <v>3.8000000000000003</v>
      </c>
      <c r="G11" s="5">
        <f>1/((E11/$E$1)-1)</f>
        <v>0.86734693877551028</v>
      </c>
      <c r="H11" s="1">
        <f t="shared" si="3"/>
        <v>6.8000000000000005E-2</v>
      </c>
      <c r="M11" s="2"/>
      <c r="N11" s="2"/>
      <c r="O11" s="2"/>
      <c r="Q11" s="3">
        <v>104.8</v>
      </c>
      <c r="R11" s="1">
        <f t="shared" si="4"/>
        <v>0.63</v>
      </c>
      <c r="S11" s="6">
        <f>(Q11/100-1)/0.00392+273.15</f>
        <v>285.39489795918365</v>
      </c>
      <c r="T11" s="1">
        <f t="shared" si="5"/>
        <v>1.7000000000000002</v>
      </c>
      <c r="U11" s="6">
        <v>270.5</v>
      </c>
      <c r="V11" s="1">
        <f t="shared" si="6"/>
        <v>9.1999999999999993</v>
      </c>
      <c r="W11" s="4">
        <f>1/((U11/$E$1)-1)</f>
        <v>0.18640350877192985</v>
      </c>
      <c r="X11" s="1">
        <f t="shared" si="7"/>
        <v>7.6E-3</v>
      </c>
    </row>
    <row r="12" spans="1:24" x14ac:dyDescent="0.25">
      <c r="A12" s="3">
        <v>108.8</v>
      </c>
      <c r="B12" s="1">
        <f t="shared" si="0"/>
        <v>0.65</v>
      </c>
      <c r="C12" s="6">
        <f>(A12/100-1)/0.00392+273.15</f>
        <v>295.59897959183672</v>
      </c>
      <c r="D12" s="1">
        <f t="shared" si="1"/>
        <v>1.7000000000000002</v>
      </c>
      <c r="E12" s="6">
        <v>92.7</v>
      </c>
      <c r="F12" s="1">
        <f t="shared" si="2"/>
        <v>3.8000000000000003</v>
      </c>
      <c r="G12" s="5">
        <f>1/((E12/$E$1)-1)</f>
        <v>0.84661354581673309</v>
      </c>
      <c r="H12" s="1">
        <f t="shared" si="3"/>
        <v>6.5000000000000002E-2</v>
      </c>
      <c r="Q12" s="3">
        <v>104.9</v>
      </c>
      <c r="R12" s="1">
        <f t="shared" si="4"/>
        <v>0.63</v>
      </c>
      <c r="S12" s="6">
        <f>(Q12/100-1)/0.00392+273.15</f>
        <v>285.65000000000003</v>
      </c>
      <c r="T12" s="1">
        <f t="shared" si="5"/>
        <v>1.7000000000000002</v>
      </c>
      <c r="U12" s="6">
        <v>269.5</v>
      </c>
      <c r="V12" s="1">
        <f t="shared" si="6"/>
        <v>9.1</v>
      </c>
      <c r="W12" s="4">
        <f>1/((U12/$E$1)-1)</f>
        <v>0.18722466960352424</v>
      </c>
      <c r="X12" s="1">
        <f t="shared" si="7"/>
        <v>7.6E-3</v>
      </c>
    </row>
    <row r="13" spans="1:24" x14ac:dyDescent="0.25">
      <c r="A13" s="3">
        <v>108.7</v>
      </c>
      <c r="B13" s="1">
        <f t="shared" si="0"/>
        <v>0.65</v>
      </c>
      <c r="C13" s="6">
        <f>(A13/100-1)/0.00392+273.15</f>
        <v>295.3438775510204</v>
      </c>
      <c r="D13" s="1">
        <f t="shared" si="1"/>
        <v>1.7000000000000002</v>
      </c>
      <c r="E13" s="6">
        <v>94.1</v>
      </c>
      <c r="F13" s="1">
        <f t="shared" si="2"/>
        <v>3.9</v>
      </c>
      <c r="G13" s="5">
        <f>1/((E13/$E$1)-1)</f>
        <v>0.82364341085271331</v>
      </c>
      <c r="H13" s="1">
        <f t="shared" si="3"/>
        <v>6.3E-2</v>
      </c>
      <c r="Q13" s="3">
        <v>105</v>
      </c>
      <c r="R13" s="1">
        <f t="shared" si="4"/>
        <v>0.63</v>
      </c>
      <c r="S13" s="6">
        <f>(Q13/100-1)/0.00392+273.15</f>
        <v>285.9051020408163</v>
      </c>
      <c r="T13" s="1">
        <f t="shared" si="5"/>
        <v>1.7000000000000002</v>
      </c>
      <c r="U13" s="6">
        <v>268.7</v>
      </c>
      <c r="V13" s="1">
        <f t="shared" si="6"/>
        <v>9.1</v>
      </c>
      <c r="W13" s="4">
        <f>1/((U13/$E$1)-1)</f>
        <v>0.18788682581786031</v>
      </c>
      <c r="X13" s="1">
        <f t="shared" si="7"/>
        <v>7.6E-3</v>
      </c>
    </row>
    <row r="14" spans="1:24" x14ac:dyDescent="0.25">
      <c r="A14" s="3">
        <v>108.6</v>
      </c>
      <c r="B14" s="1">
        <f t="shared" si="0"/>
        <v>0.65</v>
      </c>
      <c r="C14" s="6">
        <f>(A14/100-1)/0.00392+273.15</f>
        <v>295.08877551020402</v>
      </c>
      <c r="D14" s="1">
        <f t="shared" si="1"/>
        <v>1.7000000000000002</v>
      </c>
      <c r="E14" s="6">
        <v>95.5</v>
      </c>
      <c r="F14" s="1">
        <f t="shared" si="2"/>
        <v>3.9</v>
      </c>
      <c r="G14" s="3">
        <f>1/((E14/$E$1)-1)</f>
        <v>0.80188679245283023</v>
      </c>
      <c r="H14" s="1">
        <f t="shared" si="3"/>
        <v>0.06</v>
      </c>
      <c r="Q14" s="3">
        <v>105.1</v>
      </c>
      <c r="R14" s="1">
        <f t="shared" si="4"/>
        <v>0.63</v>
      </c>
      <c r="S14" s="6">
        <f>(Q14/100-1)/0.00392+273.15</f>
        <v>286.16020408163263</v>
      </c>
      <c r="T14" s="1">
        <f t="shared" si="5"/>
        <v>1.7000000000000002</v>
      </c>
      <c r="U14" s="6">
        <v>269.89999999999998</v>
      </c>
      <c r="V14" s="1">
        <f t="shared" si="6"/>
        <v>9.1</v>
      </c>
      <c r="W14" s="4">
        <f>1/((U14/$E$1)-1)</f>
        <v>0.18689533861037821</v>
      </c>
      <c r="X14" s="1">
        <f t="shared" si="7"/>
        <v>7.5000000000000006E-3</v>
      </c>
    </row>
    <row r="15" spans="1:24" x14ac:dyDescent="0.25">
      <c r="A15" s="3">
        <v>108.5</v>
      </c>
      <c r="B15" s="1">
        <f t="shared" si="0"/>
        <v>0.65</v>
      </c>
      <c r="C15" s="6">
        <f>(A15/100-1)/0.00392+273.15</f>
        <v>294.83367346938775</v>
      </c>
      <c r="D15" s="1">
        <f t="shared" si="1"/>
        <v>1.7000000000000002</v>
      </c>
      <c r="E15" s="7">
        <v>97.6</v>
      </c>
      <c r="F15" s="1">
        <f t="shared" si="2"/>
        <v>4</v>
      </c>
      <c r="G15" s="5">
        <f>1/((E15/$E$1)-1)</f>
        <v>0.77132486388384758</v>
      </c>
      <c r="H15" s="1">
        <f t="shared" si="3"/>
        <v>5.6000000000000001E-2</v>
      </c>
      <c r="Q15" s="3">
        <v>105.2</v>
      </c>
      <c r="R15" s="1">
        <f t="shared" si="4"/>
        <v>0.63</v>
      </c>
      <c r="S15" s="6">
        <f>(Q15/100-1)/0.00392+273.15</f>
        <v>286.41530612244895</v>
      </c>
      <c r="T15" s="1">
        <f t="shared" si="5"/>
        <v>1.7000000000000002</v>
      </c>
      <c r="U15" s="7">
        <v>266</v>
      </c>
      <c r="V15" s="1">
        <f t="shared" si="6"/>
        <v>9</v>
      </c>
      <c r="W15" s="4">
        <f>1/((U15/$E$1)-1)</f>
        <v>0.19015659955257272</v>
      </c>
      <c r="X15" s="1">
        <f t="shared" si="7"/>
        <v>7.7000000000000002E-3</v>
      </c>
    </row>
    <row r="16" spans="1:24" x14ac:dyDescent="0.25">
      <c r="A16" s="3">
        <v>108.4</v>
      </c>
      <c r="B16" s="1">
        <f t="shared" si="0"/>
        <v>0.65</v>
      </c>
      <c r="C16" s="6">
        <f>(A16/100-1)/0.00392+273.15</f>
        <v>294.57857142857142</v>
      </c>
      <c r="D16" s="1">
        <f t="shared" si="1"/>
        <v>1.7000000000000002</v>
      </c>
      <c r="E16" s="7">
        <v>99.9</v>
      </c>
      <c r="F16" s="1">
        <f t="shared" si="2"/>
        <v>4</v>
      </c>
      <c r="G16" s="5">
        <f>1/((E16/$E$1)-1)</f>
        <v>0.74041811846689898</v>
      </c>
      <c r="H16" s="1">
        <f t="shared" si="3"/>
        <v>5.1999999999999998E-2</v>
      </c>
      <c r="Q16" s="3">
        <v>105.3</v>
      </c>
      <c r="R16" s="1">
        <f t="shared" si="4"/>
        <v>0.63</v>
      </c>
      <c r="S16" s="6">
        <f>(Q16/100-1)/0.00392+273.15</f>
        <v>286.67040816326528</v>
      </c>
      <c r="T16" s="1">
        <f t="shared" si="5"/>
        <v>1.7000000000000002</v>
      </c>
      <c r="U16" s="7">
        <v>263.5</v>
      </c>
      <c r="V16" s="1">
        <f t="shared" si="6"/>
        <v>9</v>
      </c>
      <c r="W16" s="4">
        <f>1/((U16/$E$1)-1)</f>
        <v>0.19230769230769229</v>
      </c>
      <c r="X16" s="1">
        <f t="shared" si="7"/>
        <v>7.899999999999999E-3</v>
      </c>
    </row>
    <row r="17" spans="1:24" x14ac:dyDescent="0.25">
      <c r="A17" s="3">
        <v>108.3</v>
      </c>
      <c r="B17" s="1">
        <f t="shared" si="0"/>
        <v>0.65</v>
      </c>
      <c r="C17" s="6">
        <f>(A17/100-1)/0.00392+273.15</f>
        <v>294.3234693877551</v>
      </c>
      <c r="D17" s="1">
        <f t="shared" si="1"/>
        <v>1.7000000000000002</v>
      </c>
      <c r="E17" s="6">
        <v>102.4</v>
      </c>
      <c r="F17" s="1">
        <f t="shared" si="2"/>
        <v>4.0999999999999996</v>
      </c>
      <c r="G17" s="5">
        <f>1/((E17/$E$1)-1)</f>
        <v>0.70951585976627696</v>
      </c>
      <c r="H17" s="1">
        <f t="shared" si="3"/>
        <v>4.9000000000000002E-2</v>
      </c>
      <c r="Q17" s="3">
        <v>105.4</v>
      </c>
      <c r="R17" s="1">
        <f t="shared" si="4"/>
        <v>0.63</v>
      </c>
      <c r="S17" s="6">
        <f>(Q17/100-1)/0.00392+273.15</f>
        <v>286.9255102040816</v>
      </c>
      <c r="T17" s="1">
        <f t="shared" si="5"/>
        <v>1.7000000000000002</v>
      </c>
      <c r="U17" s="6">
        <v>261.8</v>
      </c>
      <c r="V17" s="1">
        <f t="shared" si="6"/>
        <v>8.9</v>
      </c>
      <c r="W17" s="4">
        <f>1/((U17/$E$1)-1)</f>
        <v>0.19379844961240308</v>
      </c>
      <c r="X17" s="1">
        <f t="shared" si="7"/>
        <v>7.899999999999999E-3</v>
      </c>
    </row>
    <row r="18" spans="1:24" x14ac:dyDescent="0.25">
      <c r="A18" s="3">
        <v>108.2</v>
      </c>
      <c r="B18" s="1">
        <f t="shared" si="0"/>
        <v>0.65</v>
      </c>
      <c r="C18" s="6">
        <f>(A18/100-1)/0.00392+273.15</f>
        <v>294.06836734693877</v>
      </c>
      <c r="D18" s="1">
        <f t="shared" si="1"/>
        <v>1.7000000000000002</v>
      </c>
      <c r="E18" s="6">
        <v>104.6</v>
      </c>
      <c r="F18" s="1">
        <f t="shared" si="2"/>
        <v>4.1999999999999993</v>
      </c>
      <c r="G18" s="5">
        <f>1/((E18/$E$1)-1)</f>
        <v>0.68438003220611932</v>
      </c>
      <c r="H18" s="1">
        <f t="shared" si="3"/>
        <v>4.7E-2</v>
      </c>
      <c r="Q18" s="3">
        <v>105.5</v>
      </c>
      <c r="R18" s="1">
        <f t="shared" si="4"/>
        <v>0.63</v>
      </c>
      <c r="S18" s="6">
        <f>(Q18/100-1)/0.00392+273.15</f>
        <v>287.18061224489793</v>
      </c>
      <c r="T18" s="1">
        <f t="shared" si="5"/>
        <v>1.7000000000000002</v>
      </c>
      <c r="U18" s="6">
        <v>260</v>
      </c>
      <c r="V18" s="1">
        <f t="shared" si="6"/>
        <v>8.8000000000000007</v>
      </c>
      <c r="W18" s="5">
        <f>1/((U18/$E$1)-1)</f>
        <v>0.19540229885057472</v>
      </c>
      <c r="X18" s="1">
        <f t="shared" si="7"/>
        <v>8.0000000000000002E-3</v>
      </c>
    </row>
    <row r="19" spans="1:24" x14ac:dyDescent="0.25">
      <c r="A19" s="3">
        <v>108.1</v>
      </c>
      <c r="B19" s="1">
        <f t="shared" si="0"/>
        <v>0.65</v>
      </c>
      <c r="C19" s="6">
        <f>(A19/100-1)/0.00392+273.15</f>
        <v>293.81326530612239</v>
      </c>
      <c r="D19" s="1">
        <f t="shared" si="1"/>
        <v>1.7000000000000002</v>
      </c>
      <c r="E19" s="6">
        <v>108.7</v>
      </c>
      <c r="F19" s="1">
        <f t="shared" si="2"/>
        <v>4.3</v>
      </c>
      <c r="G19" s="5">
        <f>1/((E19/$E$1)-1)</f>
        <v>0.64199395770392753</v>
      </c>
      <c r="H19" s="1">
        <f t="shared" si="3"/>
        <v>4.2000000000000003E-2</v>
      </c>
      <c r="Q19" s="3">
        <v>105.6</v>
      </c>
      <c r="R19" s="1">
        <f t="shared" si="4"/>
        <v>0.63</v>
      </c>
      <c r="S19" s="6">
        <f>(Q19/100-1)/0.00392+273.15</f>
        <v>287.43571428571425</v>
      </c>
      <c r="T19" s="1">
        <f t="shared" si="5"/>
        <v>1.7000000000000002</v>
      </c>
      <c r="U19" s="6">
        <v>257.39999999999998</v>
      </c>
      <c r="V19" s="1">
        <f t="shared" si="6"/>
        <v>8.7999999999999989</v>
      </c>
      <c r="W19" s="4">
        <f>1/((U19/$E$1)-1)</f>
        <v>0.19776640297812939</v>
      </c>
      <c r="X19" s="1">
        <f t="shared" si="7"/>
        <v>8.0999999999999996E-3</v>
      </c>
    </row>
    <row r="20" spans="1:24" x14ac:dyDescent="0.25">
      <c r="A20" s="3">
        <v>108</v>
      </c>
      <c r="B20" s="1">
        <f t="shared" si="0"/>
        <v>0.64</v>
      </c>
      <c r="C20" s="6">
        <f>(A20/100-1)/0.00392+273.15</f>
        <v>293.55816326530612</v>
      </c>
      <c r="D20" s="1">
        <f t="shared" si="1"/>
        <v>1.7000000000000002</v>
      </c>
      <c r="E20" s="6">
        <v>112.4</v>
      </c>
      <c r="F20" s="1">
        <f t="shared" si="2"/>
        <v>4.3999999999999995</v>
      </c>
      <c r="G20" s="5">
        <f>1/((E20/$E$1)-1)</f>
        <v>0.60801144492131609</v>
      </c>
      <c r="H20" s="1">
        <f t="shared" si="3"/>
        <v>3.9E-2</v>
      </c>
      <c r="Q20" s="3">
        <v>105.7</v>
      </c>
      <c r="R20" s="1">
        <f t="shared" si="4"/>
        <v>0.63</v>
      </c>
      <c r="S20" s="6">
        <f>(Q20/100-1)/0.00392+273.15</f>
        <v>287.69081632653058</v>
      </c>
      <c r="T20" s="1">
        <f t="shared" si="5"/>
        <v>1.7000000000000002</v>
      </c>
      <c r="U20" s="6">
        <v>255.6</v>
      </c>
      <c r="V20" s="1">
        <f t="shared" si="6"/>
        <v>8.6999999999999993</v>
      </c>
      <c r="W20" s="4">
        <f>1/((U20/$E$1)-1)</f>
        <v>0.1994368840919756</v>
      </c>
      <c r="X20" s="1">
        <f t="shared" si="7"/>
        <v>8.199999999999999E-3</v>
      </c>
    </row>
    <row r="21" spans="1:24" x14ac:dyDescent="0.25">
      <c r="A21" s="3">
        <v>107.9</v>
      </c>
      <c r="B21" s="1">
        <f t="shared" si="0"/>
        <v>0.64</v>
      </c>
      <c r="C21" s="6">
        <f>(A21/100-1)/0.00392+273.15</f>
        <v>293.30306122448974</v>
      </c>
      <c r="D21" s="1">
        <f t="shared" si="1"/>
        <v>1.7000000000000002</v>
      </c>
      <c r="E21" s="6">
        <v>118.1</v>
      </c>
      <c r="F21" s="1">
        <f t="shared" si="2"/>
        <v>4.5999999999999996</v>
      </c>
      <c r="G21" s="5">
        <f>1/((E21/$E$1)-1)</f>
        <v>0.56216931216931221</v>
      </c>
      <c r="H21" s="1">
        <f t="shared" si="3"/>
        <v>3.5000000000000003E-2</v>
      </c>
      <c r="Q21" s="3">
        <v>105.8</v>
      </c>
      <c r="R21" s="1">
        <f t="shared" si="4"/>
        <v>0.63</v>
      </c>
      <c r="S21" s="6">
        <f>(Q21/100-1)/0.00392+273.15</f>
        <v>287.94591836734691</v>
      </c>
      <c r="T21" s="1">
        <f t="shared" si="5"/>
        <v>1.7000000000000002</v>
      </c>
      <c r="U21" s="6">
        <v>254</v>
      </c>
      <c r="V21" s="1">
        <f t="shared" si="6"/>
        <v>8.6999999999999993</v>
      </c>
      <c r="W21" s="4">
        <f>1/((U21/$E$1)-1)</f>
        <v>0.20094562647754136</v>
      </c>
      <c r="X21" s="1">
        <f t="shared" si="7"/>
        <v>8.3000000000000001E-3</v>
      </c>
    </row>
    <row r="22" spans="1:24" x14ac:dyDescent="0.25">
      <c r="A22" s="3">
        <v>107.8</v>
      </c>
      <c r="B22" s="1">
        <f t="shared" si="0"/>
        <v>0.64</v>
      </c>
      <c r="C22" s="6">
        <f>(A22/100-1)/0.00392+273.15</f>
        <v>293.04795918367347</v>
      </c>
      <c r="D22" s="1">
        <f t="shared" si="1"/>
        <v>1.7000000000000002</v>
      </c>
      <c r="E22" s="6">
        <v>121.3</v>
      </c>
      <c r="F22" s="1">
        <f t="shared" si="2"/>
        <v>4.6999999999999993</v>
      </c>
      <c r="G22" s="5">
        <f>1/((E22/$E$1)-1)</f>
        <v>0.53934010152284262</v>
      </c>
      <c r="H22" s="1">
        <f t="shared" si="3"/>
        <v>3.3000000000000002E-2</v>
      </c>
      <c r="Q22" s="3">
        <v>105.9</v>
      </c>
      <c r="R22" s="1">
        <f t="shared" si="4"/>
        <v>0.63</v>
      </c>
      <c r="S22" s="6">
        <f>(Q22/100-1)/0.00392+273.15</f>
        <v>288.20102040816329</v>
      </c>
      <c r="T22" s="1">
        <f t="shared" si="5"/>
        <v>1.7000000000000002</v>
      </c>
      <c r="U22" s="6">
        <v>249.8</v>
      </c>
      <c r="V22" s="1">
        <f t="shared" si="6"/>
        <v>8.5</v>
      </c>
      <c r="W22" s="4">
        <f>1/((U22/$E$1)-1)</f>
        <v>0.2050168837433671</v>
      </c>
      <c r="X22" s="1">
        <f t="shared" si="7"/>
        <v>8.4999999999999989E-3</v>
      </c>
    </row>
    <row r="23" spans="1:24" x14ac:dyDescent="0.25">
      <c r="A23" s="3">
        <v>107.7</v>
      </c>
      <c r="B23" s="1">
        <f t="shared" si="0"/>
        <v>0.64</v>
      </c>
      <c r="C23" s="6">
        <f>(A23/100-1)/0.00392+273.15</f>
        <v>292.79285714285709</v>
      </c>
      <c r="D23" s="1">
        <f t="shared" si="1"/>
        <v>1.7000000000000002</v>
      </c>
      <c r="E23" s="6">
        <v>128.19999999999999</v>
      </c>
      <c r="F23" s="1">
        <f t="shared" si="2"/>
        <v>4.8999999999999995</v>
      </c>
      <c r="G23" s="5">
        <f>1/((E23/$E$1)-1)</f>
        <v>0.49591598599766634</v>
      </c>
      <c r="H23" s="1">
        <f t="shared" si="3"/>
        <v>2.9000000000000001E-2</v>
      </c>
      <c r="Q23" s="3">
        <v>106</v>
      </c>
      <c r="R23" s="1">
        <f t="shared" si="4"/>
        <v>0.63</v>
      </c>
      <c r="S23" s="6">
        <f>(Q23/100-1)/0.00392+273.15</f>
        <v>288.45612244897956</v>
      </c>
      <c r="T23" s="1">
        <f t="shared" si="5"/>
        <v>1.7000000000000002</v>
      </c>
      <c r="U23" s="6">
        <v>247.1</v>
      </c>
      <c r="V23" s="1">
        <f t="shared" si="6"/>
        <v>8.5</v>
      </c>
      <c r="W23" s="4">
        <f>1/((U23/$E$1)-1)</f>
        <v>0.20772238514173996</v>
      </c>
      <c r="X23" s="1">
        <f t="shared" si="7"/>
        <v>8.6999999999999994E-3</v>
      </c>
    </row>
    <row r="24" spans="1:24" x14ac:dyDescent="0.25">
      <c r="A24" s="3">
        <v>107.6</v>
      </c>
      <c r="B24" s="1">
        <f t="shared" si="0"/>
        <v>0.64</v>
      </c>
      <c r="C24" s="6">
        <f>(A24/100-1)/0.00392+273.15</f>
        <v>292.53775510204076</v>
      </c>
      <c r="D24" s="1">
        <f t="shared" si="1"/>
        <v>1.7000000000000002</v>
      </c>
      <c r="E24" s="6">
        <v>136.80000000000001</v>
      </c>
      <c r="F24" s="1">
        <f t="shared" si="2"/>
        <v>5.1999999999999993</v>
      </c>
      <c r="G24" s="5">
        <f>1/((E24/$E$1)-1)</f>
        <v>0.4506892895015906</v>
      </c>
      <c r="H24" s="1">
        <f t="shared" si="3"/>
        <v>2.5000000000000001E-2</v>
      </c>
      <c r="Q24" s="3">
        <v>106.1</v>
      </c>
      <c r="R24" s="1">
        <f t="shared" si="4"/>
        <v>0.64</v>
      </c>
      <c r="S24" s="6">
        <f>(Q24/100-1)/0.00392+273.15</f>
        <v>288.71122448979588</v>
      </c>
      <c r="T24" s="1">
        <f t="shared" si="5"/>
        <v>1.7000000000000002</v>
      </c>
      <c r="U24" s="6">
        <v>243.9</v>
      </c>
      <c r="V24" s="1">
        <f t="shared" si="6"/>
        <v>8.4</v>
      </c>
      <c r="W24" s="4">
        <f>1/((U24/$E$1)-1)</f>
        <v>0.21102284011916583</v>
      </c>
      <c r="X24" s="1">
        <f t="shared" si="7"/>
        <v>8.8999999999999999E-3</v>
      </c>
    </row>
    <row r="25" spans="1:24" x14ac:dyDescent="0.25">
      <c r="A25" s="3">
        <v>107.5</v>
      </c>
      <c r="B25" s="1">
        <f t="shared" si="0"/>
        <v>0.64</v>
      </c>
      <c r="C25" s="6">
        <f>(A25/100-1)/0.00392+273.15</f>
        <v>292.28265306122444</v>
      </c>
      <c r="D25" s="1">
        <f t="shared" si="1"/>
        <v>1.7000000000000002</v>
      </c>
      <c r="E25" s="6">
        <v>142.5</v>
      </c>
      <c r="F25" s="1">
        <f t="shared" si="2"/>
        <v>5.3</v>
      </c>
      <c r="G25" s="5">
        <f>1/((E25/$E$1)-1)</f>
        <v>0.42499999999999999</v>
      </c>
      <c r="H25" s="1">
        <f t="shared" si="3"/>
        <v>2.3E-2</v>
      </c>
      <c r="Q25" s="3">
        <v>106.2</v>
      </c>
      <c r="R25" s="1">
        <f t="shared" si="4"/>
        <v>0.64</v>
      </c>
      <c r="S25" s="6">
        <f>(Q25/100-1)/0.00392+273.15</f>
        <v>288.96632653061226</v>
      </c>
      <c r="T25" s="1">
        <f t="shared" si="5"/>
        <v>1.7000000000000002</v>
      </c>
      <c r="U25" s="6">
        <v>240.8</v>
      </c>
      <c r="V25" s="1">
        <f t="shared" si="6"/>
        <v>8.2999999999999989</v>
      </c>
      <c r="W25" s="5">
        <f>1/((U25/$E$1)-1)</f>
        <v>0.21432173474533533</v>
      </c>
      <c r="X25" s="1">
        <f t="shared" si="7"/>
        <v>8.9999999999999993E-3</v>
      </c>
    </row>
    <row r="26" spans="1:24" x14ac:dyDescent="0.25">
      <c r="A26" s="3">
        <v>107.4</v>
      </c>
      <c r="B26" s="1">
        <f t="shared" si="0"/>
        <v>0.64</v>
      </c>
      <c r="C26" s="6">
        <f>(A26/100-1)/0.00392+273.15</f>
        <v>292.02755102040817</v>
      </c>
      <c r="D26" s="1">
        <f t="shared" si="1"/>
        <v>1.7000000000000002</v>
      </c>
      <c r="E26" s="6">
        <v>152.4</v>
      </c>
      <c r="F26" s="1">
        <f t="shared" si="2"/>
        <v>5.6</v>
      </c>
      <c r="G26" s="3">
        <f>1/((E26/$E$1)-1)</f>
        <v>0.38671519563239309</v>
      </c>
      <c r="H26" s="1">
        <f t="shared" si="3"/>
        <v>0.02</v>
      </c>
      <c r="Q26" s="3">
        <v>106.3</v>
      </c>
      <c r="R26" s="1">
        <f t="shared" si="4"/>
        <v>0.64</v>
      </c>
      <c r="S26" s="6">
        <f>(Q26/100-1)/0.00392+273.15</f>
        <v>289.22142857142853</v>
      </c>
      <c r="T26" s="1">
        <f t="shared" si="5"/>
        <v>1.7000000000000002</v>
      </c>
      <c r="U26" s="6">
        <v>238.1</v>
      </c>
      <c r="V26" s="1">
        <f t="shared" si="6"/>
        <v>8.1999999999999993</v>
      </c>
      <c r="W26" s="4">
        <f>1/((U26/$E$1)-1)</f>
        <v>0.21728016359918201</v>
      </c>
      <c r="X26" s="1">
        <f t="shared" si="7"/>
        <v>9.1999999999999998E-3</v>
      </c>
    </row>
    <row r="27" spans="1:24" x14ac:dyDescent="0.25">
      <c r="A27" s="3">
        <v>107.3</v>
      </c>
      <c r="B27" s="1">
        <f t="shared" si="0"/>
        <v>0.64</v>
      </c>
      <c r="C27" s="6">
        <f>(A27/100-1)/0.00392+273.15</f>
        <v>291.77244897959179</v>
      </c>
      <c r="D27" s="1">
        <f t="shared" si="1"/>
        <v>1.7000000000000002</v>
      </c>
      <c r="E27" s="6">
        <v>156.69999999999999</v>
      </c>
      <c r="F27" s="1">
        <f t="shared" si="2"/>
        <v>5.8</v>
      </c>
      <c r="G27" s="5">
        <f>1/((E27/$E$1)-1)</f>
        <v>0.37215411558669009</v>
      </c>
      <c r="H27" s="1">
        <f t="shared" si="3"/>
        <v>1.9E-2</v>
      </c>
      <c r="Q27" s="3">
        <v>106.4</v>
      </c>
      <c r="R27" s="1">
        <f t="shared" si="4"/>
        <v>0.64</v>
      </c>
      <c r="S27" s="6">
        <f>(Q27/100-1)/0.00392+273.15</f>
        <v>289.47653061224491</v>
      </c>
      <c r="T27" s="1">
        <f t="shared" si="5"/>
        <v>1.7000000000000002</v>
      </c>
      <c r="U27" s="6">
        <v>234.9</v>
      </c>
      <c r="V27" s="1">
        <f t="shared" si="6"/>
        <v>8.1</v>
      </c>
      <c r="W27" s="4">
        <f>1/((U27/$E$1)-1)</f>
        <v>0.22089397089397089</v>
      </c>
      <c r="X27" s="1">
        <f t="shared" si="7"/>
        <v>9.2999999999999992E-3</v>
      </c>
    </row>
    <row r="28" spans="1:24" x14ac:dyDescent="0.25">
      <c r="A28" s="3">
        <v>107.2</v>
      </c>
      <c r="B28" s="1">
        <f t="shared" si="0"/>
        <v>0.64</v>
      </c>
      <c r="C28" s="6">
        <f>(A28/100-1)/0.00392+273.15</f>
        <v>291.51734693877552</v>
      </c>
      <c r="D28" s="1">
        <f t="shared" si="1"/>
        <v>1.7000000000000002</v>
      </c>
      <c r="E28" s="6">
        <v>161.9</v>
      </c>
      <c r="F28" s="1">
        <f t="shared" si="2"/>
        <v>5.8999999999999995</v>
      </c>
      <c r="G28" s="5">
        <f>1/((E28/$E$1)-1)</f>
        <v>0.35594639865996647</v>
      </c>
      <c r="H28" s="1">
        <f t="shared" si="3"/>
        <v>1.8000000000000002E-2</v>
      </c>
      <c r="Q28" s="3">
        <v>106.5</v>
      </c>
      <c r="R28" s="1">
        <f t="shared" si="4"/>
        <v>0.64</v>
      </c>
      <c r="S28" s="6">
        <f>(Q28/100-1)/0.00392+273.15</f>
        <v>289.73163265306118</v>
      </c>
      <c r="T28" s="1">
        <f t="shared" si="5"/>
        <v>1.7000000000000002</v>
      </c>
      <c r="U28" s="7">
        <v>231.2</v>
      </c>
      <c r="V28" s="1">
        <f t="shared" si="6"/>
        <v>8</v>
      </c>
      <c r="W28" s="4">
        <f>1/((U28/$E$1)-1)</f>
        <v>0.22522522522522526</v>
      </c>
      <c r="X28" s="1">
        <f t="shared" si="7"/>
        <v>9.5999999999999992E-3</v>
      </c>
    </row>
    <row r="29" spans="1:24" x14ac:dyDescent="0.25">
      <c r="A29" s="3">
        <v>107.1</v>
      </c>
      <c r="B29" s="1">
        <f t="shared" si="0"/>
        <v>0.64</v>
      </c>
      <c r="C29" s="6">
        <f>(A29/100-1)/0.00392+273.15</f>
        <v>291.26224489795914</v>
      </c>
      <c r="D29" s="1">
        <f t="shared" si="1"/>
        <v>1.7000000000000002</v>
      </c>
      <c r="E29" s="6">
        <v>168.8</v>
      </c>
      <c r="F29" s="1">
        <f t="shared" si="2"/>
        <v>6.1</v>
      </c>
      <c r="G29" s="5">
        <f>1/((E29/$E$1)-1)</f>
        <v>0.33650039588281866</v>
      </c>
      <c r="H29" s="1">
        <f t="shared" si="3"/>
        <v>1.7000000000000001E-2</v>
      </c>
      <c r="Q29" s="3">
        <v>106.6</v>
      </c>
      <c r="R29" s="1">
        <f t="shared" si="4"/>
        <v>0.64</v>
      </c>
      <c r="S29" s="6">
        <f>(Q29/100-1)/0.00392+273.15</f>
        <v>289.98673469387751</v>
      </c>
      <c r="T29" s="1">
        <f t="shared" si="5"/>
        <v>1.7000000000000002</v>
      </c>
      <c r="U29" s="6">
        <v>227.1</v>
      </c>
      <c r="V29" s="1">
        <f t="shared" si="6"/>
        <v>7.8999999999999995</v>
      </c>
      <c r="W29" s="4">
        <f>1/((U29/$E$1)-1)</f>
        <v>0.23022751895991331</v>
      </c>
      <c r="X29" s="1">
        <f t="shared" si="7"/>
        <v>9.8999999999999991E-3</v>
      </c>
    </row>
    <row r="30" spans="1:24" x14ac:dyDescent="0.25">
      <c r="A30" s="3">
        <v>107</v>
      </c>
      <c r="B30" s="1">
        <f t="shared" si="0"/>
        <v>0.64</v>
      </c>
      <c r="C30" s="6">
        <f>(A30/100-1)/0.00392+273.15</f>
        <v>291.00714285714287</v>
      </c>
      <c r="D30" s="1">
        <f t="shared" si="1"/>
        <v>1.7000000000000002</v>
      </c>
      <c r="E30" s="6">
        <v>175.9</v>
      </c>
      <c r="F30" s="1">
        <f t="shared" si="2"/>
        <v>6.3</v>
      </c>
      <c r="G30" s="5">
        <f>1/((E30/$E$1)-1)</f>
        <v>0.31859070464767619</v>
      </c>
      <c r="H30" s="1">
        <f t="shared" si="3"/>
        <v>1.6E-2</v>
      </c>
      <c r="Q30" s="3">
        <v>106.7</v>
      </c>
      <c r="R30" s="1">
        <f t="shared" si="4"/>
        <v>0.64</v>
      </c>
      <c r="S30" s="6">
        <f>(Q30/100-1)/0.00392+273.15</f>
        <v>290.24183673469383</v>
      </c>
      <c r="T30" s="1">
        <f t="shared" si="5"/>
        <v>1.7000000000000002</v>
      </c>
      <c r="U30" s="6">
        <v>223</v>
      </c>
      <c r="V30" s="1">
        <f t="shared" si="6"/>
        <v>7.6999999999999993</v>
      </c>
      <c r="W30" s="5">
        <f>1/((U30/$E$1)-1)</f>
        <v>0.23545706371191136</v>
      </c>
      <c r="X30" s="1">
        <f>ROUNDUP($E$1/($E$1-U30)^2*V30,3)</f>
        <v>1.0999999999999999E-2</v>
      </c>
    </row>
    <row r="31" spans="1:24" x14ac:dyDescent="0.25">
      <c r="A31" s="3">
        <v>106.9</v>
      </c>
      <c r="B31" s="1">
        <f t="shared" si="0"/>
        <v>0.64</v>
      </c>
      <c r="C31" s="6">
        <f>(A31/100-1)/0.00392+273.15</f>
        <v>290.75204081632648</v>
      </c>
      <c r="D31" s="1">
        <f t="shared" si="1"/>
        <v>1.7000000000000002</v>
      </c>
      <c r="E31" s="6">
        <v>182.3</v>
      </c>
      <c r="F31" s="1">
        <f t="shared" si="2"/>
        <v>6.5</v>
      </c>
      <c r="G31" s="5">
        <f>1/((E31/$E$1)-1)</f>
        <v>0.30400572246065805</v>
      </c>
      <c r="H31" s="1">
        <f t="shared" si="3"/>
        <v>1.4999999999999999E-2</v>
      </c>
      <c r="Q31" s="3">
        <v>106.8</v>
      </c>
      <c r="R31" s="1">
        <f t="shared" si="4"/>
        <v>0.64</v>
      </c>
      <c r="S31" s="6">
        <f>(Q31/100-1)/0.00392+273.15</f>
        <v>290.49693877551022</v>
      </c>
      <c r="T31" s="1">
        <f t="shared" si="5"/>
        <v>1.7000000000000002</v>
      </c>
      <c r="U31" s="6">
        <v>220.5</v>
      </c>
      <c r="V31" s="1">
        <f t="shared" si="6"/>
        <v>7.6999999999999993</v>
      </c>
      <c r="W31" s="5">
        <f>1/((U31/$E$1)-1)</f>
        <v>0.23876404494382023</v>
      </c>
      <c r="X31" s="1">
        <f t="shared" ref="X31:X56" si="8">ROUNDUP($E$1/($E$1-U31)^2*V31,3)</f>
        <v>1.0999999999999999E-2</v>
      </c>
    </row>
    <row r="32" spans="1:24" x14ac:dyDescent="0.25">
      <c r="A32" s="3">
        <v>106.8</v>
      </c>
      <c r="B32" s="1">
        <f t="shared" si="0"/>
        <v>0.64</v>
      </c>
      <c r="C32" s="6">
        <f>(A32/100-1)/0.00392+273.15</f>
        <v>290.49693877551022</v>
      </c>
      <c r="D32" s="1">
        <f t="shared" si="1"/>
        <v>1.7000000000000002</v>
      </c>
      <c r="E32" s="6">
        <v>188.2</v>
      </c>
      <c r="F32" s="1">
        <f t="shared" si="2"/>
        <v>6.6999999999999993</v>
      </c>
      <c r="G32" s="5">
        <f>1/((E32/$E$1)-1)</f>
        <v>0.29169526424159237</v>
      </c>
      <c r="H32" s="1">
        <f t="shared" si="3"/>
        <v>1.3999999999999999E-2</v>
      </c>
      <c r="Q32" s="3">
        <v>106.9</v>
      </c>
      <c r="R32" s="1">
        <f t="shared" si="4"/>
        <v>0.64</v>
      </c>
      <c r="S32" s="6">
        <f>(Q32/100-1)/0.00392+273.15</f>
        <v>290.75204081632648</v>
      </c>
      <c r="T32" s="1">
        <f t="shared" si="5"/>
        <v>1.7000000000000002</v>
      </c>
      <c r="U32" s="6">
        <v>213.9</v>
      </c>
      <c r="V32" s="1">
        <f t="shared" si="6"/>
        <v>7.5</v>
      </c>
      <c r="W32" s="5">
        <f>1/((U32/$E$1)-1)</f>
        <v>0.24795799299883312</v>
      </c>
      <c r="X32" s="1">
        <f t="shared" si="8"/>
        <v>1.0999999999999999E-2</v>
      </c>
    </row>
    <row r="33" spans="1:24" x14ac:dyDescent="0.25">
      <c r="A33" s="3">
        <v>106.7</v>
      </c>
      <c r="B33" s="1">
        <f t="shared" si="0"/>
        <v>0.64</v>
      </c>
      <c r="C33" s="6">
        <f>(A33/100-1)/0.00392+273.15</f>
        <v>290.24183673469383</v>
      </c>
      <c r="D33" s="1">
        <f t="shared" si="1"/>
        <v>1.7000000000000002</v>
      </c>
      <c r="E33" s="7">
        <v>197.6</v>
      </c>
      <c r="F33" s="1">
        <f t="shared" si="2"/>
        <v>7</v>
      </c>
      <c r="G33" s="5">
        <f>1/((E33/$E$1)-1)</f>
        <v>0.27401676337846553</v>
      </c>
      <c r="H33" s="1">
        <f t="shared" si="3"/>
        <v>1.3000000000000001E-2</v>
      </c>
      <c r="Q33" s="3">
        <v>107</v>
      </c>
      <c r="R33" s="1">
        <f t="shared" si="4"/>
        <v>0.64</v>
      </c>
      <c r="S33" s="6">
        <f>(Q33/100-1)/0.00392+273.15</f>
        <v>291.00714285714287</v>
      </c>
      <c r="T33" s="1">
        <f t="shared" si="5"/>
        <v>1.7000000000000002</v>
      </c>
      <c r="U33" s="6">
        <v>208.4</v>
      </c>
      <c r="V33" s="1">
        <f t="shared" si="6"/>
        <v>7.3</v>
      </c>
      <c r="W33" s="5">
        <f>1/((U33/$E$1)-1)</f>
        <v>0.25617842073538277</v>
      </c>
      <c r="X33" s="1">
        <f t="shared" si="8"/>
        <v>1.2E-2</v>
      </c>
    </row>
    <row r="34" spans="1:24" x14ac:dyDescent="0.25">
      <c r="A34" s="3">
        <v>106.6</v>
      </c>
      <c r="B34" s="1">
        <f t="shared" si="0"/>
        <v>0.64</v>
      </c>
      <c r="C34" s="6">
        <f>(A34/100-1)/0.00392+273.15</f>
        <v>289.98673469387751</v>
      </c>
      <c r="D34" s="1">
        <f t="shared" si="1"/>
        <v>1.7000000000000002</v>
      </c>
      <c r="E34" s="6">
        <v>203.1</v>
      </c>
      <c r="F34" s="1">
        <f t="shared" si="2"/>
        <v>7.1</v>
      </c>
      <c r="G34" s="5">
        <f>1/((E34/$E$1)-1)</f>
        <v>0.26463262764632633</v>
      </c>
      <c r="H34" s="1">
        <f t="shared" si="3"/>
        <v>1.2E-2</v>
      </c>
      <c r="Q34" s="3">
        <v>107.1</v>
      </c>
      <c r="R34" s="1">
        <f t="shared" si="4"/>
        <v>0.64</v>
      </c>
      <c r="S34" s="6">
        <f>(Q34/100-1)/0.00392+273.15</f>
        <v>291.26224489795914</v>
      </c>
      <c r="T34" s="1">
        <f t="shared" si="5"/>
        <v>1.7000000000000002</v>
      </c>
      <c r="U34" s="6">
        <v>203.2</v>
      </c>
      <c r="V34" s="1">
        <f t="shared" si="6"/>
        <v>7.1</v>
      </c>
      <c r="W34" s="5">
        <f>1/((U34/$E$1)-1)</f>
        <v>0.26446795270690726</v>
      </c>
      <c r="X34" s="1">
        <f t="shared" si="8"/>
        <v>1.2E-2</v>
      </c>
    </row>
    <row r="35" spans="1:24" x14ac:dyDescent="0.25">
      <c r="A35" s="3">
        <v>106.5</v>
      </c>
      <c r="B35" s="1">
        <f t="shared" si="0"/>
        <v>0.64</v>
      </c>
      <c r="C35" s="6">
        <f>(A35/100-1)/0.00392+273.15</f>
        <v>289.73163265306118</v>
      </c>
      <c r="D35" s="1">
        <f t="shared" si="1"/>
        <v>1.7000000000000002</v>
      </c>
      <c r="E35" s="6">
        <v>209.9</v>
      </c>
      <c r="F35" s="1">
        <f t="shared" si="2"/>
        <v>7.3</v>
      </c>
      <c r="G35" s="5">
        <f>1/((E35/$E$1)-1)</f>
        <v>0.25388291517323774</v>
      </c>
      <c r="H35" s="1">
        <f t="shared" si="3"/>
        <v>1.2E-2</v>
      </c>
      <c r="Q35" s="3">
        <v>107.2</v>
      </c>
      <c r="R35" s="1">
        <f t="shared" si="4"/>
        <v>0.64</v>
      </c>
      <c r="S35" s="6">
        <f>(Q35/100-1)/0.00392+273.15</f>
        <v>291.51734693877552</v>
      </c>
      <c r="T35" s="1">
        <f t="shared" si="5"/>
        <v>1.7000000000000002</v>
      </c>
      <c r="U35" s="6">
        <v>195.8</v>
      </c>
      <c r="V35" s="1">
        <f t="shared" si="6"/>
        <v>6.8999999999999995</v>
      </c>
      <c r="W35" s="5">
        <f>1/((U35/$E$1)-1)</f>
        <v>0.27723418134377037</v>
      </c>
      <c r="X35" s="1">
        <f t="shared" si="8"/>
        <v>1.3000000000000001E-2</v>
      </c>
    </row>
    <row r="36" spans="1:24" x14ac:dyDescent="0.25">
      <c r="A36" s="3">
        <v>106.4</v>
      </c>
      <c r="B36" s="1">
        <f t="shared" si="0"/>
        <v>0.64</v>
      </c>
      <c r="C36" s="6">
        <f>(A36/100-1)/0.00392+273.15</f>
        <v>289.47653061224491</v>
      </c>
      <c r="D36" s="1">
        <f t="shared" si="1"/>
        <v>1.7000000000000002</v>
      </c>
      <c r="E36" s="6">
        <v>214.8</v>
      </c>
      <c r="F36" s="1">
        <f t="shared" si="2"/>
        <v>7.5</v>
      </c>
      <c r="G36" s="5">
        <f>1/((E36/$E$1)-1)</f>
        <v>0.24666279744631453</v>
      </c>
      <c r="H36" s="1">
        <f t="shared" si="3"/>
        <v>1.0999999999999999E-2</v>
      </c>
      <c r="Q36" s="3">
        <v>107.3</v>
      </c>
      <c r="R36" s="1">
        <f t="shared" si="4"/>
        <v>0.64</v>
      </c>
      <c r="S36" s="6">
        <f>(Q36/100-1)/0.00392+273.15</f>
        <v>291.77244897959179</v>
      </c>
      <c r="T36" s="1">
        <f t="shared" si="5"/>
        <v>1.7000000000000002</v>
      </c>
      <c r="U36" s="6">
        <v>190.7</v>
      </c>
      <c r="V36" s="1">
        <f t="shared" si="6"/>
        <v>6.8</v>
      </c>
      <c r="W36" s="5">
        <f>1/((U36/$E$1)-1)</f>
        <v>0.28677462887989208</v>
      </c>
      <c r="X36" s="1">
        <f t="shared" si="8"/>
        <v>1.3999999999999999E-2</v>
      </c>
    </row>
    <row r="37" spans="1:24" x14ac:dyDescent="0.25">
      <c r="A37" s="3">
        <v>106.3</v>
      </c>
      <c r="B37" s="1">
        <f t="shared" si="0"/>
        <v>0.64</v>
      </c>
      <c r="C37" s="6">
        <f>(A37/100-1)/0.00392+273.15</f>
        <v>289.22142857142853</v>
      </c>
      <c r="D37" s="1">
        <f t="shared" si="1"/>
        <v>1.7000000000000002</v>
      </c>
      <c r="E37" s="6">
        <v>219.4</v>
      </c>
      <c r="F37" s="1">
        <f t="shared" si="2"/>
        <v>7.6</v>
      </c>
      <c r="G37" s="5">
        <f>1/((E37/$E$1)-1)</f>
        <v>0.24024872809496892</v>
      </c>
      <c r="H37" s="1">
        <f t="shared" si="3"/>
        <v>1.0999999999999999E-2</v>
      </c>
      <c r="Q37" s="3">
        <v>107.4</v>
      </c>
      <c r="R37" s="1">
        <f t="shared" si="4"/>
        <v>0.64</v>
      </c>
      <c r="S37" s="6">
        <f>(Q37/100-1)/0.00392+273.15</f>
        <v>292.02755102040817</v>
      </c>
      <c r="T37" s="1">
        <f t="shared" si="5"/>
        <v>1.7000000000000002</v>
      </c>
      <c r="U37" s="6">
        <v>182.2</v>
      </c>
      <c r="V37" s="1">
        <f t="shared" si="6"/>
        <v>6.5</v>
      </c>
      <c r="W37" s="5">
        <f>1/((U37/$E$1)-1)</f>
        <v>0.30422333571939869</v>
      </c>
      <c r="X37" s="1">
        <f t="shared" si="8"/>
        <v>1.4999999999999999E-2</v>
      </c>
    </row>
    <row r="38" spans="1:24" x14ac:dyDescent="0.25">
      <c r="A38" s="3">
        <v>106.2</v>
      </c>
      <c r="B38" s="1">
        <f t="shared" si="0"/>
        <v>0.64</v>
      </c>
      <c r="C38" s="6">
        <f>(A38/100-1)/0.00392+273.15</f>
        <v>288.96632653061226</v>
      </c>
      <c r="D38" s="1">
        <f t="shared" si="1"/>
        <v>1.7000000000000002</v>
      </c>
      <c r="E38" s="6">
        <v>224.3</v>
      </c>
      <c r="F38" s="1">
        <f t="shared" si="2"/>
        <v>7.8</v>
      </c>
      <c r="G38" s="5">
        <f>1/((E38/$E$1)-1)</f>
        <v>0.23377337733773373</v>
      </c>
      <c r="H38" s="1">
        <f t="shared" si="3"/>
        <v>1.0999999999999999E-2</v>
      </c>
      <c r="Q38" s="3">
        <v>107.5</v>
      </c>
      <c r="R38" s="1">
        <f t="shared" si="4"/>
        <v>0.64</v>
      </c>
      <c r="S38" s="6">
        <f>(Q38/100-1)/0.00392+273.15</f>
        <v>292.28265306122444</v>
      </c>
      <c r="T38" s="1">
        <f t="shared" si="5"/>
        <v>1.7000000000000002</v>
      </c>
      <c r="U38" s="6">
        <v>172</v>
      </c>
      <c r="V38" s="1">
        <f t="shared" si="6"/>
        <v>6.1999999999999993</v>
      </c>
      <c r="W38" s="5">
        <f>1/((U38/$E$1)-1)</f>
        <v>0.3281853281853282</v>
      </c>
      <c r="X38" s="1">
        <f t="shared" si="8"/>
        <v>1.6E-2</v>
      </c>
    </row>
    <row r="39" spans="1:24" x14ac:dyDescent="0.25">
      <c r="A39" s="3">
        <v>106.1</v>
      </c>
      <c r="B39" s="1">
        <f t="shared" si="0"/>
        <v>0.64</v>
      </c>
      <c r="C39" s="6">
        <f>(A39/100-1)/0.00392+273.15</f>
        <v>288.71122448979588</v>
      </c>
      <c r="D39" s="1">
        <f t="shared" si="1"/>
        <v>1.7000000000000002</v>
      </c>
      <c r="E39" s="6">
        <v>229.2</v>
      </c>
      <c r="F39" s="1">
        <f t="shared" si="2"/>
        <v>7.8999999999999995</v>
      </c>
      <c r="G39" s="4">
        <f>1/((E39/$E$1)-1)</f>
        <v>0.22763792179967865</v>
      </c>
      <c r="H39" s="1">
        <f t="shared" ref="H39:H41" si="9">ROUNDUP($E$1/($E$1-E39)^2*F39,4)</f>
        <v>9.6999999999999986E-3</v>
      </c>
      <c r="Q39" s="3">
        <v>107.6</v>
      </c>
      <c r="R39" s="1">
        <f t="shared" si="4"/>
        <v>0.64</v>
      </c>
      <c r="S39" s="6">
        <f>(Q39/100-1)/0.00392+273.15</f>
        <v>292.53775510204076</v>
      </c>
      <c r="T39" s="1">
        <f t="shared" si="5"/>
        <v>1.7000000000000002</v>
      </c>
      <c r="U39" s="6">
        <v>162.19999999999999</v>
      </c>
      <c r="V39" s="1">
        <f t="shared" si="6"/>
        <v>5.8999999999999995</v>
      </c>
      <c r="W39" s="5">
        <f>1/((U39/$E$1)-1)</f>
        <v>0.35505430242272346</v>
      </c>
      <c r="X39" s="1">
        <f t="shared" si="8"/>
        <v>1.8000000000000002E-2</v>
      </c>
    </row>
    <row r="40" spans="1:24" x14ac:dyDescent="0.25">
      <c r="A40" s="3">
        <v>106</v>
      </c>
      <c r="B40" s="1">
        <f t="shared" si="0"/>
        <v>0.63</v>
      </c>
      <c r="C40" s="6">
        <f>(A40/100-1)/0.00392+273.15</f>
        <v>288.45612244897956</v>
      </c>
      <c r="D40" s="1">
        <f t="shared" si="1"/>
        <v>1.7000000000000002</v>
      </c>
      <c r="E40" s="6">
        <v>233.5</v>
      </c>
      <c r="F40" s="1">
        <f t="shared" si="2"/>
        <v>8.1</v>
      </c>
      <c r="G40" s="4">
        <f>1/((E40/$E$1)-1)</f>
        <v>0.22251308900523561</v>
      </c>
      <c r="H40" s="1">
        <f t="shared" si="9"/>
        <v>9.4999999999999998E-3</v>
      </c>
      <c r="Q40" s="3">
        <v>107.7</v>
      </c>
      <c r="R40" s="1">
        <f t="shared" si="4"/>
        <v>0.64</v>
      </c>
      <c r="S40" s="6">
        <f>(Q40/100-1)/0.00392+273.15</f>
        <v>292.79285714285709</v>
      </c>
      <c r="T40" s="1">
        <f t="shared" si="5"/>
        <v>1.7000000000000002</v>
      </c>
      <c r="U40" s="6">
        <v>157.6</v>
      </c>
      <c r="V40" s="1">
        <f t="shared" si="6"/>
        <v>5.8</v>
      </c>
      <c r="W40" s="5">
        <f>1/((U40/$E$1)-1)</f>
        <v>0.36924413553431801</v>
      </c>
      <c r="X40" s="1">
        <f t="shared" si="8"/>
        <v>1.9E-2</v>
      </c>
    </row>
    <row r="41" spans="1:24" x14ac:dyDescent="0.25">
      <c r="A41" s="3">
        <v>105.9</v>
      </c>
      <c r="B41" s="1">
        <f t="shared" si="0"/>
        <v>0.63</v>
      </c>
      <c r="C41" s="6">
        <f>(A41/100-1)/0.00392+273.15</f>
        <v>288.20102040816329</v>
      </c>
      <c r="D41" s="1">
        <f t="shared" si="1"/>
        <v>1.7000000000000002</v>
      </c>
      <c r="E41" s="6">
        <v>238.2</v>
      </c>
      <c r="F41" s="1">
        <f t="shared" si="2"/>
        <v>8.1999999999999993</v>
      </c>
      <c r="G41" s="4">
        <f>1/((E41/$E$1)-1)</f>
        <v>0.21716913643331631</v>
      </c>
      <c r="H41" s="1">
        <f t="shared" si="9"/>
        <v>9.0999999999999987E-3</v>
      </c>
      <c r="Q41" s="3">
        <v>107.8</v>
      </c>
      <c r="R41" s="1">
        <f t="shared" si="4"/>
        <v>0.64</v>
      </c>
      <c r="S41" s="6">
        <f>(Q41/100-1)/0.00392+273.15</f>
        <v>293.04795918367347</v>
      </c>
      <c r="T41" s="1">
        <f t="shared" si="5"/>
        <v>1.7000000000000002</v>
      </c>
      <c r="U41" s="6">
        <v>145.80000000000001</v>
      </c>
      <c r="V41" s="1">
        <f t="shared" si="6"/>
        <v>5.3999999999999995</v>
      </c>
      <c r="W41" s="5">
        <f>1/((U41/$E$1)-1)</f>
        <v>0.41142303969022265</v>
      </c>
      <c r="X41" s="1">
        <f t="shared" si="8"/>
        <v>2.2000000000000002E-2</v>
      </c>
    </row>
    <row r="42" spans="1:24" x14ac:dyDescent="0.25">
      <c r="A42" s="3">
        <v>105.8</v>
      </c>
      <c r="B42" s="1">
        <f t="shared" si="0"/>
        <v>0.63</v>
      </c>
      <c r="C42" s="6">
        <f>(A42/100-1)/0.00392+273.15</f>
        <v>287.94591836734691</v>
      </c>
      <c r="D42" s="1">
        <f t="shared" si="1"/>
        <v>1.7000000000000002</v>
      </c>
      <c r="E42" s="6">
        <v>241.4</v>
      </c>
      <c r="F42" s="1">
        <f t="shared" si="2"/>
        <v>8.2999999999999989</v>
      </c>
      <c r="G42" s="5">
        <f>1/((E42/$E$1)-1)</f>
        <v>0.21367521367521369</v>
      </c>
      <c r="H42" s="1">
        <f>ROUNDUP($E$1/($E$1-E42)^2*F42,4)</f>
        <v>8.9999999999999993E-3</v>
      </c>
      <c r="Q42" s="3">
        <v>107.9</v>
      </c>
      <c r="R42" s="1">
        <f t="shared" si="4"/>
        <v>0.64</v>
      </c>
      <c r="S42" s="6">
        <f>(Q42/100-1)/0.00392+273.15</f>
        <v>293.30306122448974</v>
      </c>
      <c r="T42" s="1">
        <f t="shared" si="5"/>
        <v>1.7000000000000002</v>
      </c>
      <c r="U42" s="6">
        <v>137.1</v>
      </c>
      <c r="V42" s="1">
        <f t="shared" si="6"/>
        <v>5.1999999999999993</v>
      </c>
      <c r="W42" s="5">
        <f>1/((U42/$E$1)-1)</f>
        <v>0.44926004228329813</v>
      </c>
      <c r="X42" s="1">
        <f t="shared" si="8"/>
        <v>2.5000000000000001E-2</v>
      </c>
    </row>
    <row r="43" spans="1:24" x14ac:dyDescent="0.25">
      <c r="A43" s="3">
        <v>105.7</v>
      </c>
      <c r="B43" s="1">
        <f t="shared" si="0"/>
        <v>0.63</v>
      </c>
      <c r="C43" s="6">
        <f>(A43/100-1)/0.00392+273.15</f>
        <v>287.69081632653058</v>
      </c>
      <c r="D43" s="1">
        <f t="shared" si="1"/>
        <v>1.7000000000000002</v>
      </c>
      <c r="E43" s="6">
        <v>244.1</v>
      </c>
      <c r="F43" s="1">
        <f t="shared" si="2"/>
        <v>8.4</v>
      </c>
      <c r="G43" s="4">
        <f>1/((E43/$E$1)-1)</f>
        <v>0.21081349206349209</v>
      </c>
      <c r="H43" s="1">
        <f t="shared" ref="H43:H60" si="10">ROUNDUP($E$1/($E$1-E43)^2*F43,4)</f>
        <v>8.7999999999999988E-3</v>
      </c>
      <c r="Q43" s="3">
        <v>108</v>
      </c>
      <c r="R43" s="1">
        <f t="shared" si="4"/>
        <v>0.64</v>
      </c>
      <c r="S43" s="6">
        <f>(Q43/100-1)/0.00392+273.15</f>
        <v>293.55816326530612</v>
      </c>
      <c r="T43" s="1">
        <f t="shared" si="5"/>
        <v>1.7000000000000002</v>
      </c>
      <c r="U43" s="7">
        <v>132.19999999999999</v>
      </c>
      <c r="V43" s="1">
        <f t="shared" si="6"/>
        <v>5</v>
      </c>
      <c r="W43" s="5">
        <f>1/((U43/$E$1)-1)</f>
        <v>0.47380156075808255</v>
      </c>
      <c r="X43" s="1">
        <f t="shared" si="8"/>
        <v>2.7E-2</v>
      </c>
    </row>
    <row r="44" spans="1:24" x14ac:dyDescent="0.25">
      <c r="A44" s="3">
        <v>105.6</v>
      </c>
      <c r="B44" s="1">
        <f t="shared" si="0"/>
        <v>0.63</v>
      </c>
      <c r="C44" s="6">
        <f>(A44/100-1)/0.00392+273.15</f>
        <v>287.43571428571425</v>
      </c>
      <c r="D44" s="1">
        <f t="shared" si="1"/>
        <v>1.7000000000000002</v>
      </c>
      <c r="E44" s="6">
        <v>247.6</v>
      </c>
      <c r="F44" s="1">
        <f t="shared" si="2"/>
        <v>8.5</v>
      </c>
      <c r="G44" s="4">
        <f>1/((E44/$E$1)-1)</f>
        <v>0.20721599219892733</v>
      </c>
      <c r="H44" s="1">
        <f t="shared" si="10"/>
        <v>8.6E-3</v>
      </c>
      <c r="Q44" s="3">
        <v>108.1</v>
      </c>
      <c r="R44" s="1">
        <f t="shared" si="4"/>
        <v>0.65</v>
      </c>
      <c r="S44" s="6">
        <f>(Q44/100-1)/0.00392+273.15</f>
        <v>293.81326530612239</v>
      </c>
      <c r="T44" s="1">
        <f t="shared" si="5"/>
        <v>1.7000000000000002</v>
      </c>
      <c r="U44" s="6">
        <v>125.6</v>
      </c>
      <c r="V44" s="1">
        <f t="shared" si="6"/>
        <v>4.8</v>
      </c>
      <c r="W44" s="3">
        <f>1/((U44/$E$1)-1)</f>
        <v>0.51143200962695556</v>
      </c>
      <c r="X44" s="1">
        <f t="shared" si="8"/>
        <v>3.0000000000000002E-2</v>
      </c>
    </row>
    <row r="45" spans="1:24" x14ac:dyDescent="0.25">
      <c r="A45" s="3">
        <v>105.5</v>
      </c>
      <c r="B45" s="1">
        <f t="shared" si="0"/>
        <v>0.63</v>
      </c>
      <c r="C45" s="6">
        <f>(A45/100-1)/0.00392+273.15</f>
        <v>287.18061224489793</v>
      </c>
      <c r="D45" s="1">
        <f t="shared" si="1"/>
        <v>1.7000000000000002</v>
      </c>
      <c r="E45" s="6">
        <v>250.1</v>
      </c>
      <c r="F45" s="1">
        <f t="shared" si="2"/>
        <v>8.6</v>
      </c>
      <c r="G45" s="4">
        <f>1/((E45/$E$1)-1)</f>
        <v>0.20472061657032756</v>
      </c>
      <c r="H45" s="1">
        <f t="shared" si="10"/>
        <v>8.4999999999999989E-3</v>
      </c>
      <c r="Q45" s="3">
        <v>108.2</v>
      </c>
      <c r="R45" s="1">
        <f t="shared" si="4"/>
        <v>0.65</v>
      </c>
      <c r="S45" s="6">
        <f>(Q45/100-1)/0.00392+273.15</f>
        <v>294.06836734693877</v>
      </c>
      <c r="T45" s="1">
        <f t="shared" si="5"/>
        <v>1.7000000000000002</v>
      </c>
      <c r="U45" s="6">
        <v>118.5</v>
      </c>
      <c r="V45" s="1">
        <f t="shared" si="6"/>
        <v>4.5999999999999996</v>
      </c>
      <c r="W45" s="5">
        <f>1/((U45/$E$1)-1)</f>
        <v>0.55921052631578949</v>
      </c>
      <c r="X45" s="1">
        <f t="shared" si="8"/>
        <v>3.4000000000000002E-2</v>
      </c>
    </row>
    <row r="46" spans="1:24" x14ac:dyDescent="0.25">
      <c r="A46" s="3">
        <v>105.4</v>
      </c>
      <c r="B46" s="1">
        <f t="shared" si="0"/>
        <v>0.63</v>
      </c>
      <c r="C46" s="6">
        <f>(A46/100-1)/0.00392+273.15</f>
        <v>286.9255102040816</v>
      </c>
      <c r="D46" s="1">
        <f t="shared" si="1"/>
        <v>1.7000000000000002</v>
      </c>
      <c r="E46" s="6">
        <v>252.4</v>
      </c>
      <c r="F46" s="1">
        <f t="shared" si="2"/>
        <v>8.6</v>
      </c>
      <c r="G46" s="4">
        <f>1/((E46/$E$1)-1)</f>
        <v>0.2024773701762744</v>
      </c>
      <c r="H46" s="1">
        <f t="shared" si="10"/>
        <v>8.3000000000000001E-3</v>
      </c>
      <c r="Q46" s="3">
        <v>108.3</v>
      </c>
      <c r="R46" s="1">
        <f t="shared" si="4"/>
        <v>0.65</v>
      </c>
      <c r="S46" s="6">
        <f>(Q46/100-1)/0.00392+273.15</f>
        <v>294.3234693877551</v>
      </c>
      <c r="T46" s="1">
        <f t="shared" si="5"/>
        <v>1.7000000000000002</v>
      </c>
      <c r="U46" s="6">
        <v>114</v>
      </c>
      <c r="V46" s="1">
        <f t="shared" si="6"/>
        <v>4.5</v>
      </c>
      <c r="W46" s="5">
        <f>1/((U46/$E$1)-1)</f>
        <v>0.59440559440559448</v>
      </c>
      <c r="X46" s="1">
        <f t="shared" si="8"/>
        <v>3.7999999999999999E-2</v>
      </c>
    </row>
    <row r="47" spans="1:24" x14ac:dyDescent="0.25">
      <c r="A47" s="3">
        <v>105.3</v>
      </c>
      <c r="B47" s="1">
        <f t="shared" si="0"/>
        <v>0.63</v>
      </c>
      <c r="C47" s="6">
        <f>(A47/100-1)/0.00392+273.15</f>
        <v>286.67040816326528</v>
      </c>
      <c r="D47" s="1">
        <f t="shared" si="1"/>
        <v>1.7000000000000002</v>
      </c>
      <c r="E47" s="6">
        <v>255.2</v>
      </c>
      <c r="F47" s="1">
        <f t="shared" si="2"/>
        <v>8.6999999999999993</v>
      </c>
      <c r="G47" s="4">
        <f>1/((E47/$E$1)-1)</f>
        <v>0.19981194170192759</v>
      </c>
      <c r="H47" s="1">
        <f t="shared" si="10"/>
        <v>8.199999999999999E-3</v>
      </c>
      <c r="Q47" s="3">
        <v>108.4</v>
      </c>
      <c r="R47" s="1">
        <f t="shared" si="4"/>
        <v>0.65</v>
      </c>
      <c r="S47" s="6">
        <f>(Q47/100-1)/0.00392+273.15</f>
        <v>294.57857142857142</v>
      </c>
      <c r="T47" s="1">
        <f t="shared" si="5"/>
        <v>1.7000000000000002</v>
      </c>
      <c r="U47" s="6">
        <v>109.9</v>
      </c>
      <c r="V47" s="1">
        <f t="shared" si="6"/>
        <v>4.3</v>
      </c>
      <c r="W47" s="5">
        <f>1/((U47/$E$1)-1)</f>
        <v>0.63056379821958453</v>
      </c>
      <c r="X47" s="1">
        <f t="shared" si="8"/>
        <v>4.1000000000000002E-2</v>
      </c>
    </row>
    <row r="48" spans="1:24" x14ac:dyDescent="0.25">
      <c r="A48" s="3">
        <v>105.2</v>
      </c>
      <c r="B48" s="1">
        <f t="shared" si="0"/>
        <v>0.63</v>
      </c>
      <c r="C48" s="6">
        <f>(A48/100-1)/0.00392+273.15</f>
        <v>286.41530612244895</v>
      </c>
      <c r="D48" s="1">
        <f t="shared" si="1"/>
        <v>1.7000000000000002</v>
      </c>
      <c r="E48" s="6">
        <v>257.8</v>
      </c>
      <c r="F48" s="1">
        <f t="shared" si="2"/>
        <v>8.7999999999999989</v>
      </c>
      <c r="G48" s="4">
        <f>1/((E48/$E$1)-1)</f>
        <v>0.19739897816999533</v>
      </c>
      <c r="H48" s="1">
        <f t="shared" si="10"/>
        <v>8.0999999999999996E-3</v>
      </c>
      <c r="Q48" s="3">
        <v>108.5</v>
      </c>
      <c r="R48" s="1">
        <f t="shared" si="4"/>
        <v>0.65</v>
      </c>
      <c r="S48" s="6">
        <f>(Q48/100-1)/0.00392+273.15</f>
        <v>294.83367346938775</v>
      </c>
      <c r="T48" s="1">
        <f t="shared" si="5"/>
        <v>1.7000000000000002</v>
      </c>
      <c r="U48" s="6">
        <v>106.4</v>
      </c>
      <c r="V48" s="1">
        <f t="shared" si="6"/>
        <v>4.1999999999999993</v>
      </c>
      <c r="W48" s="5">
        <f>1/((U48/$E$1)-1)</f>
        <v>0.66510172143974944</v>
      </c>
      <c r="X48" s="1">
        <f t="shared" si="8"/>
        <v>4.3999999999999997E-2</v>
      </c>
    </row>
    <row r="49" spans="1:24" x14ac:dyDescent="0.25">
      <c r="A49" s="3">
        <v>105.1</v>
      </c>
      <c r="B49" s="1">
        <f t="shared" si="0"/>
        <v>0.63</v>
      </c>
      <c r="C49" s="6">
        <f>(A49/100-1)/0.00392+273.15</f>
        <v>286.16020408163263</v>
      </c>
      <c r="D49" s="1">
        <f t="shared" si="1"/>
        <v>1.7000000000000002</v>
      </c>
      <c r="E49" s="6">
        <v>259.10000000000002</v>
      </c>
      <c r="F49" s="1">
        <f t="shared" si="2"/>
        <v>8.7999999999999989</v>
      </c>
      <c r="G49" s="5">
        <f>1/((E49/$E$1)-1)</f>
        <v>0.19621421975992612</v>
      </c>
      <c r="H49" s="1">
        <f t="shared" si="10"/>
        <v>8.0000000000000002E-3</v>
      </c>
      <c r="Q49" s="3">
        <v>108.6</v>
      </c>
      <c r="R49" s="1">
        <f t="shared" si="4"/>
        <v>0.65</v>
      </c>
      <c r="S49" s="6">
        <f>(Q49/100-1)/0.00392+273.15</f>
        <v>295.08877551020402</v>
      </c>
      <c r="T49" s="1">
        <f t="shared" si="5"/>
        <v>1.7000000000000002</v>
      </c>
      <c r="U49" s="6">
        <v>103.5</v>
      </c>
      <c r="V49" s="1">
        <f t="shared" si="6"/>
        <v>4.1999999999999993</v>
      </c>
      <c r="W49" s="5">
        <f>1/((U49/$E$1)-1)</f>
        <v>0.69672131147540994</v>
      </c>
      <c r="X49" s="1">
        <f t="shared" si="8"/>
        <v>4.8000000000000001E-2</v>
      </c>
    </row>
    <row r="50" spans="1:24" x14ac:dyDescent="0.25">
      <c r="A50" s="3">
        <v>105</v>
      </c>
      <c r="B50" s="1">
        <f t="shared" si="0"/>
        <v>0.63</v>
      </c>
      <c r="C50" s="6">
        <f>(A50/100-1)/0.00392+273.15</f>
        <v>285.9051020408163</v>
      </c>
      <c r="D50" s="1">
        <f t="shared" si="1"/>
        <v>1.7000000000000002</v>
      </c>
      <c r="E50" s="6">
        <v>262.2</v>
      </c>
      <c r="F50" s="1">
        <f t="shared" si="2"/>
        <v>8.9</v>
      </c>
      <c r="G50" s="4">
        <f>1/((E50/$E$1)-1)</f>
        <v>0.19344560764679108</v>
      </c>
      <c r="H50" s="1">
        <f t="shared" si="10"/>
        <v>7.899999999999999E-3</v>
      </c>
      <c r="Q50" s="3">
        <v>108.7</v>
      </c>
      <c r="R50" s="1">
        <f t="shared" si="4"/>
        <v>0.65</v>
      </c>
      <c r="S50" s="6">
        <f>(Q50/100-1)/0.00392+273.15</f>
        <v>295.3438775510204</v>
      </c>
      <c r="T50" s="1">
        <f t="shared" si="5"/>
        <v>1.7000000000000002</v>
      </c>
      <c r="U50" s="6">
        <v>100.5</v>
      </c>
      <c r="V50" s="1">
        <f t="shared" si="6"/>
        <v>4.0999999999999996</v>
      </c>
      <c r="W50" s="5">
        <f>1/((U50/$E$1)-1)</f>
        <v>0.73275862068965514</v>
      </c>
      <c r="X50" s="1">
        <f t="shared" si="8"/>
        <v>5.1999999999999998E-2</v>
      </c>
    </row>
    <row r="51" spans="1:24" x14ac:dyDescent="0.25">
      <c r="A51" s="3">
        <v>104.9</v>
      </c>
      <c r="B51" s="1">
        <f t="shared" si="0"/>
        <v>0.63</v>
      </c>
      <c r="C51" s="6">
        <f>(A51/100-1)/0.00392+273.15</f>
        <v>285.65000000000003</v>
      </c>
      <c r="D51" s="1">
        <f t="shared" si="1"/>
        <v>1.7000000000000002</v>
      </c>
      <c r="E51" s="7">
        <v>263.89999999999998</v>
      </c>
      <c r="F51" s="1">
        <f t="shared" si="2"/>
        <v>9</v>
      </c>
      <c r="G51" s="4">
        <f>1/((E51/$E$1)-1)</f>
        <v>0.19196025293586272</v>
      </c>
      <c r="H51" s="1">
        <f t="shared" si="10"/>
        <v>7.899999999999999E-3</v>
      </c>
      <c r="Q51" s="3">
        <v>108.8</v>
      </c>
      <c r="R51" s="1">
        <f t="shared" si="4"/>
        <v>0.65</v>
      </c>
      <c r="S51" s="6">
        <f>(Q51/100-1)/0.00392+273.15</f>
        <v>295.59897959183672</v>
      </c>
      <c r="T51" s="1">
        <f t="shared" si="5"/>
        <v>1.7000000000000002</v>
      </c>
      <c r="U51" s="7">
        <v>97.9</v>
      </c>
      <c r="V51" s="1">
        <f t="shared" si="6"/>
        <v>4</v>
      </c>
      <c r="W51" s="5">
        <f>1/((U51/$E$1)-1)</f>
        <v>0.76714801444043312</v>
      </c>
      <c r="X51" s="1">
        <f t="shared" si="8"/>
        <v>5.6000000000000001E-2</v>
      </c>
    </row>
    <row r="52" spans="1:24" x14ac:dyDescent="0.25">
      <c r="A52" s="3">
        <v>104.8</v>
      </c>
      <c r="B52" s="1">
        <f t="shared" si="0"/>
        <v>0.63</v>
      </c>
      <c r="C52" s="6">
        <f>(A52/100-1)/0.00392+273.15</f>
        <v>285.39489795918365</v>
      </c>
      <c r="D52" s="1">
        <f t="shared" si="1"/>
        <v>1.7000000000000002</v>
      </c>
      <c r="E52" s="7">
        <v>265.39999999999998</v>
      </c>
      <c r="F52" s="1">
        <f t="shared" si="2"/>
        <v>9</v>
      </c>
      <c r="G52" s="4">
        <f>1/((E52/$E$1)-1)</f>
        <v>0.19066846119336028</v>
      </c>
      <c r="H52" s="1">
        <f t="shared" si="10"/>
        <v>7.7000000000000002E-3</v>
      </c>
      <c r="Q52" s="3">
        <v>108.9</v>
      </c>
      <c r="R52" s="1">
        <f t="shared" si="4"/>
        <v>0.65</v>
      </c>
      <c r="S52" s="6">
        <f>(Q52/100-1)/0.00392+273.15</f>
        <v>295.85408163265305</v>
      </c>
      <c r="T52" s="1">
        <f t="shared" si="5"/>
        <v>1.7000000000000002</v>
      </c>
      <c r="U52" s="6">
        <v>96.6</v>
      </c>
      <c r="V52" s="1">
        <f t="shared" si="6"/>
        <v>3.9</v>
      </c>
      <c r="W52" s="5">
        <f>1/((U52/$E$1)-1)</f>
        <v>0.78558225508317925</v>
      </c>
      <c r="X52" s="1">
        <f t="shared" si="8"/>
        <v>5.7000000000000002E-2</v>
      </c>
    </row>
    <row r="53" spans="1:24" x14ac:dyDescent="0.25">
      <c r="A53" s="3">
        <v>104.7</v>
      </c>
      <c r="B53" s="1">
        <f t="shared" si="0"/>
        <v>0.63</v>
      </c>
      <c r="C53" s="6">
        <f>(A53/100-1)/0.00392+273.15</f>
        <v>285.13979591836733</v>
      </c>
      <c r="D53" s="1">
        <f t="shared" si="1"/>
        <v>1.7000000000000002</v>
      </c>
      <c r="E53" s="6">
        <v>267.10000000000002</v>
      </c>
      <c r="F53" s="1">
        <f t="shared" si="2"/>
        <v>9.1</v>
      </c>
      <c r="G53" s="4">
        <f>1/((E53/$E$1)-1)</f>
        <v>0.18922528940338379</v>
      </c>
      <c r="H53" s="1">
        <f t="shared" si="10"/>
        <v>7.7000000000000002E-3</v>
      </c>
      <c r="Q53" s="3">
        <v>109</v>
      </c>
      <c r="R53" s="1">
        <f t="shared" si="4"/>
        <v>0.65</v>
      </c>
      <c r="S53" s="6">
        <f>(Q53/100-1)/0.00392+273.15</f>
        <v>296.10918367346937</v>
      </c>
      <c r="T53" s="1">
        <f t="shared" si="5"/>
        <v>1.7000000000000002</v>
      </c>
      <c r="U53" s="6">
        <v>94.5</v>
      </c>
      <c r="V53" s="1">
        <f t="shared" si="6"/>
        <v>3.9</v>
      </c>
      <c r="W53" s="5">
        <f>1/((U53/$E$1)-1)</f>
        <v>0.81730769230769229</v>
      </c>
      <c r="X53" s="1">
        <f t="shared" si="8"/>
        <v>6.2E-2</v>
      </c>
    </row>
    <row r="54" spans="1:24" x14ac:dyDescent="0.25">
      <c r="A54" s="3">
        <v>104.6</v>
      </c>
      <c r="B54" s="1">
        <f t="shared" si="0"/>
        <v>0.63</v>
      </c>
      <c r="C54" s="6">
        <f>(A54/100-1)/0.00392+273.15</f>
        <v>284.884693877551</v>
      </c>
      <c r="D54" s="1">
        <f t="shared" si="1"/>
        <v>1.7000000000000002</v>
      </c>
      <c r="E54" s="6">
        <v>268</v>
      </c>
      <c r="F54" s="1">
        <f t="shared" si="2"/>
        <v>9.1</v>
      </c>
      <c r="G54" s="4">
        <f>1/((E54/$E$1)-1)</f>
        <v>0.18847006651884701</v>
      </c>
      <c r="H54" s="1">
        <f t="shared" si="10"/>
        <v>7.7000000000000002E-3</v>
      </c>
      <c r="Q54" s="3">
        <v>109.1</v>
      </c>
      <c r="R54" s="1">
        <f t="shared" si="4"/>
        <v>0.65</v>
      </c>
      <c r="S54" s="6">
        <f>(Q54/100-1)/0.00392+273.15</f>
        <v>296.3642857142857</v>
      </c>
      <c r="T54" s="1">
        <f t="shared" si="5"/>
        <v>1.7000000000000002</v>
      </c>
      <c r="U54" s="6">
        <v>92.5</v>
      </c>
      <c r="V54" s="1">
        <f t="shared" si="6"/>
        <v>3.8000000000000003</v>
      </c>
      <c r="W54" s="5">
        <f>1/((U54/$E$1)-1)</f>
        <v>0.85000000000000009</v>
      </c>
      <c r="X54" s="1">
        <f t="shared" si="8"/>
        <v>6.5000000000000002E-2</v>
      </c>
    </row>
    <row r="55" spans="1:24" x14ac:dyDescent="0.25">
      <c r="A55" s="3">
        <v>104.5</v>
      </c>
      <c r="B55" s="1">
        <f t="shared" si="0"/>
        <v>0.63</v>
      </c>
      <c r="C55" s="6">
        <f>(A55/100-1)/0.00392+273.15</f>
        <v>284.62959183673468</v>
      </c>
      <c r="D55" s="1">
        <f t="shared" si="1"/>
        <v>1.7000000000000002</v>
      </c>
      <c r="E55" s="6">
        <v>269.89999999999998</v>
      </c>
      <c r="F55" s="1">
        <f t="shared" si="2"/>
        <v>9.1</v>
      </c>
      <c r="G55" s="4">
        <f>1/((E55/$E$1)-1)</f>
        <v>0.18689533861037821</v>
      </c>
      <c r="H55" s="1">
        <f t="shared" si="10"/>
        <v>7.5000000000000006E-3</v>
      </c>
      <c r="Q55" s="3">
        <v>109.2</v>
      </c>
      <c r="R55" s="1">
        <f t="shared" si="4"/>
        <v>0.65</v>
      </c>
      <c r="S55" s="6">
        <f>(Q55/100-1)/0.00392+273.15</f>
        <v>296.61938775510203</v>
      </c>
      <c r="T55" s="1">
        <f t="shared" si="5"/>
        <v>1.7000000000000002</v>
      </c>
      <c r="U55" s="6">
        <v>91.4</v>
      </c>
      <c r="V55" s="1">
        <f t="shared" si="6"/>
        <v>3.8000000000000003</v>
      </c>
      <c r="W55" s="5">
        <f>1/((U55/$E$1)-1)</f>
        <v>0.86912065439672781</v>
      </c>
      <c r="X55" s="1">
        <f t="shared" si="8"/>
        <v>6.8000000000000005E-2</v>
      </c>
    </row>
    <row r="56" spans="1:24" x14ac:dyDescent="0.25">
      <c r="A56" s="3">
        <v>104.4</v>
      </c>
      <c r="B56" s="1">
        <f t="shared" si="0"/>
        <v>0.63</v>
      </c>
      <c r="C56" s="6">
        <f>(A56/100-1)/0.00392+273.15</f>
        <v>284.37448979591835</v>
      </c>
      <c r="D56" s="1">
        <f t="shared" si="1"/>
        <v>1.7000000000000002</v>
      </c>
      <c r="E56" s="6">
        <v>271.5</v>
      </c>
      <c r="F56" s="1">
        <f t="shared" si="2"/>
        <v>9.1999999999999993</v>
      </c>
      <c r="G56" s="4">
        <f>1/((E56/$E$1)-1)</f>
        <v>0.18558951965065501</v>
      </c>
      <c r="H56" s="1">
        <f t="shared" si="10"/>
        <v>7.5000000000000006E-3</v>
      </c>
      <c r="Q56" s="3">
        <v>109.3</v>
      </c>
      <c r="R56" s="1">
        <f t="shared" si="4"/>
        <v>0.65</v>
      </c>
      <c r="S56" s="6">
        <f>(Q56/100-1)/0.00392+273.15</f>
        <v>296.87448979591835</v>
      </c>
      <c r="T56" s="1">
        <f t="shared" si="5"/>
        <v>1.7000000000000002</v>
      </c>
      <c r="U56" s="6">
        <v>90.4</v>
      </c>
      <c r="V56" s="1">
        <f t="shared" si="6"/>
        <v>3.8000000000000003</v>
      </c>
      <c r="W56" s="5">
        <f>1/((U56/$E$1)-1)</f>
        <v>0.88726513569937338</v>
      </c>
      <c r="X56" s="1">
        <f t="shared" si="8"/>
        <v>7.1000000000000008E-2</v>
      </c>
    </row>
    <row r="57" spans="1:24" x14ac:dyDescent="0.25">
      <c r="A57" s="3">
        <v>104.3</v>
      </c>
      <c r="B57" s="1">
        <f t="shared" si="0"/>
        <v>0.63</v>
      </c>
      <c r="C57" s="6">
        <f>(A57/100-1)/0.00392+273.15</f>
        <v>284.11938775510203</v>
      </c>
      <c r="D57" s="1">
        <f t="shared" si="1"/>
        <v>1.7000000000000002</v>
      </c>
      <c r="E57" s="6">
        <v>272.60000000000002</v>
      </c>
      <c r="F57" s="1">
        <f t="shared" si="2"/>
        <v>9.1999999999999993</v>
      </c>
      <c r="G57" s="4">
        <f>1/((E57/$E$1)-1)</f>
        <v>0.18470230334637111</v>
      </c>
      <c r="H57" s="1">
        <f t="shared" si="10"/>
        <v>7.4000000000000003E-3</v>
      </c>
    </row>
    <row r="58" spans="1:24" x14ac:dyDescent="0.25">
      <c r="A58" s="3">
        <v>104.2</v>
      </c>
      <c r="B58" s="1">
        <f t="shared" si="0"/>
        <v>0.63</v>
      </c>
      <c r="C58" s="6">
        <f>(A58/100-1)/0.00392+273.15</f>
        <v>283.8642857142857</v>
      </c>
      <c r="D58" s="1">
        <f t="shared" si="1"/>
        <v>1.7000000000000002</v>
      </c>
      <c r="E58" s="6">
        <v>274.10000000000002</v>
      </c>
      <c r="F58" s="1">
        <f t="shared" si="2"/>
        <v>9.2999999999999989</v>
      </c>
      <c r="G58" s="4">
        <f>1/((E58/$E$1)-1)</f>
        <v>0.1835060449050086</v>
      </c>
      <c r="H58" s="1">
        <f t="shared" si="10"/>
        <v>7.4000000000000003E-3</v>
      </c>
    </row>
    <row r="59" spans="1:24" x14ac:dyDescent="0.25">
      <c r="A59" s="3">
        <v>104.1</v>
      </c>
      <c r="B59" s="1">
        <f t="shared" si="0"/>
        <v>0.63</v>
      </c>
      <c r="C59" s="6">
        <f>(A59/100-1)/0.00392+273.15</f>
        <v>283.60918367346937</v>
      </c>
      <c r="D59" s="1">
        <f t="shared" si="1"/>
        <v>1.7000000000000002</v>
      </c>
      <c r="E59" s="6">
        <v>275.39999999999998</v>
      </c>
      <c r="F59" s="1">
        <f t="shared" si="2"/>
        <v>9.2999999999999989</v>
      </c>
      <c r="G59" s="4">
        <f>1/((E59/$E$1)-1)</f>
        <v>0.18248175182481755</v>
      </c>
      <c r="H59" s="1">
        <f t="shared" si="10"/>
        <v>7.3000000000000001E-3</v>
      </c>
    </row>
    <row r="60" spans="1:24" x14ac:dyDescent="0.25">
      <c r="A60" s="3">
        <v>104</v>
      </c>
      <c r="B60" s="1">
        <f t="shared" si="0"/>
        <v>0.62</v>
      </c>
      <c r="C60" s="6">
        <f>(A60/100-1)/0.00392+273.15</f>
        <v>283.35408163265305</v>
      </c>
      <c r="D60" s="1">
        <f t="shared" si="1"/>
        <v>1.6</v>
      </c>
      <c r="E60" s="6">
        <v>276.5</v>
      </c>
      <c r="F60" s="1">
        <f t="shared" si="2"/>
        <v>9.2999999999999989</v>
      </c>
      <c r="G60" s="4">
        <f>1/((E60/$E$1)-1)</f>
        <v>0.18162393162393162</v>
      </c>
      <c r="H60" s="1">
        <f t="shared" si="10"/>
        <v>7.3000000000000001E-3</v>
      </c>
    </row>
    <row r="61" spans="1:24" x14ac:dyDescent="0.25">
      <c r="P61" s="1" t="s">
        <v>1</v>
      </c>
    </row>
    <row r="62" spans="1:24" x14ac:dyDescent="0.25">
      <c r="P6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2017-10-23T01:53:30Z</dcterms:modified>
</cp:coreProperties>
</file>