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27078\Desktop\Sprawozdania i projekty\Sprawozdania\sprawozdania LPF2\c54\"/>
    </mc:Choice>
  </mc:AlternateContent>
  <bookViews>
    <workbookView xWindow="0" yWindow="0" windowWidth="28800" windowHeight="12210" xr2:uid="{625F5EC1-3B49-460A-8282-BEAA8BF9C0CC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D2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2" i="1"/>
  <c r="AD23" i="1"/>
  <c r="AD24" i="1"/>
  <c r="AD25" i="1"/>
  <c r="AD26" i="1"/>
  <c r="AD27" i="1"/>
  <c r="AD28" i="1"/>
  <c r="AD29" i="1"/>
  <c r="AD30" i="1"/>
  <c r="AD31" i="1"/>
  <c r="AD32" i="1"/>
  <c r="AD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6" i="1"/>
  <c r="AB4" i="1"/>
  <c r="AB5" i="1"/>
  <c r="AB3" i="1"/>
  <c r="T4" i="1"/>
  <c r="T5" i="1"/>
  <c r="T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Z3" i="1"/>
  <c r="R3" i="1"/>
  <c r="N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4" i="1"/>
  <c r="N5" i="1"/>
  <c r="N3" i="1"/>
  <c r="L24" i="1"/>
  <c r="L20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5" i="1"/>
  <c r="L26" i="1"/>
  <c r="L27" i="1"/>
  <c r="L28" i="1"/>
  <c r="L29" i="1"/>
  <c r="L30" i="1"/>
  <c r="L31" i="1"/>
  <c r="L32" i="1"/>
  <c r="L8" i="1"/>
  <c r="L6" i="1"/>
  <c r="L4" i="1"/>
  <c r="L5" i="1"/>
  <c r="L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</calcChain>
</file>

<file path=xl/sharedStrings.xml><?xml version="1.0" encoding="utf-8"?>
<sst xmlns="http://schemas.openxmlformats.org/spreadsheetml/2006/main" count="36" uniqueCount="24">
  <si>
    <t>Amplituda[mV]</t>
  </si>
  <si>
    <t>Mierniki</t>
  </si>
  <si>
    <t>CHY20 MULTIMETER</t>
  </si>
  <si>
    <t>200nF</t>
  </si>
  <si>
    <t>M-3850</t>
  </si>
  <si>
    <t>mA AC</t>
  </si>
  <si>
    <t>M-3860D</t>
  </si>
  <si>
    <t>V AC</t>
  </si>
  <si>
    <t>R1L2C2</t>
  </si>
  <si>
    <t>R2L2C2</t>
  </si>
  <si>
    <t>R3L2C2</t>
  </si>
  <si>
    <t>$I~[mA]$</t>
  </si>
  <si>
    <t>$u(f)~[Hz]$</t>
  </si>
  <si>
    <t>$u(I)~[mA]$</t>
  </si>
  <si>
    <t>$U~[V]$</t>
  </si>
  <si>
    <t>$u(U)~[V]$</t>
  </si>
  <si>
    <t>$f~[kHz]$</t>
  </si>
  <si>
    <t>$C_2~[nF]$</t>
  </si>
  <si>
    <t>$R_i~[\Omega]$</t>
  </si>
  <si>
    <t>i</t>
  </si>
  <si>
    <t>$u(R_i)~[\Omega]$</t>
  </si>
  <si>
    <t>$u(C_2)~[nF]$</t>
  </si>
  <si>
    <t>$U_0~[mV]$</t>
  </si>
  <si>
    <t>$u(U_0)~[mV]$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</si>
</sst>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zależności amplitudy prądu w funkcji częstotliwości dla układu z kondensatorem C2 i cewką L2 przy wyborze różnych wartości oporu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 = 55.7 Ohm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Arkusz1!$I$3:$I$32</c:f>
              <c:numCache>
                <c:formatCode>General</c:formatCode>
                <c:ptCount val="3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4000</c:v>
                </c:pt>
                <c:pt idx="21">
                  <c:v>4100</c:v>
                </c:pt>
                <c:pt idx="22">
                  <c:v>4200</c:v>
                </c:pt>
                <c:pt idx="23">
                  <c:v>4300</c:v>
                </c:pt>
                <c:pt idx="24">
                  <c:v>4400</c:v>
                </c:pt>
                <c:pt idx="25">
                  <c:v>4500</c:v>
                </c:pt>
                <c:pt idx="26">
                  <c:v>5000</c:v>
                </c:pt>
                <c:pt idx="27">
                  <c:v>5500</c:v>
                </c:pt>
                <c:pt idx="28">
                  <c:v>6000</c:v>
                </c:pt>
                <c:pt idx="29">
                  <c:v>6500</c:v>
                </c:pt>
              </c:numCache>
            </c:numRef>
          </c:xVal>
          <c:yVal>
            <c:numRef>
              <c:f>Arkusz1!$K$3:$K$32</c:f>
              <c:numCache>
                <c:formatCode>0.000</c:formatCode>
                <c:ptCount val="30"/>
                <c:pt idx="0">
                  <c:v>0.19</c:v>
                </c:pt>
                <c:pt idx="1">
                  <c:v>1.04</c:v>
                </c:pt>
                <c:pt idx="2">
                  <c:v>2.2200000000000002</c:v>
                </c:pt>
                <c:pt idx="3" formatCode="General">
                  <c:v>3.72</c:v>
                </c:pt>
                <c:pt idx="4" formatCode="General">
                  <c:v>5.97</c:v>
                </c:pt>
                <c:pt idx="5" formatCode="General">
                  <c:v>10.15</c:v>
                </c:pt>
                <c:pt idx="6" formatCode="General">
                  <c:v>11.49</c:v>
                </c:pt>
                <c:pt idx="7" formatCode="General">
                  <c:v>13.09</c:v>
                </c:pt>
                <c:pt idx="8" formatCode="General">
                  <c:v>15.05</c:v>
                </c:pt>
                <c:pt idx="9" formatCode="General">
                  <c:v>17.46</c:v>
                </c:pt>
                <c:pt idx="10" formatCode="General">
                  <c:v>20.36</c:v>
                </c:pt>
                <c:pt idx="11" formatCode="General">
                  <c:v>23.62</c:v>
                </c:pt>
                <c:pt idx="12" formatCode="General">
                  <c:v>26.88</c:v>
                </c:pt>
                <c:pt idx="13" formatCode="General">
                  <c:v>29.44</c:v>
                </c:pt>
                <c:pt idx="14" formatCode="0.0">
                  <c:v>30.61</c:v>
                </c:pt>
                <c:pt idx="15" formatCode="General">
                  <c:v>30.23</c:v>
                </c:pt>
                <c:pt idx="16" formatCode="0.00">
                  <c:v>28.7</c:v>
                </c:pt>
                <c:pt idx="17" formatCode="0.0">
                  <c:v>26.61</c:v>
                </c:pt>
                <c:pt idx="18" formatCode="0.00">
                  <c:v>24.4</c:v>
                </c:pt>
                <c:pt idx="19" formatCode="General">
                  <c:v>22.29</c:v>
                </c:pt>
                <c:pt idx="20" formatCode="General">
                  <c:v>20.39</c:v>
                </c:pt>
                <c:pt idx="21" formatCode="0.0">
                  <c:v>18.66</c:v>
                </c:pt>
                <c:pt idx="22" formatCode="General">
                  <c:v>17.16</c:v>
                </c:pt>
                <c:pt idx="23" formatCode="General">
                  <c:v>15.82</c:v>
                </c:pt>
                <c:pt idx="24" formatCode="0.0">
                  <c:v>14.65</c:v>
                </c:pt>
                <c:pt idx="25" formatCode="General">
                  <c:v>13.62</c:v>
                </c:pt>
                <c:pt idx="26" formatCode="General">
                  <c:v>9.9499999999999993</c:v>
                </c:pt>
                <c:pt idx="27" formatCode="General">
                  <c:v>7.74</c:v>
                </c:pt>
                <c:pt idx="28" formatCode="General">
                  <c:v>6.29</c:v>
                </c:pt>
                <c:pt idx="29" formatCode="General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A-4F93-A786-63FAB1B5B9C0}"/>
            </c:ext>
          </c:extLst>
        </c:ser>
        <c:ser>
          <c:idx val="1"/>
          <c:order val="1"/>
          <c:tx>
            <c:v>R2 = 111.5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Arkusz1!$Q$3:$Q$32</c:f>
              <c:numCache>
                <c:formatCode>General</c:formatCode>
                <c:ptCount val="3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4000</c:v>
                </c:pt>
                <c:pt idx="21">
                  <c:v>4100</c:v>
                </c:pt>
                <c:pt idx="22">
                  <c:v>4200</c:v>
                </c:pt>
                <c:pt idx="23">
                  <c:v>4300</c:v>
                </c:pt>
                <c:pt idx="24">
                  <c:v>4400</c:v>
                </c:pt>
                <c:pt idx="25">
                  <c:v>4500</c:v>
                </c:pt>
                <c:pt idx="26">
                  <c:v>5000</c:v>
                </c:pt>
                <c:pt idx="27">
                  <c:v>5500</c:v>
                </c:pt>
                <c:pt idx="28">
                  <c:v>6000</c:v>
                </c:pt>
                <c:pt idx="29">
                  <c:v>6500</c:v>
                </c:pt>
              </c:numCache>
            </c:numRef>
          </c:xVal>
          <c:yVal>
            <c:numRef>
              <c:f>Arkusz1!$S$3:$S$32</c:f>
              <c:numCache>
                <c:formatCode>0.000</c:formatCode>
                <c:ptCount val="30"/>
                <c:pt idx="0">
                  <c:v>0.19</c:v>
                </c:pt>
                <c:pt idx="1">
                  <c:v>1.04</c:v>
                </c:pt>
                <c:pt idx="2">
                  <c:v>2.21</c:v>
                </c:pt>
                <c:pt idx="3" formatCode="General">
                  <c:v>3.68</c:v>
                </c:pt>
                <c:pt idx="4" formatCode="General">
                  <c:v>5.79</c:v>
                </c:pt>
                <c:pt idx="5" formatCode="General">
                  <c:v>9.31</c:v>
                </c:pt>
                <c:pt idx="6" formatCode="0.00">
                  <c:v>10.3</c:v>
                </c:pt>
                <c:pt idx="7" formatCode="General">
                  <c:v>11.41</c:v>
                </c:pt>
                <c:pt idx="8" formatCode="General">
                  <c:v>12.64</c:v>
                </c:pt>
                <c:pt idx="9" formatCode="General">
                  <c:v>13.98</c:v>
                </c:pt>
                <c:pt idx="10" formatCode="General">
                  <c:v>15.37</c:v>
                </c:pt>
                <c:pt idx="11" formatCode="General">
                  <c:v>16.739999999999998</c:v>
                </c:pt>
                <c:pt idx="12" formatCode="General">
                  <c:v>17.559999999999999</c:v>
                </c:pt>
                <c:pt idx="13" formatCode="0.00">
                  <c:v>18.899999999999999</c:v>
                </c:pt>
                <c:pt idx="14" formatCode="General">
                  <c:v>19.440000000000001</c:v>
                </c:pt>
                <c:pt idx="15" formatCode="General">
                  <c:v>19.55</c:v>
                </c:pt>
                <c:pt idx="16" formatCode="General">
                  <c:v>19.27</c:v>
                </c:pt>
                <c:pt idx="17" formatCode="0.0">
                  <c:v>18.690000000000001</c:v>
                </c:pt>
                <c:pt idx="18" formatCode="General">
                  <c:v>17.920000000000002</c:v>
                </c:pt>
                <c:pt idx="19" formatCode="General">
                  <c:v>17.05</c:v>
                </c:pt>
                <c:pt idx="20" formatCode="General">
                  <c:v>16.13</c:v>
                </c:pt>
                <c:pt idx="21" formatCode="General">
                  <c:v>15.22</c:v>
                </c:pt>
                <c:pt idx="22" formatCode="General">
                  <c:v>14.35</c:v>
                </c:pt>
                <c:pt idx="23" formatCode="General">
                  <c:v>13.52</c:v>
                </c:pt>
                <c:pt idx="24" formatCode="General">
                  <c:v>12.71</c:v>
                </c:pt>
                <c:pt idx="25" formatCode="General">
                  <c:v>11.99</c:v>
                </c:pt>
                <c:pt idx="26" formatCode="General">
                  <c:v>9.2100000000000009</c:v>
                </c:pt>
                <c:pt idx="27" formatCode="General">
                  <c:v>7.34</c:v>
                </c:pt>
                <c:pt idx="28" formatCode="General">
                  <c:v>6.06</c:v>
                </c:pt>
                <c:pt idx="29" formatCode="General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A-4F93-A786-63FAB1B5B9C0}"/>
            </c:ext>
          </c:extLst>
        </c:ser>
        <c:ser>
          <c:idx val="2"/>
          <c:order val="2"/>
          <c:tx>
            <c:v>R3 = 275.9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Arkusz1!$Y$3:$Y$32</c:f>
              <c:numCache>
                <c:formatCode>General</c:formatCode>
                <c:ptCount val="3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4000</c:v>
                </c:pt>
                <c:pt idx="21">
                  <c:v>4100</c:v>
                </c:pt>
                <c:pt idx="22">
                  <c:v>4200</c:v>
                </c:pt>
                <c:pt idx="23">
                  <c:v>4300</c:v>
                </c:pt>
                <c:pt idx="24">
                  <c:v>4400</c:v>
                </c:pt>
                <c:pt idx="25">
                  <c:v>4500</c:v>
                </c:pt>
                <c:pt idx="26">
                  <c:v>5000</c:v>
                </c:pt>
                <c:pt idx="27">
                  <c:v>5500</c:v>
                </c:pt>
                <c:pt idx="28">
                  <c:v>6000</c:v>
                </c:pt>
                <c:pt idx="29">
                  <c:v>6500</c:v>
                </c:pt>
              </c:numCache>
            </c:numRef>
          </c:xVal>
          <c:yVal>
            <c:numRef>
              <c:f>Arkusz1!$AA$3:$AA$32</c:f>
              <c:numCache>
                <c:formatCode>General</c:formatCode>
                <c:ptCount val="30"/>
                <c:pt idx="0">
                  <c:v>0.19</c:v>
                </c:pt>
                <c:pt idx="1">
                  <c:v>1.03</c:v>
                </c:pt>
                <c:pt idx="2">
                  <c:v>2.16</c:v>
                </c:pt>
                <c:pt idx="3">
                  <c:v>3.45</c:v>
                </c:pt>
                <c:pt idx="4">
                  <c:v>5.01</c:v>
                </c:pt>
                <c:pt idx="5">
                  <c:v>6.83</c:v>
                </c:pt>
                <c:pt idx="6">
                  <c:v>7.21</c:v>
                </c:pt>
                <c:pt idx="7">
                  <c:v>7.57</c:v>
                </c:pt>
                <c:pt idx="8">
                  <c:v>7.91</c:v>
                </c:pt>
                <c:pt idx="9">
                  <c:v>8.23</c:v>
                </c:pt>
                <c:pt idx="10">
                  <c:v>8.51</c:v>
                </c:pt>
                <c:pt idx="11">
                  <c:v>8.76</c:v>
                </c:pt>
                <c:pt idx="12">
                  <c:v>8.9700000000000006</c:v>
                </c:pt>
                <c:pt idx="13">
                  <c:v>9.11</c:v>
                </c:pt>
                <c:pt idx="14">
                  <c:v>9.2100000000000009</c:v>
                </c:pt>
                <c:pt idx="15">
                  <c:v>9.25</c:v>
                </c:pt>
                <c:pt idx="16">
                  <c:v>9.26</c:v>
                </c:pt>
                <c:pt idx="17">
                  <c:v>9.2100000000000009</c:v>
                </c:pt>
                <c:pt idx="18">
                  <c:v>9.1300000000000008</c:v>
                </c:pt>
                <c:pt idx="19">
                  <c:v>9.01</c:v>
                </c:pt>
                <c:pt idx="20">
                  <c:v>8.86</c:v>
                </c:pt>
                <c:pt idx="21">
                  <c:v>8.69</c:v>
                </c:pt>
                <c:pt idx="22">
                  <c:v>8.5</c:v>
                </c:pt>
                <c:pt idx="23">
                  <c:v>8.3000000000000007</c:v>
                </c:pt>
                <c:pt idx="24">
                  <c:v>8.09</c:v>
                </c:pt>
                <c:pt idx="25">
                  <c:v>7.88</c:v>
                </c:pt>
                <c:pt idx="26">
                  <c:v>6.83</c:v>
                </c:pt>
                <c:pt idx="27">
                  <c:v>5.89</c:v>
                </c:pt>
                <c:pt idx="28">
                  <c:v>5.1100000000000003</c:v>
                </c:pt>
                <c:pt idx="29">
                  <c:v>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A-4F93-A786-63FAB1B5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07872"/>
        <c:axId val="308308856"/>
      </c:scatterChart>
      <c:valAx>
        <c:axId val="3083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308856"/>
        <c:crosses val="autoZero"/>
        <c:crossBetween val="midCat"/>
      </c:valAx>
      <c:valAx>
        <c:axId val="3083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Amplituda prądu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307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36</xdr:row>
      <xdr:rowOff>133349</xdr:rowOff>
    </xdr:from>
    <xdr:to>
      <xdr:col>14</xdr:col>
      <xdr:colOff>276225</xdr:colOff>
      <xdr:row>64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164A22-85D3-4384-84A5-14DDB1B0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E512-4D80-43C2-AD56-5D560F529C30}">
  <dimension ref="A1:AD32"/>
  <sheetViews>
    <sheetView tabSelected="1" topLeftCell="A9" zoomScaleNormal="100" workbookViewId="0">
      <selection activeCell="L3" sqref="L3"/>
    </sheetView>
  </sheetViews>
  <sheetFormatPr defaultRowHeight="15" x14ac:dyDescent="0.25"/>
  <sheetData>
    <row r="1" spans="1:30" x14ac:dyDescent="0.25">
      <c r="A1" t="s">
        <v>0</v>
      </c>
      <c r="D1" t="s">
        <v>1</v>
      </c>
      <c r="I1" s="3" t="s">
        <v>8</v>
      </c>
      <c r="J1" s="3"/>
      <c r="K1" s="3"/>
      <c r="L1" s="3"/>
      <c r="M1" s="3"/>
      <c r="N1" s="3"/>
      <c r="Q1" t="s">
        <v>9</v>
      </c>
      <c r="W1" t="s">
        <v>10</v>
      </c>
    </row>
    <row r="2" spans="1:30" x14ac:dyDescent="0.25">
      <c r="A2">
        <v>300</v>
      </c>
      <c r="B2">
        <v>100</v>
      </c>
      <c r="D2" t="s">
        <v>2</v>
      </c>
      <c r="F2" t="s">
        <v>4</v>
      </c>
      <c r="G2" t="s">
        <v>6</v>
      </c>
      <c r="I2" s="3" t="s">
        <v>16</v>
      </c>
      <c r="J2" s="3" t="s">
        <v>12</v>
      </c>
      <c r="K2" s="3" t="s">
        <v>11</v>
      </c>
      <c r="L2" s="3" t="s">
        <v>13</v>
      </c>
      <c r="M2" s="3" t="s">
        <v>14</v>
      </c>
      <c r="N2" s="3" t="s">
        <v>15</v>
      </c>
      <c r="Q2" s="3" t="s">
        <v>16</v>
      </c>
      <c r="R2" s="3" t="s">
        <v>12</v>
      </c>
      <c r="S2" s="3" t="s">
        <v>11</v>
      </c>
      <c r="T2" s="3" t="s">
        <v>13</v>
      </c>
      <c r="U2" s="3" t="s">
        <v>14</v>
      </c>
      <c r="V2" s="3" t="s">
        <v>15</v>
      </c>
      <c r="Y2" s="3" t="s">
        <v>16</v>
      </c>
      <c r="Z2" s="3" t="s">
        <v>12</v>
      </c>
      <c r="AA2" s="3" t="s">
        <v>11</v>
      </c>
      <c r="AB2" s="3" t="s">
        <v>13</v>
      </c>
      <c r="AC2" s="3" t="s">
        <v>14</v>
      </c>
      <c r="AD2" s="3" t="s">
        <v>15</v>
      </c>
    </row>
    <row r="3" spans="1:30" x14ac:dyDescent="0.25">
      <c r="B3">
        <v>15</v>
      </c>
      <c r="D3" t="s">
        <v>3</v>
      </c>
      <c r="F3" t="s">
        <v>5</v>
      </c>
      <c r="G3" t="s">
        <v>7</v>
      </c>
      <c r="I3" s="3">
        <v>100</v>
      </c>
      <c r="J3" s="3">
        <f>I3/100+1</f>
        <v>2</v>
      </c>
      <c r="K3" s="5">
        <v>0.19</v>
      </c>
      <c r="L3" s="3">
        <f>ROUNDUP(2.5/100*K3+0.03,3)</f>
        <v>3.5000000000000003E-2</v>
      </c>
      <c r="M3" s="5">
        <v>3.0529999999999999</v>
      </c>
      <c r="N3" s="3">
        <f>ROUNDUP(0.8/100*M3+0.001,3)</f>
        <v>2.6000000000000002E-2</v>
      </c>
      <c r="Q3" s="3">
        <v>100</v>
      </c>
      <c r="R3" s="3">
        <f>Q3/100+1</f>
        <v>2</v>
      </c>
      <c r="S3" s="5">
        <v>0.19</v>
      </c>
      <c r="T3" s="3">
        <f>ROUNDUP(2.5/100*S3+0.03,3)</f>
        <v>3.5000000000000003E-2</v>
      </c>
      <c r="U3" s="5">
        <v>3.0529999999999999</v>
      </c>
      <c r="V3" s="3">
        <f>ROUNDUP(0.8/100*U3+0.001,3)</f>
        <v>2.6000000000000002E-2</v>
      </c>
      <c r="Y3" s="3">
        <v>100</v>
      </c>
      <c r="Z3" s="7">
        <f>Y3/100+1</f>
        <v>2</v>
      </c>
      <c r="AA3" s="3">
        <v>0.19</v>
      </c>
      <c r="AB3" s="3">
        <f>ROUNDUP(2.5/100*AA3+0.03,3)</f>
        <v>3.5000000000000003E-2</v>
      </c>
      <c r="AC3" s="5">
        <v>3.052</v>
      </c>
      <c r="AD3" s="3">
        <f>ROUNDUP(0.8/100*AC3+0.001,3)</f>
        <v>2.6000000000000002E-2</v>
      </c>
    </row>
    <row r="4" spans="1:30" x14ac:dyDescent="0.25">
      <c r="I4" s="3">
        <v>500</v>
      </c>
      <c r="J4" s="3">
        <f t="shared" ref="J4:J32" si="0">I4/100+1</f>
        <v>6</v>
      </c>
      <c r="K4" s="5">
        <v>1.04</v>
      </c>
      <c r="L4" s="3">
        <f t="shared" ref="L4:L32" si="1">ROUNDUP(2.5/100*K4+0.03,3)</f>
        <v>5.6000000000000001E-2</v>
      </c>
      <c r="M4" s="5">
        <v>3.1080000000000001</v>
      </c>
      <c r="N4" s="3">
        <f t="shared" ref="N4:N32" si="2">ROUNDUP(0.8/100*M4+0.001,3)</f>
        <v>2.6000000000000002E-2</v>
      </c>
      <c r="Q4" s="3">
        <v>500</v>
      </c>
      <c r="R4" s="3">
        <f t="shared" ref="R4:R32" si="3">Q4/100+1</f>
        <v>6</v>
      </c>
      <c r="S4" s="5">
        <v>1.04</v>
      </c>
      <c r="T4" s="3">
        <f t="shared" ref="T4:T32" si="4">ROUNDUP(2.5/100*S4+0.03,3)</f>
        <v>5.6000000000000001E-2</v>
      </c>
      <c r="U4" s="5">
        <v>3.105</v>
      </c>
      <c r="V4" s="3">
        <f t="shared" ref="V4:V32" si="5">ROUNDUP(0.8/100*U4+0.001,3)</f>
        <v>2.6000000000000002E-2</v>
      </c>
      <c r="Y4" s="3">
        <v>500</v>
      </c>
      <c r="Z4" s="7">
        <f t="shared" ref="Z4:Z32" si="6">Y4/100+1</f>
        <v>6</v>
      </c>
      <c r="AA4" s="3">
        <v>1.03</v>
      </c>
      <c r="AB4" s="3">
        <f t="shared" ref="AB4:AB32" si="7">ROUNDUP(2.5/100*AA4+0.03,3)</f>
        <v>5.6000000000000001E-2</v>
      </c>
      <c r="AC4" s="5">
        <v>3.0859999999999999</v>
      </c>
      <c r="AD4" s="3">
        <f t="shared" ref="AD4:AD32" si="8">ROUNDUP(0.8/100*AC4+0.001,3)</f>
        <v>2.6000000000000002E-2</v>
      </c>
    </row>
    <row r="5" spans="1:30" x14ac:dyDescent="0.25">
      <c r="A5" s="3" t="s">
        <v>19</v>
      </c>
      <c r="B5" s="3">
        <v>1</v>
      </c>
      <c r="C5" s="3">
        <v>2</v>
      </c>
      <c r="D5" s="3">
        <v>3</v>
      </c>
      <c r="I5" s="3">
        <v>1000</v>
      </c>
      <c r="J5" s="3">
        <f t="shared" si="0"/>
        <v>11</v>
      </c>
      <c r="K5" s="5">
        <v>2.2200000000000002</v>
      </c>
      <c r="L5" s="3">
        <f t="shared" si="1"/>
        <v>8.6000000000000007E-2</v>
      </c>
      <c r="M5" s="5">
        <v>3.2789999999999999</v>
      </c>
      <c r="N5" s="3">
        <f t="shared" si="2"/>
        <v>2.8000000000000001E-2</v>
      </c>
      <c r="Q5" s="3">
        <v>1000</v>
      </c>
      <c r="R5" s="3">
        <f t="shared" si="3"/>
        <v>11</v>
      </c>
      <c r="S5" s="5">
        <v>2.21</v>
      </c>
      <c r="T5" s="3">
        <f t="shared" si="4"/>
        <v>8.6000000000000007E-2</v>
      </c>
      <c r="U5" s="5">
        <v>3.2650000000000001</v>
      </c>
      <c r="V5" s="3">
        <f t="shared" si="5"/>
        <v>2.8000000000000001E-2</v>
      </c>
      <c r="Y5" s="3">
        <v>1000</v>
      </c>
      <c r="Z5" s="7">
        <f t="shared" si="6"/>
        <v>11</v>
      </c>
      <c r="AA5" s="3">
        <v>2.16</v>
      </c>
      <c r="AB5" s="3">
        <f t="shared" si="7"/>
        <v>8.4000000000000005E-2</v>
      </c>
      <c r="AC5" s="5">
        <v>3.19</v>
      </c>
      <c r="AD5" s="3">
        <f t="shared" si="8"/>
        <v>2.7E-2</v>
      </c>
    </row>
    <row r="6" spans="1:30" x14ac:dyDescent="0.25">
      <c r="A6" s="3" t="s">
        <v>18</v>
      </c>
      <c r="B6" s="4">
        <v>55.7</v>
      </c>
      <c r="C6" s="4">
        <v>111.5</v>
      </c>
      <c r="D6" s="3">
        <v>275.89999999999998</v>
      </c>
      <c r="I6" s="3">
        <v>1500</v>
      </c>
      <c r="J6" s="3">
        <f t="shared" si="0"/>
        <v>16</v>
      </c>
      <c r="K6" s="3">
        <v>3.72</v>
      </c>
      <c r="L6" s="3">
        <f>ROUNDUP(2.5/100*K6+0.03,2)</f>
        <v>0.13</v>
      </c>
      <c r="M6" s="5">
        <v>3.63</v>
      </c>
      <c r="N6" s="3">
        <f t="shared" si="2"/>
        <v>3.1E-2</v>
      </c>
      <c r="Q6" s="3">
        <v>1500</v>
      </c>
      <c r="R6" s="3">
        <f t="shared" si="3"/>
        <v>16</v>
      </c>
      <c r="S6" s="3">
        <v>3.68</v>
      </c>
      <c r="T6" s="3">
        <f>ROUNDUP(2.5/100*S6+0.03,2)</f>
        <v>0.13</v>
      </c>
      <c r="U6" s="6">
        <v>3.5880000000000001</v>
      </c>
      <c r="V6" s="3">
        <f t="shared" si="5"/>
        <v>3.0000000000000002E-2</v>
      </c>
      <c r="Y6" s="3">
        <v>1500</v>
      </c>
      <c r="Z6" s="7">
        <f t="shared" si="6"/>
        <v>16</v>
      </c>
      <c r="AA6" s="3">
        <v>3.45</v>
      </c>
      <c r="AB6" s="3">
        <f>ROUNDUP(2.5/100*AA6+0.03,2)</f>
        <v>0.12</v>
      </c>
      <c r="AC6" s="5">
        <v>3.383</v>
      </c>
      <c r="AD6" s="3">
        <f t="shared" si="8"/>
        <v>2.9000000000000001E-2</v>
      </c>
    </row>
    <row r="7" spans="1:30" x14ac:dyDescent="0.25">
      <c r="A7" s="3" t="s">
        <v>20</v>
      </c>
      <c r="B7" s="3">
        <v>0.38</v>
      </c>
      <c r="C7" s="3">
        <v>0.66</v>
      </c>
      <c r="D7" s="3">
        <v>1.5</v>
      </c>
      <c r="I7" s="3">
        <v>2000</v>
      </c>
      <c r="J7" s="3">
        <f t="shared" si="0"/>
        <v>21</v>
      </c>
      <c r="K7" s="3">
        <v>5.97</v>
      </c>
      <c r="L7" s="3">
        <f t="shared" si="1"/>
        <v>0.18</v>
      </c>
      <c r="M7" s="5">
        <v>4.3600000000000003</v>
      </c>
      <c r="N7" s="3">
        <f t="shared" si="2"/>
        <v>3.6000000000000004E-2</v>
      </c>
      <c r="Q7" s="3">
        <v>2000</v>
      </c>
      <c r="R7" s="3">
        <f t="shared" si="3"/>
        <v>21</v>
      </c>
      <c r="S7" s="3">
        <v>5.79</v>
      </c>
      <c r="T7" s="3">
        <f t="shared" ref="T7:T32" si="9">ROUNDUP(2.5/100*S7+0.03,2)</f>
        <v>0.18000000000000002</v>
      </c>
      <c r="U7" s="5">
        <v>4.24</v>
      </c>
      <c r="V7" s="3">
        <f t="shared" si="5"/>
        <v>3.5000000000000003E-2</v>
      </c>
      <c r="Y7" s="3">
        <v>2000</v>
      </c>
      <c r="Z7" s="7">
        <f t="shared" si="6"/>
        <v>21</v>
      </c>
      <c r="AA7" s="3">
        <v>5.01</v>
      </c>
      <c r="AB7" s="3">
        <f t="shared" ref="AB7:AB32" si="10">ROUNDUP(2.5/100*AA7+0.03,2)</f>
        <v>0.16</v>
      </c>
      <c r="AC7" s="5">
        <v>3.6629999999999998</v>
      </c>
      <c r="AD7" s="3">
        <f t="shared" si="8"/>
        <v>3.1E-2</v>
      </c>
    </row>
    <row r="8" spans="1:30" x14ac:dyDescent="0.25">
      <c r="A8" s="3" t="s">
        <v>17</v>
      </c>
      <c r="B8" s="1">
        <v>100</v>
      </c>
      <c r="C8" s="1"/>
      <c r="D8" s="1"/>
      <c r="I8" s="3">
        <v>2500</v>
      </c>
      <c r="J8" s="3">
        <f t="shared" si="0"/>
        <v>26</v>
      </c>
      <c r="K8" s="3">
        <v>10.15</v>
      </c>
      <c r="L8" s="3">
        <f>ROUNDUP(2.5/100*K8+0.03,2)</f>
        <v>0.29000000000000004</v>
      </c>
      <c r="M8" s="5">
        <v>5.78</v>
      </c>
      <c r="N8" s="3">
        <f t="shared" si="2"/>
        <v>4.8000000000000001E-2</v>
      </c>
      <c r="Q8" s="3">
        <v>2500</v>
      </c>
      <c r="R8" s="3">
        <f t="shared" si="3"/>
        <v>26</v>
      </c>
      <c r="S8" s="3">
        <v>9.31</v>
      </c>
      <c r="T8" s="3">
        <f t="shared" si="9"/>
        <v>0.27</v>
      </c>
      <c r="U8" s="5">
        <v>5.34</v>
      </c>
      <c r="V8" s="3">
        <f t="shared" si="5"/>
        <v>4.3999999999999997E-2</v>
      </c>
      <c r="Y8" s="3">
        <v>2500</v>
      </c>
      <c r="Z8" s="7">
        <f t="shared" si="6"/>
        <v>26</v>
      </c>
      <c r="AA8" s="3">
        <v>6.83</v>
      </c>
      <c r="AB8" s="3">
        <f t="shared" si="10"/>
        <v>0.21000000000000002</v>
      </c>
      <c r="AC8" s="5">
        <v>3.96</v>
      </c>
      <c r="AD8" s="3">
        <f t="shared" si="8"/>
        <v>3.3000000000000002E-2</v>
      </c>
    </row>
    <row r="9" spans="1:30" x14ac:dyDescent="0.25">
      <c r="A9" s="3" t="s">
        <v>21</v>
      </c>
      <c r="B9" s="1">
        <v>15</v>
      </c>
      <c r="C9" s="1"/>
      <c r="D9" s="1"/>
      <c r="I9" s="3">
        <v>2600</v>
      </c>
      <c r="J9" s="3">
        <f t="shared" si="0"/>
        <v>27</v>
      </c>
      <c r="K9" s="3">
        <v>11.49</v>
      </c>
      <c r="L9" s="3">
        <f t="shared" ref="L9:L32" si="11">ROUNDUP(2.5/100*K9+0.03,2)</f>
        <v>0.32</v>
      </c>
      <c r="M9" s="5">
        <v>6.23</v>
      </c>
      <c r="N9" s="3">
        <f t="shared" si="2"/>
        <v>5.1000000000000004E-2</v>
      </c>
      <c r="Q9" s="3">
        <v>2600</v>
      </c>
      <c r="R9" s="3">
        <f t="shared" si="3"/>
        <v>27</v>
      </c>
      <c r="S9" s="4">
        <v>10.3</v>
      </c>
      <c r="T9" s="3">
        <f t="shared" si="9"/>
        <v>0.29000000000000004</v>
      </c>
      <c r="U9" s="5">
        <v>5.65</v>
      </c>
      <c r="V9" s="3">
        <f t="shared" si="5"/>
        <v>4.7E-2</v>
      </c>
      <c r="Y9" s="3">
        <v>2600</v>
      </c>
      <c r="Z9" s="7">
        <f t="shared" si="6"/>
        <v>27</v>
      </c>
      <c r="AA9" s="3">
        <v>7.21</v>
      </c>
      <c r="AB9" s="3">
        <f t="shared" si="10"/>
        <v>0.22</v>
      </c>
      <c r="AC9" s="5">
        <v>3.9980000000000002</v>
      </c>
      <c r="AD9" s="3">
        <f t="shared" si="8"/>
        <v>3.3000000000000002E-2</v>
      </c>
    </row>
    <row r="10" spans="1:30" x14ac:dyDescent="0.25">
      <c r="A10" s="3" t="s">
        <v>22</v>
      </c>
      <c r="B10" s="1">
        <v>300</v>
      </c>
      <c r="C10" s="1"/>
      <c r="D10" s="1"/>
      <c r="I10" s="3">
        <v>2700</v>
      </c>
      <c r="J10" s="3">
        <f t="shared" si="0"/>
        <v>28</v>
      </c>
      <c r="K10" s="3">
        <v>13.09</v>
      </c>
      <c r="L10" s="3">
        <f t="shared" si="11"/>
        <v>0.36</v>
      </c>
      <c r="M10" s="5">
        <v>6.79</v>
      </c>
      <c r="N10" s="3">
        <f t="shared" si="2"/>
        <v>5.6000000000000001E-2</v>
      </c>
      <c r="Q10" s="3">
        <v>2700</v>
      </c>
      <c r="R10" s="3">
        <f t="shared" si="3"/>
        <v>28</v>
      </c>
      <c r="S10" s="3">
        <v>11.41</v>
      </c>
      <c r="T10" s="3">
        <f t="shared" si="9"/>
        <v>0.32</v>
      </c>
      <c r="U10" s="5">
        <v>5.99</v>
      </c>
      <c r="V10" s="3">
        <f t="shared" si="5"/>
        <v>4.9000000000000002E-2</v>
      </c>
      <c r="Y10" s="3">
        <v>2700</v>
      </c>
      <c r="Z10" s="7">
        <f t="shared" si="6"/>
        <v>28</v>
      </c>
      <c r="AA10" s="3">
        <v>7.57</v>
      </c>
      <c r="AB10" s="3">
        <f t="shared" si="10"/>
        <v>0.22</v>
      </c>
      <c r="AC10" s="5">
        <v>4.12</v>
      </c>
      <c r="AD10" s="3">
        <f t="shared" si="8"/>
        <v>3.4000000000000002E-2</v>
      </c>
    </row>
    <row r="11" spans="1:30" x14ac:dyDescent="0.25">
      <c r="A11" s="3" t="s">
        <v>23</v>
      </c>
      <c r="B11" s="2">
        <f>3/100*B10</f>
        <v>9</v>
      </c>
      <c r="C11" s="2"/>
      <c r="D11" s="2"/>
      <c r="I11" s="3">
        <v>2800</v>
      </c>
      <c r="J11" s="3">
        <f t="shared" si="0"/>
        <v>29</v>
      </c>
      <c r="K11" s="3">
        <v>15.05</v>
      </c>
      <c r="L11" s="3">
        <f t="shared" si="11"/>
        <v>0.41000000000000003</v>
      </c>
      <c r="M11" s="5">
        <v>7.47</v>
      </c>
      <c r="N11" s="3">
        <f t="shared" si="2"/>
        <v>6.0999999999999999E-2</v>
      </c>
      <c r="Q11" s="3">
        <v>2800</v>
      </c>
      <c r="R11" s="3">
        <f t="shared" si="3"/>
        <v>29</v>
      </c>
      <c r="S11" s="3">
        <v>12.64</v>
      </c>
      <c r="T11" s="3">
        <f t="shared" si="9"/>
        <v>0.35000000000000003</v>
      </c>
      <c r="U11" s="5">
        <v>6.36</v>
      </c>
      <c r="V11" s="3">
        <f t="shared" si="5"/>
        <v>5.1999999999999998E-2</v>
      </c>
      <c r="Y11" s="3">
        <v>2800</v>
      </c>
      <c r="Z11" s="7">
        <f t="shared" si="6"/>
        <v>29</v>
      </c>
      <c r="AA11" s="3">
        <v>7.91</v>
      </c>
      <c r="AB11" s="3">
        <f t="shared" si="10"/>
        <v>0.23</v>
      </c>
      <c r="AC11" s="5">
        <v>4.1500000000000004</v>
      </c>
      <c r="AD11" s="3">
        <f t="shared" si="8"/>
        <v>3.5000000000000003E-2</v>
      </c>
    </row>
    <row r="12" spans="1:30" x14ac:dyDescent="0.25">
      <c r="I12" s="3">
        <v>2900</v>
      </c>
      <c r="J12" s="3">
        <f t="shared" si="0"/>
        <v>30</v>
      </c>
      <c r="K12" s="3">
        <v>17.46</v>
      </c>
      <c r="L12" s="3">
        <f t="shared" si="11"/>
        <v>0.47000000000000003</v>
      </c>
      <c r="M12" s="5">
        <v>8.2799999999999994</v>
      </c>
      <c r="N12" s="3">
        <f t="shared" si="2"/>
        <v>6.8000000000000005E-2</v>
      </c>
      <c r="Q12" s="3">
        <v>2900</v>
      </c>
      <c r="R12" s="3">
        <f t="shared" si="3"/>
        <v>30</v>
      </c>
      <c r="S12" s="3">
        <v>13.98</v>
      </c>
      <c r="T12" s="3">
        <f t="shared" si="9"/>
        <v>0.38</v>
      </c>
      <c r="U12" s="5">
        <v>6.76</v>
      </c>
      <c r="V12" s="3">
        <f t="shared" si="5"/>
        <v>5.6000000000000001E-2</v>
      </c>
      <c r="Y12" s="3">
        <v>2900</v>
      </c>
      <c r="Z12" s="7">
        <f t="shared" si="6"/>
        <v>30</v>
      </c>
      <c r="AA12" s="3">
        <v>8.23</v>
      </c>
      <c r="AB12" s="3">
        <f t="shared" si="10"/>
        <v>0.24000000000000002</v>
      </c>
      <c r="AC12" s="5">
        <v>4.17</v>
      </c>
      <c r="AD12" s="3">
        <f t="shared" si="8"/>
        <v>3.5000000000000003E-2</v>
      </c>
    </row>
    <row r="13" spans="1:30" x14ac:dyDescent="0.25">
      <c r="I13" s="3">
        <v>3000</v>
      </c>
      <c r="J13" s="3">
        <f t="shared" si="0"/>
        <v>31</v>
      </c>
      <c r="K13" s="3">
        <v>20.36</v>
      </c>
      <c r="L13" s="3">
        <f t="shared" si="11"/>
        <v>0.54</v>
      </c>
      <c r="M13" s="5">
        <v>9.24</v>
      </c>
      <c r="N13" s="3">
        <f t="shared" si="2"/>
        <v>7.4999999999999997E-2</v>
      </c>
      <c r="Q13" s="3">
        <v>3000</v>
      </c>
      <c r="R13" s="3">
        <f t="shared" si="3"/>
        <v>31</v>
      </c>
      <c r="S13" s="3">
        <v>15.37</v>
      </c>
      <c r="T13" s="3">
        <f t="shared" si="9"/>
        <v>0.42</v>
      </c>
      <c r="U13" s="5">
        <v>7.15</v>
      </c>
      <c r="V13" s="3">
        <f t="shared" si="5"/>
        <v>5.9000000000000004E-2</v>
      </c>
      <c r="Y13" s="3">
        <v>3000</v>
      </c>
      <c r="Z13" s="7">
        <f t="shared" si="6"/>
        <v>31</v>
      </c>
      <c r="AA13" s="3">
        <v>8.51</v>
      </c>
      <c r="AB13" s="3">
        <f t="shared" si="10"/>
        <v>0.25</v>
      </c>
      <c r="AC13" s="5">
        <v>4.17</v>
      </c>
      <c r="AD13" s="3">
        <f t="shared" si="8"/>
        <v>3.5000000000000003E-2</v>
      </c>
    </row>
    <row r="14" spans="1:30" x14ac:dyDescent="0.25">
      <c r="I14" s="3">
        <v>3100</v>
      </c>
      <c r="J14" s="3">
        <f t="shared" si="0"/>
        <v>32</v>
      </c>
      <c r="K14" s="3">
        <v>23.62</v>
      </c>
      <c r="L14" s="3">
        <f t="shared" si="11"/>
        <v>0.63</v>
      </c>
      <c r="M14" s="5">
        <v>10.29</v>
      </c>
      <c r="N14" s="3">
        <f t="shared" si="2"/>
        <v>8.4000000000000005E-2</v>
      </c>
      <c r="Q14" s="3">
        <v>3100</v>
      </c>
      <c r="R14" s="3">
        <f t="shared" si="3"/>
        <v>32</v>
      </c>
      <c r="S14" s="3">
        <v>16.739999999999998</v>
      </c>
      <c r="T14" s="3">
        <f t="shared" si="9"/>
        <v>0.45</v>
      </c>
      <c r="U14" s="5">
        <v>7.5</v>
      </c>
      <c r="V14" s="3">
        <f t="shared" si="5"/>
        <v>6.0999999999999999E-2</v>
      </c>
      <c r="Y14" s="3">
        <v>3100</v>
      </c>
      <c r="Z14" s="7">
        <f t="shared" si="6"/>
        <v>32</v>
      </c>
      <c r="AA14" s="3">
        <v>8.76</v>
      </c>
      <c r="AB14" s="3">
        <f t="shared" si="10"/>
        <v>0.25</v>
      </c>
      <c r="AC14" s="5">
        <v>4.1500000000000004</v>
      </c>
      <c r="AD14" s="3">
        <f t="shared" si="8"/>
        <v>3.5000000000000003E-2</v>
      </c>
    </row>
    <row r="15" spans="1:30" x14ac:dyDescent="0.25">
      <c r="I15" s="3">
        <v>3200</v>
      </c>
      <c r="J15" s="3">
        <f t="shared" si="0"/>
        <v>33</v>
      </c>
      <c r="K15" s="3">
        <v>26.88</v>
      </c>
      <c r="L15" s="3">
        <f t="shared" si="11"/>
        <v>0.71</v>
      </c>
      <c r="M15" s="5">
        <v>11.26</v>
      </c>
      <c r="N15" s="3">
        <f t="shared" si="2"/>
        <v>9.1999999999999998E-2</v>
      </c>
      <c r="Q15" s="3">
        <v>3200</v>
      </c>
      <c r="R15" s="3">
        <f t="shared" si="3"/>
        <v>33</v>
      </c>
      <c r="S15" s="3">
        <v>17.559999999999999</v>
      </c>
      <c r="T15" s="3">
        <f t="shared" si="9"/>
        <v>0.47000000000000003</v>
      </c>
      <c r="U15" s="5">
        <v>7.77</v>
      </c>
      <c r="V15" s="3">
        <f t="shared" si="5"/>
        <v>6.4000000000000001E-2</v>
      </c>
      <c r="Y15" s="3">
        <v>3200</v>
      </c>
      <c r="Z15" s="7">
        <f t="shared" si="6"/>
        <v>33</v>
      </c>
      <c r="AA15" s="3">
        <v>8.9700000000000006</v>
      </c>
      <c r="AB15" s="3">
        <f t="shared" si="10"/>
        <v>0.26</v>
      </c>
      <c r="AC15" s="5">
        <v>4.12</v>
      </c>
      <c r="AD15" s="3">
        <f t="shared" si="8"/>
        <v>3.4000000000000002E-2</v>
      </c>
    </row>
    <row r="16" spans="1:30" x14ac:dyDescent="0.25">
      <c r="I16" s="3">
        <v>3300</v>
      </c>
      <c r="J16" s="3">
        <f t="shared" si="0"/>
        <v>34</v>
      </c>
      <c r="K16" s="3">
        <v>29.44</v>
      </c>
      <c r="L16" s="3">
        <f t="shared" si="11"/>
        <v>0.77</v>
      </c>
      <c r="M16" s="5">
        <v>11.92</v>
      </c>
      <c r="N16" s="3">
        <f t="shared" si="2"/>
        <v>9.7000000000000003E-2</v>
      </c>
      <c r="Q16" s="3">
        <v>3300</v>
      </c>
      <c r="R16" s="3">
        <f t="shared" si="3"/>
        <v>34</v>
      </c>
      <c r="S16" s="4">
        <v>18.899999999999999</v>
      </c>
      <c r="T16" s="3">
        <f t="shared" si="9"/>
        <v>0.51</v>
      </c>
      <c r="U16" s="5">
        <v>7.92</v>
      </c>
      <c r="V16" s="3">
        <f t="shared" si="5"/>
        <v>6.5000000000000002E-2</v>
      </c>
      <c r="Y16" s="3">
        <v>3300</v>
      </c>
      <c r="Z16" s="7">
        <f t="shared" si="6"/>
        <v>34</v>
      </c>
      <c r="AA16" s="3">
        <v>9.11</v>
      </c>
      <c r="AB16" s="3">
        <f t="shared" si="10"/>
        <v>0.26</v>
      </c>
      <c r="AC16" s="5">
        <v>4.07</v>
      </c>
      <c r="AD16" s="3">
        <f t="shared" si="8"/>
        <v>3.4000000000000002E-2</v>
      </c>
    </row>
    <row r="17" spans="9:30" x14ac:dyDescent="0.25">
      <c r="I17" s="3">
        <v>3400</v>
      </c>
      <c r="J17" s="3">
        <f t="shared" si="0"/>
        <v>35</v>
      </c>
      <c r="K17" s="6">
        <v>30.61</v>
      </c>
      <c r="L17" s="3">
        <f t="shared" si="11"/>
        <v>0.8</v>
      </c>
      <c r="M17" s="5">
        <v>12.03</v>
      </c>
      <c r="N17" s="3">
        <f t="shared" si="2"/>
        <v>9.8000000000000004E-2</v>
      </c>
      <c r="Q17" s="3">
        <v>3400</v>
      </c>
      <c r="R17" s="3">
        <f t="shared" si="3"/>
        <v>35</v>
      </c>
      <c r="S17" s="3">
        <v>19.440000000000001</v>
      </c>
      <c r="T17" s="3">
        <f t="shared" si="9"/>
        <v>0.52</v>
      </c>
      <c r="U17" s="5">
        <v>7.91</v>
      </c>
      <c r="V17" s="3">
        <f t="shared" si="5"/>
        <v>6.5000000000000002E-2</v>
      </c>
      <c r="Y17" s="3">
        <v>3400</v>
      </c>
      <c r="Z17" s="7">
        <f t="shared" si="6"/>
        <v>35</v>
      </c>
      <c r="AA17" s="3">
        <v>9.2100000000000009</v>
      </c>
      <c r="AB17" s="3">
        <f t="shared" si="10"/>
        <v>0.27</v>
      </c>
      <c r="AC17" s="5">
        <v>4</v>
      </c>
      <c r="AD17" s="3">
        <f t="shared" si="8"/>
        <v>3.3000000000000002E-2</v>
      </c>
    </row>
    <row r="18" spans="9:30" x14ac:dyDescent="0.25">
      <c r="I18" s="3">
        <v>3500</v>
      </c>
      <c r="J18" s="3">
        <f t="shared" si="0"/>
        <v>36</v>
      </c>
      <c r="K18" s="3">
        <v>30.23</v>
      </c>
      <c r="L18" s="3">
        <f t="shared" si="11"/>
        <v>0.79</v>
      </c>
      <c r="M18" s="5">
        <v>11.58</v>
      </c>
      <c r="N18" s="3">
        <f t="shared" si="2"/>
        <v>9.4E-2</v>
      </c>
      <c r="Q18" s="3">
        <v>3500</v>
      </c>
      <c r="R18" s="3">
        <f t="shared" si="3"/>
        <v>36</v>
      </c>
      <c r="S18" s="3">
        <v>19.55</v>
      </c>
      <c r="T18" s="3">
        <f t="shared" si="9"/>
        <v>0.52</v>
      </c>
      <c r="U18" s="5">
        <v>7.74</v>
      </c>
      <c r="V18" s="3">
        <f t="shared" si="5"/>
        <v>6.3E-2</v>
      </c>
      <c r="Y18" s="3">
        <v>3500</v>
      </c>
      <c r="Z18" s="7">
        <f t="shared" si="6"/>
        <v>36</v>
      </c>
      <c r="AA18" s="3">
        <v>9.25</v>
      </c>
      <c r="AB18" s="3">
        <f t="shared" si="10"/>
        <v>0.27</v>
      </c>
      <c r="AC18" s="5">
        <v>3.92</v>
      </c>
      <c r="AD18" s="3">
        <f t="shared" si="8"/>
        <v>3.3000000000000002E-2</v>
      </c>
    </row>
    <row r="19" spans="9:30" x14ac:dyDescent="0.25">
      <c r="I19" s="3">
        <v>3600</v>
      </c>
      <c r="J19" s="3">
        <f t="shared" si="0"/>
        <v>37</v>
      </c>
      <c r="K19" s="4">
        <v>28.7</v>
      </c>
      <c r="L19" s="3">
        <f t="shared" si="11"/>
        <v>0.75</v>
      </c>
      <c r="M19" s="5">
        <v>10.75</v>
      </c>
      <c r="N19" s="3">
        <f t="shared" si="2"/>
        <v>8.6999999999999994E-2</v>
      </c>
      <c r="Q19" s="3">
        <v>3600</v>
      </c>
      <c r="R19" s="3">
        <f t="shared" si="3"/>
        <v>37</v>
      </c>
      <c r="S19" s="3">
        <v>19.27</v>
      </c>
      <c r="T19" s="3">
        <f t="shared" si="9"/>
        <v>0.52</v>
      </c>
      <c r="U19" s="5">
        <v>7.45</v>
      </c>
      <c r="V19" s="3">
        <f t="shared" si="5"/>
        <v>6.0999999999999999E-2</v>
      </c>
      <c r="Y19" s="3">
        <v>3600</v>
      </c>
      <c r="Z19" s="7">
        <f t="shared" si="6"/>
        <v>37</v>
      </c>
      <c r="AA19" s="3">
        <v>9.26</v>
      </c>
      <c r="AB19" s="3">
        <f t="shared" si="10"/>
        <v>0.27</v>
      </c>
      <c r="AC19" s="5">
        <v>3.82</v>
      </c>
      <c r="AD19" s="3">
        <f t="shared" si="8"/>
        <v>3.2000000000000001E-2</v>
      </c>
    </row>
    <row r="20" spans="9:30" x14ac:dyDescent="0.25">
      <c r="I20" s="3">
        <v>3700</v>
      </c>
      <c r="J20" s="3">
        <f t="shared" si="0"/>
        <v>38</v>
      </c>
      <c r="K20" s="6">
        <v>26.61</v>
      </c>
      <c r="L20" s="3">
        <f>ROUNDUP(2.5/100*K20+0.03,2)</f>
        <v>0.7</v>
      </c>
      <c r="M20" s="4">
        <v>9.77</v>
      </c>
      <c r="N20" s="3">
        <f t="shared" si="2"/>
        <v>0.08</v>
      </c>
      <c r="Q20" s="3">
        <v>3700</v>
      </c>
      <c r="R20" s="3">
        <f t="shared" si="3"/>
        <v>38</v>
      </c>
      <c r="S20" s="6">
        <v>18.690000000000001</v>
      </c>
      <c r="T20" s="3">
        <f t="shared" si="9"/>
        <v>0.5</v>
      </c>
      <c r="U20" s="5">
        <v>7.07</v>
      </c>
      <c r="V20" s="3">
        <f t="shared" si="5"/>
        <v>5.8000000000000003E-2</v>
      </c>
      <c r="Y20" s="3">
        <v>3700</v>
      </c>
      <c r="Z20" s="7">
        <f t="shared" si="6"/>
        <v>38</v>
      </c>
      <c r="AA20" s="3">
        <v>9.2100000000000009</v>
      </c>
      <c r="AB20" s="3">
        <f t="shared" si="10"/>
        <v>0.27</v>
      </c>
      <c r="AC20" s="5">
        <v>3.71</v>
      </c>
      <c r="AD20" s="3">
        <f t="shared" si="8"/>
        <v>3.1E-2</v>
      </c>
    </row>
    <row r="21" spans="9:30" x14ac:dyDescent="0.25">
      <c r="I21" s="3">
        <v>3800</v>
      </c>
      <c r="J21" s="3">
        <f t="shared" si="0"/>
        <v>39</v>
      </c>
      <c r="K21" s="4">
        <v>24.4</v>
      </c>
      <c r="L21" s="3">
        <f t="shared" si="11"/>
        <v>0.64</v>
      </c>
      <c r="M21" s="5">
        <v>8.8000000000000007</v>
      </c>
      <c r="N21" s="3">
        <f t="shared" si="2"/>
        <v>7.1999999999999995E-2</v>
      </c>
      <c r="Q21" s="3">
        <v>3800</v>
      </c>
      <c r="R21" s="3">
        <f t="shared" si="3"/>
        <v>39</v>
      </c>
      <c r="S21" s="3">
        <v>17.920000000000002</v>
      </c>
      <c r="T21" s="3">
        <f t="shared" si="9"/>
        <v>0.48</v>
      </c>
      <c r="U21" s="5">
        <v>6.63</v>
      </c>
      <c r="V21" s="3">
        <f t="shared" si="5"/>
        <v>5.5E-2</v>
      </c>
      <c r="Y21" s="3">
        <v>3800</v>
      </c>
      <c r="Z21" s="7">
        <f t="shared" si="6"/>
        <v>39</v>
      </c>
      <c r="AA21" s="3">
        <v>9.1300000000000008</v>
      </c>
      <c r="AB21" s="3">
        <f t="shared" si="10"/>
        <v>0.26</v>
      </c>
      <c r="AC21" s="6">
        <v>3.5379999999999998</v>
      </c>
      <c r="AD21" s="3">
        <f t="shared" si="8"/>
        <v>3.0000000000000002E-2</v>
      </c>
    </row>
    <row r="22" spans="9:30" x14ac:dyDescent="0.25">
      <c r="I22" s="3">
        <v>3900</v>
      </c>
      <c r="J22" s="3">
        <f t="shared" si="0"/>
        <v>40</v>
      </c>
      <c r="K22" s="3">
        <v>22.29</v>
      </c>
      <c r="L22" s="3">
        <f t="shared" si="11"/>
        <v>0.59</v>
      </c>
      <c r="M22" s="5">
        <v>7.92</v>
      </c>
      <c r="N22" s="3">
        <f t="shared" si="2"/>
        <v>6.5000000000000002E-2</v>
      </c>
      <c r="Q22" s="3">
        <v>3900</v>
      </c>
      <c r="R22" s="3">
        <f t="shared" si="3"/>
        <v>40</v>
      </c>
      <c r="S22" s="3">
        <v>17.05</v>
      </c>
      <c r="T22" s="3">
        <f t="shared" si="9"/>
        <v>0.46</v>
      </c>
      <c r="U22" s="5">
        <v>6.19</v>
      </c>
      <c r="V22" s="3">
        <f t="shared" si="5"/>
        <v>5.1000000000000004E-2</v>
      </c>
      <c r="Y22" s="3">
        <v>3900</v>
      </c>
      <c r="Z22" s="7">
        <f t="shared" si="6"/>
        <v>40</v>
      </c>
      <c r="AA22" s="3">
        <v>9.01</v>
      </c>
      <c r="AB22" s="3">
        <f t="shared" si="10"/>
        <v>0.26</v>
      </c>
      <c r="AC22" s="5">
        <v>3.4169999999999998</v>
      </c>
      <c r="AD22" s="3">
        <f t="shared" si="8"/>
        <v>2.9000000000000001E-2</v>
      </c>
    </row>
    <row r="23" spans="9:30" x14ac:dyDescent="0.25">
      <c r="I23" s="3">
        <v>4000</v>
      </c>
      <c r="J23" s="3">
        <f t="shared" si="0"/>
        <v>41</v>
      </c>
      <c r="K23" s="3">
        <v>20.39</v>
      </c>
      <c r="L23" s="3">
        <f t="shared" si="11"/>
        <v>0.54</v>
      </c>
      <c r="M23" s="5">
        <v>7.13</v>
      </c>
      <c r="N23" s="3">
        <f t="shared" si="2"/>
        <v>5.9000000000000004E-2</v>
      </c>
      <c r="Q23" s="3">
        <v>4000</v>
      </c>
      <c r="R23" s="3">
        <f t="shared" si="3"/>
        <v>41</v>
      </c>
      <c r="S23" s="3">
        <v>16.13</v>
      </c>
      <c r="T23" s="3">
        <f t="shared" si="9"/>
        <v>0.44</v>
      </c>
      <c r="U23" s="5">
        <v>5.76</v>
      </c>
      <c r="V23" s="3">
        <f t="shared" si="5"/>
        <v>4.8000000000000001E-2</v>
      </c>
      <c r="Y23" s="3">
        <v>4000</v>
      </c>
      <c r="Z23" s="7">
        <f t="shared" si="6"/>
        <v>41</v>
      </c>
      <c r="AA23" s="3">
        <v>8.86</v>
      </c>
      <c r="AB23" s="3">
        <f t="shared" si="10"/>
        <v>0.26</v>
      </c>
      <c r="AC23" s="5">
        <v>3.2909999999999999</v>
      </c>
      <c r="AD23" s="3">
        <f t="shared" si="8"/>
        <v>2.8000000000000001E-2</v>
      </c>
    </row>
    <row r="24" spans="9:30" x14ac:dyDescent="0.25">
      <c r="I24" s="3">
        <v>4100</v>
      </c>
      <c r="J24" s="3">
        <f t="shared" si="0"/>
        <v>42</v>
      </c>
      <c r="K24" s="6">
        <v>18.66</v>
      </c>
      <c r="L24" s="3">
        <f t="shared" si="11"/>
        <v>0.5</v>
      </c>
      <c r="M24" s="5">
        <v>6.43</v>
      </c>
      <c r="N24" s="3">
        <f t="shared" si="2"/>
        <v>5.2999999999999999E-2</v>
      </c>
      <c r="Q24" s="3">
        <v>4100</v>
      </c>
      <c r="R24" s="3">
        <f t="shared" si="3"/>
        <v>42</v>
      </c>
      <c r="S24" s="3">
        <v>15.22</v>
      </c>
      <c r="T24" s="3">
        <f t="shared" si="9"/>
        <v>0.42</v>
      </c>
      <c r="U24" s="5">
        <v>5.34</v>
      </c>
      <c r="V24" s="3">
        <f t="shared" si="5"/>
        <v>4.3999999999999997E-2</v>
      </c>
      <c r="Y24" s="3">
        <v>4100</v>
      </c>
      <c r="Z24" s="7">
        <f t="shared" si="6"/>
        <v>42</v>
      </c>
      <c r="AA24" s="3">
        <v>8.69</v>
      </c>
      <c r="AB24" s="3">
        <f t="shared" si="10"/>
        <v>0.25</v>
      </c>
      <c r="AC24" s="5">
        <v>3.1629999999999998</v>
      </c>
      <c r="AD24" s="3">
        <f t="shared" si="8"/>
        <v>2.7E-2</v>
      </c>
    </row>
    <row r="25" spans="9:30" x14ac:dyDescent="0.25">
      <c r="I25" s="3">
        <v>4200</v>
      </c>
      <c r="J25" s="3">
        <f t="shared" si="0"/>
        <v>43</v>
      </c>
      <c r="K25" s="3">
        <v>17.16</v>
      </c>
      <c r="L25" s="3">
        <f t="shared" si="11"/>
        <v>0.46</v>
      </c>
      <c r="M25" s="5">
        <v>5.83</v>
      </c>
      <c r="N25" s="3">
        <f t="shared" si="2"/>
        <v>4.8000000000000001E-2</v>
      </c>
      <c r="Q25" s="3">
        <v>4200</v>
      </c>
      <c r="R25" s="3">
        <f t="shared" si="3"/>
        <v>43</v>
      </c>
      <c r="S25" s="3">
        <v>14.35</v>
      </c>
      <c r="T25" s="3">
        <f t="shared" si="9"/>
        <v>0.39</v>
      </c>
      <c r="U25" s="5">
        <v>4.95</v>
      </c>
      <c r="V25" s="3">
        <f t="shared" si="5"/>
        <v>4.1000000000000002E-2</v>
      </c>
      <c r="Y25" s="3">
        <v>4200</v>
      </c>
      <c r="Z25" s="7">
        <f t="shared" si="6"/>
        <v>43</v>
      </c>
      <c r="AA25" s="3">
        <v>8.5</v>
      </c>
      <c r="AB25" s="3">
        <f t="shared" si="10"/>
        <v>0.25</v>
      </c>
      <c r="AC25" s="5">
        <v>3.036</v>
      </c>
      <c r="AD25" s="3">
        <f t="shared" si="8"/>
        <v>2.6000000000000002E-2</v>
      </c>
    </row>
    <row r="26" spans="9:30" x14ac:dyDescent="0.25">
      <c r="I26" s="3">
        <v>4300</v>
      </c>
      <c r="J26" s="3">
        <f t="shared" si="0"/>
        <v>44</v>
      </c>
      <c r="K26" s="3">
        <v>15.82</v>
      </c>
      <c r="L26" s="3">
        <f t="shared" si="11"/>
        <v>0.43</v>
      </c>
      <c r="M26" s="5">
        <v>5.3</v>
      </c>
      <c r="N26" s="3">
        <f t="shared" si="2"/>
        <v>4.3999999999999997E-2</v>
      </c>
      <c r="Q26" s="3">
        <v>4300</v>
      </c>
      <c r="R26" s="3">
        <f t="shared" si="3"/>
        <v>44</v>
      </c>
      <c r="S26" s="3">
        <v>13.52</v>
      </c>
      <c r="T26" s="3">
        <f t="shared" si="9"/>
        <v>0.37</v>
      </c>
      <c r="U26" s="5">
        <v>4.59</v>
      </c>
      <c r="V26" s="3">
        <f t="shared" si="5"/>
        <v>3.7999999999999999E-2</v>
      </c>
      <c r="Y26" s="3">
        <v>4300</v>
      </c>
      <c r="Z26" s="7">
        <f t="shared" si="6"/>
        <v>44</v>
      </c>
      <c r="AA26" s="3">
        <v>8.3000000000000007</v>
      </c>
      <c r="AB26" s="3">
        <f t="shared" si="10"/>
        <v>0.24000000000000002</v>
      </c>
      <c r="AC26" s="5">
        <v>2.91</v>
      </c>
      <c r="AD26" s="3">
        <f t="shared" si="8"/>
        <v>2.5000000000000001E-2</v>
      </c>
    </row>
    <row r="27" spans="9:30" x14ac:dyDescent="0.25">
      <c r="I27" s="3">
        <v>4400</v>
      </c>
      <c r="J27" s="3">
        <f t="shared" si="0"/>
        <v>45</v>
      </c>
      <c r="K27" s="6">
        <v>14.65</v>
      </c>
      <c r="L27" s="3">
        <f t="shared" si="11"/>
        <v>0.4</v>
      </c>
      <c r="M27" s="4">
        <v>4.84</v>
      </c>
      <c r="N27" s="3">
        <f t="shared" si="2"/>
        <v>0.04</v>
      </c>
      <c r="Q27" s="3">
        <v>4400</v>
      </c>
      <c r="R27" s="3">
        <f t="shared" si="3"/>
        <v>45</v>
      </c>
      <c r="S27" s="3">
        <v>12.71</v>
      </c>
      <c r="T27" s="3">
        <f t="shared" si="9"/>
        <v>0.35000000000000003</v>
      </c>
      <c r="U27" s="5">
        <v>4.25</v>
      </c>
      <c r="V27" s="3">
        <f t="shared" si="5"/>
        <v>3.5000000000000003E-2</v>
      </c>
      <c r="Y27" s="3">
        <v>4400</v>
      </c>
      <c r="Z27" s="7">
        <f t="shared" si="6"/>
        <v>45</v>
      </c>
      <c r="AA27" s="3">
        <v>8.09</v>
      </c>
      <c r="AB27" s="3">
        <f t="shared" si="10"/>
        <v>0.24000000000000002</v>
      </c>
      <c r="AC27" s="5">
        <v>2.786</v>
      </c>
      <c r="AD27" s="3">
        <f t="shared" si="8"/>
        <v>2.4E-2</v>
      </c>
    </row>
    <row r="28" spans="9:30" x14ac:dyDescent="0.25">
      <c r="I28" s="3">
        <v>4500</v>
      </c>
      <c r="J28" s="3">
        <f t="shared" si="0"/>
        <v>46</v>
      </c>
      <c r="K28" s="3">
        <v>13.62</v>
      </c>
      <c r="L28" s="3">
        <f t="shared" si="11"/>
        <v>0.38</v>
      </c>
      <c r="M28" s="5">
        <v>4.4400000000000004</v>
      </c>
      <c r="N28" s="3">
        <f t="shared" si="2"/>
        <v>3.6999999999999998E-2</v>
      </c>
      <c r="Q28" s="3">
        <v>4500</v>
      </c>
      <c r="R28" s="3">
        <f t="shared" si="3"/>
        <v>46</v>
      </c>
      <c r="S28" s="3">
        <v>11.99</v>
      </c>
      <c r="T28" s="3">
        <f t="shared" si="9"/>
        <v>0.33</v>
      </c>
      <c r="U28" s="5">
        <v>3.95</v>
      </c>
      <c r="V28" s="3">
        <f t="shared" si="5"/>
        <v>3.3000000000000002E-2</v>
      </c>
      <c r="Y28" s="3">
        <v>4500</v>
      </c>
      <c r="Z28" s="7">
        <f t="shared" si="6"/>
        <v>46</v>
      </c>
      <c r="AA28" s="3">
        <v>7.88</v>
      </c>
      <c r="AB28" s="3">
        <f t="shared" si="10"/>
        <v>0.23</v>
      </c>
      <c r="AC28" s="5">
        <v>2.6669999999999998</v>
      </c>
      <c r="AD28" s="3">
        <f t="shared" si="8"/>
        <v>2.3E-2</v>
      </c>
    </row>
    <row r="29" spans="9:30" x14ac:dyDescent="0.25">
      <c r="I29" s="3">
        <v>5000</v>
      </c>
      <c r="J29" s="3">
        <f t="shared" si="0"/>
        <v>51</v>
      </c>
      <c r="K29" s="3">
        <v>9.9499999999999993</v>
      </c>
      <c r="L29" s="3">
        <f t="shared" si="11"/>
        <v>0.28000000000000003</v>
      </c>
      <c r="M29" s="5">
        <v>3.0009999999999999</v>
      </c>
      <c r="N29" s="3">
        <f t="shared" si="2"/>
        <v>2.6000000000000002E-2</v>
      </c>
      <c r="Q29" s="3">
        <v>5000</v>
      </c>
      <c r="R29" s="3">
        <f t="shared" si="3"/>
        <v>51</v>
      </c>
      <c r="S29" s="3">
        <v>9.2100000000000009</v>
      </c>
      <c r="T29" s="3">
        <f t="shared" si="9"/>
        <v>0.27</v>
      </c>
      <c r="U29" s="5">
        <v>2.7930000000000001</v>
      </c>
      <c r="V29" s="3">
        <f t="shared" si="5"/>
        <v>2.4E-2</v>
      </c>
      <c r="Y29" s="3">
        <v>5000</v>
      </c>
      <c r="Z29" s="7">
        <f t="shared" si="6"/>
        <v>51</v>
      </c>
      <c r="AA29" s="3">
        <v>6.83</v>
      </c>
      <c r="AB29" s="3">
        <f t="shared" si="10"/>
        <v>0.21000000000000002</v>
      </c>
      <c r="AC29" s="5">
        <v>2.1379999999999999</v>
      </c>
      <c r="AD29" s="3">
        <f t="shared" si="8"/>
        <v>1.9E-2</v>
      </c>
    </row>
    <row r="30" spans="9:30" x14ac:dyDescent="0.25">
      <c r="I30" s="3">
        <v>5500</v>
      </c>
      <c r="J30" s="3">
        <f t="shared" si="0"/>
        <v>56</v>
      </c>
      <c r="K30" s="3">
        <v>7.74</v>
      </c>
      <c r="L30" s="3">
        <f t="shared" si="11"/>
        <v>0.23</v>
      </c>
      <c r="M30" s="5">
        <v>2.2029999999999998</v>
      </c>
      <c r="N30" s="3">
        <f t="shared" si="2"/>
        <v>1.9E-2</v>
      </c>
      <c r="Q30" s="3">
        <v>5500</v>
      </c>
      <c r="R30" s="3">
        <f t="shared" si="3"/>
        <v>56</v>
      </c>
      <c r="S30" s="3">
        <v>7.34</v>
      </c>
      <c r="T30" s="3">
        <f t="shared" si="9"/>
        <v>0.22</v>
      </c>
      <c r="U30" s="5">
        <v>2.101</v>
      </c>
      <c r="V30" s="3">
        <f t="shared" si="5"/>
        <v>1.8000000000000002E-2</v>
      </c>
      <c r="Y30" s="3">
        <v>5500</v>
      </c>
      <c r="Z30" s="7">
        <f t="shared" si="6"/>
        <v>56</v>
      </c>
      <c r="AA30" s="3">
        <v>5.89</v>
      </c>
      <c r="AB30" s="3">
        <f t="shared" si="10"/>
        <v>0.18000000000000002</v>
      </c>
      <c r="AC30" s="5">
        <v>1.728</v>
      </c>
      <c r="AD30" s="3">
        <f t="shared" si="8"/>
        <v>1.4999999999999999E-2</v>
      </c>
    </row>
    <row r="31" spans="9:30" x14ac:dyDescent="0.25">
      <c r="I31" s="3">
        <v>6000</v>
      </c>
      <c r="J31" s="3">
        <f t="shared" si="0"/>
        <v>61</v>
      </c>
      <c r="K31" s="3">
        <v>6.29</v>
      </c>
      <c r="L31" s="3">
        <f t="shared" si="11"/>
        <v>0.19</v>
      </c>
      <c r="M31" s="5">
        <v>1.7010000000000001</v>
      </c>
      <c r="N31" s="3">
        <f t="shared" si="2"/>
        <v>1.4999999999999999E-2</v>
      </c>
      <c r="Q31" s="3">
        <v>6000</v>
      </c>
      <c r="R31" s="3">
        <f t="shared" si="3"/>
        <v>61</v>
      </c>
      <c r="S31" s="3">
        <v>6.06</v>
      </c>
      <c r="T31" s="3">
        <f t="shared" si="9"/>
        <v>0.19</v>
      </c>
      <c r="U31" s="5">
        <v>1.645</v>
      </c>
      <c r="V31" s="3">
        <f t="shared" si="5"/>
        <v>1.4999999999999999E-2</v>
      </c>
      <c r="Y31" s="3">
        <v>6000</v>
      </c>
      <c r="Z31" s="7">
        <f t="shared" si="6"/>
        <v>61</v>
      </c>
      <c r="AA31" s="3">
        <v>5.1100000000000003</v>
      </c>
      <c r="AB31" s="3">
        <f t="shared" si="10"/>
        <v>0.16</v>
      </c>
      <c r="AC31" s="5">
        <v>1.4179999999999999</v>
      </c>
      <c r="AD31" s="3">
        <f t="shared" si="8"/>
        <v>1.3000000000000001E-2</v>
      </c>
    </row>
    <row r="32" spans="9:30" x14ac:dyDescent="0.25">
      <c r="I32" s="3">
        <v>6500</v>
      </c>
      <c r="J32" s="3">
        <f t="shared" si="0"/>
        <v>66</v>
      </c>
      <c r="K32" s="3">
        <v>5.26</v>
      </c>
      <c r="L32" s="3">
        <f t="shared" si="11"/>
        <v>0.17</v>
      </c>
      <c r="M32" s="5">
        <v>1.3640000000000001</v>
      </c>
      <c r="N32" s="3">
        <f t="shared" si="2"/>
        <v>1.2E-2</v>
      </c>
      <c r="Q32" s="3">
        <v>6500</v>
      </c>
      <c r="R32" s="3">
        <f t="shared" si="3"/>
        <v>66</v>
      </c>
      <c r="S32" s="3">
        <v>5.1100000000000003</v>
      </c>
      <c r="T32" s="3">
        <f t="shared" si="9"/>
        <v>0.16</v>
      </c>
      <c r="U32" s="5">
        <v>1.3280000000000001</v>
      </c>
      <c r="V32" s="3">
        <f t="shared" si="5"/>
        <v>1.2E-2</v>
      </c>
      <c r="Y32" s="3">
        <v>6500</v>
      </c>
      <c r="Z32" s="7">
        <f t="shared" si="6"/>
        <v>66</v>
      </c>
      <c r="AA32" s="3">
        <v>4.46</v>
      </c>
      <c r="AB32" s="3">
        <f t="shared" si="10"/>
        <v>0.15000000000000002</v>
      </c>
      <c r="AC32" s="5">
        <v>1.1819999999999999</v>
      </c>
      <c r="AD32" s="3">
        <f t="shared" si="8"/>
        <v>1.0999999999999999E-2</v>
      </c>
    </row>
  </sheetData>
  <mergeCells count="4">
    <mergeCell ref="B8:D8"/>
    <mergeCell ref="B9:D9"/>
    <mergeCell ref="B10:D10"/>
    <mergeCell ref="B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karczewska</dc:creator>
  <cp:lastModifiedBy>Student 227078</cp:lastModifiedBy>
  <dcterms:created xsi:type="dcterms:W3CDTF">2017-11-21T14:45:37Z</dcterms:created>
  <dcterms:modified xsi:type="dcterms:W3CDTF">2017-11-21T18:16:26Z</dcterms:modified>
</cp:coreProperties>
</file>