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9440" windowHeight="9165" activeTab="2"/>
  </bookViews>
  <sheets>
    <sheet name="biểu số 2" sheetId="1" r:id="rId1"/>
    <sheet name="biểu số 3-6 tháng" sheetId="7" r:id="rId2"/>
    <sheet name="biểu số 3-9 tháng" sheetId="11" r:id="rId3"/>
    <sheet name="Sheet3" sheetId="3" r:id="rId4"/>
  </sheets>
  <calcPr calcId="144525" calcMode="autoNoTable"/>
</workbook>
</file>

<file path=xl/calcChain.xml><?xml version="1.0" encoding="utf-8"?>
<calcChain xmlns="http://schemas.openxmlformats.org/spreadsheetml/2006/main">
  <c r="D36" i="11" l="1"/>
  <c r="D30" i="11"/>
  <c r="D33" i="11"/>
  <c r="D28" i="11"/>
  <c r="C28" i="11"/>
  <c r="D27" i="11"/>
  <c r="C21" i="11"/>
  <c r="C20" i="11"/>
  <c r="C19" i="11"/>
  <c r="D17" i="11"/>
  <c r="D16" i="11" s="1"/>
  <c r="C16" i="11"/>
  <c r="C17" i="11" s="1"/>
  <c r="C18" i="11" s="1"/>
  <c r="D14" i="11"/>
  <c r="C14" i="11"/>
  <c r="D11" i="11"/>
  <c r="C11" i="11"/>
  <c r="E7" i="11"/>
  <c r="D21" i="7"/>
  <c r="C16" i="7"/>
  <c r="C11" i="7"/>
  <c r="C14" i="7"/>
  <c r="D33" i="7"/>
  <c r="D31" i="7"/>
  <c r="D30" i="7"/>
  <c r="D29" i="7"/>
  <c r="D27" i="7" s="1"/>
  <c r="C36" i="1"/>
  <c r="E7" i="7"/>
  <c r="D17" i="7"/>
  <c r="D16" i="7" s="1"/>
  <c r="D14" i="7"/>
  <c r="D11" i="7"/>
  <c r="C28" i="7"/>
  <c r="C20" i="7"/>
  <c r="C19" i="7"/>
  <c r="C17" i="7"/>
  <c r="C18" i="7" s="1"/>
  <c r="C21" i="7"/>
  <c r="C28" i="1"/>
  <c r="C20" i="1"/>
  <c r="C19" i="1"/>
  <c r="C17" i="1"/>
  <c r="C18" i="1" s="1"/>
  <c r="C15" i="1"/>
  <c r="C21" i="1" s="1"/>
  <c r="D28" i="7" l="1"/>
</calcChain>
</file>

<file path=xl/sharedStrings.xml><?xml version="1.0" encoding="utf-8"?>
<sst xmlns="http://schemas.openxmlformats.org/spreadsheetml/2006/main" count="133" uniqueCount="45">
  <si>
    <t>NỘI DUNG</t>
  </si>
  <si>
    <t>Biểu  số 2-Ban hành kèm theo TT số 61/2017/TT-BTC ngày 15/6 năm 2017 của Bộ TC</t>
  </si>
  <si>
    <t>Đơn vị:THPT Nguyễn Bỉnh Khiêm</t>
  </si>
  <si>
    <t>DỰ TOÁN THU-CHI NGÂN SÁCH NHÀ NƯỚC</t>
  </si>
  <si>
    <t>I</t>
  </si>
  <si>
    <t>TỔNG SỐ THU,CHI,NỘP NS LỆ PHÍ,THU KHÁC</t>
  </si>
  <si>
    <t>DỰ TOÁN
 ĐƯỢC GIAO</t>
  </si>
  <si>
    <t>Số
 TT</t>
  </si>
  <si>
    <t>Số thu phí,lệ phí</t>
  </si>
  <si>
    <t>Dịch vụ giáo dục(học phí)</t>
  </si>
  <si>
    <t>Trong đó:trích 40% cải cách tiền lương</t>
  </si>
  <si>
    <t>Thu khác</t>
  </si>
  <si>
    <t>Từ nguồn dạy thêm,học thêm,cantin,trông giữ xe…</t>
  </si>
  <si>
    <t>Chi từ nguồn thu phí,lệ phí,thu khác được để lại</t>
  </si>
  <si>
    <t>Chi sự nghiệp giáo dục,đào tạo,dạy nghề:</t>
  </si>
  <si>
    <t>a</t>
  </si>
  <si>
    <t>Kinh phí nhiệm vụ thường xuyên</t>
  </si>
  <si>
    <t>Số phí,lệ phí,thu khác nộp NSNN</t>
  </si>
  <si>
    <t>Lệ phí</t>
  </si>
  <si>
    <t>II</t>
  </si>
  <si>
    <t>DỰ TOÁN CHI NGÂN SÁCH NHÀ NƯỚC</t>
  </si>
  <si>
    <t>Chi con người</t>
  </si>
  <si>
    <t>Chi hoạt động</t>
  </si>
  <si>
    <t>Chênh lệch biên chế</t>
  </si>
  <si>
    <t>Chi hợp đồng NĐ 68</t>
  </si>
  <si>
    <t>Trong đó:kinh phí tiết kiệm 10% thực hiện điều chỉnh tiền lương</t>
  </si>
  <si>
    <t>Kinh phí nhiệm vụ không thường xuyên</t>
  </si>
  <si>
    <t>Hỗ trợ sinh hoạt hè</t>
  </si>
  <si>
    <t>Cấp bù miễn,giảm học phí</t>
  </si>
  <si>
    <t>Hỗ trợ chi phí học tập</t>
  </si>
  <si>
    <t>Biểu  số 3-Ban hành kèm theo TT số 61/2017/TT-BTC ngày 15/6 năm 2017 của Bộ TC</t>
  </si>
  <si>
    <t xml:space="preserve">ĐÁNH GIÁ THỰC HiỆN DỰ TOÁN THU-CHI NGÂN SÁCH </t>
  </si>
  <si>
    <t>Dự toán năm</t>
  </si>
  <si>
    <t>Ước thực hiện
 6 tháng</t>
  </si>
  <si>
    <t>Dự toán</t>
  </si>
  <si>
    <t>Cùng kỳ
 năm trước</t>
  </si>
  <si>
    <t>So sánh %</t>
  </si>
  <si>
    <t>ĐV tính:Triệu đồng</t>
  </si>
  <si>
    <t>NĂM 2019</t>
  </si>
  <si>
    <t>Trong đó:đã trích 40% HP thực hiện điều chỉnh tiền lương</t>
  </si>
  <si>
    <t>Trong đó:đã trích tiết kiệm 10% thực hiện điều chỉnh tiền lương</t>
  </si>
  <si>
    <t>Kinh phí sửa chữa CSVC trường học</t>
  </si>
  <si>
    <t>(Kèm theo QĐ số 2089/QĐ-SGDĐT ngày 29-12-2018 của Sở GDĐT AG)</t>
  </si>
  <si>
    <t>6 THÁNG NĂM 2019</t>
  </si>
  <si>
    <t>9 THÁNG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</si>
</sst>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Times New Roman"/>
      <family val="1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Times New Roman"/>
      <family val="1"/>
    </font>
    <font>
      <i/>
      <sz val="10"/>
      <color theme="1"/>
      <name val="Calibri"/>
      <family val="2"/>
      <scheme val="minor"/>
    </font>
    <font>
      <i/>
      <sz val="10"/>
      <name val="Times New Roman"/>
      <family val="1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/>
    <xf numFmtId="3" fontId="7" fillId="0" borderId="1" xfId="1" applyNumberFormat="1" applyFont="1" applyBorder="1" applyAlignment="1">
      <alignment horizontal="right" vertical="center"/>
    </xf>
    <xf numFmtId="3" fontId="6" fillId="0" borderId="1" xfId="0" applyNumberFormat="1" applyFont="1" applyBorder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3" fontId="8" fillId="0" borderId="1" xfId="1" applyNumberFormat="1" applyFont="1" applyBorder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10" fillId="0" borderId="1" xfId="0" applyFont="1" applyBorder="1"/>
    <xf numFmtId="3" fontId="11" fillId="0" borderId="1" xfId="1" applyNumberFormat="1" applyFont="1" applyFill="1" applyBorder="1" applyAlignment="1">
      <alignment horizontal="right" vertical="center"/>
    </xf>
    <xf numFmtId="0" fontId="10" fillId="0" borderId="0" xfId="0" applyFont="1"/>
    <xf numFmtId="0" fontId="12" fillId="0" borderId="0" xfId="0" applyFont="1"/>
    <xf numFmtId="0" fontId="13" fillId="0" borderId="0" xfId="0" applyFont="1"/>
    <xf numFmtId="164" fontId="8" fillId="0" borderId="1" xfId="1" applyNumberFormat="1" applyFont="1" applyBorder="1" applyAlignment="1">
      <alignment horizontal="right" vertical="center"/>
    </xf>
    <xf numFmtId="165" fontId="5" fillId="0" borderId="1" xfId="0" applyNumberFormat="1" applyFont="1" applyBorder="1"/>
    <xf numFmtId="0" fontId="0" fillId="0" borderId="1" xfId="0" applyBorder="1"/>
    <xf numFmtId="0" fontId="6" fillId="0" borderId="1" xfId="0" applyFont="1" applyFill="1" applyBorder="1"/>
    <xf numFmtId="165" fontId="0" fillId="0" borderId="1" xfId="0" applyNumberFormat="1" applyBorder="1"/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3" fontId="10" fillId="0" borderId="1" xfId="0" applyNumberFormat="1" applyFont="1" applyBorder="1"/>
    <xf numFmtId="165" fontId="6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/>
    <xf numFmtId="0" fontId="13" fillId="0" borderId="1" xfId="0" applyFont="1" applyBorder="1"/>
    <xf numFmtId="0" fontId="0" fillId="0" borderId="0" xfId="0" applyAlignment="1"/>
    <xf numFmtId="0" fontId="9" fillId="0" borderId="1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14" fillId="0" borderId="1" xfId="0" applyFont="1" applyBorder="1"/>
    <xf numFmtId="0" fontId="9" fillId="0" borderId="1" xfId="0" applyFont="1" applyBorder="1"/>
    <xf numFmtId="0" fontId="14" fillId="0" borderId="0" xfId="0" applyFont="1"/>
    <xf numFmtId="3" fontId="15" fillId="0" borderId="1" xfId="1" applyNumberFormat="1" applyFont="1" applyBorder="1" applyAlignment="1">
      <alignment horizontal="right" vertical="center"/>
    </xf>
    <xf numFmtId="3" fontId="2" fillId="0" borderId="1" xfId="1" applyNumberFormat="1" applyFont="1" applyBorder="1" applyAlignment="1">
      <alignment horizontal="right" vertical="center"/>
    </xf>
    <xf numFmtId="0" fontId="16" fillId="0" borderId="1" xfId="0" applyFont="1" applyBorder="1"/>
    <xf numFmtId="3" fontId="17" fillId="0" borderId="1" xfId="1" applyNumberFormat="1" applyFont="1" applyFill="1" applyBorder="1" applyAlignment="1">
      <alignment horizontal="right" vertical="center"/>
    </xf>
    <xf numFmtId="0" fontId="16" fillId="0" borderId="0" xfId="0" applyFont="1"/>
    <xf numFmtId="165" fontId="9" fillId="0" borderId="1" xfId="0" applyNumberFormat="1" applyFont="1" applyBorder="1"/>
    <xf numFmtId="0" fontId="14" fillId="0" borderId="1" xfId="0" applyFont="1" applyFill="1" applyBorder="1"/>
    <xf numFmtId="165" fontId="14" fillId="0" borderId="1" xfId="0" applyNumberFormat="1" applyFont="1" applyBorder="1"/>
    <xf numFmtId="0" fontId="18" fillId="0" borderId="1" xfId="0" applyFont="1" applyBorder="1"/>
    <xf numFmtId="0" fontId="18" fillId="0" borderId="1" xfId="0" applyFont="1" applyBorder="1" applyAlignment="1">
      <alignment horizontal="right"/>
    </xf>
    <xf numFmtId="0" fontId="18" fillId="0" borderId="0" xfId="0" applyFont="1"/>
    <xf numFmtId="3" fontId="14" fillId="0" borderId="1" xfId="0" applyNumberFormat="1" applyFont="1" applyBorder="1"/>
    <xf numFmtId="3" fontId="16" fillId="0" borderId="1" xfId="0" applyNumberFormat="1" applyFont="1" applyBorder="1"/>
    <xf numFmtId="0" fontId="14" fillId="0" borderId="2" xfId="0" applyFont="1" applyBorder="1"/>
    <xf numFmtId="0" fontId="9" fillId="0" borderId="2" xfId="0" applyFont="1" applyBorder="1"/>
    <xf numFmtId="164" fontId="15" fillId="0" borderId="2" xfId="1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3" fontId="9" fillId="0" borderId="1" xfId="0" applyNumberFormat="1" applyFont="1" applyBorder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9" fillId="0" borderId="1" xfId="0" applyNumberFormat="1" applyFont="1" applyBorder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G47" sqref="G47"/>
    </sheetView>
  </sheetViews>
  <sheetFormatPr defaultRowHeight="15" x14ac:dyDescent="0.25"/>
  <cols>
    <col min="1" max="1" width="5.140625" customWidth="1"/>
    <col min="2" max="2" width="51.85546875" customWidth="1"/>
    <col min="3" max="3" width="20.85546875" customWidth="1"/>
  </cols>
  <sheetData>
    <row r="1" spans="1:3" s="7" customFormat="1" ht="15.75" x14ac:dyDescent="0.25">
      <c r="A1" s="11" t="s">
        <v>1</v>
      </c>
      <c r="B1" s="10"/>
      <c r="C1" s="10"/>
    </row>
    <row r="2" spans="1:3" ht="21" x14ac:dyDescent="0.35">
      <c r="A2" s="12" t="s">
        <v>2</v>
      </c>
      <c r="B2" s="3"/>
      <c r="C2" s="3"/>
    </row>
    <row r="3" spans="1:3" ht="21" x14ac:dyDescent="0.35">
      <c r="A3" s="12"/>
      <c r="B3" s="8"/>
      <c r="C3" s="8"/>
    </row>
    <row r="4" spans="1:3" ht="21" x14ac:dyDescent="0.35">
      <c r="A4" s="68" t="s">
        <v>3</v>
      </c>
      <c r="B4" s="68"/>
      <c r="C4" s="68"/>
    </row>
    <row r="5" spans="1:3" ht="21" x14ac:dyDescent="0.35">
      <c r="A5" s="68" t="s">
        <v>38</v>
      </c>
      <c r="B5" s="68"/>
      <c r="C5" s="68"/>
    </row>
    <row r="6" spans="1:3" x14ac:dyDescent="0.25">
      <c r="A6" s="69" t="s">
        <v>42</v>
      </c>
      <c r="B6" s="69"/>
      <c r="C6" s="69"/>
    </row>
    <row r="7" spans="1:3" x14ac:dyDescent="0.25">
      <c r="A7" s="62"/>
      <c r="B7" s="62"/>
      <c r="C7" s="62"/>
    </row>
    <row r="8" spans="1:3" s="14" customFormat="1" x14ac:dyDescent="0.25">
      <c r="A8" s="13"/>
      <c r="B8" s="13"/>
      <c r="C8" s="62" t="s">
        <v>37</v>
      </c>
    </row>
    <row r="9" spans="1:3" s="2" customFormat="1" ht="37.5" x14ac:dyDescent="0.3">
      <c r="A9" s="15" t="s">
        <v>7</v>
      </c>
      <c r="B9" s="9" t="s">
        <v>0</v>
      </c>
      <c r="C9" s="15" t="s">
        <v>6</v>
      </c>
    </row>
    <row r="10" spans="1:3" s="7" customFormat="1" ht="15.75" x14ac:dyDescent="0.25">
      <c r="A10" s="4" t="s">
        <v>4</v>
      </c>
      <c r="B10" s="16" t="s">
        <v>5</v>
      </c>
      <c r="C10" s="25">
        <v>2.36</v>
      </c>
    </row>
    <row r="11" spans="1:3" s="7" customFormat="1" ht="15.75" x14ac:dyDescent="0.25">
      <c r="A11" s="16">
        <v>1</v>
      </c>
      <c r="B11" s="16" t="s">
        <v>8</v>
      </c>
      <c r="C11" s="17">
        <v>860</v>
      </c>
    </row>
    <row r="12" spans="1:3" s="7" customFormat="1" ht="15.75" x14ac:dyDescent="0.25">
      <c r="A12" s="4"/>
      <c r="B12" s="4" t="s">
        <v>9</v>
      </c>
      <c r="C12" s="5">
        <v>860</v>
      </c>
    </row>
    <row r="13" spans="1:3" s="22" customFormat="1" ht="15.75" x14ac:dyDescent="0.25">
      <c r="A13" s="20"/>
      <c r="B13" s="20" t="s">
        <v>10</v>
      </c>
      <c r="C13" s="21">
        <v>344</v>
      </c>
    </row>
    <row r="14" spans="1:3" s="19" customFormat="1" ht="15.75" x14ac:dyDescent="0.25">
      <c r="A14" s="16">
        <v>2</v>
      </c>
      <c r="B14" s="16" t="s">
        <v>11</v>
      </c>
      <c r="C14" s="26">
        <v>1.5</v>
      </c>
    </row>
    <row r="15" spans="1:3" ht="15.75" x14ac:dyDescent="0.25">
      <c r="A15" s="27"/>
      <c r="B15" s="28" t="s">
        <v>12</v>
      </c>
      <c r="C15" s="29">
        <f>C14</f>
        <v>1.5</v>
      </c>
    </row>
    <row r="16" spans="1:3" s="19" customFormat="1" ht="15.75" x14ac:dyDescent="0.25">
      <c r="A16" s="16">
        <v>3</v>
      </c>
      <c r="B16" s="16" t="s">
        <v>13</v>
      </c>
      <c r="C16" s="16">
        <v>2.36</v>
      </c>
    </row>
    <row r="17" spans="1:3" s="23" customFormat="1" ht="15.75" x14ac:dyDescent="0.25">
      <c r="A17" s="30">
        <v>3.1</v>
      </c>
      <c r="B17" s="30" t="s">
        <v>14</v>
      </c>
      <c r="C17" s="31">
        <f>C16</f>
        <v>2.36</v>
      </c>
    </row>
    <row r="18" spans="1:3" s="19" customFormat="1" ht="15.75" x14ac:dyDescent="0.25">
      <c r="A18" s="16" t="s">
        <v>15</v>
      </c>
      <c r="B18" s="16" t="s">
        <v>16</v>
      </c>
      <c r="C18" s="16">
        <f>C17</f>
        <v>2.36</v>
      </c>
    </row>
    <row r="19" spans="1:3" s="7" customFormat="1" ht="15.75" x14ac:dyDescent="0.25">
      <c r="A19" s="4"/>
      <c r="B19" s="4" t="s">
        <v>9</v>
      </c>
      <c r="C19" s="6">
        <f>C12</f>
        <v>860</v>
      </c>
    </row>
    <row r="20" spans="1:3" s="7" customFormat="1" ht="15.75" x14ac:dyDescent="0.25">
      <c r="A20" s="4"/>
      <c r="B20" s="20" t="s">
        <v>10</v>
      </c>
      <c r="C20" s="32">
        <f>C13</f>
        <v>344</v>
      </c>
    </row>
    <row r="21" spans="1:3" s="7" customFormat="1" ht="15.75" x14ac:dyDescent="0.25">
      <c r="A21" s="4"/>
      <c r="B21" s="28" t="s">
        <v>12</v>
      </c>
      <c r="C21" s="33">
        <f>C15</f>
        <v>1.5</v>
      </c>
    </row>
    <row r="22" spans="1:3" s="19" customFormat="1" ht="15.75" x14ac:dyDescent="0.25">
      <c r="A22" s="16">
        <v>4</v>
      </c>
      <c r="B22" s="16" t="s">
        <v>17</v>
      </c>
      <c r="C22" s="16">
        <v>0</v>
      </c>
    </row>
    <row r="23" spans="1:3" s="23" customFormat="1" ht="15.75" x14ac:dyDescent="0.25">
      <c r="A23" s="30">
        <v>4.0999999999999996</v>
      </c>
      <c r="B23" s="30" t="s">
        <v>18</v>
      </c>
      <c r="C23" s="30">
        <v>0</v>
      </c>
    </row>
    <row r="24" spans="1:3" s="7" customFormat="1" ht="15.75" x14ac:dyDescent="0.25">
      <c r="A24" s="4"/>
      <c r="B24" s="4" t="s">
        <v>9</v>
      </c>
      <c r="C24" s="4">
        <v>0</v>
      </c>
    </row>
    <row r="25" spans="1:3" s="23" customFormat="1" ht="15.75" x14ac:dyDescent="0.25">
      <c r="A25" s="30">
        <v>4.2</v>
      </c>
      <c r="B25" s="30" t="s">
        <v>11</v>
      </c>
      <c r="C25" s="30">
        <v>0</v>
      </c>
    </row>
    <row r="26" spans="1:3" s="7" customFormat="1" ht="15.75" x14ac:dyDescent="0.25">
      <c r="A26" s="4"/>
      <c r="B26" s="28" t="s">
        <v>12</v>
      </c>
      <c r="C26" s="4">
        <v>0</v>
      </c>
    </row>
    <row r="27" spans="1:3" s="1" customFormat="1" x14ac:dyDescent="0.25">
      <c r="A27" s="34" t="s">
        <v>19</v>
      </c>
      <c r="B27" s="34" t="s">
        <v>20</v>
      </c>
      <c r="C27" s="34">
        <v>13.816000000000001</v>
      </c>
    </row>
    <row r="28" spans="1:3" ht="15.75" x14ac:dyDescent="0.25">
      <c r="A28" s="34">
        <v>1</v>
      </c>
      <c r="B28" s="16" t="s">
        <v>14</v>
      </c>
      <c r="C28" s="27">
        <f>C27</f>
        <v>13.816000000000001</v>
      </c>
    </row>
    <row r="29" spans="1:3" s="1" customFormat="1" x14ac:dyDescent="0.25">
      <c r="A29" s="34">
        <v>1.1000000000000001</v>
      </c>
      <c r="B29" s="34" t="s">
        <v>16</v>
      </c>
      <c r="C29" s="35">
        <v>13.692</v>
      </c>
    </row>
    <row r="30" spans="1:3" x14ac:dyDescent="0.25">
      <c r="A30" s="27"/>
      <c r="B30" s="27" t="s">
        <v>21</v>
      </c>
      <c r="C30" s="27">
        <v>12.176</v>
      </c>
    </row>
    <row r="31" spans="1:3" x14ac:dyDescent="0.25">
      <c r="A31" s="27"/>
      <c r="B31" s="27" t="s">
        <v>22</v>
      </c>
      <c r="C31" s="27">
        <v>1.147</v>
      </c>
    </row>
    <row r="32" spans="1:3" x14ac:dyDescent="0.25">
      <c r="A32" s="27"/>
      <c r="B32" s="27" t="s">
        <v>23</v>
      </c>
      <c r="C32" s="27">
        <v>96</v>
      </c>
    </row>
    <row r="33" spans="1:3" x14ac:dyDescent="0.25">
      <c r="A33" s="27"/>
      <c r="B33" s="27" t="s">
        <v>24</v>
      </c>
      <c r="C33" s="27">
        <v>273</v>
      </c>
    </row>
    <row r="34" spans="1:3" s="24" customFormat="1" x14ac:dyDescent="0.25">
      <c r="A34" s="36"/>
      <c r="B34" s="36" t="s">
        <v>39</v>
      </c>
      <c r="C34" s="36">
        <v>344</v>
      </c>
    </row>
    <row r="35" spans="1:3" s="24" customFormat="1" x14ac:dyDescent="0.25">
      <c r="A35" s="36"/>
      <c r="B35" s="36" t="s">
        <v>40</v>
      </c>
      <c r="C35" s="36">
        <v>166</v>
      </c>
    </row>
    <row r="36" spans="1:3" x14ac:dyDescent="0.25">
      <c r="A36" s="34">
        <v>1.2</v>
      </c>
      <c r="B36" s="34" t="s">
        <v>26</v>
      </c>
      <c r="C36" s="34">
        <f>C37+C38+C40+C40</f>
        <v>545</v>
      </c>
    </row>
    <row r="37" spans="1:3" x14ac:dyDescent="0.25">
      <c r="A37" s="27"/>
      <c r="B37" s="27" t="s">
        <v>27</v>
      </c>
      <c r="C37" s="27">
        <v>17</v>
      </c>
    </row>
    <row r="38" spans="1:3" x14ac:dyDescent="0.25">
      <c r="A38" s="27"/>
      <c r="B38" s="27" t="s">
        <v>28</v>
      </c>
      <c r="C38" s="27">
        <v>48</v>
      </c>
    </row>
    <row r="39" spans="1:3" x14ac:dyDescent="0.25">
      <c r="A39" s="27"/>
      <c r="B39" s="27" t="s">
        <v>29</v>
      </c>
      <c r="C39" s="27">
        <v>59</v>
      </c>
    </row>
    <row r="40" spans="1:3" x14ac:dyDescent="0.25">
      <c r="A40" s="27"/>
      <c r="B40" s="27" t="s">
        <v>41</v>
      </c>
      <c r="C40" s="27">
        <v>240</v>
      </c>
    </row>
  </sheetData>
  <mergeCells count="3">
    <mergeCell ref="A4:C4"/>
    <mergeCell ref="A6:C6"/>
    <mergeCell ref="A5:C5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6" workbookViewId="0">
      <selection activeCell="K24" sqref="K24"/>
    </sheetView>
  </sheetViews>
  <sheetFormatPr defaultRowHeight="15" x14ac:dyDescent="0.25"/>
  <cols>
    <col min="1" max="1" width="3.85546875" customWidth="1"/>
    <col min="2" max="2" width="47.140625" customWidth="1"/>
    <col min="3" max="3" width="6.5703125" customWidth="1"/>
    <col min="4" max="5" width="7" customWidth="1"/>
    <col min="6" max="6" width="7" bestFit="1" customWidth="1"/>
  </cols>
  <sheetData>
    <row r="1" spans="1:6" s="7" customFormat="1" ht="15.75" x14ac:dyDescent="0.25">
      <c r="A1" s="37" t="s">
        <v>30</v>
      </c>
      <c r="B1" s="10"/>
      <c r="C1" s="10"/>
      <c r="D1" s="10"/>
      <c r="E1" s="10"/>
      <c r="F1" s="10"/>
    </row>
    <row r="2" spans="1:6" ht="21" x14ac:dyDescent="0.35">
      <c r="A2" s="70" t="s">
        <v>2</v>
      </c>
      <c r="B2" s="70"/>
      <c r="C2" s="8"/>
      <c r="D2" s="8"/>
      <c r="E2" s="8"/>
      <c r="F2" s="8"/>
    </row>
    <row r="3" spans="1:6" ht="21" x14ac:dyDescent="0.35">
      <c r="A3" s="12"/>
      <c r="B3" s="8"/>
      <c r="C3" s="8"/>
      <c r="D3" s="8"/>
      <c r="E3" s="8"/>
      <c r="F3" s="8"/>
    </row>
    <row r="4" spans="1:6" ht="21" x14ac:dyDescent="0.35">
      <c r="A4" s="68" t="s">
        <v>31</v>
      </c>
      <c r="B4" s="68"/>
      <c r="C4" s="68"/>
      <c r="D4" s="68"/>
      <c r="E4" s="68"/>
      <c r="F4" s="68"/>
    </row>
    <row r="5" spans="1:6" ht="21" x14ac:dyDescent="0.35">
      <c r="A5" s="68" t="s">
        <v>43</v>
      </c>
      <c r="B5" s="68"/>
      <c r="C5" s="68"/>
      <c r="D5" s="68"/>
      <c r="E5" s="68"/>
      <c r="F5" s="68"/>
    </row>
    <row r="6" spans="1:6" ht="21" x14ac:dyDescent="0.35">
      <c r="A6" s="61"/>
      <c r="B6" s="61"/>
      <c r="C6" s="61"/>
      <c r="D6" s="61"/>
      <c r="E6" s="61"/>
      <c r="F6" s="61"/>
    </row>
    <row r="7" spans="1:6" s="14" customFormat="1" x14ac:dyDescent="0.25">
      <c r="A7" s="13"/>
      <c r="B7" s="13"/>
      <c r="C7" s="13"/>
      <c r="E7" s="14" t="str">
        <f>'biểu số 2'!C8</f>
        <v>ĐV tính:Triệu đồng</v>
      </c>
    </row>
    <row r="8" spans="1:6" s="39" customFormat="1" ht="15.75" customHeight="1" x14ac:dyDescent="0.2">
      <c r="A8" s="73" t="s">
        <v>7</v>
      </c>
      <c r="B8" s="73" t="s">
        <v>0</v>
      </c>
      <c r="C8" s="73" t="s">
        <v>32</v>
      </c>
      <c r="D8" s="72" t="s">
        <v>33</v>
      </c>
      <c r="E8" s="71" t="s">
        <v>36</v>
      </c>
      <c r="F8" s="71"/>
    </row>
    <row r="9" spans="1:6" s="39" customFormat="1" ht="39" customHeight="1" x14ac:dyDescent="0.2">
      <c r="A9" s="73"/>
      <c r="B9" s="73"/>
      <c r="C9" s="73"/>
      <c r="D9" s="72"/>
      <c r="E9" s="59" t="s">
        <v>34</v>
      </c>
      <c r="F9" s="38" t="s">
        <v>35</v>
      </c>
    </row>
    <row r="10" spans="1:6" s="42" customFormat="1" ht="12.75" x14ac:dyDescent="0.2">
      <c r="A10" s="56" t="s">
        <v>4</v>
      </c>
      <c r="B10" s="57" t="s">
        <v>5</v>
      </c>
      <c r="C10" s="58">
        <v>2.36</v>
      </c>
      <c r="D10" s="63">
        <v>1.26</v>
      </c>
      <c r="E10" s="54"/>
      <c r="F10" s="40"/>
    </row>
    <row r="11" spans="1:6" s="42" customFormat="1" ht="12.75" x14ac:dyDescent="0.2">
      <c r="A11" s="41">
        <v>1</v>
      </c>
      <c r="B11" s="41" t="s">
        <v>8</v>
      </c>
      <c r="C11" s="43">
        <f>C12</f>
        <v>860</v>
      </c>
      <c r="D11" s="60">
        <f>D12</f>
        <v>217</v>
      </c>
      <c r="E11" s="40"/>
      <c r="F11" s="40"/>
    </row>
    <row r="12" spans="1:6" s="42" customFormat="1" ht="12.75" x14ac:dyDescent="0.2">
      <c r="A12" s="40"/>
      <c r="B12" s="40" t="s">
        <v>9</v>
      </c>
      <c r="C12" s="44">
        <v>860</v>
      </c>
      <c r="D12" s="54">
        <v>217</v>
      </c>
      <c r="E12" s="54">
        <v>79</v>
      </c>
      <c r="F12" s="40">
        <v>32</v>
      </c>
    </row>
    <row r="13" spans="1:6" s="47" customFormat="1" ht="12.75" x14ac:dyDescent="0.2">
      <c r="A13" s="45"/>
      <c r="B13" s="45" t="s">
        <v>10</v>
      </c>
      <c r="C13" s="46">
        <v>344</v>
      </c>
      <c r="D13" s="45">
        <v>0</v>
      </c>
      <c r="E13" s="45"/>
      <c r="F13" s="45"/>
    </row>
    <row r="14" spans="1:6" s="18" customFormat="1" ht="12.75" x14ac:dyDescent="0.2">
      <c r="A14" s="41">
        <v>2</v>
      </c>
      <c r="B14" s="41" t="s">
        <v>11</v>
      </c>
      <c r="C14" s="48">
        <f>C15</f>
        <v>1.5</v>
      </c>
      <c r="D14" s="41">
        <f>D15</f>
        <v>1.0429999999999999</v>
      </c>
      <c r="E14" s="41"/>
      <c r="F14" s="41"/>
    </row>
    <row r="15" spans="1:6" s="42" customFormat="1" ht="12.75" x14ac:dyDescent="0.2">
      <c r="A15" s="40"/>
      <c r="B15" s="49" t="s">
        <v>12</v>
      </c>
      <c r="C15" s="50">
        <v>1.5</v>
      </c>
      <c r="D15" s="40">
        <v>1.0429999999999999</v>
      </c>
      <c r="E15" s="40">
        <v>66</v>
      </c>
      <c r="F15" s="40">
        <v>10</v>
      </c>
    </row>
    <row r="16" spans="1:6" s="18" customFormat="1" ht="12.75" x14ac:dyDescent="0.2">
      <c r="A16" s="41">
        <v>3</v>
      </c>
      <c r="B16" s="41" t="s">
        <v>13</v>
      </c>
      <c r="C16" s="63">
        <f>C10</f>
        <v>2.36</v>
      </c>
      <c r="D16" s="41">
        <f>D17</f>
        <v>1.0469999999999999</v>
      </c>
      <c r="E16" s="41"/>
      <c r="F16" s="41"/>
    </row>
    <row r="17" spans="1:6" s="53" customFormat="1" ht="12.75" x14ac:dyDescent="0.2">
      <c r="A17" s="51">
        <v>3.1</v>
      </c>
      <c r="B17" s="51" t="s">
        <v>14</v>
      </c>
      <c r="C17" s="52">
        <f>C16</f>
        <v>2.36</v>
      </c>
      <c r="D17" s="51">
        <f>D18</f>
        <v>1.0469999999999999</v>
      </c>
      <c r="E17" s="51"/>
      <c r="F17" s="51"/>
    </row>
    <row r="18" spans="1:6" s="18" customFormat="1" ht="12.75" x14ac:dyDescent="0.2">
      <c r="A18" s="41" t="s">
        <v>15</v>
      </c>
      <c r="B18" s="41" t="s">
        <v>16</v>
      </c>
      <c r="C18" s="41">
        <f>C17</f>
        <v>2.36</v>
      </c>
      <c r="D18" s="41">
        <v>1.0469999999999999</v>
      </c>
      <c r="E18" s="41"/>
      <c r="F18" s="41"/>
    </row>
    <row r="19" spans="1:6" s="42" customFormat="1" ht="12.75" x14ac:dyDescent="0.2">
      <c r="A19" s="40"/>
      <c r="B19" s="40" t="s">
        <v>9</v>
      </c>
      <c r="C19" s="54">
        <f>C12</f>
        <v>860</v>
      </c>
      <c r="D19" s="40">
        <v>217</v>
      </c>
      <c r="E19" s="40">
        <v>42</v>
      </c>
      <c r="F19" s="40">
        <v>39</v>
      </c>
    </row>
    <row r="20" spans="1:6" s="42" customFormat="1" ht="12.75" x14ac:dyDescent="0.2">
      <c r="A20" s="40"/>
      <c r="B20" s="45" t="s">
        <v>10</v>
      </c>
      <c r="C20" s="55">
        <f>C13</f>
        <v>344</v>
      </c>
      <c r="D20" s="40">
        <v>0</v>
      </c>
      <c r="E20" s="40"/>
      <c r="F20" s="40"/>
    </row>
    <row r="21" spans="1:6" s="42" customFormat="1" ht="12.75" x14ac:dyDescent="0.2">
      <c r="A21" s="40"/>
      <c r="B21" s="49" t="s">
        <v>12</v>
      </c>
      <c r="C21" s="50">
        <f>C15</f>
        <v>1.5</v>
      </c>
      <c r="D21" s="40">
        <f>774+56</f>
        <v>830</v>
      </c>
      <c r="E21" s="40">
        <v>71</v>
      </c>
      <c r="F21" s="40">
        <v>0.5</v>
      </c>
    </row>
    <row r="22" spans="1:6" s="18" customFormat="1" ht="12.75" x14ac:dyDescent="0.2">
      <c r="A22" s="41">
        <v>4</v>
      </c>
      <c r="B22" s="41" t="s">
        <v>17</v>
      </c>
      <c r="C22" s="41">
        <v>0</v>
      </c>
      <c r="D22" s="41"/>
      <c r="E22" s="41"/>
      <c r="F22" s="41"/>
    </row>
    <row r="23" spans="1:6" s="53" customFormat="1" ht="12.75" x14ac:dyDescent="0.2">
      <c r="A23" s="51">
        <v>4.0999999999999996</v>
      </c>
      <c r="B23" s="51" t="s">
        <v>18</v>
      </c>
      <c r="C23" s="51">
        <v>0</v>
      </c>
      <c r="D23" s="51"/>
      <c r="E23" s="51"/>
      <c r="F23" s="51"/>
    </row>
    <row r="24" spans="1:6" s="42" customFormat="1" ht="12.75" x14ac:dyDescent="0.2">
      <c r="A24" s="40"/>
      <c r="B24" s="40" t="s">
        <v>9</v>
      </c>
      <c r="C24" s="40">
        <v>0</v>
      </c>
      <c r="D24" s="40"/>
      <c r="E24" s="40"/>
      <c r="F24" s="40"/>
    </row>
    <row r="25" spans="1:6" s="53" customFormat="1" ht="12.75" x14ac:dyDescent="0.2">
      <c r="A25" s="51">
        <v>4.2</v>
      </c>
      <c r="B25" s="51" t="s">
        <v>11</v>
      </c>
      <c r="C25" s="51">
        <v>0</v>
      </c>
      <c r="D25" s="51"/>
      <c r="E25" s="51"/>
      <c r="F25" s="51"/>
    </row>
    <row r="26" spans="1:6" s="42" customFormat="1" ht="12.75" x14ac:dyDescent="0.2">
      <c r="A26" s="40"/>
      <c r="B26" s="49" t="s">
        <v>12</v>
      </c>
      <c r="C26" s="40">
        <v>0</v>
      </c>
      <c r="D26" s="40"/>
      <c r="E26" s="40"/>
      <c r="F26" s="40"/>
    </row>
    <row r="27" spans="1:6" s="18" customFormat="1" ht="12.75" x14ac:dyDescent="0.2">
      <c r="A27" s="41" t="s">
        <v>19</v>
      </c>
      <c r="B27" s="41" t="s">
        <v>20</v>
      </c>
      <c r="C27" s="41">
        <v>13.816000000000001</v>
      </c>
      <c r="D27" s="41">
        <f>D29</f>
        <v>6.3920000000000003</v>
      </c>
      <c r="E27" s="41"/>
      <c r="F27" s="41"/>
    </row>
    <row r="28" spans="1:6" s="42" customFormat="1" ht="12.75" x14ac:dyDescent="0.2">
      <c r="A28" s="41">
        <v>1</v>
      </c>
      <c r="B28" s="41" t="s">
        <v>14</v>
      </c>
      <c r="C28" s="41">
        <f>C27</f>
        <v>13.816000000000001</v>
      </c>
      <c r="D28" s="40">
        <f>D29</f>
        <v>6.3920000000000003</v>
      </c>
      <c r="E28" s="40"/>
      <c r="F28" s="40"/>
    </row>
    <row r="29" spans="1:6" s="18" customFormat="1" ht="12.75" x14ac:dyDescent="0.2">
      <c r="A29" s="41">
        <v>1.1000000000000001</v>
      </c>
      <c r="B29" s="41" t="s">
        <v>16</v>
      </c>
      <c r="C29" s="48">
        <v>13.692</v>
      </c>
      <c r="D29" s="41">
        <f>3.349+3.043</f>
        <v>6.3920000000000003</v>
      </c>
      <c r="E29" s="41"/>
      <c r="F29" s="41"/>
    </row>
    <row r="30" spans="1:6" s="42" customFormat="1" ht="12.75" x14ac:dyDescent="0.2">
      <c r="A30" s="40"/>
      <c r="B30" s="40" t="s">
        <v>21</v>
      </c>
      <c r="C30" s="40">
        <v>12.176</v>
      </c>
      <c r="D30" s="40">
        <f>2.992+2.945</f>
        <v>5.9369999999999994</v>
      </c>
      <c r="E30" s="40">
        <v>52</v>
      </c>
      <c r="F30" s="40">
        <v>50</v>
      </c>
    </row>
    <row r="31" spans="1:6" s="42" customFormat="1" ht="12.75" x14ac:dyDescent="0.2">
      <c r="A31" s="40"/>
      <c r="B31" s="40" t="s">
        <v>22</v>
      </c>
      <c r="C31" s="40">
        <v>1.147</v>
      </c>
      <c r="D31" s="40">
        <f>328+72</f>
        <v>400</v>
      </c>
      <c r="E31" s="40">
        <v>21</v>
      </c>
      <c r="F31" s="40">
        <v>19</v>
      </c>
    </row>
    <row r="32" spans="1:6" s="42" customFormat="1" ht="12.75" x14ac:dyDescent="0.2">
      <c r="A32" s="40"/>
      <c r="B32" s="40" t="s">
        <v>23</v>
      </c>
      <c r="C32" s="40">
        <v>96</v>
      </c>
      <c r="D32" s="40"/>
      <c r="E32" s="40"/>
      <c r="F32" s="40"/>
    </row>
    <row r="33" spans="1:6" s="42" customFormat="1" ht="12.75" x14ac:dyDescent="0.2">
      <c r="A33" s="40"/>
      <c r="B33" s="40" t="s">
        <v>24</v>
      </c>
      <c r="C33" s="40">
        <v>273</v>
      </c>
      <c r="D33" s="40">
        <f>29+26</f>
        <v>55</v>
      </c>
      <c r="E33" s="40">
        <v>34</v>
      </c>
      <c r="F33" s="40">
        <v>50</v>
      </c>
    </row>
    <row r="34" spans="1:6" s="42" customFormat="1" ht="12.75" x14ac:dyDescent="0.2">
      <c r="A34" s="40"/>
      <c r="B34" s="45" t="s">
        <v>39</v>
      </c>
      <c r="C34" s="40">
        <v>344</v>
      </c>
      <c r="D34" s="40"/>
      <c r="E34" s="40"/>
      <c r="F34" s="40"/>
    </row>
    <row r="35" spans="1:6" s="47" customFormat="1" ht="12.75" x14ac:dyDescent="0.2">
      <c r="A35" s="45"/>
      <c r="B35" s="45" t="s">
        <v>25</v>
      </c>
      <c r="C35" s="45">
        <v>166</v>
      </c>
      <c r="D35" s="45"/>
      <c r="E35" s="45"/>
      <c r="F35" s="45"/>
    </row>
    <row r="36" spans="1:6" s="42" customFormat="1" ht="12.75" x14ac:dyDescent="0.2">
      <c r="A36" s="41">
        <v>1.2</v>
      </c>
      <c r="B36" s="41" t="s">
        <v>26</v>
      </c>
      <c r="C36" s="41">
        <v>545</v>
      </c>
      <c r="D36" s="41">
        <v>0</v>
      </c>
      <c r="E36" s="41">
        <v>20</v>
      </c>
      <c r="F36" s="40">
        <v>18</v>
      </c>
    </row>
    <row r="37" spans="1:6" s="42" customFormat="1" ht="12.75" x14ac:dyDescent="0.2">
      <c r="A37" s="40"/>
      <c r="B37" s="40" t="s">
        <v>27</v>
      </c>
      <c r="C37" s="40">
        <v>17</v>
      </c>
      <c r="D37" s="40"/>
      <c r="E37" s="40"/>
      <c r="F37" s="40"/>
    </row>
    <row r="38" spans="1:6" s="42" customFormat="1" ht="12.75" x14ac:dyDescent="0.2">
      <c r="A38" s="40"/>
      <c r="B38" s="40" t="s">
        <v>28</v>
      </c>
      <c r="C38" s="40">
        <v>48</v>
      </c>
      <c r="D38" s="40"/>
      <c r="E38" s="40"/>
      <c r="F38" s="40"/>
    </row>
    <row r="39" spans="1:6" s="42" customFormat="1" ht="12.75" x14ac:dyDescent="0.2">
      <c r="A39" s="40"/>
      <c r="B39" s="40" t="s">
        <v>29</v>
      </c>
      <c r="C39" s="40">
        <v>59</v>
      </c>
      <c r="D39" s="40"/>
      <c r="E39" s="40"/>
      <c r="F39" s="40"/>
    </row>
    <row r="40" spans="1:6" s="42" customFormat="1" ht="12.75" x14ac:dyDescent="0.2">
      <c r="A40" s="40"/>
      <c r="B40" s="40" t="s">
        <v>41</v>
      </c>
      <c r="C40" s="40">
        <v>240</v>
      </c>
      <c r="D40" s="40">
        <v>0</v>
      </c>
      <c r="E40" s="40"/>
      <c r="F40" s="40"/>
    </row>
  </sheetData>
  <mergeCells count="8">
    <mergeCell ref="A5:F5"/>
    <mergeCell ref="A4:F4"/>
    <mergeCell ref="A2:B2"/>
    <mergeCell ref="E8:F8"/>
    <mergeCell ref="D8:D9"/>
    <mergeCell ref="C8:C9"/>
    <mergeCell ref="B8:B9"/>
    <mergeCell ref="A8:A9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J22" sqref="J22"/>
    </sheetView>
  </sheetViews>
  <sheetFormatPr defaultRowHeight="15" x14ac:dyDescent="0.25"/>
  <cols>
    <col min="1" max="1" width="3.85546875" customWidth="1"/>
    <col min="2" max="2" width="47.140625" customWidth="1"/>
    <col min="3" max="3" width="6.5703125" customWidth="1"/>
    <col min="4" max="5" width="7" customWidth="1"/>
    <col min="6" max="6" width="8.5703125" customWidth="1"/>
  </cols>
  <sheetData>
    <row r="1" spans="1:6" s="7" customFormat="1" ht="15.75" x14ac:dyDescent="0.25">
      <c r="A1" s="37" t="s">
        <v>30</v>
      </c>
      <c r="B1" s="10"/>
      <c r="C1" s="10"/>
      <c r="D1" s="10"/>
      <c r="E1" s="10"/>
      <c r="F1" s="10"/>
    </row>
    <row r="2" spans="1:6" ht="21" x14ac:dyDescent="0.35">
      <c r="A2" s="70" t="s">
        <v>2</v>
      </c>
      <c r="B2" s="70"/>
      <c r="C2" s="64"/>
      <c r="D2" s="64"/>
      <c r="E2" s="64"/>
      <c r="F2" s="64"/>
    </row>
    <row r="3" spans="1:6" ht="21" x14ac:dyDescent="0.35">
      <c r="A3" s="12"/>
      <c r="B3" s="64"/>
      <c r="C3" s="64"/>
      <c r="D3" s="64"/>
      <c r="E3" s="64"/>
      <c r="F3" s="64"/>
    </row>
    <row r="4" spans="1:6" ht="21" x14ac:dyDescent="0.35">
      <c r="A4" s="68" t="s">
        <v>31</v>
      </c>
      <c r="B4" s="68"/>
      <c r="C4" s="68"/>
      <c r="D4" s="68"/>
      <c r="E4" s="68"/>
      <c r="F4" s="68"/>
    </row>
    <row r="5" spans="1:6" ht="21" x14ac:dyDescent="0.35">
      <c r="A5" s="68" t="s">
        <v>44</v>
      </c>
      <c r="B5" s="68"/>
      <c r="C5" s="68"/>
      <c r="D5" s="68"/>
      <c r="E5" s="68"/>
      <c r="F5" s="68"/>
    </row>
    <row r="6" spans="1:6" ht="21" x14ac:dyDescent="0.35">
      <c r="A6" s="64"/>
      <c r="B6" s="64"/>
      <c r="C6" s="64"/>
      <c r="D6" s="64"/>
      <c r="E6" s="64"/>
      <c r="F6" s="64"/>
    </row>
    <row r="7" spans="1:6" s="14" customFormat="1" x14ac:dyDescent="0.25">
      <c r="A7" s="65"/>
      <c r="B7" s="65"/>
      <c r="C7" s="65"/>
      <c r="E7" s="14" t="str">
        <f>'biểu số 2'!C8</f>
        <v>ĐV tính:Triệu đồng</v>
      </c>
    </row>
    <row r="8" spans="1:6" s="39" customFormat="1" ht="15.75" customHeight="1" x14ac:dyDescent="0.2">
      <c r="A8" s="73" t="s">
        <v>7</v>
      </c>
      <c r="B8" s="73" t="s">
        <v>0</v>
      </c>
      <c r="C8" s="73" t="s">
        <v>32</v>
      </c>
      <c r="D8" s="72" t="s">
        <v>33</v>
      </c>
      <c r="E8" s="71" t="s">
        <v>36</v>
      </c>
      <c r="F8" s="71"/>
    </row>
    <row r="9" spans="1:6" s="39" customFormat="1" ht="39" customHeight="1" x14ac:dyDescent="0.2">
      <c r="A9" s="73"/>
      <c r="B9" s="73"/>
      <c r="C9" s="73"/>
      <c r="D9" s="72"/>
      <c r="E9" s="67" t="s">
        <v>34</v>
      </c>
      <c r="F9" s="66" t="s">
        <v>35</v>
      </c>
    </row>
    <row r="10" spans="1:6" s="42" customFormat="1" ht="12.75" x14ac:dyDescent="0.2">
      <c r="A10" s="56" t="s">
        <v>4</v>
      </c>
      <c r="B10" s="57" t="s">
        <v>5</v>
      </c>
      <c r="C10" s="58">
        <v>2.36</v>
      </c>
      <c r="D10" s="60">
        <v>1583</v>
      </c>
      <c r="E10" s="54"/>
      <c r="F10" s="40"/>
    </row>
    <row r="11" spans="1:6" s="42" customFormat="1" ht="12.75" x14ac:dyDescent="0.2">
      <c r="A11" s="41">
        <v>1</v>
      </c>
      <c r="B11" s="41" t="s">
        <v>8</v>
      </c>
      <c r="C11" s="43">
        <f>C12</f>
        <v>860</v>
      </c>
      <c r="D11" s="60">
        <f>D12</f>
        <v>501</v>
      </c>
      <c r="E11" s="40"/>
      <c r="F11" s="40"/>
    </row>
    <row r="12" spans="1:6" s="42" customFormat="1" ht="12.75" x14ac:dyDescent="0.2">
      <c r="A12" s="40"/>
      <c r="B12" s="40" t="s">
        <v>9</v>
      </c>
      <c r="C12" s="44">
        <v>860</v>
      </c>
      <c r="D12" s="54">
        <v>501</v>
      </c>
      <c r="E12" s="54">
        <v>59</v>
      </c>
      <c r="F12" s="40">
        <v>95</v>
      </c>
    </row>
    <row r="13" spans="1:6" s="47" customFormat="1" ht="12.75" x14ac:dyDescent="0.2">
      <c r="A13" s="45"/>
      <c r="B13" s="45" t="s">
        <v>10</v>
      </c>
      <c r="C13" s="46">
        <v>344</v>
      </c>
      <c r="D13" s="45">
        <v>0</v>
      </c>
      <c r="E13" s="45"/>
      <c r="F13" s="45"/>
    </row>
    <row r="14" spans="1:6" s="18" customFormat="1" ht="12.75" x14ac:dyDescent="0.2">
      <c r="A14" s="41">
        <v>2</v>
      </c>
      <c r="B14" s="41" t="s">
        <v>11</v>
      </c>
      <c r="C14" s="48">
        <f>C15</f>
        <v>1.5</v>
      </c>
      <c r="D14" s="41">
        <f>D15</f>
        <v>1.0820000000000001</v>
      </c>
      <c r="E14" s="41"/>
      <c r="F14" s="41"/>
    </row>
    <row r="15" spans="1:6" s="42" customFormat="1" ht="12.75" x14ac:dyDescent="0.2">
      <c r="A15" s="40"/>
      <c r="B15" s="49" t="s">
        <v>12</v>
      </c>
      <c r="C15" s="50">
        <v>1.5</v>
      </c>
      <c r="D15" s="40">
        <v>1.0820000000000001</v>
      </c>
      <c r="E15" s="40">
        <v>73</v>
      </c>
      <c r="F15" s="40">
        <v>79</v>
      </c>
    </row>
    <row r="16" spans="1:6" s="18" customFormat="1" ht="12.75" x14ac:dyDescent="0.2">
      <c r="A16" s="41">
        <v>3</v>
      </c>
      <c r="B16" s="41" t="s">
        <v>13</v>
      </c>
      <c r="C16" s="63">
        <f>C10</f>
        <v>2.36</v>
      </c>
      <c r="D16" s="41">
        <f>D17</f>
        <v>1.1180000000000001</v>
      </c>
      <c r="E16" s="41"/>
      <c r="F16" s="41"/>
    </row>
    <row r="17" spans="1:6" s="53" customFormat="1" ht="12.75" x14ac:dyDescent="0.2">
      <c r="A17" s="51">
        <v>3.1</v>
      </c>
      <c r="B17" s="51" t="s">
        <v>14</v>
      </c>
      <c r="C17" s="52">
        <f>C16</f>
        <v>2.36</v>
      </c>
      <c r="D17" s="51">
        <f>D18</f>
        <v>1.1180000000000001</v>
      </c>
      <c r="E17" s="51"/>
      <c r="F17" s="51"/>
    </row>
    <row r="18" spans="1:6" s="18" customFormat="1" ht="12.75" x14ac:dyDescent="0.2">
      <c r="A18" s="41" t="s">
        <v>15</v>
      </c>
      <c r="B18" s="41" t="s">
        <v>16</v>
      </c>
      <c r="C18" s="41">
        <f>C17</f>
        <v>2.36</v>
      </c>
      <c r="D18" s="41">
        <v>1.1180000000000001</v>
      </c>
      <c r="E18" s="41"/>
      <c r="F18" s="41"/>
    </row>
    <row r="19" spans="1:6" s="42" customFormat="1" ht="12.75" x14ac:dyDescent="0.2">
      <c r="A19" s="40"/>
      <c r="B19" s="40" t="s">
        <v>9</v>
      </c>
      <c r="C19" s="54">
        <f>C12</f>
        <v>860</v>
      </c>
      <c r="D19" s="40">
        <v>217</v>
      </c>
      <c r="E19" s="40">
        <v>26</v>
      </c>
      <c r="F19" s="40">
        <v>55</v>
      </c>
    </row>
    <row r="20" spans="1:6" s="42" customFormat="1" ht="12.75" x14ac:dyDescent="0.2">
      <c r="A20" s="40"/>
      <c r="B20" s="45" t="s">
        <v>10</v>
      </c>
      <c r="C20" s="55">
        <f>C13</f>
        <v>344</v>
      </c>
      <c r="D20" s="40">
        <v>0</v>
      </c>
      <c r="E20" s="40"/>
      <c r="F20" s="40"/>
    </row>
    <row r="21" spans="1:6" s="42" customFormat="1" ht="12.75" x14ac:dyDescent="0.2">
      <c r="A21" s="40"/>
      <c r="B21" s="49" t="s">
        <v>12</v>
      </c>
      <c r="C21" s="50">
        <f>C15</f>
        <v>1.5</v>
      </c>
      <c r="D21" s="40">
        <v>901</v>
      </c>
      <c r="E21" s="40">
        <v>61</v>
      </c>
      <c r="F21" s="40">
        <v>81</v>
      </c>
    </row>
    <row r="22" spans="1:6" s="18" customFormat="1" ht="12.75" x14ac:dyDescent="0.2">
      <c r="A22" s="41">
        <v>4</v>
      </c>
      <c r="B22" s="41" t="s">
        <v>17</v>
      </c>
      <c r="C22" s="41">
        <v>0</v>
      </c>
      <c r="D22" s="41"/>
      <c r="E22" s="41"/>
      <c r="F22" s="41"/>
    </row>
    <row r="23" spans="1:6" s="53" customFormat="1" ht="12.75" x14ac:dyDescent="0.2">
      <c r="A23" s="51">
        <v>4.0999999999999996</v>
      </c>
      <c r="B23" s="51" t="s">
        <v>18</v>
      </c>
      <c r="C23" s="51">
        <v>0</v>
      </c>
      <c r="D23" s="51"/>
      <c r="E23" s="51"/>
      <c r="F23" s="51"/>
    </row>
    <row r="24" spans="1:6" s="42" customFormat="1" ht="12.75" x14ac:dyDescent="0.2">
      <c r="A24" s="40"/>
      <c r="B24" s="40" t="s">
        <v>9</v>
      </c>
      <c r="C24" s="40">
        <v>0</v>
      </c>
      <c r="D24" s="40"/>
      <c r="E24" s="40"/>
      <c r="F24" s="40"/>
    </row>
    <row r="25" spans="1:6" s="53" customFormat="1" ht="12.75" x14ac:dyDescent="0.2">
      <c r="A25" s="51">
        <v>4.2</v>
      </c>
      <c r="B25" s="51" t="s">
        <v>11</v>
      </c>
      <c r="C25" s="51">
        <v>0</v>
      </c>
      <c r="D25" s="51"/>
      <c r="E25" s="51"/>
      <c r="F25" s="51"/>
    </row>
    <row r="26" spans="1:6" s="42" customFormat="1" ht="12.75" x14ac:dyDescent="0.2">
      <c r="A26" s="40"/>
      <c r="B26" s="49" t="s">
        <v>12</v>
      </c>
      <c r="C26" s="40">
        <v>0</v>
      </c>
      <c r="D26" s="40"/>
      <c r="E26" s="40"/>
      <c r="F26" s="40"/>
    </row>
    <row r="27" spans="1:6" s="18" customFormat="1" ht="12.75" x14ac:dyDescent="0.2">
      <c r="A27" s="41" t="s">
        <v>19</v>
      </c>
      <c r="B27" s="41" t="s">
        <v>20</v>
      </c>
      <c r="C27" s="41">
        <v>13.816000000000001</v>
      </c>
      <c r="D27" s="41">
        <f>D29</f>
        <v>10.287000000000001</v>
      </c>
      <c r="E27" s="41"/>
      <c r="F27" s="41"/>
    </row>
    <row r="28" spans="1:6" s="42" customFormat="1" ht="12.75" x14ac:dyDescent="0.2">
      <c r="A28" s="41">
        <v>1</v>
      </c>
      <c r="B28" s="41" t="s">
        <v>14</v>
      </c>
      <c r="C28" s="41">
        <f>C27</f>
        <v>13.816000000000001</v>
      </c>
      <c r="D28" s="40">
        <f>D29</f>
        <v>10.287000000000001</v>
      </c>
      <c r="E28" s="40"/>
      <c r="F28" s="40"/>
    </row>
    <row r="29" spans="1:6" s="18" customFormat="1" ht="12.75" x14ac:dyDescent="0.2">
      <c r="A29" s="41">
        <v>1.1000000000000001</v>
      </c>
      <c r="B29" s="41" t="s">
        <v>16</v>
      </c>
      <c r="C29" s="48">
        <v>13.692</v>
      </c>
      <c r="D29" s="41">
        <v>10.287000000000001</v>
      </c>
      <c r="E29" s="41"/>
      <c r="F29" s="41"/>
    </row>
    <row r="30" spans="1:6" s="42" customFormat="1" ht="12.75" x14ac:dyDescent="0.2">
      <c r="A30" s="40"/>
      <c r="B30" s="40" t="s">
        <v>21</v>
      </c>
      <c r="C30" s="40">
        <v>12.176</v>
      </c>
      <c r="D30" s="40">
        <f>2.992+2.945+3.355</f>
        <v>9.2919999999999998</v>
      </c>
      <c r="E30" s="40">
        <v>76</v>
      </c>
      <c r="F30" s="40">
        <v>81</v>
      </c>
    </row>
    <row r="31" spans="1:6" s="42" customFormat="1" ht="12.75" x14ac:dyDescent="0.2">
      <c r="A31" s="40"/>
      <c r="B31" s="40" t="s">
        <v>22</v>
      </c>
      <c r="C31" s="40">
        <v>1.147</v>
      </c>
      <c r="D31" s="40">
        <v>903</v>
      </c>
      <c r="E31" s="40">
        <v>78</v>
      </c>
      <c r="F31" s="40">
        <v>24</v>
      </c>
    </row>
    <row r="32" spans="1:6" s="42" customFormat="1" ht="12.75" x14ac:dyDescent="0.2">
      <c r="A32" s="40"/>
      <c r="B32" s="40" t="s">
        <v>23</v>
      </c>
      <c r="C32" s="40">
        <v>96</v>
      </c>
      <c r="D32" s="40"/>
      <c r="E32" s="40"/>
      <c r="F32" s="40"/>
    </row>
    <row r="33" spans="1:6" s="42" customFormat="1" ht="12.75" x14ac:dyDescent="0.2">
      <c r="A33" s="40"/>
      <c r="B33" s="40" t="s">
        <v>24</v>
      </c>
      <c r="C33" s="40">
        <v>273</v>
      </c>
      <c r="D33" s="40">
        <f>29+26+37</f>
        <v>92</v>
      </c>
      <c r="E33" s="40">
        <v>34</v>
      </c>
      <c r="F33" s="40">
        <v>40</v>
      </c>
    </row>
    <row r="34" spans="1:6" s="42" customFormat="1" ht="12.75" x14ac:dyDescent="0.2">
      <c r="A34" s="40"/>
      <c r="B34" s="45" t="s">
        <v>39</v>
      </c>
      <c r="C34" s="40">
        <v>344</v>
      </c>
      <c r="D34" s="40"/>
      <c r="E34" s="40"/>
      <c r="F34" s="40"/>
    </row>
    <row r="35" spans="1:6" s="47" customFormat="1" ht="12.75" x14ac:dyDescent="0.2">
      <c r="A35" s="45"/>
      <c r="B35" s="45" t="s">
        <v>25</v>
      </c>
      <c r="C35" s="45">
        <v>166</v>
      </c>
      <c r="D35" s="45"/>
      <c r="E35" s="45"/>
      <c r="F35" s="45"/>
    </row>
    <row r="36" spans="1:6" s="42" customFormat="1" ht="12.75" x14ac:dyDescent="0.2">
      <c r="A36" s="41">
        <v>1.2</v>
      </c>
      <c r="B36" s="41" t="s">
        <v>26</v>
      </c>
      <c r="C36" s="41">
        <v>545</v>
      </c>
      <c r="D36" s="41">
        <f>D40</f>
        <v>240</v>
      </c>
      <c r="E36" s="41">
        <v>45</v>
      </c>
      <c r="F36" s="40">
        <v>20</v>
      </c>
    </row>
    <row r="37" spans="1:6" s="42" customFormat="1" ht="12.75" x14ac:dyDescent="0.2">
      <c r="A37" s="40"/>
      <c r="B37" s="40" t="s">
        <v>27</v>
      </c>
      <c r="C37" s="40">
        <v>17</v>
      </c>
      <c r="D37" s="40"/>
      <c r="E37" s="40"/>
      <c r="F37" s="40"/>
    </row>
    <row r="38" spans="1:6" s="42" customFormat="1" ht="12.75" x14ac:dyDescent="0.2">
      <c r="A38" s="40"/>
      <c r="B38" s="40" t="s">
        <v>28</v>
      </c>
      <c r="C38" s="40">
        <v>48</v>
      </c>
      <c r="D38" s="40"/>
      <c r="E38" s="40"/>
      <c r="F38" s="40"/>
    </row>
    <row r="39" spans="1:6" s="42" customFormat="1" ht="12.75" x14ac:dyDescent="0.2">
      <c r="A39" s="40"/>
      <c r="B39" s="40" t="s">
        <v>29</v>
      </c>
      <c r="C39" s="40">
        <v>59</v>
      </c>
      <c r="D39" s="40"/>
      <c r="E39" s="40"/>
      <c r="F39" s="40"/>
    </row>
    <row r="40" spans="1:6" s="42" customFormat="1" ht="12.75" x14ac:dyDescent="0.2">
      <c r="A40" s="40"/>
      <c r="B40" s="40" t="s">
        <v>41</v>
      </c>
      <c r="C40" s="40">
        <v>240</v>
      </c>
      <c r="D40" s="40">
        <v>240</v>
      </c>
      <c r="E40" s="40"/>
      <c r="F40" s="40"/>
    </row>
  </sheetData>
  <mergeCells count="8">
    <mergeCell ref="A2:B2"/>
    <mergeCell ref="A4:F4"/>
    <mergeCell ref="A5:F5"/>
    <mergeCell ref="A8:A9"/>
    <mergeCell ref="B8:B9"/>
    <mergeCell ref="C8:C9"/>
    <mergeCell ref="D8:D9"/>
    <mergeCell ref="E8:F8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biểu số 2</vt:lpstr>
      <vt:lpstr>biểu số 3-6 tháng</vt:lpstr>
      <vt:lpstr>biểu số 3-9 tháng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NonDt</dc:creator>
  <cp:lastModifiedBy>Administrator</cp:lastModifiedBy>
  <cp:lastPrinted>2019-10-25T03:30:37Z</cp:lastPrinted>
  <dcterms:created xsi:type="dcterms:W3CDTF">2017-01-13T07:32:36Z</dcterms:created>
  <dcterms:modified xsi:type="dcterms:W3CDTF">2019-12-03T09:27:17Z</dcterms:modified>
</cp:coreProperties>
</file>