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1120" yWindow="-7060" windowWidth="21720" windowHeight="37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34" i="1"/>
  <c r="C35" i="1"/>
  <c r="C36" i="1"/>
  <c r="C37" i="1"/>
  <c r="C16" i="1"/>
  <c r="C17" i="1"/>
  <c r="C18" i="1"/>
  <c r="C19" i="1"/>
  <c r="C20" i="1"/>
  <c r="C21" i="1"/>
  <c r="C22" i="1"/>
  <c r="C23" i="1"/>
  <c r="C24" i="1"/>
  <c r="C6" i="1"/>
  <c r="C7" i="1"/>
  <c r="G43" i="1"/>
  <c r="G44" i="1"/>
  <c r="G45" i="1"/>
  <c r="G46" i="1"/>
  <c r="G42" i="1"/>
  <c r="G34" i="1"/>
  <c r="G35" i="1"/>
  <c r="G36" i="1"/>
  <c r="G37" i="1"/>
  <c r="G33" i="1"/>
  <c r="G16" i="1"/>
  <c r="G17" i="1"/>
  <c r="G18" i="1"/>
  <c r="G19" i="1"/>
  <c r="G20" i="1"/>
  <c r="G21" i="1"/>
  <c r="G22" i="1"/>
  <c r="G23" i="1"/>
  <c r="G24" i="1"/>
  <c r="G15" i="1"/>
  <c r="G6" i="1"/>
  <c r="G7" i="1"/>
  <c r="G5" i="1"/>
  <c r="E43" i="1"/>
  <c r="E44" i="1"/>
  <c r="E45" i="1"/>
  <c r="E46" i="1"/>
  <c r="E16" i="1"/>
  <c r="E17" i="1"/>
  <c r="E18" i="1"/>
  <c r="E19" i="1"/>
  <c r="E20" i="1"/>
  <c r="E21" i="1"/>
  <c r="E22" i="1"/>
  <c r="E23" i="1"/>
  <c r="E24" i="1"/>
  <c r="E42" i="1"/>
  <c r="E34" i="1"/>
  <c r="E35" i="1"/>
  <c r="E36" i="1"/>
  <c r="E37" i="1"/>
  <c r="E33" i="1"/>
  <c r="E15" i="1"/>
  <c r="E6" i="1"/>
  <c r="E7" i="1"/>
  <c r="E5" i="1"/>
  <c r="J22" i="1"/>
  <c r="J20" i="1"/>
  <c r="J17" i="1"/>
  <c r="C15" i="1"/>
  <c r="C33" i="1"/>
  <c r="C42" i="1"/>
  <c r="C5" i="1"/>
  <c r="G105" i="1"/>
  <c r="G104" i="1"/>
  <c r="E105" i="1"/>
  <c r="E104" i="1"/>
  <c r="J97" i="1"/>
  <c r="J98" i="1"/>
  <c r="J99" i="1"/>
  <c r="G97" i="1"/>
  <c r="G98" i="1"/>
  <c r="G99" i="1"/>
  <c r="E97" i="1"/>
  <c r="E98" i="1"/>
  <c r="E99" i="1"/>
  <c r="G96" i="1"/>
  <c r="E96" i="1"/>
  <c r="J96" i="1"/>
  <c r="E92" i="1"/>
  <c r="J92" i="1"/>
  <c r="J42" i="1"/>
  <c r="J43" i="1"/>
  <c r="J44" i="1"/>
  <c r="J45" i="1"/>
  <c r="J46" i="1"/>
  <c r="X21" i="1"/>
  <c r="V21" i="1"/>
  <c r="J34" i="1"/>
  <c r="J33" i="1"/>
  <c r="J37" i="1"/>
  <c r="J36" i="1"/>
  <c r="J35" i="1"/>
  <c r="J16" i="1"/>
  <c r="J21" i="1"/>
  <c r="J23" i="1"/>
  <c r="J18" i="1"/>
  <c r="J15" i="1"/>
  <c r="J19" i="1"/>
  <c r="J24" i="1"/>
  <c r="J6" i="1"/>
  <c r="J7" i="1"/>
  <c r="J5" i="1"/>
</calcChain>
</file>

<file path=xl/sharedStrings.xml><?xml version="1.0" encoding="utf-8"?>
<sst xmlns="http://schemas.openxmlformats.org/spreadsheetml/2006/main" count="108" uniqueCount="81">
  <si>
    <t>wife</t>
  </si>
  <si>
    <t>Term</t>
  </si>
  <si>
    <t>Male</t>
  </si>
  <si>
    <t>% difference</t>
  </si>
  <si>
    <t># Matching</t>
  </si>
  <si>
    <t># Other</t>
  </si>
  <si>
    <t>congress</t>
  </si>
  <si>
    <t>obituary</t>
  </si>
  <si>
    <t>linkedin</t>
  </si>
  <si>
    <t>Name collision</t>
  </si>
  <si>
    <t>actor</t>
  </si>
  <si>
    <t>primary</t>
  </si>
  <si>
    <t>net worth</t>
  </si>
  <si>
    <t>supreme court</t>
  </si>
  <si>
    <t>Female</t>
  </si>
  <si>
    <t>office</t>
  </si>
  <si>
    <t>bio</t>
  </si>
  <si>
    <t>committees</t>
  </si>
  <si>
    <t>staff</t>
  </si>
  <si>
    <t>internship</t>
  </si>
  <si>
    <t>chief staff</t>
  </si>
  <si>
    <t>husband</t>
  </si>
  <si>
    <t>bernie sanders</t>
  </si>
  <si>
    <t>ted cruz</t>
  </si>
  <si>
    <t>donald trump</t>
  </si>
  <si>
    <t xml:space="preserve"> </t>
  </si>
  <si>
    <t>1/chi squared P value</t>
  </si>
  <si>
    <t>chi squared P value</t>
  </si>
  <si>
    <t>hillary clinton</t>
  </si>
  <si>
    <t>pronunciation</t>
  </si>
  <si>
    <t>Hypothetical Reason</t>
  </si>
  <si>
    <t>Duh</t>
  </si>
  <si>
    <t>?????</t>
  </si>
  <si>
    <t>More interest in life stories of underrepresented groups?</t>
  </si>
  <si>
    <t>Female as "nurturing", so thought more likely to respond to constituents?</t>
  </si>
  <si>
    <t>Upward trend in number of female members of Congress?</t>
  </si>
  <si>
    <t>Dems skew female?</t>
  </si>
  <si>
    <t>Democrat</t>
  </si>
  <si>
    <t>Female as "nurturing"? Dems skew female and are more Northeast and establishment?</t>
  </si>
  <si>
    <t>scheduler</t>
  </si>
  <si>
    <t>tpp</t>
  </si>
  <si>
    <t>israel</t>
  </si>
  <si>
    <t>Republican</t>
  </si>
  <si>
    <t>trump</t>
  </si>
  <si>
    <t>Seems to be some administrative position in a congressional office</t>
  </si>
  <si>
    <t>Harry Reid had some comments on Trump</t>
  </si>
  <si>
    <t>voting record</t>
  </si>
  <si>
    <t>This seems like the biggest story</t>
  </si>
  <si>
    <t>Black Caucus</t>
  </si>
  <si>
    <t>sorority</t>
  </si>
  <si>
    <t>delta sigma theta</t>
  </si>
  <si>
    <t>hats</t>
  </si>
  <si>
    <t>songs</t>
  </si>
  <si>
    <t>missouri</t>
  </si>
  <si>
    <t>football</t>
  </si>
  <si>
    <t>Non Black Caucus</t>
  </si>
  <si>
    <t>address</t>
  </si>
  <si>
    <t>contact</t>
  </si>
  <si>
    <t>senate</t>
  </si>
  <si>
    <t>email</t>
  </si>
  <si>
    <t>iran</t>
  </si>
  <si>
    <t>wiki</t>
  </si>
  <si>
    <t>campaign</t>
  </si>
  <si>
    <t>immigration</t>
  </si>
  <si>
    <t>age</t>
  </si>
  <si>
    <t>Rejected for name collsion:</t>
  </si>
  <si>
    <t>http://names.mongabay.com/female_names.htm</t>
  </si>
  <si>
    <t>artist</t>
  </si>
  <si>
    <t>Rejected for sample size:</t>
  </si>
  <si>
    <t>delta signma theta</t>
  </si>
  <si>
    <t>baby</t>
  </si>
  <si>
    <t>campaign manager</t>
  </si>
  <si>
    <t>% Matching</t>
  </si>
  <si>
    <t>% Other</t>
  </si>
  <si>
    <t>Male Democrats</t>
  </si>
  <si>
    <t>Female Democrats</t>
  </si>
  <si>
    <t>district map</t>
  </si>
  <si>
    <t>Female Rep</t>
  </si>
  <si>
    <t>Male Rep</t>
  </si>
  <si>
    <t>district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</si>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</sst>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2" fontId="0" fillId="0" borderId="0" xfId="0" applyNumberFormat="1"/>
    <xf numFmtId="10" fontId="0" fillId="0" borderId="0" xfId="0" applyNumberFormat="1"/>
    <xf numFmtId="10" fontId="0" fillId="0" borderId="0" xfId="165" applyNumberFormat="1" applyFont="1"/>
  </cellXfs>
  <cellStyles count="3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Percent" xfId="16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5"/>
  <sheetViews>
    <sheetView tabSelected="1" workbookViewId="0">
      <selection activeCell="E38" sqref="E38"/>
    </sheetView>
  </sheetViews>
  <sheetFormatPr baseColWidth="10" defaultRowHeight="15" x14ac:dyDescent="0"/>
  <cols>
    <col min="1" max="1" width="12.83203125" customWidth="1"/>
    <col min="2" max="2" width="17" customWidth="1"/>
    <col min="3" max="3" width="17.5" customWidth="1"/>
    <col min="9" max="9" width="21.83203125" customWidth="1"/>
    <col min="10" max="10" width="12.6640625" bestFit="1" customWidth="1"/>
  </cols>
  <sheetData>
    <row r="3" spans="1:24">
      <c r="A3" s="1" t="s">
        <v>2</v>
      </c>
      <c r="B3">
        <v>434</v>
      </c>
      <c r="N3" s="1" t="s">
        <v>65</v>
      </c>
    </row>
    <row r="4" spans="1:24">
      <c r="B4" s="1" t="s">
        <v>1</v>
      </c>
      <c r="C4" s="1" t="s">
        <v>3</v>
      </c>
      <c r="D4" s="1" t="s">
        <v>4</v>
      </c>
      <c r="E4" s="1" t="s">
        <v>72</v>
      </c>
      <c r="F4" s="1" t="s">
        <v>5</v>
      </c>
      <c r="G4" s="1" t="s">
        <v>73</v>
      </c>
      <c r="H4" s="1" t="s">
        <v>9</v>
      </c>
      <c r="I4" s="1" t="s">
        <v>26</v>
      </c>
      <c r="J4" s="1" t="s">
        <v>27</v>
      </c>
      <c r="K4" s="1" t="s">
        <v>30</v>
      </c>
      <c r="N4" s="2" t="s">
        <v>8</v>
      </c>
    </row>
    <row r="5" spans="1:24">
      <c r="B5" t="s">
        <v>0</v>
      </c>
      <c r="C5" s="5">
        <f>E5-G5</f>
        <v>7.8341013824884786E-2</v>
      </c>
      <c r="D5">
        <v>34</v>
      </c>
      <c r="E5" s="5">
        <f>D5/$B$3</f>
        <v>7.8341013824884786E-2</v>
      </c>
      <c r="F5">
        <v>0</v>
      </c>
      <c r="G5" s="5">
        <f>F5/$B$14</f>
        <v>0</v>
      </c>
      <c r="H5" t="b">
        <v>0</v>
      </c>
      <c r="I5">
        <v>185.54240429500001</v>
      </c>
      <c r="J5">
        <f>1/I5</f>
        <v>5.3896035453440978E-3</v>
      </c>
      <c r="K5" t="s">
        <v>31</v>
      </c>
      <c r="N5" t="s">
        <v>10</v>
      </c>
    </row>
    <row r="6" spans="1:24">
      <c r="A6" s="3"/>
      <c r="B6" t="s">
        <v>7</v>
      </c>
      <c r="C6" s="5">
        <f t="shared" ref="C6:C7" si="0">E6-G6</f>
        <v>5.5299539170506916E-2</v>
      </c>
      <c r="D6">
        <v>24</v>
      </c>
      <c r="E6" s="5">
        <f t="shared" ref="E6:E7" si="1">D6/$B$3</f>
        <v>5.5299539170506916E-2</v>
      </c>
      <c r="F6">
        <v>0</v>
      </c>
      <c r="G6" s="5">
        <f t="shared" ref="G6:G7" si="2">F6/$B$14</f>
        <v>0</v>
      </c>
      <c r="H6" t="b">
        <v>1</v>
      </c>
      <c r="I6">
        <v>39.695650727100002</v>
      </c>
      <c r="J6">
        <f>1/I6</f>
        <v>2.5191676712262724E-2</v>
      </c>
      <c r="K6" t="s">
        <v>32</v>
      </c>
      <c r="N6" t="s">
        <v>7</v>
      </c>
    </row>
    <row r="7" spans="1:24">
      <c r="B7" t="s">
        <v>6</v>
      </c>
      <c r="C7" s="5">
        <f t="shared" si="0"/>
        <v>9.1781874039938552E-2</v>
      </c>
      <c r="D7">
        <v>76</v>
      </c>
      <c r="E7" s="5">
        <f t="shared" si="1"/>
        <v>0.17511520737327188</v>
      </c>
      <c r="F7">
        <v>9</v>
      </c>
      <c r="G7" s="5">
        <f t="shared" si="2"/>
        <v>8.3333333333333329E-2</v>
      </c>
      <c r="H7" t="b">
        <v>0</v>
      </c>
      <c r="I7">
        <v>35.899836518299999</v>
      </c>
      <c r="J7">
        <f>1/I7</f>
        <v>2.785528005093417E-2</v>
      </c>
      <c r="N7" t="s">
        <v>67</v>
      </c>
      <c r="V7" t="s">
        <v>66</v>
      </c>
    </row>
    <row r="8" spans="1:24">
      <c r="E8" s="4"/>
      <c r="G8" s="4"/>
    </row>
    <row r="9" spans="1:24">
      <c r="E9" s="4"/>
      <c r="G9" s="4"/>
      <c r="V9" s="1"/>
      <c r="X9" s="1"/>
    </row>
    <row r="10" spans="1:24">
      <c r="E10" s="4"/>
      <c r="G10" s="4"/>
      <c r="V10">
        <v>2.629</v>
      </c>
      <c r="X10">
        <v>3.3180000000000001</v>
      </c>
    </row>
    <row r="11" spans="1:24">
      <c r="E11" s="4"/>
      <c r="G11" s="4"/>
      <c r="N11" s="1" t="s">
        <v>68</v>
      </c>
      <c r="V11">
        <v>1.073</v>
      </c>
      <c r="X11">
        <v>3.2709999999999999</v>
      </c>
    </row>
    <row r="12" spans="1:24">
      <c r="E12" s="4"/>
      <c r="G12" s="4"/>
      <c r="N12" t="s">
        <v>51</v>
      </c>
      <c r="V12">
        <v>1.0349999999999999</v>
      </c>
      <c r="X12">
        <v>3.1429999999999998</v>
      </c>
    </row>
    <row r="13" spans="1:24">
      <c r="E13" s="4"/>
      <c r="G13" s="4"/>
      <c r="N13" t="s">
        <v>69</v>
      </c>
      <c r="V13">
        <v>0.98</v>
      </c>
      <c r="X13">
        <v>2.629</v>
      </c>
    </row>
    <row r="14" spans="1:24">
      <c r="A14" s="1" t="s">
        <v>14</v>
      </c>
      <c r="B14">
        <v>108</v>
      </c>
      <c r="E14" s="4"/>
      <c r="G14" s="4"/>
      <c r="N14" t="s">
        <v>70</v>
      </c>
      <c r="V14">
        <v>0.93700000000000006</v>
      </c>
      <c r="X14">
        <v>2.4510000000000001</v>
      </c>
    </row>
    <row r="15" spans="1:24">
      <c r="B15" t="s">
        <v>21</v>
      </c>
      <c r="C15" s="5">
        <f>E15-G15</f>
        <v>7.407407407407407E-2</v>
      </c>
      <c r="D15">
        <v>8</v>
      </c>
      <c r="E15" s="6">
        <f>D15/$B$14</f>
        <v>7.407407407407407E-2</v>
      </c>
      <c r="F15">
        <v>0</v>
      </c>
      <c r="G15" s="5">
        <f>F15/$B$3</f>
        <v>0</v>
      </c>
      <c r="H15" t="b">
        <v>0</v>
      </c>
      <c r="I15">
        <v>7187360.1435599998</v>
      </c>
      <c r="J15">
        <f>1/I15</f>
        <v>1.3913314207526075E-7</v>
      </c>
      <c r="K15" t="s">
        <v>31</v>
      </c>
      <c r="N15" t="s">
        <v>49</v>
      </c>
      <c r="V15">
        <v>0.93200000000000005</v>
      </c>
      <c r="X15">
        <v>2.363</v>
      </c>
    </row>
    <row r="16" spans="1:24">
      <c r="B16" t="s">
        <v>15</v>
      </c>
      <c r="C16" s="5">
        <f t="shared" ref="C16:C24" si="3">E16-G16</f>
        <v>0.26830517153097799</v>
      </c>
      <c r="D16">
        <v>78</v>
      </c>
      <c r="E16" s="6">
        <f t="shared" ref="E16:E24" si="4">D16/$B$14</f>
        <v>0.72222222222222221</v>
      </c>
      <c r="F16">
        <v>197</v>
      </c>
      <c r="G16" s="5">
        <f t="shared" ref="G16:G24" si="5">F16/$B$3</f>
        <v>0.45391705069124422</v>
      </c>
      <c r="H16" t="b">
        <v>0</v>
      </c>
      <c r="I16">
        <v>957949.46424600005</v>
      </c>
      <c r="J16">
        <f>1/I16</f>
        <v>1.0438964030186058E-6</v>
      </c>
      <c r="K16" t="s">
        <v>34</v>
      </c>
    </row>
    <row r="17" spans="1:24">
      <c r="B17" t="s">
        <v>18</v>
      </c>
      <c r="C17" s="5">
        <f t="shared" si="3"/>
        <v>0.26830517153097799</v>
      </c>
      <c r="D17">
        <v>78</v>
      </c>
      <c r="E17" s="6">
        <f t="shared" si="4"/>
        <v>0.72222222222222221</v>
      </c>
      <c r="F17">
        <v>197</v>
      </c>
      <c r="G17" s="5">
        <f t="shared" si="5"/>
        <v>0.45391705069124422</v>
      </c>
      <c r="H17" t="b">
        <v>0</v>
      </c>
      <c r="I17">
        <v>5418.2530677300001</v>
      </c>
      <c r="J17">
        <f>1/I17</f>
        <v>1.8456133139217769E-4</v>
      </c>
    </row>
    <row r="18" spans="1:24">
      <c r="B18" t="s">
        <v>19</v>
      </c>
      <c r="C18" s="5">
        <f t="shared" si="3"/>
        <v>0.15117767537122379</v>
      </c>
      <c r="D18">
        <v>33</v>
      </c>
      <c r="E18" s="6">
        <f t="shared" si="4"/>
        <v>0.30555555555555558</v>
      </c>
      <c r="F18">
        <v>67</v>
      </c>
      <c r="G18" s="5">
        <f t="shared" si="5"/>
        <v>0.15437788018433179</v>
      </c>
      <c r="H18" t="b">
        <v>0</v>
      </c>
      <c r="I18">
        <v>2037.7433038900001</v>
      </c>
      <c r="J18">
        <f>1/I18</f>
        <v>4.9073894542606296E-4</v>
      </c>
      <c r="K18" t="s">
        <v>38</v>
      </c>
    </row>
    <row r="19" spans="1:24">
      <c r="A19" s="1"/>
      <c r="B19">
        <v>2016</v>
      </c>
      <c r="C19" s="5">
        <f t="shared" si="3"/>
        <v>4.8643113159242191E-2</v>
      </c>
      <c r="D19">
        <v>6</v>
      </c>
      <c r="E19" s="6">
        <f t="shared" si="4"/>
        <v>5.5555555555555552E-2</v>
      </c>
      <c r="F19">
        <v>3</v>
      </c>
      <c r="G19" s="5">
        <f t="shared" si="5"/>
        <v>6.9124423963133645E-3</v>
      </c>
      <c r="H19" t="b">
        <v>0</v>
      </c>
      <c r="I19">
        <v>551.37124177099997</v>
      </c>
      <c r="J19">
        <f>1/I19</f>
        <v>1.8136600610289505E-3</v>
      </c>
      <c r="K19" t="s">
        <v>35</v>
      </c>
      <c r="M19" t="s">
        <v>25</v>
      </c>
      <c r="N19" t="s">
        <v>29</v>
      </c>
    </row>
    <row r="20" spans="1:24">
      <c r="B20" t="s">
        <v>80</v>
      </c>
      <c r="C20" s="5">
        <f t="shared" si="3"/>
        <v>0.14904420549581832</v>
      </c>
      <c r="D20">
        <v>91</v>
      </c>
      <c r="E20" s="6">
        <f t="shared" si="4"/>
        <v>0.84259259259259256</v>
      </c>
      <c r="F20">
        <v>301</v>
      </c>
      <c r="G20" s="5">
        <f t="shared" si="5"/>
        <v>0.69354838709677424</v>
      </c>
      <c r="H20" t="b">
        <v>0</v>
      </c>
      <c r="I20">
        <v>344.477582713</v>
      </c>
      <c r="J20">
        <f>1/I20</f>
        <v>2.9029465201314583E-3</v>
      </c>
    </row>
    <row r="21" spans="1:24">
      <c r="B21" t="s">
        <v>16</v>
      </c>
      <c r="C21" s="5">
        <f t="shared" si="3"/>
        <v>0.12813620071684589</v>
      </c>
      <c r="D21">
        <v>33</v>
      </c>
      <c r="E21" s="6">
        <f t="shared" si="4"/>
        <v>0.30555555555555558</v>
      </c>
      <c r="F21">
        <v>77</v>
      </c>
      <c r="G21" s="5">
        <f t="shared" si="5"/>
        <v>0.17741935483870969</v>
      </c>
      <c r="H21" t="b">
        <v>0</v>
      </c>
      <c r="I21">
        <v>214.18415042399999</v>
      </c>
      <c r="J21">
        <f>1/I21</f>
        <v>4.6688795507062271E-3</v>
      </c>
      <c r="K21" t="s">
        <v>33</v>
      </c>
      <c r="N21" t="s">
        <v>71</v>
      </c>
      <c r="V21" s="1">
        <f>SUM(V14:V19)</f>
        <v>1.8690000000000002</v>
      </c>
      <c r="W21" s="1"/>
      <c r="X21" s="1">
        <f>SUM(X14:X19)</f>
        <v>4.8140000000000001</v>
      </c>
    </row>
    <row r="22" spans="1:24">
      <c r="B22" t="s">
        <v>28</v>
      </c>
      <c r="C22" s="5">
        <f t="shared" si="3"/>
        <v>6.0291858678955451E-2</v>
      </c>
      <c r="D22">
        <v>9</v>
      </c>
      <c r="E22" s="6">
        <f t="shared" si="4"/>
        <v>8.3333333333333329E-2</v>
      </c>
      <c r="F22">
        <v>10</v>
      </c>
      <c r="G22" s="5">
        <f t="shared" si="5"/>
        <v>2.3041474654377881E-2</v>
      </c>
      <c r="H22" t="b">
        <v>0</v>
      </c>
      <c r="I22">
        <v>170.99157950700001</v>
      </c>
      <c r="J22">
        <f>1/I22</f>
        <v>5.8482411992636296E-3</v>
      </c>
      <c r="K22" t="s">
        <v>36</v>
      </c>
    </row>
    <row r="23" spans="1:24">
      <c r="B23" t="s">
        <v>17</v>
      </c>
      <c r="C23" s="5">
        <f t="shared" si="3"/>
        <v>0.15962621607782895</v>
      </c>
      <c r="D23">
        <v>69</v>
      </c>
      <c r="E23" s="6">
        <f t="shared" si="4"/>
        <v>0.63888888888888884</v>
      </c>
      <c r="F23">
        <v>208</v>
      </c>
      <c r="G23" s="5">
        <f t="shared" si="5"/>
        <v>0.47926267281105989</v>
      </c>
      <c r="H23" t="b">
        <v>0</v>
      </c>
      <c r="I23">
        <v>122.592017234</v>
      </c>
      <c r="J23">
        <f>1/I23</f>
        <v>8.1571379814334051E-3</v>
      </c>
      <c r="K23" t="s">
        <v>32</v>
      </c>
    </row>
    <row r="24" spans="1:24">
      <c r="B24" t="s">
        <v>22</v>
      </c>
      <c r="C24" s="5">
        <f t="shared" si="3"/>
        <v>4.8685782556750296E-2</v>
      </c>
      <c r="D24">
        <v>7</v>
      </c>
      <c r="E24" s="6">
        <f t="shared" si="4"/>
        <v>6.4814814814814811E-2</v>
      </c>
      <c r="F24">
        <v>7</v>
      </c>
      <c r="G24" s="5">
        <f t="shared" si="5"/>
        <v>1.6129032258064516E-2</v>
      </c>
      <c r="H24" t="b">
        <v>0</v>
      </c>
      <c r="I24">
        <v>84.060451375300005</v>
      </c>
      <c r="J24">
        <f>1/I24</f>
        <v>1.1896200694133271E-2</v>
      </c>
      <c r="K24" t="s">
        <v>36</v>
      </c>
    </row>
    <row r="25" spans="1:24">
      <c r="E25" s="4"/>
      <c r="G25" s="4"/>
    </row>
    <row r="26" spans="1:24">
      <c r="E26" s="4"/>
      <c r="G26" s="4"/>
    </row>
    <row r="27" spans="1:24">
      <c r="E27" s="4"/>
      <c r="G27" s="4"/>
    </row>
    <row r="28" spans="1:24">
      <c r="E28" s="4"/>
      <c r="G28" s="4"/>
    </row>
    <row r="29" spans="1:24">
      <c r="E29" s="4"/>
      <c r="G29" s="4"/>
    </row>
    <row r="30" spans="1:24">
      <c r="E30" s="4"/>
      <c r="G30" s="4"/>
    </row>
    <row r="31" spans="1:24">
      <c r="E31" s="4"/>
      <c r="G31" s="4"/>
    </row>
    <row r="32" spans="1:24">
      <c r="A32" s="1" t="s">
        <v>37</v>
      </c>
      <c r="B32">
        <v>232</v>
      </c>
      <c r="E32" s="4"/>
      <c r="G32" s="4"/>
    </row>
    <row r="33" spans="1:11">
      <c r="B33" t="s">
        <v>28</v>
      </c>
      <c r="C33" s="5">
        <f>E33-G33</f>
        <v>8.1896551724137928E-2</v>
      </c>
      <c r="D33">
        <v>19</v>
      </c>
      <c r="E33" s="5">
        <f>D33/$B$32</f>
        <v>8.1896551724137928E-2</v>
      </c>
      <c r="F33">
        <v>0</v>
      </c>
      <c r="G33" s="5">
        <f>F33/$B$41</f>
        <v>0</v>
      </c>
      <c r="H33" t="b">
        <v>0</v>
      </c>
      <c r="I33">
        <v>505290.60101599997</v>
      </c>
      <c r="J33">
        <f>1/I33</f>
        <v>1.9790591750356644E-6</v>
      </c>
    </row>
    <row r="34" spans="1:11">
      <c r="B34" t="s">
        <v>22</v>
      </c>
      <c r="C34" s="5">
        <f t="shared" ref="C34:C37" si="6">E34-G34</f>
        <v>6.0344827586206899E-2</v>
      </c>
      <c r="D34">
        <v>14</v>
      </c>
      <c r="E34" s="5">
        <f t="shared" ref="E34:E37" si="7">D34/$B$32</f>
        <v>6.0344827586206899E-2</v>
      </c>
      <c r="F34">
        <v>0</v>
      </c>
      <c r="G34" s="5">
        <f t="shared" ref="G34:G37" si="8">F34/$B$41</f>
        <v>0</v>
      </c>
      <c r="H34" t="b">
        <v>0</v>
      </c>
      <c r="I34">
        <v>15192.3103001</v>
      </c>
      <c r="J34">
        <f>1/I34</f>
        <v>6.5822773511505859E-5</v>
      </c>
    </row>
    <row r="35" spans="1:11">
      <c r="B35" t="s">
        <v>19</v>
      </c>
      <c r="C35" s="5">
        <f t="shared" si="6"/>
        <v>0.12097701149425286</v>
      </c>
      <c r="D35">
        <v>59</v>
      </c>
      <c r="E35" s="5">
        <f t="shared" si="7"/>
        <v>0.25431034482758619</v>
      </c>
      <c r="F35">
        <v>40</v>
      </c>
      <c r="G35" s="5">
        <f t="shared" si="8"/>
        <v>0.13333333333333333</v>
      </c>
      <c r="H35" t="b">
        <v>0</v>
      </c>
      <c r="I35">
        <v>1080.1189136099999</v>
      </c>
      <c r="J35">
        <f>1/I35</f>
        <v>9.2582398789571737E-4</v>
      </c>
      <c r="K35" t="s">
        <v>47</v>
      </c>
    </row>
    <row r="36" spans="1:11">
      <c r="B36" t="s">
        <v>40</v>
      </c>
      <c r="C36" s="5">
        <f t="shared" si="6"/>
        <v>4.172413793103448E-2</v>
      </c>
      <c r="D36">
        <v>12</v>
      </c>
      <c r="E36" s="5">
        <f t="shared" si="7"/>
        <v>5.1724137931034482E-2</v>
      </c>
      <c r="F36">
        <v>3</v>
      </c>
      <c r="G36" s="5">
        <f t="shared" si="8"/>
        <v>0.01</v>
      </c>
      <c r="H36" t="b">
        <v>0</v>
      </c>
      <c r="I36">
        <v>98.812109710499996</v>
      </c>
      <c r="J36">
        <f>1/I36</f>
        <v>1.0120217075921189E-2</v>
      </c>
    </row>
    <row r="37" spans="1:11">
      <c r="B37" t="s">
        <v>39</v>
      </c>
      <c r="C37" s="5">
        <f t="shared" si="6"/>
        <v>3.2126436781609195E-2</v>
      </c>
      <c r="D37">
        <v>9</v>
      </c>
      <c r="E37" s="5">
        <f t="shared" si="7"/>
        <v>3.8793103448275863E-2</v>
      </c>
      <c r="F37">
        <v>2</v>
      </c>
      <c r="G37" s="5">
        <f t="shared" si="8"/>
        <v>6.6666666666666671E-3</v>
      </c>
      <c r="H37" t="b">
        <v>0</v>
      </c>
      <c r="I37">
        <v>39.323722149600002</v>
      </c>
      <c r="J37">
        <f>1/I37</f>
        <v>2.5429942674187366E-2</v>
      </c>
      <c r="K37" t="s">
        <v>44</v>
      </c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A41" s="1" t="s">
        <v>42</v>
      </c>
      <c r="B41">
        <v>300</v>
      </c>
      <c r="E41" s="4"/>
      <c r="G41" s="4"/>
    </row>
    <row r="42" spans="1:11">
      <c r="B42" t="s">
        <v>43</v>
      </c>
      <c r="C42" s="5">
        <f t="shared" ref="C6:C46" si="9">E42-G42</f>
        <v>9.2356321839080463E-2</v>
      </c>
      <c r="D42">
        <v>29</v>
      </c>
      <c r="E42" s="6">
        <f>D42/$B$41</f>
        <v>9.6666666666666665E-2</v>
      </c>
      <c r="F42">
        <v>1</v>
      </c>
      <c r="G42" s="5">
        <f>F42/$B$32</f>
        <v>4.3103448275862068E-3</v>
      </c>
      <c r="H42" t="b">
        <v>0</v>
      </c>
      <c r="I42">
        <v>113440.790874</v>
      </c>
      <c r="J42">
        <f t="shared" ref="J42:J45" si="10">1/I42</f>
        <v>8.8151712650761713E-6</v>
      </c>
      <c r="K42" t="s">
        <v>45</v>
      </c>
    </row>
    <row r="43" spans="1:11">
      <c r="B43" t="s">
        <v>24</v>
      </c>
      <c r="C43" s="5">
        <f t="shared" si="9"/>
        <v>0.05</v>
      </c>
      <c r="D43">
        <v>15</v>
      </c>
      <c r="E43" s="6">
        <f t="shared" ref="E43:E46" si="11">D43/$B$41</f>
        <v>0.05</v>
      </c>
      <c r="F43">
        <v>0</v>
      </c>
      <c r="G43" s="5">
        <f t="shared" ref="G43:G46" si="12">F43/$B$32</f>
        <v>0</v>
      </c>
      <c r="H43" t="b">
        <v>0</v>
      </c>
      <c r="I43">
        <v>805.481209154</v>
      </c>
      <c r="J43">
        <f t="shared" si="10"/>
        <v>1.2414938904041024E-3</v>
      </c>
    </row>
    <row r="44" spans="1:11">
      <c r="B44" t="s">
        <v>11</v>
      </c>
      <c r="C44" s="5">
        <f t="shared" si="9"/>
        <v>5.6321839080459769E-2</v>
      </c>
      <c r="D44">
        <v>35</v>
      </c>
      <c r="E44" s="6">
        <f t="shared" si="11"/>
        <v>0.11666666666666667</v>
      </c>
      <c r="F44">
        <v>14</v>
      </c>
      <c r="G44" s="5">
        <f t="shared" si="12"/>
        <v>6.0344827586206899E-2</v>
      </c>
      <c r="H44" t="b">
        <v>0</v>
      </c>
      <c r="I44">
        <v>31.9490138952</v>
      </c>
      <c r="J44">
        <f t="shared" si="10"/>
        <v>3.1299870577546664E-2</v>
      </c>
    </row>
    <row r="45" spans="1:11">
      <c r="B45" t="s">
        <v>13</v>
      </c>
      <c r="C45" s="5">
        <f t="shared" si="9"/>
        <v>4.7471264367816096E-2</v>
      </c>
      <c r="D45">
        <v>22</v>
      </c>
      <c r="E45" s="6">
        <f t="shared" si="11"/>
        <v>7.3333333333333334E-2</v>
      </c>
      <c r="F45">
        <v>6</v>
      </c>
      <c r="G45" s="5">
        <f t="shared" si="12"/>
        <v>2.5862068965517241E-2</v>
      </c>
      <c r="H45" t="b">
        <v>0</v>
      </c>
      <c r="I45">
        <v>45.634076474300002</v>
      </c>
      <c r="J45">
        <f t="shared" si="10"/>
        <v>2.1913448836050745E-2</v>
      </c>
    </row>
    <row r="46" spans="1:11">
      <c r="B46" t="s">
        <v>46</v>
      </c>
      <c r="C46" s="5">
        <f t="shared" si="9"/>
        <v>6.7701149425287349E-2</v>
      </c>
      <c r="D46">
        <v>41</v>
      </c>
      <c r="E46" s="6">
        <f t="shared" si="11"/>
        <v>0.13666666666666666</v>
      </c>
      <c r="F46">
        <v>16</v>
      </c>
      <c r="G46" s="5">
        <f t="shared" si="12"/>
        <v>6.8965517241379309E-2</v>
      </c>
      <c r="H46" t="b">
        <v>0</v>
      </c>
      <c r="I46">
        <v>69.070577354500003</v>
      </c>
      <c r="J46">
        <f>1/I46</f>
        <v>1.4477944709620256E-2</v>
      </c>
    </row>
    <row r="54" spans="1:9">
      <c r="A54" s="1" t="s">
        <v>48</v>
      </c>
      <c r="B54" t="s">
        <v>22</v>
      </c>
      <c r="D54">
        <v>5</v>
      </c>
      <c r="F54">
        <v>8</v>
      </c>
      <c r="I54">
        <v>62117.036675900003</v>
      </c>
    </row>
    <row r="55" spans="1:9">
      <c r="A55" s="1"/>
      <c r="B55" t="s">
        <v>49</v>
      </c>
      <c r="D55">
        <v>2</v>
      </c>
      <c r="F55">
        <v>0</v>
      </c>
      <c r="I55">
        <v>1672.6144026500001</v>
      </c>
    </row>
    <row r="56" spans="1:9">
      <c r="B56" t="s">
        <v>50</v>
      </c>
      <c r="D56">
        <v>2</v>
      </c>
      <c r="F56">
        <v>0</v>
      </c>
      <c r="I56">
        <v>1672.6144026500001</v>
      </c>
    </row>
    <row r="57" spans="1:9">
      <c r="B57" t="s">
        <v>51</v>
      </c>
      <c r="D57">
        <v>2</v>
      </c>
      <c r="F57">
        <v>0</v>
      </c>
      <c r="I57">
        <v>1672.6144026500001</v>
      </c>
    </row>
    <row r="58" spans="1:9">
      <c r="B58" t="s">
        <v>21</v>
      </c>
      <c r="D58">
        <v>3</v>
      </c>
      <c r="F58">
        <v>5</v>
      </c>
      <c r="I58">
        <v>1063.3154804400001</v>
      </c>
    </row>
    <row r="59" spans="1:9">
      <c r="B59" t="s">
        <v>52</v>
      </c>
      <c r="D59">
        <v>2</v>
      </c>
      <c r="F59">
        <v>1</v>
      </c>
      <c r="I59">
        <v>727.79310185600002</v>
      </c>
    </row>
    <row r="60" spans="1:9">
      <c r="B60" t="s">
        <v>39</v>
      </c>
      <c r="D60">
        <v>3</v>
      </c>
      <c r="F60">
        <v>6</v>
      </c>
      <c r="I60">
        <v>602.05849959</v>
      </c>
    </row>
    <row r="61" spans="1:9">
      <c r="B61" t="s">
        <v>53</v>
      </c>
      <c r="D61">
        <v>2</v>
      </c>
      <c r="F61">
        <v>2</v>
      </c>
      <c r="I61">
        <v>345.964830818</v>
      </c>
    </row>
    <row r="62" spans="1:9">
      <c r="B62" t="s">
        <v>41</v>
      </c>
      <c r="D62">
        <v>2</v>
      </c>
      <c r="F62">
        <v>2</v>
      </c>
      <c r="I62">
        <v>345.964830818</v>
      </c>
    </row>
    <row r="63" spans="1:9">
      <c r="B63" t="s">
        <v>54</v>
      </c>
      <c r="D63">
        <v>2</v>
      </c>
      <c r="F63">
        <v>3</v>
      </c>
      <c r="I63">
        <v>177.70821317400001</v>
      </c>
    </row>
    <row r="64" spans="1:9">
      <c r="B64" t="s">
        <v>6</v>
      </c>
      <c r="D64">
        <v>11</v>
      </c>
      <c r="F64">
        <v>68</v>
      </c>
      <c r="I64">
        <v>161.991378475</v>
      </c>
    </row>
    <row r="65" spans="1:9">
      <c r="B65" t="s">
        <v>28</v>
      </c>
      <c r="D65">
        <v>3</v>
      </c>
      <c r="F65">
        <v>9</v>
      </c>
      <c r="I65">
        <v>137.415271795</v>
      </c>
    </row>
    <row r="66" spans="1:9">
      <c r="B66" t="s">
        <v>20</v>
      </c>
      <c r="D66">
        <v>20</v>
      </c>
      <c r="F66">
        <v>152</v>
      </c>
      <c r="I66">
        <v>70.742824153599997</v>
      </c>
    </row>
    <row r="67" spans="1:9">
      <c r="B67" t="s">
        <v>12</v>
      </c>
      <c r="D67">
        <v>7</v>
      </c>
      <c r="F67">
        <v>40</v>
      </c>
      <c r="I67">
        <v>68.156340598</v>
      </c>
    </row>
    <row r="68" spans="1:9">
      <c r="A68" s="1" t="s">
        <v>55</v>
      </c>
      <c r="B68" t="s">
        <v>56</v>
      </c>
      <c r="D68">
        <v>28</v>
      </c>
      <c r="F68">
        <v>0</v>
      </c>
      <c r="I68">
        <v>10893.8566937</v>
      </c>
    </row>
    <row r="69" spans="1:9">
      <c r="B69" t="s">
        <v>13</v>
      </c>
      <c r="D69">
        <v>26</v>
      </c>
      <c r="F69">
        <v>0</v>
      </c>
      <c r="I69">
        <v>6102.0951852799999</v>
      </c>
    </row>
    <row r="70" spans="1:9">
      <c r="B70" t="s">
        <v>57</v>
      </c>
      <c r="D70">
        <v>25</v>
      </c>
      <c r="F70">
        <v>0</v>
      </c>
      <c r="I70">
        <v>4562.9556514300002</v>
      </c>
    </row>
    <row r="71" spans="1:9">
      <c r="B71" t="s">
        <v>58</v>
      </c>
      <c r="D71">
        <v>44</v>
      </c>
      <c r="F71">
        <v>1</v>
      </c>
      <c r="I71">
        <v>1100.3043413</v>
      </c>
    </row>
    <row r="72" spans="1:9">
      <c r="B72" t="s">
        <v>40</v>
      </c>
      <c r="D72">
        <v>17</v>
      </c>
      <c r="F72">
        <v>0</v>
      </c>
      <c r="I72">
        <v>433.61134612199999</v>
      </c>
    </row>
    <row r="73" spans="1:9">
      <c r="B73" t="s">
        <v>59</v>
      </c>
      <c r="D73">
        <v>16</v>
      </c>
      <c r="F73">
        <v>0</v>
      </c>
      <c r="I73">
        <v>321.57001321000001</v>
      </c>
    </row>
    <row r="74" spans="1:9">
      <c r="B74" t="s">
        <v>8</v>
      </c>
      <c r="D74">
        <v>16</v>
      </c>
      <c r="F74">
        <v>0</v>
      </c>
      <c r="I74">
        <v>321.57001321000001</v>
      </c>
    </row>
    <row r="75" spans="1:9">
      <c r="B75" t="s">
        <v>24</v>
      </c>
      <c r="D75">
        <v>13</v>
      </c>
      <c r="F75">
        <v>0</v>
      </c>
      <c r="I75">
        <v>129.93313932199999</v>
      </c>
    </row>
    <row r="76" spans="1:9">
      <c r="B76" t="s">
        <v>10</v>
      </c>
      <c r="D76">
        <v>13</v>
      </c>
      <c r="F76">
        <v>0</v>
      </c>
      <c r="I76">
        <v>129.93313932199999</v>
      </c>
    </row>
    <row r="77" spans="1:9">
      <c r="B77" t="s">
        <v>46</v>
      </c>
      <c r="D77">
        <v>51</v>
      </c>
      <c r="F77">
        <v>2</v>
      </c>
      <c r="I77">
        <v>93.933587104400004</v>
      </c>
    </row>
    <row r="78" spans="1:9">
      <c r="B78" t="s">
        <v>60</v>
      </c>
      <c r="D78">
        <v>11</v>
      </c>
      <c r="F78">
        <v>0</v>
      </c>
      <c r="I78">
        <v>70.301846759200004</v>
      </c>
    </row>
    <row r="79" spans="1:9">
      <c r="B79" t="s">
        <v>61</v>
      </c>
      <c r="D79">
        <v>106</v>
      </c>
      <c r="F79">
        <v>6</v>
      </c>
      <c r="I79">
        <v>51.420010564899997</v>
      </c>
    </row>
    <row r="80" spans="1:9">
      <c r="B80" t="s">
        <v>17</v>
      </c>
      <c r="D80">
        <v>259</v>
      </c>
      <c r="F80">
        <v>18</v>
      </c>
      <c r="I80">
        <v>41.3462003307</v>
      </c>
    </row>
    <row r="81" spans="1:10">
      <c r="B81">
        <v>2016</v>
      </c>
      <c r="D81">
        <v>9</v>
      </c>
      <c r="F81">
        <v>0</v>
      </c>
      <c r="I81">
        <v>37.610324992499997</v>
      </c>
    </row>
    <row r="82" spans="1:10">
      <c r="B82" t="s">
        <v>23</v>
      </c>
      <c r="D82">
        <v>8</v>
      </c>
      <c r="F82">
        <v>0</v>
      </c>
      <c r="I82">
        <v>27.355121940899998</v>
      </c>
    </row>
    <row r="83" spans="1:10">
      <c r="B83" t="s">
        <v>62</v>
      </c>
      <c r="D83">
        <v>8</v>
      </c>
      <c r="F83">
        <v>0</v>
      </c>
      <c r="I83">
        <v>27.355121940899998</v>
      </c>
    </row>
    <row r="84" spans="1:10">
      <c r="B84" t="s">
        <v>63</v>
      </c>
      <c r="D84">
        <v>8</v>
      </c>
      <c r="F84">
        <v>0</v>
      </c>
      <c r="I84">
        <v>27.355121940899998</v>
      </c>
    </row>
    <row r="85" spans="1:10">
      <c r="B85" t="s">
        <v>64</v>
      </c>
      <c r="D85">
        <v>8</v>
      </c>
      <c r="F85">
        <v>0</v>
      </c>
      <c r="I85">
        <v>27.355121940899998</v>
      </c>
    </row>
    <row r="86" spans="1:10">
      <c r="B86" t="s">
        <v>18</v>
      </c>
      <c r="D86">
        <v>363</v>
      </c>
      <c r="F86">
        <v>27</v>
      </c>
      <c r="I86">
        <v>26.460160586800001</v>
      </c>
    </row>
    <row r="91" spans="1:10">
      <c r="A91" s="1" t="s">
        <v>74</v>
      </c>
      <c r="B91">
        <v>159</v>
      </c>
    </row>
    <row r="92" spans="1:10">
      <c r="B92" t="s">
        <v>0</v>
      </c>
      <c r="D92">
        <v>10</v>
      </c>
      <c r="E92">
        <f>D92/$B$91*100</f>
        <v>6.2893081761006293</v>
      </c>
      <c r="F92">
        <v>0</v>
      </c>
      <c r="I92">
        <v>38.741330766300003</v>
      </c>
      <c r="J92">
        <f>1/I92</f>
        <v>2.5812226379943355E-2</v>
      </c>
    </row>
    <row r="95" spans="1:10">
      <c r="A95" s="1" t="s">
        <v>75</v>
      </c>
      <c r="B95">
        <v>79</v>
      </c>
    </row>
    <row r="96" spans="1:10">
      <c r="B96" t="s">
        <v>16</v>
      </c>
      <c r="D96">
        <v>24</v>
      </c>
      <c r="E96">
        <f>D96/$B$95*100</f>
        <v>30.37974683544304</v>
      </c>
      <c r="F96">
        <v>21</v>
      </c>
      <c r="G96">
        <f>F96/$B$91*100</f>
        <v>13.20754716981132</v>
      </c>
      <c r="I96">
        <v>242.85920955700001</v>
      </c>
      <c r="J96">
        <f>1/I96</f>
        <v>4.1176120181898894E-3</v>
      </c>
    </row>
    <row r="97" spans="1:10">
      <c r="B97" t="s">
        <v>76</v>
      </c>
      <c r="D97">
        <v>9</v>
      </c>
      <c r="E97">
        <f t="shared" ref="E97:E99" si="13">D97/$B$95*100</f>
        <v>11.39240506329114</v>
      </c>
      <c r="F97">
        <v>5</v>
      </c>
      <c r="G97">
        <f t="shared" ref="G97:G99" si="14">F97/$B$91*100</f>
        <v>3.1446540880503147</v>
      </c>
      <c r="I97">
        <v>74.114175263800007</v>
      </c>
      <c r="J97">
        <f t="shared" ref="J97:J99" si="15">1/I97</f>
        <v>1.3492695512574036E-2</v>
      </c>
    </row>
    <row r="98" spans="1:10">
      <c r="B98" t="s">
        <v>15</v>
      </c>
      <c r="D98">
        <v>56</v>
      </c>
      <c r="E98">
        <f t="shared" si="13"/>
        <v>70.886075949367083</v>
      </c>
      <c r="F98">
        <v>73</v>
      </c>
      <c r="G98">
        <f t="shared" si="14"/>
        <v>45.911949685534594</v>
      </c>
      <c r="I98">
        <v>72.859334163900002</v>
      </c>
      <c r="J98">
        <f t="shared" si="15"/>
        <v>1.3725077390227857E-2</v>
      </c>
    </row>
    <row r="99" spans="1:10">
      <c r="B99" t="s">
        <v>20</v>
      </c>
      <c r="D99">
        <v>34</v>
      </c>
      <c r="E99">
        <f t="shared" si="13"/>
        <v>43.037974683544306</v>
      </c>
      <c r="F99">
        <v>42</v>
      </c>
      <c r="G99">
        <f t="shared" si="14"/>
        <v>26.415094339622641</v>
      </c>
      <c r="I99">
        <v>30.679398791899999</v>
      </c>
      <c r="J99">
        <f t="shared" si="15"/>
        <v>3.2595162857755246E-2</v>
      </c>
    </row>
    <row r="102" spans="1:10">
      <c r="A102" s="1" t="s">
        <v>78</v>
      </c>
      <c r="B102">
        <v>272</v>
      </c>
    </row>
    <row r="103" spans="1:10">
      <c r="A103" s="1" t="s">
        <v>77</v>
      </c>
      <c r="B103">
        <v>29</v>
      </c>
    </row>
    <row r="104" spans="1:10">
      <c r="B104" t="s">
        <v>16</v>
      </c>
      <c r="D104">
        <v>12</v>
      </c>
      <c r="E104">
        <f>D104/$B$103*100</f>
        <v>41.379310344827587</v>
      </c>
      <c r="F104">
        <v>48</v>
      </c>
      <c r="G104">
        <f>F104/$B$102 * 100</f>
        <v>17.647058823529413</v>
      </c>
      <c r="I104">
        <v>30.9332029015</v>
      </c>
    </row>
    <row r="105" spans="1:10">
      <c r="B105" t="s">
        <v>79</v>
      </c>
      <c r="D105">
        <v>9</v>
      </c>
      <c r="E105">
        <f>D105/$B$103*100</f>
        <v>31.03448275862069</v>
      </c>
      <c r="F105">
        <v>38</v>
      </c>
      <c r="G105">
        <f>F105/$B$102 * 100</f>
        <v>13.970588235294118</v>
      </c>
      <c r="I105">
        <v>153.69888408700001</v>
      </c>
    </row>
  </sheetData>
  <sortState ref="A33:X37">
    <sortCondition ref="J33:J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Chazan</dc:creator>
  <cp:lastModifiedBy>Jonah Chazan</cp:lastModifiedBy>
  <dcterms:created xsi:type="dcterms:W3CDTF">2016-05-01T14:51:59Z</dcterms:created>
  <dcterms:modified xsi:type="dcterms:W3CDTF">2016-05-13T17:36:27Z</dcterms:modified>
</cp:coreProperties>
</file>