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oratorio\Desktop\CURVE GRAN\curve luglio 2014\VAGA\"/>
    </mc:Choice>
  </mc:AlternateContent>
  <bookViews>
    <workbookView xWindow="0" yWindow="0" windowWidth="10155" windowHeight="8145"/>
  </bookViews>
  <sheets>
    <sheet name="Foglio1" sheetId="1" r:id="rId1"/>
    <sheet name="Foglio3" sheetId="2" r:id="rId2"/>
  </sheets>
  <calcPr calcId="152511"/>
</workbook>
</file>

<file path=xl/calcChain.xml><?xml version="1.0" encoding="utf-8"?>
<calcChain xmlns="http://schemas.openxmlformats.org/spreadsheetml/2006/main">
  <c r="B16" i="1" l="1"/>
  <c r="B35" i="1"/>
  <c r="B34" i="1"/>
  <c r="D35" i="1"/>
  <c r="D34" i="1"/>
  <c r="B33" i="1"/>
  <c r="D33" i="1" s="1"/>
  <c r="D32" i="1"/>
  <c r="D31" i="1"/>
  <c r="D30" i="1"/>
  <c r="D29" i="1"/>
  <c r="D28" i="1"/>
  <c r="D27" i="1"/>
  <c r="D26" i="1"/>
  <c r="D25" i="1"/>
  <c r="D24" i="1"/>
  <c r="D23" i="1"/>
  <c r="D36" i="1" s="1"/>
  <c r="E27" i="1" l="1"/>
  <c r="E35" i="1"/>
  <c r="E24" i="1"/>
  <c r="E28" i="1"/>
  <c r="E32" i="1"/>
  <c r="E29" i="1"/>
  <c r="E26" i="1"/>
  <c r="E30" i="1"/>
  <c r="E36" i="1"/>
  <c r="F23" i="1"/>
  <c r="G23" i="1" s="1"/>
  <c r="E34" i="1"/>
  <c r="E31" i="1"/>
  <c r="E25" i="1"/>
  <c r="E33" i="1"/>
  <c r="E23" i="1"/>
  <c r="F24" i="1" l="1"/>
  <c r="G24" i="1" s="1"/>
  <c r="F25" i="1" l="1"/>
  <c r="G25" i="1" s="1"/>
  <c r="F26" i="1"/>
  <c r="G26" i="1" s="1"/>
  <c r="F27" i="1" l="1"/>
  <c r="G27" i="1" s="1"/>
  <c r="F28" i="1" l="1"/>
  <c r="G28" i="1" s="1"/>
  <c r="F29" i="1" l="1"/>
  <c r="G29" i="1" s="1"/>
  <c r="F30" i="1" l="1"/>
  <c r="G30" i="1" s="1"/>
  <c r="F31" i="1" l="1"/>
  <c r="G31" i="1" s="1"/>
  <c r="F32" i="1" l="1"/>
  <c r="G32" i="1" s="1"/>
  <c r="F33" i="1" l="1"/>
  <c r="G33" i="1" s="1"/>
  <c r="F34" i="1" l="1"/>
  <c r="G34" i="1" s="1"/>
  <c r="F35" i="1" l="1"/>
  <c r="G35" i="1" s="1"/>
  <c r="B15" i="1" l="1"/>
  <c r="B14" i="1"/>
  <c r="D16" i="1" l="1"/>
  <c r="D15" i="1"/>
  <c r="D5" i="1"/>
  <c r="D6" i="1"/>
  <c r="D7" i="1"/>
  <c r="D8" i="1"/>
  <c r="D9" i="1"/>
  <c r="D10" i="1"/>
  <c r="D11" i="1"/>
  <c r="D12" i="1"/>
  <c r="D13" i="1"/>
  <c r="D14" i="1"/>
  <c r="D4" i="1"/>
  <c r="D17" i="1" l="1"/>
  <c r="E15" i="1" s="1"/>
  <c r="E11" i="1" l="1"/>
  <c r="E8" i="1"/>
  <c r="E13" i="1"/>
  <c r="E4" i="1"/>
  <c r="E12" i="1"/>
  <c r="E10" i="1"/>
  <c r="E6" i="1"/>
  <c r="E5" i="1"/>
  <c r="E7" i="1"/>
  <c r="E14" i="1"/>
  <c r="E9" i="1"/>
  <c r="E16" i="1"/>
  <c r="F4" i="1"/>
  <c r="F5" i="1" s="1"/>
  <c r="E17" i="1"/>
  <c r="G4" i="1" l="1"/>
  <c r="F6" i="1"/>
  <c r="G5" i="1"/>
  <c r="F7" i="1" l="1"/>
  <c r="G6" i="1"/>
  <c r="F8" i="1" l="1"/>
  <c r="G7" i="1"/>
  <c r="F9" i="1" l="1"/>
  <c r="G8" i="1"/>
  <c r="F10" i="1" l="1"/>
  <c r="G9" i="1"/>
  <c r="F11" i="1" l="1"/>
  <c r="G10" i="1"/>
  <c r="F12" i="1" l="1"/>
  <c r="G11" i="1"/>
  <c r="F13" i="1" l="1"/>
  <c r="G12" i="1"/>
  <c r="F14" i="1" l="1"/>
  <c r="G13" i="1"/>
  <c r="F15" i="1" l="1"/>
  <c r="F16" i="1" s="1"/>
  <c r="G14" i="1"/>
  <c r="G16" i="1" l="1"/>
  <c r="G15" i="1"/>
</calcChain>
</file>

<file path=xl/sharedStrings.xml><?xml version="1.0" encoding="utf-8"?>
<sst xmlns="http://schemas.openxmlformats.org/spreadsheetml/2006/main" count="41" uniqueCount="19">
  <si>
    <t>RIFERIMENTO</t>
  </si>
  <si>
    <t>diametro</t>
  </si>
  <si>
    <t>trattenuto (g)</t>
  </si>
  <si>
    <t>tara</t>
  </si>
  <si>
    <t>trattenuto netto (g)</t>
  </si>
  <si>
    <t>Trattenuto (%)</t>
  </si>
  <si>
    <t>passante (g)</t>
  </si>
  <si>
    <t>Passante (%)</t>
  </si>
  <si>
    <t>F</t>
  </si>
  <si>
    <r>
      <t>Apertura setaccio (</t>
    </r>
    <r>
      <rPr>
        <sz val="11"/>
        <color rgb="FF000000"/>
        <rFont val="Arial1"/>
      </rPr>
      <t>μm)</t>
    </r>
  </si>
  <si>
    <t>CURVA 0- 700</t>
  </si>
  <si>
    <t>diametro (μm)</t>
  </si>
  <si>
    <t>27% di polvere inpiù</t>
  </si>
  <si>
    <t>5% in più</t>
  </si>
  <si>
    <t>CURVA VALLI</t>
  </si>
  <si>
    <t>VAGA +POLVERE</t>
  </si>
  <si>
    <t xml:space="preserve">VAGA </t>
  </si>
  <si>
    <t>CURVA INDICATA DA VAGA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</si>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</sst>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[$€-410]&quot; &quot;#,##0.00;[Red]&quot;-&quot;[$€-410]&quot; &quot;#,##0.00"/>
  </numFmts>
  <fonts count="8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rgb="FF0000FF"/>
      <name val="Arial"/>
      <family val="2"/>
    </font>
    <font>
      <sz val="11"/>
      <color rgb="FF0000CC"/>
      <name val="Arial"/>
      <family val="2"/>
    </font>
    <font>
      <sz val="11"/>
      <color rgb="FF000000"/>
      <name val="Arial1"/>
    </font>
    <font>
      <sz val="11"/>
      <color rgb="FF3333FF"/>
      <name val="Arial"/>
      <family val="2"/>
    </font>
    <font>
      <sz val="11"/>
      <color rgb="FF7E00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65" fontId="2" fillId="0" borderId="0" applyBorder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left" indent="3"/>
    </xf>
    <xf numFmtId="0" fontId="6" fillId="0" borderId="0" xfId="0" applyFont="1"/>
    <xf numFmtId="0" fontId="6" fillId="0" borderId="0" xfId="0" applyFont="1" applyAlignment="1">
      <alignment horizontal="left" indent="3"/>
    </xf>
    <xf numFmtId="0" fontId="6" fillId="0" borderId="0" xfId="0" applyFont="1" applyFill="1"/>
    <xf numFmtId="0" fontId="6" fillId="0" borderId="0" xfId="0" applyFont="1" applyFill="1" applyAlignment="1">
      <alignment horizontal="left" indent="3"/>
    </xf>
    <xf numFmtId="0" fontId="7" fillId="0" borderId="1" xfId="0" applyFont="1" applyBorder="1"/>
    <xf numFmtId="164" fontId="7" fillId="0" borderId="1" xfId="0" applyNumberFormat="1" applyFont="1" applyBorder="1" applyAlignment="1">
      <alignment horizontal="left" indent="3"/>
    </xf>
    <xf numFmtId="0" fontId="7" fillId="0" borderId="0" xfId="0" applyFont="1"/>
    <xf numFmtId="0" fontId="7" fillId="0" borderId="0" xfId="0" applyFont="1" applyAlignment="1">
      <alignment horizontal="left" indent="3"/>
    </xf>
    <xf numFmtId="0" fontId="7" fillId="0" borderId="0" xfId="0" applyFont="1" applyFill="1"/>
    <xf numFmtId="0" fontId="7" fillId="0" borderId="0" xfId="0" applyFont="1" applyFill="1" applyAlignment="1">
      <alignment horizontal="left" indent="3"/>
    </xf>
    <xf numFmtId="0" fontId="0" fillId="0" borderId="0" xfId="0" applyAlignment="1">
      <alignment horizontal="left" indent="3"/>
    </xf>
    <xf numFmtId="0" fontId="0" fillId="2" borderId="0" xfId="0" applyFill="1"/>
    <xf numFmtId="0" fontId="0" fillId="3" borderId="0" xfId="0" applyFill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3" fillId="0" borderId="5" xfId="0" applyFont="1" applyBorder="1"/>
    <xf numFmtId="0" fontId="4" fillId="0" borderId="0" xfId="0" applyFont="1" applyBorder="1"/>
    <xf numFmtId="0" fontId="0" fillId="0" borderId="7" xfId="0" applyBorder="1"/>
    <xf numFmtId="0" fontId="0" fillId="0" borderId="8" xfId="0" applyFill="1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4" fillId="0" borderId="8" xfId="0" applyFont="1" applyBorder="1"/>
    <xf numFmtId="0" fontId="0" fillId="0" borderId="9" xfId="0" applyBorder="1"/>
  </cellXfs>
  <cellStyles count="5">
    <cellStyle name="Heading" xfId="1"/>
    <cellStyle name="Heading1" xfId="2"/>
    <cellStyle name="Normale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6634015507588033E-2"/>
          <c:y val="3.0681829163145727E-2"/>
          <c:w val="0.7990180839948865"/>
          <c:h val="0.88341495469397091"/>
        </c:manualLayout>
      </c:layout>
      <c:scatterChart>
        <c:scatterStyle val="smoothMarker"/>
        <c:varyColors val="0"/>
        <c:ser>
          <c:idx val="3"/>
          <c:order val="3"/>
          <c:tx>
            <c:strRef>
              <c:f>Foglio1!$D$21</c:f>
              <c:strCache>
                <c:ptCount val="1"/>
                <c:pt idx="0">
                  <c:v>VAGA 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Foglio1!$A$23:$A$34</c:f>
              <c:numCache>
                <c:formatCode>General</c:formatCode>
                <c:ptCount val="12"/>
                <c:pt idx="0">
                  <c:v>710</c:v>
                </c:pt>
                <c:pt idx="1">
                  <c:v>600</c:v>
                </c:pt>
                <c:pt idx="2">
                  <c:v>500</c:v>
                </c:pt>
                <c:pt idx="3">
                  <c:v>400</c:v>
                </c:pt>
                <c:pt idx="4">
                  <c:v>355</c:v>
                </c:pt>
                <c:pt idx="5">
                  <c:v>300</c:v>
                </c:pt>
                <c:pt idx="6">
                  <c:v>212</c:v>
                </c:pt>
                <c:pt idx="7">
                  <c:v>150</c:v>
                </c:pt>
                <c:pt idx="8">
                  <c:v>125</c:v>
                </c:pt>
                <c:pt idx="9">
                  <c:v>100</c:v>
                </c:pt>
                <c:pt idx="10">
                  <c:v>80</c:v>
                </c:pt>
                <c:pt idx="11">
                  <c:v>63</c:v>
                </c:pt>
              </c:numCache>
            </c:numRef>
          </c:xVal>
          <c:yVal>
            <c:numRef>
              <c:f>Foglio1!$G$23:$G$34</c:f>
              <c:numCache>
                <c:formatCode>General</c:formatCode>
                <c:ptCount val="12"/>
                <c:pt idx="0">
                  <c:v>96.331128908976098</c:v>
                </c:pt>
                <c:pt idx="1">
                  <c:v>91.254860257219761</c:v>
                </c:pt>
                <c:pt idx="2">
                  <c:v>81.319996012096638</c:v>
                </c:pt>
                <c:pt idx="3">
                  <c:v>65.32019540726462</c:v>
                </c:pt>
                <c:pt idx="4">
                  <c:v>59.700574922734361</c:v>
                </c:pt>
                <c:pt idx="5">
                  <c:v>54.878535110165828</c:v>
                </c:pt>
                <c:pt idx="6">
                  <c:v>47.308165232129198</c:v>
                </c:pt>
                <c:pt idx="7">
                  <c:v>22.642982951713122</c:v>
                </c:pt>
                <c:pt idx="8">
                  <c:v>14.07563723372435</c:v>
                </c:pt>
                <c:pt idx="9">
                  <c:v>6.1995280981024026</c:v>
                </c:pt>
                <c:pt idx="10">
                  <c:v>2.904522947060562</c:v>
                </c:pt>
                <c:pt idx="11">
                  <c:v>1.1099664351467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46200"/>
        <c:axId val="21194659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Foglio1!$D$2</c15:sqref>
                        </c15:formulaRef>
                      </c:ext>
                    </c:extLst>
                    <c:strCache>
                      <c:ptCount val="1"/>
                      <c:pt idx="0">
                        <c:v>VAGA +POLVERE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Foglio1!$A$4:$A$15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710</c:v>
                      </c:pt>
                      <c:pt idx="1">
                        <c:v>600</c:v>
                      </c:pt>
                      <c:pt idx="2">
                        <c:v>500</c:v>
                      </c:pt>
                      <c:pt idx="3">
                        <c:v>400</c:v>
                      </c:pt>
                      <c:pt idx="4">
                        <c:v>355</c:v>
                      </c:pt>
                      <c:pt idx="5">
                        <c:v>300</c:v>
                      </c:pt>
                      <c:pt idx="6">
                        <c:v>212</c:v>
                      </c:pt>
                      <c:pt idx="7">
                        <c:v>150</c:v>
                      </c:pt>
                      <c:pt idx="8">
                        <c:v>125</c:v>
                      </c:pt>
                      <c:pt idx="9">
                        <c:v>100</c:v>
                      </c:pt>
                      <c:pt idx="10">
                        <c:v>80</c:v>
                      </c:pt>
                      <c:pt idx="11">
                        <c:v>63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Foglio1!$G$4:$G$15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97.218513013025614</c:v>
                      </c:pt>
                      <c:pt idx="1">
                        <c:v>93.370033508855911</c:v>
                      </c:pt>
                      <c:pt idx="2">
                        <c:v>85.83809931722557</c:v>
                      </c:pt>
                      <c:pt idx="3">
                        <c:v>73.708145423395749</c:v>
                      </c:pt>
                      <c:pt idx="4">
                        <c:v>69.447733743165969</c:v>
                      </c:pt>
                      <c:pt idx="5">
                        <c:v>65.791993147061049</c:v>
                      </c:pt>
                      <c:pt idx="6">
                        <c:v>60.052656773575876</c:v>
                      </c:pt>
                      <c:pt idx="7">
                        <c:v>41.353203497014441</c:v>
                      </c:pt>
                      <c:pt idx="8">
                        <c:v>34.858028268373182</c:v>
                      </c:pt>
                      <c:pt idx="9">
                        <c:v>28.886901312640145</c:v>
                      </c:pt>
                      <c:pt idx="10">
                        <c:v>26.388853896349296</c:v>
                      </c:pt>
                      <c:pt idx="11">
                        <c:v>21.249149681287946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Foglio1!$K$1</c15:sqref>
                        </c15:formulaRef>
                      </c:ext>
                    </c:extLst>
                    <c:strCache>
                      <c:ptCount val="1"/>
                      <c:pt idx="0">
                        <c:v>RIFERIMENTO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Foglio1!$K$4:$K$15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710</c:v>
                      </c:pt>
                      <c:pt idx="1">
                        <c:v>600</c:v>
                      </c:pt>
                      <c:pt idx="2">
                        <c:v>500</c:v>
                      </c:pt>
                      <c:pt idx="3">
                        <c:v>400</c:v>
                      </c:pt>
                      <c:pt idx="4">
                        <c:v>355</c:v>
                      </c:pt>
                      <c:pt idx="5">
                        <c:v>300</c:v>
                      </c:pt>
                      <c:pt idx="6">
                        <c:v>212</c:v>
                      </c:pt>
                      <c:pt idx="7">
                        <c:v>150</c:v>
                      </c:pt>
                      <c:pt idx="8">
                        <c:v>125</c:v>
                      </c:pt>
                      <c:pt idx="9">
                        <c:v>100</c:v>
                      </c:pt>
                      <c:pt idx="10">
                        <c:v>80</c:v>
                      </c:pt>
                      <c:pt idx="11">
                        <c:v>63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Foglio1!$O$4:$O$15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99.480067341677909</c:v>
                      </c:pt>
                      <c:pt idx="1">
                        <c:v>88.634272089079019</c:v>
                      </c:pt>
                      <c:pt idx="2">
                        <c:v>79.904602755851059</c:v>
                      </c:pt>
                      <c:pt idx="3">
                        <c:v>70.790183255464754</c:v>
                      </c:pt>
                      <c:pt idx="4">
                        <c:v>65.590856672243817</c:v>
                      </c:pt>
                      <c:pt idx="5">
                        <c:v>59.395859048336064</c:v>
                      </c:pt>
                      <c:pt idx="6">
                        <c:v>50.559603520152073</c:v>
                      </c:pt>
                      <c:pt idx="7">
                        <c:v>41.484178969139919</c:v>
                      </c:pt>
                      <c:pt idx="8">
                        <c:v>37.324717702563163</c:v>
                      </c:pt>
                      <c:pt idx="9">
                        <c:v>32.125391119342225</c:v>
                      </c:pt>
                      <c:pt idx="10">
                        <c:v>28.225896181926519</c:v>
                      </c:pt>
                      <c:pt idx="11">
                        <c:v>22.766603269544532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Foglio1!$R$1</c15:sqref>
                        </c15:formulaRef>
                      </c:ext>
                    </c:extLst>
                    <c:strCache>
                      <c:ptCount val="1"/>
                      <c:pt idx="0">
                        <c:v>CURVA VALLI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Foglio1!$R$3:$R$14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710</c:v>
                      </c:pt>
                      <c:pt idx="1">
                        <c:v>600</c:v>
                      </c:pt>
                      <c:pt idx="2">
                        <c:v>500</c:v>
                      </c:pt>
                      <c:pt idx="3">
                        <c:v>400</c:v>
                      </c:pt>
                      <c:pt idx="4">
                        <c:v>355</c:v>
                      </c:pt>
                      <c:pt idx="5">
                        <c:v>300</c:v>
                      </c:pt>
                      <c:pt idx="6">
                        <c:v>212</c:v>
                      </c:pt>
                      <c:pt idx="7">
                        <c:v>150</c:v>
                      </c:pt>
                      <c:pt idx="8">
                        <c:v>125</c:v>
                      </c:pt>
                      <c:pt idx="9">
                        <c:v>100</c:v>
                      </c:pt>
                      <c:pt idx="10">
                        <c:v>80</c:v>
                      </c:pt>
                      <c:pt idx="11">
                        <c:v>63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Foglio1!$X$3:$X$14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99.501899707658922</c:v>
                      </c:pt>
                      <c:pt idx="1">
                        <c:v>98.792947144326845</c:v>
                      </c:pt>
                      <c:pt idx="2">
                        <c:v>94.164383282572601</c:v>
                      </c:pt>
                      <c:pt idx="3">
                        <c:v>76.186935308078603</c:v>
                      </c:pt>
                      <c:pt idx="4">
                        <c:v>68.137879050248046</c:v>
                      </c:pt>
                      <c:pt idx="5">
                        <c:v>60.738695975471877</c:v>
                      </c:pt>
                      <c:pt idx="6">
                        <c:v>42.455664999541632</c:v>
                      </c:pt>
                      <c:pt idx="7">
                        <c:v>24.994652297474872</c:v>
                      </c:pt>
                      <c:pt idx="8">
                        <c:v>19.45850692145499</c:v>
                      </c:pt>
                      <c:pt idx="9">
                        <c:v>17.463049922076344</c:v>
                      </c:pt>
                      <c:pt idx="10">
                        <c:v>14.995976490481096</c:v>
                      </c:pt>
                      <c:pt idx="11">
                        <c:v>11.582614364438298</c:v>
                      </c:pt>
                    </c:numCache>
                  </c:numRef>
                </c:yVal>
                <c:smooth val="1"/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Foglio1!$H$21</c15:sqref>
                        </c15:formulaRef>
                      </c:ext>
                    </c:extLst>
                    <c:strCache>
                      <c:ptCount val="1"/>
                      <c:pt idx="0">
                        <c:v>CURVA INDICATA DA VAGA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Foglio1!$A$23:$A$34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710</c:v>
                      </c:pt>
                      <c:pt idx="1">
                        <c:v>600</c:v>
                      </c:pt>
                      <c:pt idx="2">
                        <c:v>500</c:v>
                      </c:pt>
                      <c:pt idx="3">
                        <c:v>400</c:v>
                      </c:pt>
                      <c:pt idx="4">
                        <c:v>355</c:v>
                      </c:pt>
                      <c:pt idx="5">
                        <c:v>300</c:v>
                      </c:pt>
                      <c:pt idx="6">
                        <c:v>212</c:v>
                      </c:pt>
                      <c:pt idx="7">
                        <c:v>150</c:v>
                      </c:pt>
                      <c:pt idx="8">
                        <c:v>125</c:v>
                      </c:pt>
                      <c:pt idx="9">
                        <c:v>100</c:v>
                      </c:pt>
                      <c:pt idx="10">
                        <c:v>80</c:v>
                      </c:pt>
                      <c:pt idx="11">
                        <c:v>63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Foglio1!$H$23:$H$34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96.9</c:v>
                      </c:pt>
                      <c:pt idx="1">
                        <c:v>92.4</c:v>
                      </c:pt>
                      <c:pt idx="2">
                        <c:v>82.2</c:v>
                      </c:pt>
                      <c:pt idx="3">
                        <c:v>70.400000000000006</c:v>
                      </c:pt>
                      <c:pt idx="4">
                        <c:v>64</c:v>
                      </c:pt>
                      <c:pt idx="5">
                        <c:v>56.6</c:v>
                      </c:pt>
                      <c:pt idx="6">
                        <c:v>42.9</c:v>
                      </c:pt>
                      <c:pt idx="7">
                        <c:v>22.9</c:v>
                      </c:pt>
                      <c:pt idx="8">
                        <c:v>11.7</c:v>
                      </c:pt>
                      <c:pt idx="9">
                        <c:v>6.1</c:v>
                      </c:pt>
                      <c:pt idx="10">
                        <c:v>2.7</c:v>
                      </c:pt>
                      <c:pt idx="11">
                        <c:v>1</c:v>
                      </c:pt>
                    </c:numCache>
                  </c:numRef>
                </c:yVal>
                <c:smooth val="1"/>
              </c15:ser>
            </c15:filteredScatterSeries>
          </c:ext>
        </c:extLst>
      </c:scatterChart>
      <c:valAx>
        <c:axId val="211946200"/>
        <c:scaling>
          <c:logBase val="10"/>
          <c:orientation val="minMax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25000"/>
                  <a:lumOff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46592"/>
        <c:crosses val="autoZero"/>
        <c:crossBetween val="midCat"/>
      </c:valAx>
      <c:valAx>
        <c:axId val="2119465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946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465518948698339"/>
          <c:y val="0.28204337791680129"/>
          <c:w val="0.12129328878300215"/>
          <c:h val="0.392819314015628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t-IT"/>
  <c:roundedCorners val="0"/>
  <c:style val="2"/>
  <c:chart>
    <c:autoTitleDeleted val="1"/>
    <c:plotArea>
      <c:layout>
        <c:manualLayout>
          <c:xMode val="edge"/>
          <c:yMode val="edge"/>
          <c:x val="8.4770031166920043E-2"/>
          <c:y val="3.5532274727918596E-2"/>
          <c:w val="0.86919021539187713"/>
          <c:h val="0.89633203130528316"/>
        </c:manualLayout>
      </c:layout>
      <c:scatterChart>
        <c:scatterStyle val="lineMarker"/>
        <c:varyColors val="0"/>
        <c:ser>
          <c:idx val="0"/>
          <c:order val="0"/>
          <c:spPr>
            <a:ln w="28803" cap="rnd">
              <a:solidFill>
                <a:srgbClr val="004586"/>
              </a:solidFill>
              <a:prstDash val="solid"/>
              <a:round/>
            </a:ln>
          </c:spPr>
          <c:marker>
            <c:symbol val="square"/>
            <c:size val="7"/>
          </c:marker>
          <c:xVal>
            <c:numRef>
              <c:f>Foglio3!$A$3:$A$10</c:f>
              <c:numCache>
                <c:formatCode>General</c:formatCode>
                <c:ptCount val="8"/>
                <c:pt idx="0">
                  <c:v>600</c:v>
                </c:pt>
                <c:pt idx="1">
                  <c:v>500</c:v>
                </c:pt>
                <c:pt idx="2">
                  <c:v>400</c:v>
                </c:pt>
                <c:pt idx="3">
                  <c:v>212</c:v>
                </c:pt>
                <c:pt idx="4">
                  <c:v>150</c:v>
                </c:pt>
                <c:pt idx="5">
                  <c:v>125</c:v>
                </c:pt>
                <c:pt idx="6">
                  <c:v>80</c:v>
                </c:pt>
                <c:pt idx="7">
                  <c:v>63</c:v>
                </c:pt>
              </c:numCache>
            </c:numRef>
          </c:xVal>
          <c:yVal>
            <c:numRef>
              <c:f>Foglio3!$B$3:$B$10</c:f>
              <c:numCache>
                <c:formatCode>0.00;[Red]0.00</c:formatCode>
                <c:ptCount val="8"/>
                <c:pt idx="0">
                  <c:v>98.301624751100206</c:v>
                </c:pt>
                <c:pt idx="1">
                  <c:v>91.559995314826907</c:v>
                </c:pt>
                <c:pt idx="2">
                  <c:v>84.647691715609994</c:v>
                </c:pt>
                <c:pt idx="3">
                  <c:v>66.221575222127399</c:v>
                </c:pt>
                <c:pt idx="4">
                  <c:v>57.349865301273397</c:v>
                </c:pt>
                <c:pt idx="5">
                  <c:v>52.908990512524497</c:v>
                </c:pt>
                <c:pt idx="6">
                  <c:v>44.294965112193204</c:v>
                </c:pt>
                <c:pt idx="7">
                  <c:v>39.840704114585897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59592"/>
        <c:axId val="308962336"/>
      </c:scatterChart>
      <c:valAx>
        <c:axId val="308962336"/>
        <c:scaling>
          <c:orientation val="minMax"/>
          <c:max val="100"/>
        </c:scaling>
        <c:delete val="0"/>
        <c:axPos val="l"/>
        <c:majorGridlines>
          <c:spPr>
            <a:ln w="6345" cap="flat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1" i="0" u="none" strike="noStrike" kern="1200" baseline="0">
                    <a:solidFill>
                      <a:srgbClr val="000000"/>
                    </a:solidFill>
                    <a:latin typeface="Calibri"/>
                    <a:ea typeface=""/>
                    <a:cs typeface=""/>
                  </a:defRPr>
                </a:pPr>
                <a:r>
                  <a:rPr lang="it-IT" sz="1000" b="1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  <a:ea typeface=""/>
                    <a:cs typeface=""/>
                  </a:rPr>
                  <a:t>Diametro (µm)</a:t>
                </a:r>
                <a:br>
                  <a:rPr lang="it-IT" sz="1000" b="1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  <a:ea typeface=""/>
                    <a:cs typeface=""/>
                  </a:rPr>
                </a:br>
                <a:endParaRPr lang="it-IT" sz="1000" b="1" i="0" u="none" strike="noStrike" kern="1200" cap="none" spc="0" baseline="0">
                  <a:solidFill>
                    <a:srgbClr val="000000"/>
                  </a:solidFill>
                  <a:uFillTx/>
                  <a:latin typeface="Calibri"/>
                  <a:ea typeface=""/>
                  <a:cs typeface=""/>
                </a:endParaRPr>
              </a:p>
            </c:rich>
          </c:tx>
          <c:overlay val="0"/>
          <c:spPr>
            <a:noFill/>
            <a:ln>
              <a:noFill/>
            </a:ln>
          </c:spPr>
        </c:title>
        <c:numFmt formatCode="0.00;[Red]0.00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"/>
                <a:cs typeface=""/>
              </a:defRPr>
            </a:pPr>
            <a:endParaRPr lang="it-IT"/>
          </a:p>
        </c:txPr>
        <c:crossAx val="308959592"/>
        <c:crossesAt val="0"/>
        <c:crossBetween val="midCat"/>
      </c:valAx>
      <c:valAx>
        <c:axId val="308959592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1000" b="1" i="0" u="none" strike="noStrike" kern="1200" baseline="0">
                    <a:solidFill>
                      <a:srgbClr val="000000"/>
                    </a:solidFill>
                    <a:latin typeface="Calibri"/>
                    <a:ea typeface=""/>
                    <a:cs typeface=""/>
                  </a:defRPr>
                </a:pPr>
                <a:r>
                  <a:rPr lang="it-IT" sz="1000" b="1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  <a:ea typeface=""/>
                    <a:cs typeface=""/>
                  </a:rPr>
                  <a:t>Passante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6345" cap="flat">
            <a:solidFill>
              <a:srgbClr val="B3B3B3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"/>
                <a:cs typeface=""/>
              </a:defRPr>
            </a:pPr>
            <a:endParaRPr lang="it-IT"/>
          </a:p>
        </c:txPr>
        <c:crossAx val="308962336"/>
        <c:crossesAt val="0"/>
        <c:crossBetween val="midCat"/>
      </c:valAx>
      <c:spPr>
        <a:noFill/>
        <a:ln w="9528">
          <a:solidFill>
            <a:srgbClr val="B3B3B3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>
      <a:noFill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it-IT" sz="1000" b="0" i="0" u="none" strike="noStrike" kern="1200" baseline="0">
          <a:solidFill>
            <a:srgbClr val="000000"/>
          </a:solidFill>
          <a:latin typeface="Calibri"/>
          <a:ea typeface=""/>
          <a:cs typeface=""/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211666</xdr:colOff>
      <xdr:row>22</xdr:row>
      <xdr:rowOff>63501</xdr:rowOff>
    </xdr:from>
    <xdr:to>
      <xdr:col>19</xdr:col>
      <xdr:colOff>1026583</xdr:colOff>
      <xdr:row>44</xdr:row>
      <xdr:rowOff>127000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75959</xdr:colOff>
      <xdr:row>12</xdr:row>
      <xdr:rowOff>31318</xdr:rowOff>
    </xdr:from>
    <xdr:ext cx="5762521" cy="2826355"/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zoomScale="70" zoomScaleNormal="70" workbookViewId="0">
      <selection activeCell="G23" sqref="G23"/>
    </sheetView>
  </sheetViews>
  <sheetFormatPr defaultRowHeight="14.25"/>
  <cols>
    <col min="1" max="1" width="10.75" customWidth="1"/>
    <col min="2" max="2" width="16.25" customWidth="1"/>
    <col min="3" max="3" width="10.75" style="1" customWidth="1"/>
    <col min="4" max="4" width="15.5" customWidth="1"/>
    <col min="5" max="5" width="19" customWidth="1"/>
    <col min="6" max="6" width="10.75" customWidth="1"/>
    <col min="7" max="7" width="16" customWidth="1"/>
    <col min="8" max="11" width="10.75" customWidth="1"/>
    <col min="12" max="12" width="16.375" customWidth="1"/>
    <col min="13" max="13" width="13.125" customWidth="1"/>
    <col min="14" max="18" width="10.75" customWidth="1"/>
    <col min="19" max="19" width="14.125" customWidth="1"/>
    <col min="20" max="20" width="15.125" customWidth="1"/>
    <col min="21" max="25" width="10.75" customWidth="1"/>
    <col min="26" max="26" width="13.625" customWidth="1"/>
    <col min="27" max="27" width="13.125" customWidth="1"/>
    <col min="28" max="28" width="9" customWidth="1"/>
  </cols>
  <sheetData>
    <row r="1" spans="1:24">
      <c r="K1" t="s">
        <v>0</v>
      </c>
      <c r="R1" t="s">
        <v>14</v>
      </c>
    </row>
    <row r="2" spans="1:24">
      <c r="D2" t="s">
        <v>15</v>
      </c>
      <c r="K2" t="s">
        <v>10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</row>
    <row r="3" spans="1:24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K3" t="s">
        <v>11</v>
      </c>
      <c r="L3" t="s">
        <v>4</v>
      </c>
      <c r="M3" t="s">
        <v>5</v>
      </c>
      <c r="N3" t="s">
        <v>6</v>
      </c>
      <c r="O3" t="s">
        <v>7</v>
      </c>
      <c r="R3">
        <v>710</v>
      </c>
      <c r="S3">
        <v>5.3</v>
      </c>
      <c r="T3">
        <v>2.855</v>
      </c>
      <c r="U3">
        <v>2.4449999999999998</v>
      </c>
      <c r="V3">
        <v>0.49810029234107134</v>
      </c>
      <c r="W3">
        <v>488.42</v>
      </c>
      <c r="X3">
        <v>99.501899707658922</v>
      </c>
    </row>
    <row r="4" spans="1:24">
      <c r="A4">
        <v>710</v>
      </c>
      <c r="B4">
        <v>13.86</v>
      </c>
      <c r="C4" s="1">
        <v>2.82</v>
      </c>
      <c r="D4">
        <f t="shared" ref="D4:D15" si="0">B4-C4</f>
        <v>11.04</v>
      </c>
      <c r="E4">
        <f>(D4/$D$17)*100</f>
        <v>2.781486986974377</v>
      </c>
      <c r="F4">
        <f>D17-D4</f>
        <v>385.86999999999995</v>
      </c>
      <c r="G4">
        <f>(F4/$D$17)*100</f>
        <v>97.218513013025614</v>
      </c>
      <c r="K4">
        <v>710</v>
      </c>
      <c r="L4">
        <v>1</v>
      </c>
      <c r="M4">
        <v>0.51993265832209412</v>
      </c>
      <c r="N4">
        <v>191.33260000000001</v>
      </c>
      <c r="O4">
        <v>99.480067341677909</v>
      </c>
      <c r="R4" s="2">
        <v>600</v>
      </c>
      <c r="S4">
        <v>6.27</v>
      </c>
      <c r="T4">
        <v>2.79</v>
      </c>
      <c r="U4">
        <v>3.4799999999999995</v>
      </c>
      <c r="V4">
        <v>0.7089525633320769</v>
      </c>
      <c r="W4">
        <v>484.94</v>
      </c>
      <c r="X4">
        <v>98.792947144326845</v>
      </c>
    </row>
    <row r="5" spans="1:24">
      <c r="A5" s="2">
        <v>600</v>
      </c>
      <c r="B5">
        <v>18</v>
      </c>
      <c r="C5" s="1">
        <v>2.7250000000000001</v>
      </c>
      <c r="D5">
        <f t="shared" si="0"/>
        <v>15.275</v>
      </c>
      <c r="E5">
        <f t="shared" ref="E5:E16" si="1">(D5/$D$17)*100</f>
        <v>3.8484795041697115</v>
      </c>
      <c r="F5" s="3">
        <f>F4-D5</f>
        <v>370.59499999999997</v>
      </c>
      <c r="G5">
        <f t="shared" ref="G5:G16" si="2">(F5/$D$17)*100</f>
        <v>93.370033508855911</v>
      </c>
      <c r="K5">
        <v>600</v>
      </c>
      <c r="L5">
        <v>20.86</v>
      </c>
      <c r="M5">
        <v>10.845795252598881</v>
      </c>
      <c r="N5">
        <v>170.4726</v>
      </c>
      <c r="O5">
        <v>88.634272089079019</v>
      </c>
      <c r="R5">
        <v>500</v>
      </c>
      <c r="S5">
        <v>25.5</v>
      </c>
      <c r="T5">
        <v>2.78</v>
      </c>
      <c r="U5">
        <v>22.72</v>
      </c>
      <c r="V5">
        <v>4.6285638617542499</v>
      </c>
      <c r="W5">
        <v>462.22</v>
      </c>
      <c r="X5">
        <v>94.164383282572601</v>
      </c>
    </row>
    <row r="6" spans="1:24">
      <c r="A6">
        <v>500</v>
      </c>
      <c r="B6">
        <v>32.799999999999997</v>
      </c>
      <c r="C6" s="1">
        <v>2.9049999999999998</v>
      </c>
      <c r="D6">
        <f t="shared" si="0"/>
        <v>29.894999999999996</v>
      </c>
      <c r="E6">
        <f t="shared" si="1"/>
        <v>7.5319341916303433</v>
      </c>
      <c r="F6" s="3">
        <f t="shared" ref="F6:F16" si="3">F5-D6</f>
        <v>340.7</v>
      </c>
      <c r="G6">
        <f t="shared" si="2"/>
        <v>85.83809931722557</v>
      </c>
      <c r="K6">
        <v>500</v>
      </c>
      <c r="L6">
        <v>16.79</v>
      </c>
      <c r="M6">
        <v>8.7296693332279585</v>
      </c>
      <c r="N6">
        <v>153.68260000000001</v>
      </c>
      <c r="O6">
        <v>79.904602755851059</v>
      </c>
      <c r="R6">
        <v>400</v>
      </c>
      <c r="S6">
        <v>91.1</v>
      </c>
      <c r="T6">
        <v>2.855</v>
      </c>
      <c r="U6">
        <v>88.24499999999999</v>
      </c>
      <c r="V6">
        <v>17.977447974494005</v>
      </c>
      <c r="W6">
        <v>373.97500000000002</v>
      </c>
      <c r="X6">
        <v>76.186935308078603</v>
      </c>
    </row>
    <row r="7" spans="1:24">
      <c r="A7">
        <v>400</v>
      </c>
      <c r="B7">
        <v>51</v>
      </c>
      <c r="C7" s="1">
        <v>2.855</v>
      </c>
      <c r="D7">
        <f t="shared" si="0"/>
        <v>48.145000000000003</v>
      </c>
      <c r="E7">
        <f t="shared" si="1"/>
        <v>12.129953893829837</v>
      </c>
      <c r="F7" s="3">
        <f t="shared" si="3"/>
        <v>292.55500000000001</v>
      </c>
      <c r="G7">
        <f t="shared" si="2"/>
        <v>73.708145423395749</v>
      </c>
      <c r="K7">
        <v>400</v>
      </c>
      <c r="L7">
        <v>17.53</v>
      </c>
      <c r="M7">
        <v>9.11441950038631</v>
      </c>
      <c r="N7">
        <v>136.15260000000001</v>
      </c>
      <c r="O7">
        <v>70.790183255464754</v>
      </c>
      <c r="R7">
        <v>355</v>
      </c>
      <c r="S7">
        <v>42.3</v>
      </c>
      <c r="T7">
        <v>2.79</v>
      </c>
      <c r="U7">
        <v>39.51</v>
      </c>
      <c r="V7">
        <v>8.0490562578305642</v>
      </c>
      <c r="W7">
        <v>334.46500000000003</v>
      </c>
      <c r="X7">
        <v>68.137879050248046</v>
      </c>
    </row>
    <row r="8" spans="1:24">
      <c r="A8">
        <v>355</v>
      </c>
      <c r="B8">
        <v>19.7</v>
      </c>
      <c r="C8" s="1">
        <v>2.79</v>
      </c>
      <c r="D8">
        <f t="shared" si="0"/>
        <v>16.91</v>
      </c>
      <c r="E8">
        <f t="shared" si="1"/>
        <v>4.2604116802297751</v>
      </c>
      <c r="F8" s="3">
        <f t="shared" si="3"/>
        <v>275.64499999999998</v>
      </c>
      <c r="G8">
        <f t="shared" si="2"/>
        <v>69.447733743165969</v>
      </c>
      <c r="K8">
        <v>355</v>
      </c>
      <c r="L8">
        <v>10</v>
      </c>
      <c r="M8">
        <v>5.199326583220941</v>
      </c>
      <c r="N8">
        <v>126.15260000000001</v>
      </c>
      <c r="O8">
        <v>65.590856672243817</v>
      </c>
      <c r="R8" s="2">
        <v>300</v>
      </c>
      <c r="S8">
        <v>39.1</v>
      </c>
      <c r="T8">
        <v>2.78</v>
      </c>
      <c r="U8">
        <v>36.32</v>
      </c>
      <c r="V8">
        <v>7.3991830747761593</v>
      </c>
      <c r="W8">
        <v>298.14500000000004</v>
      </c>
      <c r="X8">
        <v>60.738695975471877</v>
      </c>
    </row>
    <row r="9" spans="1:24">
      <c r="A9">
        <v>300</v>
      </c>
      <c r="B9">
        <v>17.2</v>
      </c>
      <c r="C9" s="1">
        <v>2.69</v>
      </c>
      <c r="D9">
        <f t="shared" si="0"/>
        <v>14.51</v>
      </c>
      <c r="E9">
        <f t="shared" si="1"/>
        <v>3.655740596104911</v>
      </c>
      <c r="F9" s="3">
        <f t="shared" si="3"/>
        <v>261.13499999999999</v>
      </c>
      <c r="G9">
        <f t="shared" si="2"/>
        <v>65.791993147061049</v>
      </c>
      <c r="K9" s="2">
        <v>300</v>
      </c>
      <c r="L9">
        <v>11.914999999999999</v>
      </c>
      <c r="M9">
        <v>6.1949976239077502</v>
      </c>
      <c r="N9">
        <v>114.23760000000001</v>
      </c>
      <c r="O9">
        <v>59.395859048336064</v>
      </c>
      <c r="R9">
        <v>212</v>
      </c>
      <c r="S9">
        <v>92.5</v>
      </c>
      <c r="T9">
        <v>2.7549999999999999</v>
      </c>
      <c r="U9">
        <v>89.745000000000005</v>
      </c>
      <c r="V9">
        <v>18.283030975930245</v>
      </c>
      <c r="W9">
        <v>208.40000000000003</v>
      </c>
      <c r="X9">
        <v>42.455664999541632</v>
      </c>
    </row>
    <row r="10" spans="1:24">
      <c r="A10">
        <v>212</v>
      </c>
      <c r="B10">
        <v>25.5</v>
      </c>
      <c r="C10" s="1">
        <v>2.72</v>
      </c>
      <c r="D10">
        <f t="shared" si="0"/>
        <v>22.78</v>
      </c>
      <c r="E10">
        <f t="shared" si="1"/>
        <v>5.7393363734851741</v>
      </c>
      <c r="F10" s="3">
        <f t="shared" si="3"/>
        <v>238.35499999999999</v>
      </c>
      <c r="G10">
        <f t="shared" si="2"/>
        <v>60.052656773575876</v>
      </c>
      <c r="K10">
        <v>212</v>
      </c>
      <c r="L10">
        <v>16.995000000000001</v>
      </c>
      <c r="M10">
        <v>8.8362555281839903</v>
      </c>
      <c r="N10">
        <v>97.24260000000001</v>
      </c>
      <c r="O10">
        <v>50.559603520152073</v>
      </c>
      <c r="R10">
        <v>150</v>
      </c>
      <c r="S10">
        <v>88.5</v>
      </c>
      <c r="T10">
        <v>2.79</v>
      </c>
      <c r="U10">
        <v>85.71</v>
      </c>
      <c r="V10">
        <v>17.461012702066757</v>
      </c>
      <c r="W10">
        <v>122.69000000000004</v>
      </c>
      <c r="X10">
        <v>24.994652297474872</v>
      </c>
    </row>
    <row r="11" spans="1:24">
      <c r="A11">
        <v>150</v>
      </c>
      <c r="B11">
        <v>77.099999999999994</v>
      </c>
      <c r="C11" s="1">
        <v>2.88</v>
      </c>
      <c r="D11">
        <f t="shared" si="0"/>
        <v>74.22</v>
      </c>
      <c r="E11">
        <f t="shared" si="1"/>
        <v>18.699453276561439</v>
      </c>
      <c r="F11" s="3">
        <f t="shared" si="3"/>
        <v>164.13499999999999</v>
      </c>
      <c r="G11">
        <f t="shared" si="2"/>
        <v>41.353203497014441</v>
      </c>
      <c r="K11">
        <v>150</v>
      </c>
      <c r="L11">
        <v>17.454999999999998</v>
      </c>
      <c r="M11">
        <v>9.0754245510121514</v>
      </c>
      <c r="N11">
        <v>79.787600000000012</v>
      </c>
      <c r="O11">
        <v>41.484178969139919</v>
      </c>
      <c r="R11">
        <v>125</v>
      </c>
      <c r="S11">
        <v>30</v>
      </c>
      <c r="T11">
        <v>2.8250000000000002</v>
      </c>
      <c r="U11">
        <v>27.175000000000001</v>
      </c>
      <c r="V11">
        <v>5.5361453760198831</v>
      </c>
      <c r="W11">
        <v>95.515000000000043</v>
      </c>
      <c r="X11">
        <v>19.45850692145499</v>
      </c>
    </row>
    <row r="12" spans="1:24">
      <c r="A12">
        <v>125</v>
      </c>
      <c r="B12">
        <v>28.6</v>
      </c>
      <c r="C12" s="1">
        <v>2.82</v>
      </c>
      <c r="D12">
        <f t="shared" si="0"/>
        <v>25.78</v>
      </c>
      <c r="E12">
        <f t="shared" si="1"/>
        <v>6.495175228641255</v>
      </c>
      <c r="F12" s="3">
        <f t="shared" si="3"/>
        <v>138.35499999999999</v>
      </c>
      <c r="G12">
        <f t="shared" si="2"/>
        <v>34.858028268373182</v>
      </c>
      <c r="K12">
        <v>125</v>
      </c>
      <c r="L12">
        <v>8</v>
      </c>
      <c r="M12">
        <v>4.159461266576753</v>
      </c>
      <c r="N12">
        <v>71.787600000000012</v>
      </c>
      <c r="O12">
        <v>37.324717702563163</v>
      </c>
      <c r="R12">
        <v>100</v>
      </c>
      <c r="S12">
        <v>12.6</v>
      </c>
      <c r="T12">
        <v>2.8050000000000002</v>
      </c>
      <c r="U12">
        <v>9.7949999999999999</v>
      </c>
      <c r="V12">
        <v>1.995456999378648</v>
      </c>
      <c r="W12">
        <v>85.720000000000041</v>
      </c>
      <c r="X12">
        <v>17.463049922076344</v>
      </c>
    </row>
    <row r="13" spans="1:24">
      <c r="A13" s="2">
        <v>100</v>
      </c>
      <c r="B13">
        <v>26.4</v>
      </c>
      <c r="C13" s="1">
        <v>2.7</v>
      </c>
      <c r="D13">
        <f t="shared" si="0"/>
        <v>23.7</v>
      </c>
      <c r="E13">
        <f t="shared" si="1"/>
        <v>5.9711269557330384</v>
      </c>
      <c r="F13" s="3">
        <f t="shared" si="3"/>
        <v>114.65499999999999</v>
      </c>
      <c r="G13">
        <f t="shared" si="2"/>
        <v>28.886901312640145</v>
      </c>
      <c r="K13">
        <v>100</v>
      </c>
      <c r="L13">
        <v>10</v>
      </c>
      <c r="M13">
        <v>5.199326583220941</v>
      </c>
      <c r="N13">
        <v>61.787600000000012</v>
      </c>
      <c r="O13">
        <v>32.125391119342225</v>
      </c>
      <c r="R13">
        <v>80</v>
      </c>
      <c r="S13" s="2">
        <v>14.9</v>
      </c>
      <c r="T13">
        <v>2.79</v>
      </c>
      <c r="U13">
        <v>12.11</v>
      </c>
      <c r="V13">
        <v>2.4670734315952449</v>
      </c>
      <c r="W13">
        <v>73.610000000000042</v>
      </c>
      <c r="X13">
        <v>14.995976490481096</v>
      </c>
    </row>
    <row r="14" spans="1:24">
      <c r="A14">
        <v>80</v>
      </c>
      <c r="B14">
        <f>12.665</f>
        <v>12.664999999999999</v>
      </c>
      <c r="C14" s="1">
        <v>2.75</v>
      </c>
      <c r="D14">
        <f t="shared" si="0"/>
        <v>9.9149999999999991</v>
      </c>
      <c r="E14">
        <f t="shared" si="1"/>
        <v>2.4980474162908468</v>
      </c>
      <c r="F14" s="3">
        <f>F13-D14</f>
        <v>104.73999999999998</v>
      </c>
      <c r="G14">
        <f>(F14/$D$17)*100</f>
        <v>26.388853896349296</v>
      </c>
      <c r="K14">
        <v>80</v>
      </c>
      <c r="L14">
        <v>7.5</v>
      </c>
      <c r="M14">
        <v>3.8994949374157053</v>
      </c>
      <c r="N14">
        <v>54.287600000000012</v>
      </c>
      <c r="O14">
        <v>28.225896181926519</v>
      </c>
      <c r="R14">
        <v>63</v>
      </c>
      <c r="S14">
        <v>19.5</v>
      </c>
      <c r="T14">
        <v>2.7450000000000001</v>
      </c>
      <c r="U14">
        <v>16.754999999999999</v>
      </c>
      <c r="V14">
        <v>3.4133621260428013</v>
      </c>
      <c r="W14">
        <v>56.855000000000047</v>
      </c>
      <c r="X14">
        <v>11.582614364438298</v>
      </c>
    </row>
    <row r="15" spans="1:24">
      <c r="A15">
        <v>63</v>
      </c>
      <c r="B15" s="22">
        <f>8.13+15</f>
        <v>23.130000000000003</v>
      </c>
      <c r="C15" s="1">
        <v>2.73</v>
      </c>
      <c r="D15">
        <f t="shared" si="0"/>
        <v>20.400000000000002</v>
      </c>
      <c r="E15">
        <f>(D15/$D$17)*100</f>
        <v>5.1397042150613501</v>
      </c>
      <c r="F15" s="3">
        <f t="shared" si="3"/>
        <v>84.339999999999975</v>
      </c>
      <c r="G15">
        <f t="shared" si="2"/>
        <v>21.249149681287946</v>
      </c>
      <c r="K15">
        <v>63</v>
      </c>
      <c r="L15">
        <v>10.5</v>
      </c>
      <c r="M15">
        <v>5.4592929123819873</v>
      </c>
      <c r="N15">
        <v>43.787600000000012</v>
      </c>
      <c r="O15">
        <v>22.766603269544532</v>
      </c>
      <c r="R15" t="s">
        <v>8</v>
      </c>
      <c r="S15">
        <v>59.6</v>
      </c>
      <c r="T15">
        <v>2.7450000000000001</v>
      </c>
      <c r="U15">
        <v>56.855000000000004</v>
      </c>
      <c r="V15">
        <v>11.582614364438289</v>
      </c>
      <c r="W15">
        <v>0</v>
      </c>
      <c r="X15">
        <v>0</v>
      </c>
    </row>
    <row r="16" spans="1:24">
      <c r="A16" t="s">
        <v>8</v>
      </c>
      <c r="B16" s="21">
        <f>6.09+81</f>
        <v>87.09</v>
      </c>
      <c r="C16" s="1">
        <v>2.75</v>
      </c>
      <c r="D16">
        <f>B16-C16</f>
        <v>84.34</v>
      </c>
      <c r="E16">
        <f t="shared" si="1"/>
        <v>21.249149681287953</v>
      </c>
      <c r="F16" s="3">
        <f t="shared" si="3"/>
        <v>0</v>
      </c>
      <c r="G16">
        <f t="shared" si="2"/>
        <v>0</v>
      </c>
      <c r="K16" t="s">
        <v>8</v>
      </c>
      <c r="L16">
        <v>43.787599999999998</v>
      </c>
      <c r="M16">
        <v>22.766603269544525</v>
      </c>
      <c r="N16">
        <v>0</v>
      </c>
      <c r="O16">
        <v>0</v>
      </c>
      <c r="U16">
        <v>490.86500000000001</v>
      </c>
      <c r="V16">
        <v>99.999999999999986</v>
      </c>
    </row>
    <row r="17" spans="1:18">
      <c r="B17" s="21" t="s">
        <v>12</v>
      </c>
      <c r="D17">
        <f>SUM(D4:D16)</f>
        <v>396.90999999999997</v>
      </c>
      <c r="E17">
        <f>(D17/$D$17)*100</f>
        <v>100</v>
      </c>
      <c r="F17" s="3"/>
      <c r="L17">
        <v>192.33260000000001</v>
      </c>
      <c r="M17">
        <v>100</v>
      </c>
      <c r="R17" s="2"/>
    </row>
    <row r="18" spans="1:18">
      <c r="B18" s="22" t="s">
        <v>13</v>
      </c>
    </row>
    <row r="20" spans="1:18" ht="15" thickBot="1"/>
    <row r="21" spans="1:18">
      <c r="A21" s="24"/>
      <c r="B21" s="25"/>
      <c r="C21" s="26"/>
      <c r="D21" s="25" t="s">
        <v>16</v>
      </c>
      <c r="E21" s="25"/>
      <c r="F21" s="25"/>
      <c r="G21" s="27"/>
      <c r="H21" t="s">
        <v>17</v>
      </c>
    </row>
    <row r="22" spans="1:18">
      <c r="A22" s="28" t="s">
        <v>1</v>
      </c>
      <c r="B22" s="29" t="s">
        <v>2</v>
      </c>
      <c r="C22" s="30" t="s">
        <v>3</v>
      </c>
      <c r="D22" s="29" t="s">
        <v>4</v>
      </c>
      <c r="E22" s="29" t="s">
        <v>5</v>
      </c>
      <c r="F22" s="29" t="s">
        <v>6</v>
      </c>
      <c r="G22" s="31" t="s">
        <v>7</v>
      </c>
    </row>
    <row r="23" spans="1:18">
      <c r="A23" s="28">
        <v>710</v>
      </c>
      <c r="B23" s="29">
        <v>13.86</v>
      </c>
      <c r="C23" s="30">
        <v>2.82</v>
      </c>
      <c r="D23" s="29">
        <f t="shared" ref="D23:D34" si="4">B23-C23</f>
        <v>11.04</v>
      </c>
      <c r="E23" s="29">
        <f>(D23/$D$36)*100</f>
        <v>3.6688710910238953</v>
      </c>
      <c r="F23" s="29">
        <f>D36-D23</f>
        <v>289.86999999999989</v>
      </c>
      <c r="G23" s="31">
        <f>(F23/$D$36)*100</f>
        <v>96.331128908976098</v>
      </c>
      <c r="H23">
        <v>96.9</v>
      </c>
    </row>
    <row r="24" spans="1:18">
      <c r="A24" s="32">
        <v>600</v>
      </c>
      <c r="B24" s="29">
        <v>18</v>
      </c>
      <c r="C24" s="30">
        <v>2.7250000000000001</v>
      </c>
      <c r="D24" s="29">
        <f t="shared" si="4"/>
        <v>15.275</v>
      </c>
      <c r="E24" s="29">
        <f t="shared" ref="E24:E36" si="5">(D24/$D$36)*100</f>
        <v>5.0762686517563411</v>
      </c>
      <c r="F24" s="33">
        <f>F23-D24</f>
        <v>274.59499999999991</v>
      </c>
      <c r="G24" s="31">
        <f t="shared" ref="G24:G35" si="6">(F24/$D$36)*100</f>
        <v>91.254860257219761</v>
      </c>
      <c r="H24">
        <v>92.4</v>
      </c>
    </row>
    <row r="25" spans="1:18">
      <c r="A25" s="28">
        <v>500</v>
      </c>
      <c r="B25" s="29">
        <v>32.799999999999997</v>
      </c>
      <c r="C25" s="30">
        <v>2.9049999999999998</v>
      </c>
      <c r="D25" s="29">
        <f t="shared" si="4"/>
        <v>29.894999999999996</v>
      </c>
      <c r="E25" s="29">
        <f t="shared" si="5"/>
        <v>9.9348642451231282</v>
      </c>
      <c r="F25" s="33">
        <f t="shared" ref="F25:F32" si="7">F24-D25</f>
        <v>244.69999999999993</v>
      </c>
      <c r="G25" s="31">
        <f t="shared" si="6"/>
        <v>81.319996012096638</v>
      </c>
      <c r="H25">
        <v>82.2</v>
      </c>
    </row>
    <row r="26" spans="1:18">
      <c r="A26" s="28">
        <v>400</v>
      </c>
      <c r="B26" s="29">
        <v>51</v>
      </c>
      <c r="C26" s="30">
        <v>2.855</v>
      </c>
      <c r="D26" s="29">
        <f t="shared" si="4"/>
        <v>48.145000000000003</v>
      </c>
      <c r="E26" s="29">
        <f t="shared" si="5"/>
        <v>15.999800604832014</v>
      </c>
      <c r="F26" s="33">
        <f t="shared" si="7"/>
        <v>196.55499999999992</v>
      </c>
      <c r="G26" s="31">
        <f t="shared" si="6"/>
        <v>65.32019540726462</v>
      </c>
      <c r="H26">
        <v>70.400000000000006</v>
      </c>
    </row>
    <row r="27" spans="1:18">
      <c r="A27" s="28">
        <v>355</v>
      </c>
      <c r="B27" s="29">
        <v>19.7</v>
      </c>
      <c r="C27" s="30">
        <v>2.79</v>
      </c>
      <c r="D27" s="29">
        <f t="shared" si="4"/>
        <v>16.91</v>
      </c>
      <c r="E27" s="29">
        <f t="shared" si="5"/>
        <v>5.6196204845302598</v>
      </c>
      <c r="F27" s="33">
        <f t="shared" si="7"/>
        <v>179.64499999999992</v>
      </c>
      <c r="G27" s="31">
        <f t="shared" si="6"/>
        <v>59.700574922734361</v>
      </c>
      <c r="H27">
        <v>64</v>
      </c>
    </row>
    <row r="28" spans="1:18">
      <c r="A28" s="28">
        <v>300</v>
      </c>
      <c r="B28" s="29">
        <v>17.2</v>
      </c>
      <c r="C28" s="30">
        <v>2.69</v>
      </c>
      <c r="D28" s="29">
        <f t="shared" si="4"/>
        <v>14.51</v>
      </c>
      <c r="E28" s="29">
        <f t="shared" si="5"/>
        <v>4.8220398125685433</v>
      </c>
      <c r="F28" s="33">
        <f t="shared" si="7"/>
        <v>165.13499999999993</v>
      </c>
      <c r="G28" s="31">
        <f t="shared" si="6"/>
        <v>54.878535110165828</v>
      </c>
      <c r="H28">
        <v>56.6</v>
      </c>
    </row>
    <row r="29" spans="1:18">
      <c r="A29" s="28">
        <v>212</v>
      </c>
      <c r="B29" s="29">
        <v>25.5</v>
      </c>
      <c r="C29" s="30">
        <v>2.72</v>
      </c>
      <c r="D29" s="29">
        <f t="shared" si="4"/>
        <v>22.78</v>
      </c>
      <c r="E29" s="29">
        <f t="shared" si="5"/>
        <v>7.5703698780366242</v>
      </c>
      <c r="F29" s="33">
        <f t="shared" si="7"/>
        <v>142.35499999999993</v>
      </c>
      <c r="G29" s="31">
        <f t="shared" si="6"/>
        <v>47.308165232129198</v>
      </c>
      <c r="H29">
        <v>42.9</v>
      </c>
    </row>
    <row r="30" spans="1:18">
      <c r="A30" s="28">
        <v>150</v>
      </c>
      <c r="B30" s="29">
        <v>77.099999999999994</v>
      </c>
      <c r="C30" s="30">
        <v>2.88</v>
      </c>
      <c r="D30" s="29">
        <f t="shared" si="4"/>
        <v>74.22</v>
      </c>
      <c r="E30" s="29">
        <f t="shared" si="5"/>
        <v>24.665182280416079</v>
      </c>
      <c r="F30" s="33">
        <f t="shared" si="7"/>
        <v>68.134999999999934</v>
      </c>
      <c r="G30" s="31">
        <f t="shared" si="6"/>
        <v>22.642982951713122</v>
      </c>
      <c r="H30">
        <v>22.9</v>
      </c>
    </row>
    <row r="31" spans="1:18">
      <c r="A31" s="28">
        <v>125</v>
      </c>
      <c r="B31" s="29">
        <v>28.6</v>
      </c>
      <c r="C31" s="30">
        <v>2.82</v>
      </c>
      <c r="D31" s="29">
        <f t="shared" si="4"/>
        <v>25.78</v>
      </c>
      <c r="E31" s="29">
        <f t="shared" si="5"/>
        <v>8.5673457179887702</v>
      </c>
      <c r="F31" s="33">
        <f t="shared" si="7"/>
        <v>42.354999999999933</v>
      </c>
      <c r="G31" s="31">
        <f t="shared" si="6"/>
        <v>14.07563723372435</v>
      </c>
      <c r="H31">
        <v>11.7</v>
      </c>
    </row>
    <row r="32" spans="1:18">
      <c r="A32" s="32">
        <v>100</v>
      </c>
      <c r="B32" s="29">
        <v>26.4</v>
      </c>
      <c r="C32" s="30">
        <v>2.7</v>
      </c>
      <c r="D32" s="29">
        <f t="shared" si="4"/>
        <v>23.7</v>
      </c>
      <c r="E32" s="29">
        <f t="shared" si="5"/>
        <v>7.8761091356219488</v>
      </c>
      <c r="F32" s="33">
        <f t="shared" si="7"/>
        <v>18.654999999999934</v>
      </c>
      <c r="G32" s="31">
        <f t="shared" si="6"/>
        <v>6.1995280981024026</v>
      </c>
      <c r="H32">
        <v>6.1</v>
      </c>
    </row>
    <row r="33" spans="1:10">
      <c r="A33" s="28">
        <v>80</v>
      </c>
      <c r="B33" s="23">
        <f>12.665</f>
        <v>12.664999999999999</v>
      </c>
      <c r="C33" s="30">
        <v>2.75</v>
      </c>
      <c r="D33" s="29">
        <f t="shared" si="4"/>
        <v>9.9149999999999991</v>
      </c>
      <c r="E33" s="29">
        <f t="shared" si="5"/>
        <v>3.2950051510418401</v>
      </c>
      <c r="F33" s="33">
        <f>F32-D33</f>
        <v>8.7399999999999345</v>
      </c>
      <c r="G33" s="31">
        <f t="shared" si="6"/>
        <v>2.904522947060562</v>
      </c>
      <c r="H33">
        <v>2.7</v>
      </c>
    </row>
    <row r="34" spans="1:10">
      <c r="A34" s="28">
        <v>63</v>
      </c>
      <c r="B34" s="23">
        <f>8.13</f>
        <v>8.1300000000000008</v>
      </c>
      <c r="C34" s="30">
        <v>2.73</v>
      </c>
      <c r="D34" s="29">
        <f t="shared" si="4"/>
        <v>5.4</v>
      </c>
      <c r="E34" s="29">
        <f t="shared" si="5"/>
        <v>1.794556511913862</v>
      </c>
      <c r="F34" s="33">
        <f t="shared" ref="F34:F35" si="8">F33-D34</f>
        <v>3.3399999999999341</v>
      </c>
      <c r="G34" s="31">
        <f t="shared" si="6"/>
        <v>1.1099664351467</v>
      </c>
      <c r="H34">
        <v>1</v>
      </c>
    </row>
    <row r="35" spans="1:10">
      <c r="A35" s="28" t="s">
        <v>8</v>
      </c>
      <c r="B35" s="23">
        <f>6.09</f>
        <v>6.09</v>
      </c>
      <c r="C35" s="30">
        <v>2.75</v>
      </c>
      <c r="D35" s="29">
        <f>B35-C35</f>
        <v>3.34</v>
      </c>
      <c r="E35" s="29">
        <f t="shared" si="5"/>
        <v>1.1099664351467218</v>
      </c>
      <c r="F35" s="33">
        <f t="shared" si="8"/>
        <v>-6.5725203057809267E-14</v>
      </c>
      <c r="G35" s="31">
        <f t="shared" si="6"/>
        <v>-2.1842146508194905E-14</v>
      </c>
    </row>
    <row r="36" spans="1:10" ht="15" thickBot="1">
      <c r="A36" s="34"/>
      <c r="B36" s="35"/>
      <c r="C36" s="36"/>
      <c r="D36" s="37">
        <f>SUM(D23:D35)</f>
        <v>300.90999999999991</v>
      </c>
      <c r="E36" s="37">
        <f t="shared" si="5"/>
        <v>100</v>
      </c>
      <c r="F36" s="38"/>
      <c r="G36" s="39"/>
    </row>
    <row r="37" spans="1:10">
      <c r="B37" s="23"/>
    </row>
    <row r="38" spans="1:10">
      <c r="B38" s="23"/>
    </row>
    <row r="44" spans="1:10">
      <c r="J44" t="s">
        <v>18</v>
      </c>
    </row>
  </sheetData>
  <sortState ref="C5:C15">
    <sortCondition ref="C5:C15"/>
  </sortState>
  <pageMargins left="0" right="0" top="0.39409448818897608" bottom="0.39409448818897608" header="0" footer="0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RowHeight="14.25"/>
  <cols>
    <col min="1" max="1" width="10.75" customWidth="1"/>
    <col min="2" max="2" width="10.375" style="20" customWidth="1"/>
    <col min="3" max="14" width="10.75" customWidth="1"/>
    <col min="15" max="15" width="9" customWidth="1"/>
  </cols>
  <sheetData>
    <row r="1" spans="1:14">
      <c r="B1"/>
      <c r="M1" s="4"/>
      <c r="N1" s="4"/>
    </row>
    <row r="2" spans="1:14" ht="42.75">
      <c r="A2" s="5" t="s">
        <v>9</v>
      </c>
      <c r="B2" s="6" t="s">
        <v>7</v>
      </c>
      <c r="H2" s="1"/>
      <c r="M2" s="4"/>
      <c r="N2" s="7"/>
    </row>
    <row r="3" spans="1:14">
      <c r="A3" s="8">
        <v>600</v>
      </c>
      <c r="B3" s="9">
        <v>98.301624751100206</v>
      </c>
      <c r="G3" s="10"/>
      <c r="H3" s="11"/>
      <c r="M3" s="12"/>
      <c r="N3" s="13"/>
    </row>
    <row r="4" spans="1:14">
      <c r="A4" s="14">
        <v>500</v>
      </c>
      <c r="B4" s="15">
        <v>91.559995314826907</v>
      </c>
      <c r="G4" s="16"/>
      <c r="H4" s="17"/>
      <c r="M4" s="18"/>
      <c r="N4" s="19"/>
    </row>
    <row r="5" spans="1:14">
      <c r="A5" s="8">
        <v>400</v>
      </c>
      <c r="B5" s="9">
        <v>84.647691715609994</v>
      </c>
      <c r="G5" s="10"/>
      <c r="H5" s="11"/>
      <c r="M5" s="12"/>
      <c r="N5" s="13"/>
    </row>
    <row r="6" spans="1:14">
      <c r="A6" s="14">
        <v>212</v>
      </c>
      <c r="B6" s="15">
        <v>66.221575222127399</v>
      </c>
      <c r="G6" s="16"/>
      <c r="H6" s="17"/>
      <c r="M6" s="18"/>
      <c r="N6" s="19"/>
    </row>
    <row r="7" spans="1:14">
      <c r="A7" s="14">
        <v>150</v>
      </c>
      <c r="B7" s="15">
        <v>57.349865301273397</v>
      </c>
      <c r="G7" s="16"/>
      <c r="H7" s="17"/>
      <c r="M7" s="18"/>
      <c r="N7" s="19"/>
    </row>
    <row r="8" spans="1:14">
      <c r="A8" s="8">
        <v>125</v>
      </c>
      <c r="B8" s="9">
        <v>52.908990512524497</v>
      </c>
      <c r="G8" s="10"/>
      <c r="H8" s="11"/>
      <c r="M8" s="12"/>
      <c r="N8" s="13"/>
    </row>
    <row r="9" spans="1:14">
      <c r="A9" s="14">
        <v>80</v>
      </c>
      <c r="B9" s="15">
        <v>44.294965112193204</v>
      </c>
      <c r="M9" s="18"/>
      <c r="N9" s="19"/>
    </row>
    <row r="10" spans="1:14">
      <c r="A10" s="8">
        <v>63</v>
      </c>
      <c r="B10" s="9">
        <v>39.840704114585897</v>
      </c>
      <c r="M10" s="12"/>
      <c r="N10" s="13"/>
    </row>
    <row r="11" spans="1:14">
      <c r="A11" s="16"/>
      <c r="B11" s="17"/>
      <c r="K11">
        <v>0</v>
      </c>
      <c r="M11" s="18"/>
      <c r="N11" s="19"/>
    </row>
    <row r="12" spans="1:14">
      <c r="A12" s="10"/>
      <c r="B12" s="11"/>
      <c r="M12" s="12"/>
      <c r="N12" s="13"/>
    </row>
    <row r="13" spans="1:14">
      <c r="A13" s="16"/>
      <c r="B13" s="17"/>
      <c r="G13" s="16"/>
      <c r="M13" s="18"/>
      <c r="N13" s="19"/>
    </row>
    <row r="14" spans="1:14">
      <c r="A14" s="10"/>
      <c r="B14" s="11"/>
      <c r="M14" s="12"/>
      <c r="N14" s="13"/>
    </row>
    <row r="15" spans="1:14">
      <c r="A15" s="16"/>
      <c r="B15" s="17"/>
      <c r="M15" s="18"/>
      <c r="N15" s="19"/>
    </row>
    <row r="16" spans="1:14">
      <c r="A16" s="10"/>
      <c r="B16" s="11"/>
      <c r="M16" s="12"/>
      <c r="N16" s="13"/>
    </row>
    <row r="17" spans="1:14">
      <c r="A17" s="16"/>
      <c r="B17" s="17"/>
      <c r="M17" s="18"/>
      <c r="N17" s="19"/>
    </row>
    <row r="18" spans="1:14">
      <c r="A18" s="10"/>
      <c r="B18" s="11"/>
      <c r="M18" s="12"/>
      <c r="N18" s="13"/>
    </row>
    <row r="19" spans="1:14">
      <c r="A19" s="16"/>
      <c r="B19" s="17"/>
      <c r="M19" s="4"/>
      <c r="N19" s="4"/>
    </row>
    <row r="20" spans="1:14">
      <c r="M20" s="4"/>
      <c r="N20" s="4"/>
    </row>
  </sheetData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01</dc:creator>
  <cp:lastModifiedBy>lab 01</cp:lastModifiedBy>
  <cp:revision>39</cp:revision>
  <dcterms:created xsi:type="dcterms:W3CDTF">2014-03-04T08:54:47Z</dcterms:created>
  <dcterms:modified xsi:type="dcterms:W3CDTF">2015-01-29T09:56:54Z</dcterms:modified>
</cp:coreProperties>
</file>