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LUPO\curve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A3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F3" i="1"/>
  <c r="G3" i="1"/>
  <c r="J3" i="1"/>
  <c r="B3" i="2"/>
  <c r="A4" i="2"/>
  <c r="F4" i="1"/>
  <c r="G4" i="1"/>
  <c r="J4" i="1"/>
  <c r="B4" i="2"/>
  <c r="A5" i="2"/>
  <c r="F5" i="1"/>
  <c r="G5" i="1"/>
  <c r="J5" i="1"/>
  <c r="B5" i="2"/>
  <c r="A6" i="2"/>
  <c r="F6" i="1"/>
  <c r="G6" i="1"/>
  <c r="J6" i="1"/>
  <c r="B6" i="2"/>
  <c r="A7" i="2"/>
  <c r="F7" i="1"/>
  <c r="G7" i="1"/>
  <c r="J7" i="1"/>
  <c r="B7" i="2"/>
  <c r="A8" i="2"/>
  <c r="F8" i="1"/>
  <c r="G8" i="1"/>
  <c r="J8" i="1"/>
  <c r="B8" i="2"/>
  <c r="A9" i="2"/>
  <c r="F9" i="1"/>
  <c r="G9" i="1"/>
  <c r="J9" i="1"/>
  <c r="B9" i="2"/>
  <c r="A10" i="2"/>
  <c r="F10" i="1"/>
  <c r="G10" i="1"/>
  <c r="J10" i="1"/>
  <c r="B10" i="2"/>
  <c r="A11" i="2"/>
  <c r="F11" i="1"/>
  <c r="G11" i="1"/>
  <c r="J11" i="1"/>
  <c r="B11" i="2"/>
  <c r="A12" i="2"/>
  <c r="F12" i="1"/>
  <c r="G12" i="1"/>
  <c r="J12" i="1"/>
  <c r="B12" i="2"/>
  <c r="A13" i="2"/>
  <c r="F13" i="1"/>
  <c r="G13" i="1"/>
  <c r="J13" i="1"/>
  <c r="B13" i="2"/>
  <c r="E4" i="1"/>
  <c r="E8" i="1"/>
  <c r="E12" i="1"/>
  <c r="E7" i="1"/>
  <c r="E13" i="1"/>
  <c r="E9" i="1"/>
  <c r="E11" i="1"/>
  <c r="E3" i="1"/>
  <c r="E5" i="1"/>
  <c r="E6" i="1"/>
  <c r="E10" i="1"/>
  <c r="E14" i="1"/>
  <c r="E15" i="1"/>
  <c r="J14" i="1"/>
</calcChain>
</file>

<file path=xl/sharedStrings.xml><?xml version="1.0" encoding="utf-8"?>
<sst xmlns="http://schemas.openxmlformats.org/spreadsheetml/2006/main" count="22" uniqueCount="15">
  <si>
    <t>Diametro</t>
  </si>
  <si>
    <t>peso lordo</t>
  </si>
  <si>
    <t>tara</t>
  </si>
  <si>
    <t>peso netto</t>
  </si>
  <si>
    <t>Trattenuto %</t>
  </si>
  <si>
    <t>passante</t>
  </si>
  <si>
    <t>Passante %</t>
  </si>
  <si>
    <t>[nm]</t>
  </si>
  <si>
    <t>[g]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</si>
  <si>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</si>
  <si>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-</t>
  </si>
  <si>
    <t>Sieve (µm)</t>
  </si>
  <si>
    <t>Passing (%)</t>
  </si>
  <si>
    <t xml:space="preserve"> </t>
  </si>
  <si>
    <t>Arena Beneficiada 25-75 comp407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</si>
</sst>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65" formatCode="0.0E+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  <xf numFmtId="165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180</c:v>
                </c:pt>
                <c:pt idx="7">
                  <c:v>125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95.478179195598926</c:v>
                </c:pt>
                <c:pt idx="1">
                  <c:v>91.727885679782631</c:v>
                </c:pt>
                <c:pt idx="2">
                  <c:v>85.253765388614937</c:v>
                </c:pt>
                <c:pt idx="3">
                  <c:v>67.236925966924943</c:v>
                </c:pt>
                <c:pt idx="4">
                  <c:v>58.948039314347035</c:v>
                </c:pt>
                <c:pt idx="5">
                  <c:v>50.333769413974693</c:v>
                </c:pt>
                <c:pt idx="6">
                  <c:v>37.13058937975913</c:v>
                </c:pt>
                <c:pt idx="7">
                  <c:v>16.695179631679569</c:v>
                </c:pt>
                <c:pt idx="8">
                  <c:v>8.9128174163899097</c:v>
                </c:pt>
                <c:pt idx="9">
                  <c:v>5.4744892824796079</c:v>
                </c:pt>
                <c:pt idx="10">
                  <c:v>2.9016134983730706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99016"/>
        <c:axId val="315399408"/>
      </c:scatterChart>
      <c:valAx>
        <c:axId val="3153990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9408"/>
        <c:crosses val="autoZero"/>
        <c:crossBetween val="midCat"/>
      </c:valAx>
      <c:valAx>
        <c:axId val="31539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180</c:v>
                </c:pt>
                <c:pt idx="7">
                  <c:v>125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95.478179195598926</c:v>
                </c:pt>
                <c:pt idx="1">
                  <c:v>91.727885679782631</c:v>
                </c:pt>
                <c:pt idx="2">
                  <c:v>85.253765388614937</c:v>
                </c:pt>
                <c:pt idx="3">
                  <c:v>67.236925966924943</c:v>
                </c:pt>
                <c:pt idx="4">
                  <c:v>58.948039314347035</c:v>
                </c:pt>
                <c:pt idx="5">
                  <c:v>50.333769413974693</c:v>
                </c:pt>
                <c:pt idx="6">
                  <c:v>37.13058937975913</c:v>
                </c:pt>
                <c:pt idx="7">
                  <c:v>16.695179631679569</c:v>
                </c:pt>
                <c:pt idx="8">
                  <c:v>8.9128174163899097</c:v>
                </c:pt>
                <c:pt idx="9">
                  <c:v>5.4744892824796079</c:v>
                </c:pt>
                <c:pt idx="10">
                  <c:v>2.9016134983730706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97448"/>
        <c:axId val="315397056"/>
      </c:scatterChart>
      <c:valAx>
        <c:axId val="3153974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7056"/>
        <c:crosses val="autoZero"/>
        <c:crossBetween val="midCat"/>
      </c:valAx>
      <c:valAx>
        <c:axId val="31539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39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17</xdr:row>
      <xdr:rowOff>123825</xdr:rowOff>
    </xdr:from>
    <xdr:to>
      <xdr:col>10</xdr:col>
      <xdr:colOff>752475</xdr:colOff>
      <xdr:row>31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76200</xdr:rowOff>
    </xdr:from>
    <xdr:to>
      <xdr:col>6</xdr:col>
      <xdr:colOff>171450</xdr:colOff>
      <xdr:row>28</xdr:row>
      <xdr:rowOff>85725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C15" sqref="C15"/>
    </sheetView>
  </sheetViews>
  <sheetFormatPr defaultRowHeight="14.25"/>
  <cols>
    <col min="1" max="17" width="10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0</v>
      </c>
      <c r="J1" s="1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I2" s="3" t="s">
        <v>9</v>
      </c>
      <c r="J2" s="3" t="s">
        <v>10</v>
      </c>
    </row>
    <row r="3" spans="1:10">
      <c r="A3">
        <v>710</v>
      </c>
      <c r="B3">
        <v>16.3</v>
      </c>
      <c r="C3">
        <v>2.82</v>
      </c>
      <c r="D3">
        <f t="shared" ref="D3:D14" si="0">B3-C3</f>
        <v>13.48</v>
      </c>
      <c r="E3" s="11">
        <f t="shared" ref="E3:E14" si="1">D3/$D$15*100</f>
        <v>4.5218208044010595</v>
      </c>
      <c r="F3">
        <f>D15-D3</f>
        <v>284.63</v>
      </c>
      <c r="G3">
        <f t="shared" ref="G3:G13" si="2">F3/$D$15*100</f>
        <v>95.478179195598926</v>
      </c>
      <c r="I3" s="1">
        <v>710</v>
      </c>
      <c r="J3" s="12">
        <f t="shared" ref="J3:J14" si="3">G3</f>
        <v>95.478179195598926</v>
      </c>
    </row>
    <row r="4" spans="1:10">
      <c r="A4">
        <v>600</v>
      </c>
      <c r="B4">
        <v>13.9</v>
      </c>
      <c r="C4">
        <v>2.72</v>
      </c>
      <c r="D4">
        <f t="shared" si="0"/>
        <v>11.18</v>
      </c>
      <c r="E4" s="11">
        <f t="shared" si="1"/>
        <v>3.7502935158163093</v>
      </c>
      <c r="F4">
        <f>F3-D4</f>
        <v>273.45</v>
      </c>
      <c r="G4">
        <f t="shared" si="2"/>
        <v>91.727885679782631</v>
      </c>
      <c r="I4" s="1">
        <v>600</v>
      </c>
      <c r="J4" s="12">
        <f t="shared" si="3"/>
        <v>91.727885679782631</v>
      </c>
    </row>
    <row r="5" spans="1:10">
      <c r="A5">
        <v>500</v>
      </c>
      <c r="B5">
        <v>22.2</v>
      </c>
      <c r="C5">
        <v>2.9</v>
      </c>
      <c r="D5">
        <f t="shared" si="0"/>
        <v>19.3</v>
      </c>
      <c r="E5" s="11">
        <f t="shared" si="1"/>
        <v>6.4741202911676901</v>
      </c>
      <c r="F5">
        <f>F4-D5</f>
        <v>254.14999999999998</v>
      </c>
      <c r="G5">
        <f t="shared" si="2"/>
        <v>85.253765388614937</v>
      </c>
      <c r="I5" s="1">
        <v>500</v>
      </c>
      <c r="J5" s="12">
        <f t="shared" si="3"/>
        <v>85.253765388614937</v>
      </c>
    </row>
    <row r="6" spans="1:10">
      <c r="A6">
        <v>355</v>
      </c>
      <c r="B6">
        <v>56.5</v>
      </c>
      <c r="C6">
        <v>2.79</v>
      </c>
      <c r="D6">
        <f t="shared" si="0"/>
        <v>53.71</v>
      </c>
      <c r="E6" s="11">
        <f t="shared" si="1"/>
        <v>18.01683942168998</v>
      </c>
      <c r="F6">
        <f>F5-D6</f>
        <v>200.43999999999997</v>
      </c>
      <c r="G6">
        <f t="shared" si="2"/>
        <v>67.236925966924943</v>
      </c>
      <c r="I6" s="1">
        <v>355</v>
      </c>
      <c r="J6" s="12">
        <f t="shared" si="3"/>
        <v>67.236925966924943</v>
      </c>
    </row>
    <row r="7" spans="1:10">
      <c r="A7">
        <v>300</v>
      </c>
      <c r="B7">
        <v>27.4</v>
      </c>
      <c r="C7">
        <v>2.69</v>
      </c>
      <c r="D7">
        <f t="shared" si="0"/>
        <v>24.709999999999997</v>
      </c>
      <c r="E7" s="11">
        <f t="shared" si="1"/>
        <v>8.2888866525779061</v>
      </c>
      <c r="F7">
        <f t="shared" ref="F7:F11" si="4">F6-D7</f>
        <v>175.72999999999996</v>
      </c>
      <c r="G7">
        <f t="shared" si="2"/>
        <v>58.948039314347035</v>
      </c>
      <c r="I7" s="1">
        <v>300</v>
      </c>
      <c r="J7" s="12">
        <f t="shared" si="3"/>
        <v>58.948039314347035</v>
      </c>
    </row>
    <row r="8" spans="1:10">
      <c r="A8">
        <v>250</v>
      </c>
      <c r="B8">
        <v>28.4</v>
      </c>
      <c r="C8">
        <v>2.72</v>
      </c>
      <c r="D8">
        <f t="shared" si="0"/>
        <v>25.68</v>
      </c>
      <c r="E8" s="11">
        <f t="shared" si="1"/>
        <v>8.6142699003723457</v>
      </c>
      <c r="F8">
        <f t="shared" si="4"/>
        <v>150.04999999999995</v>
      </c>
      <c r="G8">
        <f t="shared" si="2"/>
        <v>50.333769413974693</v>
      </c>
      <c r="I8" s="1">
        <v>250</v>
      </c>
      <c r="J8" s="12">
        <f t="shared" si="3"/>
        <v>50.333769413974693</v>
      </c>
    </row>
    <row r="9" spans="1:10">
      <c r="A9">
        <v>180</v>
      </c>
      <c r="B9">
        <v>42</v>
      </c>
      <c r="C9">
        <v>2.64</v>
      </c>
      <c r="D9">
        <f t="shared" si="0"/>
        <v>39.36</v>
      </c>
      <c r="E9" s="11">
        <f t="shared" si="1"/>
        <v>13.203180034215556</v>
      </c>
      <c r="F9">
        <f t="shared" si="4"/>
        <v>110.68999999999996</v>
      </c>
      <c r="G9">
        <f t="shared" si="2"/>
        <v>37.13058937975913</v>
      </c>
      <c r="I9" s="1">
        <v>180</v>
      </c>
      <c r="J9" s="12">
        <f t="shared" si="3"/>
        <v>37.13058937975913</v>
      </c>
    </row>
    <row r="10" spans="1:10">
      <c r="A10">
        <v>125</v>
      </c>
      <c r="B10">
        <v>63.8</v>
      </c>
      <c r="C10">
        <v>2.88</v>
      </c>
      <c r="D10">
        <f t="shared" si="0"/>
        <v>60.919999999999995</v>
      </c>
      <c r="E10" s="11">
        <f t="shared" si="1"/>
        <v>20.435409748079568</v>
      </c>
      <c r="F10">
        <f t="shared" si="4"/>
        <v>49.76999999999996</v>
      </c>
      <c r="G10">
        <f t="shared" si="2"/>
        <v>16.695179631679569</v>
      </c>
      <c r="I10" s="1">
        <v>125</v>
      </c>
      <c r="J10" s="12">
        <f t="shared" si="3"/>
        <v>16.695179631679569</v>
      </c>
    </row>
    <row r="11" spans="1:10">
      <c r="A11">
        <v>100</v>
      </c>
      <c r="B11">
        <v>25.9</v>
      </c>
      <c r="C11">
        <v>2.7</v>
      </c>
      <c r="D11">
        <f t="shared" si="0"/>
        <v>23.2</v>
      </c>
      <c r="E11" s="11">
        <f t="shared" si="1"/>
        <v>7.7823622152896581</v>
      </c>
      <c r="F11">
        <f t="shared" si="4"/>
        <v>26.569999999999961</v>
      </c>
      <c r="G11">
        <f t="shared" si="2"/>
        <v>8.9128174163899097</v>
      </c>
      <c r="I11" s="1">
        <v>100</v>
      </c>
      <c r="J11" s="12">
        <f t="shared" si="3"/>
        <v>8.9128174163899097</v>
      </c>
    </row>
    <row r="12" spans="1:10">
      <c r="A12">
        <v>80</v>
      </c>
      <c r="B12">
        <v>13</v>
      </c>
      <c r="C12">
        <v>2.75</v>
      </c>
      <c r="D12">
        <f t="shared" si="0"/>
        <v>10.25</v>
      </c>
      <c r="E12" s="11">
        <f t="shared" si="1"/>
        <v>3.4383281339103009</v>
      </c>
      <c r="F12">
        <f>F11-D12</f>
        <v>16.319999999999961</v>
      </c>
      <c r="G12">
        <f t="shared" si="2"/>
        <v>5.4744892824796079</v>
      </c>
      <c r="I12" s="1">
        <v>80</v>
      </c>
      <c r="J12" s="12">
        <f t="shared" si="3"/>
        <v>5.4744892824796079</v>
      </c>
    </row>
    <row r="13" spans="1:10">
      <c r="A13">
        <v>63</v>
      </c>
      <c r="B13">
        <v>10.4</v>
      </c>
      <c r="C13">
        <v>2.73</v>
      </c>
      <c r="D13">
        <f t="shared" si="0"/>
        <v>7.67</v>
      </c>
      <c r="E13" s="11">
        <f t="shared" si="1"/>
        <v>2.5728757841065377</v>
      </c>
      <c r="F13">
        <f>F12-D13</f>
        <v>8.6499999999999613</v>
      </c>
      <c r="G13">
        <f t="shared" si="2"/>
        <v>2.9016134983730706</v>
      </c>
      <c r="I13" s="1">
        <v>63</v>
      </c>
      <c r="J13" s="12">
        <f t="shared" si="3"/>
        <v>2.9016134983730706</v>
      </c>
    </row>
    <row r="14" spans="1:10">
      <c r="A14" t="s">
        <v>10</v>
      </c>
      <c r="B14">
        <v>11.4</v>
      </c>
      <c r="C14">
        <v>2.75</v>
      </c>
      <c r="D14">
        <f t="shared" si="0"/>
        <v>8.65</v>
      </c>
      <c r="E14" s="11">
        <f t="shared" si="1"/>
        <v>2.9016134983730839</v>
      </c>
      <c r="F14" s="10">
        <v>0</v>
      </c>
      <c r="G14">
        <v>0</v>
      </c>
      <c r="I14" t="s">
        <v>10</v>
      </c>
      <c r="J14">
        <f t="shared" si="3"/>
        <v>0</v>
      </c>
    </row>
    <row r="15" spans="1:10">
      <c r="D15">
        <f>SUM(D3:D14)</f>
        <v>298.11</v>
      </c>
      <c r="E15">
        <f>SUM(E3:E14)</f>
        <v>100</v>
      </c>
    </row>
    <row r="20" spans="12:17">
      <c r="L20" s="2"/>
      <c r="M20" s="2"/>
      <c r="N20" s="2"/>
      <c r="O20" s="2"/>
      <c r="Q20" s="2"/>
    </row>
    <row r="21" spans="12:17">
      <c r="M21" t="s">
        <v>13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" sqref="C1"/>
    </sheetView>
  </sheetViews>
  <sheetFormatPr defaultRowHeight="14.25"/>
  <cols>
    <col min="1" max="1" width="9.125" customWidth="1"/>
    <col min="2" max="2" width="9.625" customWidth="1"/>
    <col min="3" max="7" width="10.75" customWidth="1"/>
  </cols>
  <sheetData>
    <row r="1" spans="1:7">
      <c r="C1" s="4" t="s">
        <v>14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f>Sheet1!I3</f>
        <v>710</v>
      </c>
      <c r="B3" s="8">
        <f>Sheet1!J3</f>
        <v>95.478179195598926</v>
      </c>
      <c r="D3" s="4"/>
      <c r="E3" s="4"/>
    </row>
    <row r="4" spans="1:7">
      <c r="A4" s="7">
        <f>Sheet1!I4</f>
        <v>600</v>
      </c>
      <c r="B4" s="9">
        <f>Sheet1!J4</f>
        <v>91.727885679782631</v>
      </c>
      <c r="D4" s="4"/>
      <c r="E4" s="4"/>
    </row>
    <row r="5" spans="1:7">
      <c r="A5" s="6">
        <f>Sheet1!I5</f>
        <v>500</v>
      </c>
      <c r="B5" s="8">
        <f>Sheet1!J5</f>
        <v>85.253765388614937</v>
      </c>
      <c r="D5" s="4"/>
      <c r="E5" s="4"/>
    </row>
    <row r="6" spans="1:7">
      <c r="A6" s="7">
        <f>Sheet1!I6</f>
        <v>355</v>
      </c>
      <c r="B6" s="9">
        <f>Sheet1!J6</f>
        <v>67.236925966924943</v>
      </c>
      <c r="D6" s="4"/>
      <c r="E6" s="4"/>
    </row>
    <row r="7" spans="1:7">
      <c r="A7" s="6">
        <f>Sheet1!I7</f>
        <v>300</v>
      </c>
      <c r="B7" s="8">
        <f>Sheet1!J7</f>
        <v>58.948039314347035</v>
      </c>
      <c r="D7" s="4"/>
      <c r="E7" s="4"/>
    </row>
    <row r="8" spans="1:7">
      <c r="A8" s="7">
        <f>Sheet1!I8</f>
        <v>250</v>
      </c>
      <c r="B8" s="9">
        <f>Sheet1!J8</f>
        <v>50.333769413974693</v>
      </c>
      <c r="D8" s="4"/>
      <c r="E8" s="4"/>
    </row>
    <row r="9" spans="1:7">
      <c r="A9" s="6">
        <f>Sheet1!I9</f>
        <v>180</v>
      </c>
      <c r="B9" s="8">
        <f>Sheet1!J9</f>
        <v>37.13058937975913</v>
      </c>
      <c r="D9" s="4"/>
      <c r="E9" s="4"/>
    </row>
    <row r="10" spans="1:7">
      <c r="A10" s="7">
        <f>Sheet1!I10</f>
        <v>125</v>
      </c>
      <c r="B10" s="9">
        <f>Sheet1!J10</f>
        <v>16.695179631679569</v>
      </c>
      <c r="D10" s="4"/>
      <c r="E10" s="4"/>
    </row>
    <row r="11" spans="1:7">
      <c r="A11" s="6">
        <f>Sheet1!I11</f>
        <v>100</v>
      </c>
      <c r="B11" s="8">
        <f>Sheet1!J11</f>
        <v>8.9128174163899097</v>
      </c>
      <c r="D11" s="4"/>
      <c r="E11" s="4"/>
    </row>
    <row r="12" spans="1:7">
      <c r="A12" s="7">
        <f>Sheet1!I12</f>
        <v>80</v>
      </c>
      <c r="B12" s="9">
        <f>Sheet1!J12</f>
        <v>5.4744892824796079</v>
      </c>
      <c r="D12" s="4"/>
      <c r="E12" s="4"/>
    </row>
    <row r="13" spans="1:7">
      <c r="A13" s="6">
        <f>Sheet1!I13</f>
        <v>63</v>
      </c>
      <c r="B13" s="8">
        <f>Sheet1!J13</f>
        <v>2.9016134983730706</v>
      </c>
      <c r="D13" s="4"/>
      <c r="E13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7</cp:revision>
  <cp:lastPrinted>2015-07-09T10:27:52Z</cp:lastPrinted>
  <dcterms:created xsi:type="dcterms:W3CDTF">2009-04-16T11:32:48Z</dcterms:created>
  <dcterms:modified xsi:type="dcterms:W3CDTF">2015-07-17T14:14:29Z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