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Laboratorio\Documents\CURVE GRANULOMETRICHE\curve Maria Grazia\Benin\Sable fin\"/>
    </mc:Choice>
  </mc:AlternateContent>
  <xr:revisionPtr revIDLastSave="0" documentId="8_{273556A8-1EDA-4BC5-8597-D2906124D4C2}" xr6:coauthVersionLast="34" xr6:coauthVersionMax="34" xr10:uidLastSave="{00000000-0000-0000-0000-000000000000}"/>
  <bookViews>
    <workbookView xWindow="0" yWindow="0" windowWidth="192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79020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4" i="3"/>
  <c r="D3" i="3"/>
  <c r="D4" i="3"/>
  <c r="D5" i="3"/>
  <c r="D6" i="3"/>
  <c r="D7" i="3"/>
  <c r="D8" i="3"/>
  <c r="D9" i="3"/>
  <c r="D10" i="3"/>
  <c r="E10" i="3"/>
  <c r="F3" i="3"/>
  <c r="G9" i="3"/>
  <c r="J9" i="3"/>
  <c r="I9" i="3"/>
  <c r="E9" i="3"/>
  <c r="G8" i="3"/>
  <c r="J8" i="3"/>
  <c r="I8" i="3"/>
  <c r="E8" i="3"/>
  <c r="G7" i="3"/>
  <c r="J7" i="3"/>
  <c r="I7" i="3"/>
  <c r="E7" i="3"/>
  <c r="G6" i="3"/>
  <c r="J6" i="3"/>
  <c r="I6" i="3"/>
  <c r="E6" i="3"/>
  <c r="G5" i="3"/>
  <c r="J5" i="3"/>
  <c r="I5" i="3"/>
  <c r="E5" i="3"/>
  <c r="G4" i="3"/>
  <c r="J4" i="3"/>
  <c r="I4" i="3"/>
  <c r="E4" i="3"/>
  <c r="G3" i="3"/>
  <c r="J3" i="3"/>
  <c r="I3" i="3"/>
  <c r="E3" i="3"/>
  <c r="I4" i="1"/>
  <c r="I5" i="1"/>
  <c r="I6" i="1"/>
  <c r="I7" i="1"/>
  <c r="I8" i="1"/>
  <c r="I9" i="1"/>
  <c r="I10" i="1"/>
  <c r="I11" i="1"/>
  <c r="J4" i="1"/>
  <c r="J5" i="1"/>
  <c r="J6" i="1"/>
  <c r="J7" i="1"/>
  <c r="J8" i="1"/>
  <c r="J9" i="1"/>
  <c r="J10" i="1"/>
  <c r="J11" i="1"/>
  <c r="G6" i="1"/>
  <c r="G7" i="1"/>
  <c r="G8" i="1"/>
  <c r="G9" i="1"/>
  <c r="G10" i="1"/>
  <c r="F11" i="1"/>
  <c r="F10" i="1"/>
  <c r="E4" i="1"/>
  <c r="E5" i="1"/>
  <c r="E6" i="1"/>
  <c r="E7" i="1"/>
  <c r="E8" i="1"/>
  <c r="E9" i="1"/>
  <c r="E10" i="1"/>
  <c r="F9" i="1"/>
  <c r="F8" i="1"/>
  <c r="D4" i="1"/>
  <c r="D5" i="1"/>
  <c r="D6" i="1"/>
  <c r="D7" i="1"/>
  <c r="D8" i="1"/>
  <c r="D9" i="1"/>
  <c r="D10" i="1"/>
  <c r="D3" i="1"/>
  <c r="D11" i="1"/>
  <c r="D12" i="1"/>
  <c r="F3" i="1"/>
  <c r="F4" i="1"/>
  <c r="F5" i="1"/>
  <c r="F6" i="1"/>
  <c r="F7" i="1"/>
  <c r="E3" i="1"/>
  <c r="E11" i="1"/>
  <c r="I3" i="1"/>
  <c r="E12" i="1"/>
  <c r="G3" i="1"/>
  <c r="J3" i="1"/>
  <c r="G4" i="1"/>
  <c r="G5" i="1"/>
  <c r="G11" i="1"/>
</calcChain>
</file>

<file path=xl/sharedStrings.xml><?xml version="1.0" encoding="utf-8"?>
<sst xmlns="http://schemas.openxmlformats.org/spreadsheetml/2006/main" count="39" uniqueCount="18">
  <si>
    <t>Diametro</t>
  </si>
  <si>
    <t>peso lordo</t>
  </si>
  <si>
    <t>tara</t>
  </si>
  <si>
    <t>peso netto</t>
  </si>
  <si>
    <t>Trattenuto %</t>
  </si>
  <si>
    <t>passante</t>
  </si>
  <si>
    <t>Passante %</t>
  </si>
  <si>
    <t>Diameter Sieve</t>
  </si>
  <si>
    <t>Passing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</si>
  <si>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</si>
  <si>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</si>
  <si>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</si>
  <si>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f</t>
  </si>
  <si>
    <t>TOPCEM PRONTO</t>
  </si>
  <si>
    <t>diameter (mm)</t>
  </si>
  <si>
    <t>Passing (%)</t>
  </si>
  <si>
    <t>Tratt.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</si>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</sst>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e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BENIN SABLE 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granulometrica Portogallo APB 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94.860514117151283</c:v>
                </c:pt>
                <c:pt idx="1">
                  <c:v>92.72650653181627</c:v>
                </c:pt>
                <c:pt idx="2">
                  <c:v>89.57774968394439</c:v>
                </c:pt>
                <c:pt idx="3">
                  <c:v>65.018120522545317</c:v>
                </c:pt>
                <c:pt idx="4">
                  <c:v>43.942688579856728</c:v>
                </c:pt>
                <c:pt idx="5">
                  <c:v>1.5828065739570236</c:v>
                </c:pt>
                <c:pt idx="6">
                  <c:v>0.16182048040455854</c:v>
                </c:pt>
                <c:pt idx="7">
                  <c:v>8.5967130214925275E-2</c:v>
                </c:pt>
                <c:pt idx="8">
                  <c:v>7.4857009667098639E-15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5-4C84-BE90-F6F28648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36016"/>
        <c:axId val="377836344"/>
      </c:scatterChart>
      <c:valAx>
        <c:axId val="37783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344"/>
        <c:crosses val="autoZero"/>
        <c:crossBetween val="midCat"/>
      </c:valAx>
      <c:valAx>
        <c:axId val="377836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 Passing (%)</a:t>
                </a:r>
              </a:p>
            </c:rich>
          </c:tx>
          <c:layout>
            <c:manualLayout>
              <c:xMode val="edge"/>
              <c:yMode val="edge"/>
              <c:x val="3.0240556374285008E-2"/>
              <c:y val="0.3529269585431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BENFER FLEX GRIP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Sheet2!$A$3:$A$12</c:f>
              <c:strCache>
                <c:ptCount val="10"/>
                <c:pt idx="0">
                  <c:v>2,3</c:v>
                </c:pt>
                <c:pt idx="1">
                  <c:v>2</c:v>
                </c:pt>
                <c:pt idx="2">
                  <c:v>1,4</c:v>
                </c:pt>
                <c:pt idx="3">
                  <c:v>1</c:v>
                </c:pt>
                <c:pt idx="4">
                  <c:v>850</c:v>
                </c:pt>
                <c:pt idx="5">
                  <c:v>600</c:v>
                </c:pt>
                <c:pt idx="6">
                  <c:v>400</c:v>
                </c:pt>
                <c:pt idx="7">
                  <c:v>250</c:v>
                </c:pt>
                <c:pt idx="8">
                  <c:v>100</c:v>
                </c:pt>
                <c:pt idx="9">
                  <c:v>F</c:v>
                </c:pt>
              </c:strCache>
            </c:strRef>
          </c:xVal>
          <c:yVal>
            <c:numRef>
              <c:f>Sheet2!$B$3:$B$12</c:f>
              <c:numCache>
                <c:formatCode>0.00</c:formatCode>
                <c:ptCount val="10"/>
                <c:pt idx="0">
                  <c:v>487.9</c:v>
                </c:pt>
                <c:pt idx="1">
                  <c:v>471</c:v>
                </c:pt>
                <c:pt idx="2">
                  <c:v>414</c:v>
                </c:pt>
                <c:pt idx="3">
                  <c:v>335</c:v>
                </c:pt>
                <c:pt idx="4">
                  <c:v>301.5</c:v>
                </c:pt>
                <c:pt idx="5">
                  <c:v>233</c:v>
                </c:pt>
                <c:pt idx="6">
                  <c:v>197</c:v>
                </c:pt>
                <c:pt idx="7">
                  <c:v>158</c:v>
                </c:pt>
                <c:pt idx="8">
                  <c:v>82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5-4102-B8BA-99A216C7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BENFER FLEX GRIP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Sheet3!$I$3:$I$8</c:f>
              <c:numCache>
                <c:formatCode>0.00</c:formatCode>
                <c:ptCount val="6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250</c:v>
                </c:pt>
                <c:pt idx="5">
                  <c:v>63</c:v>
                </c:pt>
              </c:numCache>
            </c:numRef>
          </c:cat>
          <c:val>
            <c:numRef>
              <c:f>Sheet3!$J$3:$J$8</c:f>
              <c:numCache>
                <c:formatCode>0.00</c:formatCode>
                <c:ptCount val="6"/>
                <c:pt idx="0">
                  <c:v>99.981486468291365</c:v>
                </c:pt>
                <c:pt idx="1">
                  <c:v>99.129864009694373</c:v>
                </c:pt>
                <c:pt idx="2">
                  <c:v>98.039248687222297</c:v>
                </c:pt>
                <c:pt idx="3">
                  <c:v>95.026592163726946</c:v>
                </c:pt>
                <c:pt idx="4">
                  <c:v>88.447556213814465</c:v>
                </c:pt>
                <c:pt idx="5">
                  <c:v>53.263430725730451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43-490A-B9EE-60CB1E1E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50664"/>
        <c:axId val="706244424"/>
      </c:lineChart>
      <c:catAx>
        <c:axId val="7062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44424"/>
        <c:crosses val="autoZero"/>
        <c:auto val="1"/>
        <c:lblAlgn val="ctr"/>
        <c:lblOffset val="100"/>
        <c:noMultiLvlLbl val="0"/>
      </c:catAx>
      <c:valAx>
        <c:axId val="7062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14</xdr:row>
      <xdr:rowOff>133350</xdr:rowOff>
    </xdr:from>
    <xdr:to>
      <xdr:col>9</xdr:col>
      <xdr:colOff>533400</xdr:colOff>
      <xdr:row>28</xdr:row>
      <xdr:rowOff>152401</xdr:rowOff>
    </xdr:to>
    <xdr:graphicFrame macro="">
      <xdr:nvGraphicFramePr>
        <xdr:cNvPr id="4" name="Grafico 3" title="BENIN SABBIA FINE">
          <a:extLst>
            <a:ext uri="{FF2B5EF4-FFF2-40B4-BE49-F238E27FC236}">
              <a16:creationId xmlns:a16="http://schemas.microsoft.com/office/drawing/2014/main" id="{62A3BCF2-DBEE-4FEB-A6EC-D3FE141F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</xdr:row>
      <xdr:rowOff>85725</xdr:rowOff>
    </xdr:from>
    <xdr:to>
      <xdr:col>10</xdr:col>
      <xdr:colOff>276225</xdr:colOff>
      <xdr:row>11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85725</xdr:rowOff>
    </xdr:from>
    <xdr:to>
      <xdr:col>10</xdr:col>
      <xdr:colOff>638175</xdr:colOff>
      <xdr:row>27</xdr:row>
      <xdr:rowOff>152400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A4269ED3-CA6F-4929-A2B7-3E5AD37F9B53}"/>
            </a:ext>
            <a:ext uri="{147F2762-F138-4A5C-976F-8EAC2B608ADB}">
              <a16:predDERef xmlns:a16="http://schemas.microsoft.com/office/drawing/2014/main" pred="{310355B8-6F76-4B7E-A2D6-9E0562D3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F3" sqref="F3"/>
    </sheetView>
  </sheetViews>
  <sheetFormatPr defaultRowHeight="14.25"/>
  <cols>
    <col min="1" max="9" width="10.75" customWidth="1"/>
    <col min="10" max="10" width="8.625" customWidth="1"/>
    <col min="11" max="17" width="10.75" customWidth="1"/>
    <col min="19" max="19" width="9.875" bestFit="1" customWidth="1"/>
  </cols>
  <sheetData>
    <row r="1" spans="1:20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8" t="s">
        <v>7</v>
      </c>
      <c r="J1" s="8" t="s">
        <v>8</v>
      </c>
      <c r="S1" s="2"/>
      <c r="T1" s="2"/>
    </row>
    <row r="2" spans="1:20">
      <c r="A2" s="1" t="s">
        <v>9</v>
      </c>
      <c r="B2" s="1" t="s">
        <v>10</v>
      </c>
      <c r="C2" s="1" t="s">
        <v>10</v>
      </c>
      <c r="D2" s="1" t="s">
        <v>10</v>
      </c>
      <c r="F2" s="1" t="s">
        <v>10</v>
      </c>
      <c r="I2" s="7" t="s">
        <v>9</v>
      </c>
      <c r="J2" s="7" t="s">
        <v>11</v>
      </c>
      <c r="M2" s="1"/>
      <c r="N2" s="1"/>
      <c r="P2" s="1"/>
      <c r="S2" s="3"/>
      <c r="T2" s="5"/>
    </row>
    <row r="3" spans="1:20">
      <c r="A3" s="1">
        <v>710</v>
      </c>
      <c r="B3" s="1">
        <v>18.5</v>
      </c>
      <c r="C3" s="1">
        <v>3.2549999999999999</v>
      </c>
      <c r="D3" s="1">
        <f>B3-C3</f>
        <v>15.245000000000001</v>
      </c>
      <c r="E3">
        <f>(D3/$D$12)*100</f>
        <v>5.1394858828487147</v>
      </c>
      <c r="F3" s="1">
        <f>D12-D3</f>
        <v>281.38</v>
      </c>
      <c r="G3">
        <f>F3/$D$12*100</f>
        <v>94.860514117151283</v>
      </c>
      <c r="I3" s="9">
        <f t="shared" ref="I3:I11" si="0">A3</f>
        <v>710</v>
      </c>
      <c r="J3" s="9">
        <f>G3</f>
        <v>94.860514117151283</v>
      </c>
      <c r="S3" s="4"/>
      <c r="T3" s="6"/>
    </row>
    <row r="4" spans="1:20">
      <c r="A4" s="1">
        <v>600</v>
      </c>
      <c r="B4" s="1">
        <v>9.4</v>
      </c>
      <c r="C4" s="1">
        <v>3.07</v>
      </c>
      <c r="D4" s="1">
        <f t="shared" ref="D4:D10" si="1">B4-C4</f>
        <v>6.33</v>
      </c>
      <c r="E4">
        <f t="shared" ref="E4:E10" si="2">(D4/$D$12)*100</f>
        <v>2.1340075853350191</v>
      </c>
      <c r="F4" s="1">
        <f>F3-D4</f>
        <v>275.05</v>
      </c>
      <c r="G4">
        <f>F4/$D$12*100</f>
        <v>92.72650653181627</v>
      </c>
      <c r="I4" s="9">
        <f t="shared" si="0"/>
        <v>600</v>
      </c>
      <c r="J4" s="9">
        <f t="shared" ref="J4:J11" si="3">G4</f>
        <v>92.72650653181627</v>
      </c>
      <c r="S4" s="3"/>
      <c r="T4" s="5"/>
    </row>
    <row r="5" spans="1:20">
      <c r="A5" s="1">
        <v>500</v>
      </c>
      <c r="B5" s="1">
        <v>12.7</v>
      </c>
      <c r="C5" s="1">
        <v>3.36</v>
      </c>
      <c r="D5" s="1">
        <f t="shared" si="1"/>
        <v>9.34</v>
      </c>
      <c r="E5">
        <f t="shared" si="2"/>
        <v>3.1487568478718919</v>
      </c>
      <c r="F5" s="1">
        <f t="shared" ref="F5" si="4">F4-D5</f>
        <v>265.71000000000004</v>
      </c>
      <c r="G5">
        <f>F5/$D$12*100</f>
        <v>89.57774968394439</v>
      </c>
      <c r="I5" s="9">
        <f t="shared" si="0"/>
        <v>500</v>
      </c>
      <c r="J5" s="9">
        <f t="shared" si="3"/>
        <v>89.57774968394439</v>
      </c>
      <c r="S5" s="4"/>
      <c r="T5" s="6"/>
    </row>
    <row r="6" spans="1:20">
      <c r="A6" s="1">
        <v>300</v>
      </c>
      <c r="B6" s="1">
        <v>76</v>
      </c>
      <c r="C6" s="1">
        <v>3.15</v>
      </c>
      <c r="D6" s="1">
        <f t="shared" si="1"/>
        <v>72.849999999999994</v>
      </c>
      <c r="E6">
        <f t="shared" si="2"/>
        <v>24.559629161399073</v>
      </c>
      <c r="F6" s="1">
        <f t="shared" ref="F6:F11" si="5">F5-D6</f>
        <v>192.86000000000004</v>
      </c>
      <c r="G6">
        <f t="shared" ref="G6:G10" si="6">F6/$D$12*100</f>
        <v>65.018120522545317</v>
      </c>
      <c r="I6" s="9">
        <f t="shared" si="0"/>
        <v>300</v>
      </c>
      <c r="J6" s="9">
        <f t="shared" si="3"/>
        <v>65.018120522545317</v>
      </c>
      <c r="S6" s="4"/>
      <c r="T6" s="6"/>
    </row>
    <row r="7" spans="1:20">
      <c r="A7" s="1">
        <v>250</v>
      </c>
      <c r="B7" s="1">
        <v>65.5</v>
      </c>
      <c r="C7" s="1">
        <v>2.9849999999999999</v>
      </c>
      <c r="D7" s="1">
        <f t="shared" si="1"/>
        <v>62.515000000000001</v>
      </c>
      <c r="E7">
        <f t="shared" si="2"/>
        <v>21.075431942688581</v>
      </c>
      <c r="F7" s="1">
        <f t="shared" si="5"/>
        <v>130.34500000000003</v>
      </c>
      <c r="G7">
        <f t="shared" si="6"/>
        <v>43.942688579856728</v>
      </c>
      <c r="I7" s="9">
        <f t="shared" si="0"/>
        <v>250</v>
      </c>
      <c r="J7" s="9">
        <f t="shared" si="3"/>
        <v>43.942688579856728</v>
      </c>
      <c r="S7" s="4"/>
      <c r="T7" s="6"/>
    </row>
    <row r="8" spans="1:20">
      <c r="A8" s="1">
        <v>125</v>
      </c>
      <c r="B8" s="1">
        <v>128.80000000000001</v>
      </c>
      <c r="C8" s="1">
        <v>3.15</v>
      </c>
      <c r="D8" s="1">
        <f t="shared" si="1"/>
        <v>125.65</v>
      </c>
      <c r="E8">
        <f t="shared" si="2"/>
        <v>42.359882005899706</v>
      </c>
      <c r="F8" s="1">
        <f t="shared" si="5"/>
        <v>4.6950000000000216</v>
      </c>
      <c r="G8">
        <f t="shared" si="6"/>
        <v>1.5828065739570236</v>
      </c>
      <c r="I8" s="9">
        <f t="shared" si="0"/>
        <v>125</v>
      </c>
      <c r="J8" s="9">
        <f t="shared" si="3"/>
        <v>1.5828065739570236</v>
      </c>
      <c r="S8" s="4"/>
      <c r="T8" s="6"/>
    </row>
    <row r="9" spans="1:20">
      <c r="A9" s="1">
        <v>80</v>
      </c>
      <c r="B9" s="1">
        <v>7.4649999999999999</v>
      </c>
      <c r="C9" s="1">
        <v>3.25</v>
      </c>
      <c r="D9" s="1">
        <f t="shared" si="1"/>
        <v>4.2149999999999999</v>
      </c>
      <c r="E9">
        <f t="shared" si="2"/>
        <v>1.4209860935524652</v>
      </c>
      <c r="F9" s="1">
        <f t="shared" si="5"/>
        <v>0.48000000000002174</v>
      </c>
      <c r="G9">
        <f t="shared" si="6"/>
        <v>0.16182048040455854</v>
      </c>
      <c r="I9" s="9">
        <f t="shared" si="0"/>
        <v>80</v>
      </c>
      <c r="J9" s="9">
        <f t="shared" si="3"/>
        <v>0.16182048040455854</v>
      </c>
      <c r="S9" s="3"/>
      <c r="T9" s="5"/>
    </row>
    <row r="10" spans="1:20">
      <c r="A10" s="1">
        <v>63</v>
      </c>
      <c r="B10" s="1">
        <v>3.3</v>
      </c>
      <c r="C10" s="1">
        <v>3.0750000000000002</v>
      </c>
      <c r="D10" s="1">
        <f t="shared" si="1"/>
        <v>0.22499999999999964</v>
      </c>
      <c r="E10">
        <f t="shared" si="2"/>
        <v>7.5853350189633253E-2</v>
      </c>
      <c r="F10" s="1">
        <f t="shared" si="5"/>
        <v>0.2550000000000221</v>
      </c>
      <c r="G10">
        <f t="shared" si="6"/>
        <v>8.5967130214925275E-2</v>
      </c>
      <c r="I10" s="9">
        <f t="shared" si="0"/>
        <v>63</v>
      </c>
      <c r="J10" s="9">
        <f t="shared" si="3"/>
        <v>8.5967130214925275E-2</v>
      </c>
      <c r="S10" s="4"/>
      <c r="T10" s="6"/>
    </row>
    <row r="11" spans="1:20">
      <c r="A11" s="1" t="s">
        <v>12</v>
      </c>
      <c r="B11" s="1">
        <v>3.2250000000000001</v>
      </c>
      <c r="C11" s="1">
        <v>2.97</v>
      </c>
      <c r="D11" s="1">
        <f>B11-C11</f>
        <v>0.25499999999999989</v>
      </c>
      <c r="E11">
        <f>(D11/$D$12)*100</f>
        <v>8.5967130214917781E-2</v>
      </c>
      <c r="F11" s="1">
        <f t="shared" si="5"/>
        <v>2.2204460492503131E-14</v>
      </c>
      <c r="G11">
        <f>F11/$D$12*100</f>
        <v>7.4857009667098639E-15</v>
      </c>
      <c r="I11" s="9" t="str">
        <f t="shared" si="0"/>
        <v>f</v>
      </c>
      <c r="J11" s="9">
        <f t="shared" si="3"/>
        <v>7.4857009667098639E-15</v>
      </c>
      <c r="S11" s="10"/>
      <c r="T11" s="11"/>
    </row>
    <row r="12" spans="1:20">
      <c r="D12" s="1">
        <f>SUM(D3:D11)</f>
        <v>296.625</v>
      </c>
      <c r="E12">
        <f>(D12/$D$12)*100</f>
        <v>100</v>
      </c>
      <c r="I12" s="1"/>
      <c r="J12" s="1"/>
    </row>
    <row r="18" spans="12:17">
      <c r="L18" s="1"/>
      <c r="M18" s="1"/>
      <c r="N18" s="1"/>
      <c r="O18" s="1"/>
      <c r="Q18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L7" sqref="L7"/>
    </sheetView>
  </sheetViews>
  <sheetFormatPr defaultRowHeight="14.25"/>
  <cols>
    <col min="1" max="1" width="9.125" customWidth="1"/>
    <col min="2" max="7" width="10.75" customWidth="1"/>
  </cols>
  <sheetData>
    <row r="1" spans="1:3">
      <c r="C1" t="s">
        <v>13</v>
      </c>
    </row>
    <row r="2" spans="1:3" ht="28.5">
      <c r="A2" s="2" t="s">
        <v>14</v>
      </c>
      <c r="B2" s="13" t="s">
        <v>15</v>
      </c>
      <c r="C2" s="12" t="s">
        <v>16</v>
      </c>
    </row>
    <row r="3" spans="1:3">
      <c r="A3" s="3">
        <v>2.2999999999999998</v>
      </c>
      <c r="B3" s="14">
        <v>487.9</v>
      </c>
      <c r="C3" s="12">
        <v>9.4</v>
      </c>
    </row>
    <row r="4" spans="1:3">
      <c r="A4" s="4">
        <v>2</v>
      </c>
      <c r="B4" s="15">
        <v>471</v>
      </c>
      <c r="C4" s="12">
        <v>16.899999999999999</v>
      </c>
    </row>
    <row r="5" spans="1:3">
      <c r="A5" s="3">
        <v>1.4</v>
      </c>
      <c r="B5" s="14">
        <v>414</v>
      </c>
      <c r="C5" s="12">
        <v>57</v>
      </c>
    </row>
    <row r="6" spans="1:3">
      <c r="A6" s="4">
        <v>1</v>
      </c>
      <c r="B6" s="15">
        <v>335</v>
      </c>
      <c r="C6" s="12">
        <v>79</v>
      </c>
    </row>
    <row r="7" spans="1:3">
      <c r="A7" s="3">
        <v>850</v>
      </c>
      <c r="B7" s="14">
        <v>301.5</v>
      </c>
      <c r="C7" s="12">
        <v>33.5</v>
      </c>
    </row>
    <row r="8" spans="1:3">
      <c r="A8" s="4">
        <v>600</v>
      </c>
      <c r="B8" s="15">
        <v>233</v>
      </c>
      <c r="C8" s="12">
        <v>68.5</v>
      </c>
    </row>
    <row r="9" spans="1:3">
      <c r="A9" s="3">
        <v>400</v>
      </c>
      <c r="B9" s="14">
        <v>197</v>
      </c>
      <c r="C9" s="12">
        <v>36</v>
      </c>
    </row>
    <row r="10" spans="1:3">
      <c r="A10" s="4">
        <v>250</v>
      </c>
      <c r="B10" s="15">
        <v>158</v>
      </c>
      <c r="C10" s="12">
        <v>39</v>
      </c>
    </row>
    <row r="11" spans="1:3">
      <c r="A11" s="3">
        <v>100</v>
      </c>
      <c r="B11" s="14">
        <v>82</v>
      </c>
      <c r="C11" s="12">
        <v>76</v>
      </c>
    </row>
    <row r="12" spans="1:3">
      <c r="A12" s="4" t="s">
        <v>17</v>
      </c>
      <c r="B12" s="15">
        <v>0</v>
      </c>
      <c r="C12" s="12">
        <v>82</v>
      </c>
    </row>
    <row r="13" spans="1:3">
      <c r="C13">
        <v>497.3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opLeftCell="A14" workbookViewId="0">
      <selection activeCell="M5" sqref="M5"/>
    </sheetView>
  </sheetViews>
  <sheetFormatPr defaultRowHeight="14.25"/>
  <cols>
    <col min="1" max="1" width="10.75" customWidth="1"/>
  </cols>
  <sheetData>
    <row r="1" spans="1:10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8" t="s">
        <v>7</v>
      </c>
      <c r="J1" s="8" t="s">
        <v>8</v>
      </c>
    </row>
    <row r="2" spans="1:10">
      <c r="A2" s="1" t="s">
        <v>9</v>
      </c>
      <c r="B2" s="1" t="s">
        <v>10</v>
      </c>
      <c r="C2" s="1" t="s">
        <v>10</v>
      </c>
      <c r="D2" s="1" t="s">
        <v>10</v>
      </c>
      <c r="F2" s="1" t="s">
        <v>10</v>
      </c>
      <c r="I2" s="7" t="s">
        <v>9</v>
      </c>
      <c r="J2" s="7" t="s">
        <v>11</v>
      </c>
    </row>
    <row r="3" spans="1:10">
      <c r="A3" s="1">
        <v>710</v>
      </c>
      <c r="B3" s="1">
        <v>3.2650000000000001</v>
      </c>
      <c r="C3" s="1">
        <v>3.21</v>
      </c>
      <c r="D3" s="1">
        <f>B3-C3</f>
        <v>5.500000000000016E-2</v>
      </c>
      <c r="E3">
        <f t="shared" ref="E3:E10" si="0">(D3/$D$10)*100</f>
        <v>1.8513531708630723E-2</v>
      </c>
      <c r="F3" s="1">
        <f>D10-D3</f>
        <v>297.02500000000003</v>
      </c>
      <c r="G3">
        <f t="shared" ref="G3:G9" si="1">F3/$D$10*100</f>
        <v>99.981486468291365</v>
      </c>
      <c r="I3" s="9">
        <f t="shared" ref="I3:I9" si="2">A3</f>
        <v>710</v>
      </c>
      <c r="J3" s="9">
        <f>G3</f>
        <v>99.981486468291365</v>
      </c>
    </row>
    <row r="4" spans="1:10">
      <c r="A4" s="1">
        <v>600</v>
      </c>
      <c r="B4" s="1">
        <v>5.6</v>
      </c>
      <c r="C4" s="1">
        <v>3.07</v>
      </c>
      <c r="D4" s="1">
        <f t="shared" ref="D4:D8" si="3">B4-C4</f>
        <v>2.5299999999999998</v>
      </c>
      <c r="E4">
        <f t="shared" si="0"/>
        <v>0.85162245859701069</v>
      </c>
      <c r="F4" s="1">
        <f>F3-D4</f>
        <v>294.49500000000006</v>
      </c>
      <c r="G4">
        <f t="shared" si="1"/>
        <v>99.129864009694373</v>
      </c>
      <c r="I4" s="9">
        <f t="shared" si="2"/>
        <v>600</v>
      </c>
      <c r="J4" s="9">
        <f t="shared" ref="J4:J9" si="4">G4</f>
        <v>99.129864009694373</v>
      </c>
    </row>
    <row r="5" spans="1:10">
      <c r="A5" s="1">
        <v>500</v>
      </c>
      <c r="B5" s="1">
        <v>6.6</v>
      </c>
      <c r="C5" s="1">
        <v>3.36</v>
      </c>
      <c r="D5" s="1">
        <f t="shared" si="3"/>
        <v>3.2399999999999998</v>
      </c>
      <c r="E5">
        <f t="shared" si="0"/>
        <v>1.0906153224720612</v>
      </c>
      <c r="F5" s="1">
        <f t="shared" ref="F5:F9" si="5">F4-D5</f>
        <v>291.25500000000005</v>
      </c>
      <c r="G5">
        <f t="shared" si="1"/>
        <v>98.039248687222297</v>
      </c>
      <c r="I5" s="9">
        <f t="shared" si="2"/>
        <v>500</v>
      </c>
      <c r="J5" s="9">
        <f t="shared" si="4"/>
        <v>98.039248687222297</v>
      </c>
    </row>
    <row r="6" spans="1:10">
      <c r="A6" s="1">
        <v>355</v>
      </c>
      <c r="B6" s="1">
        <v>11.89</v>
      </c>
      <c r="C6" s="1">
        <v>2.94</v>
      </c>
      <c r="D6" s="1">
        <f t="shared" si="3"/>
        <v>8.9500000000000011</v>
      </c>
      <c r="E6">
        <f t="shared" si="0"/>
        <v>3.0126565234953548</v>
      </c>
      <c r="F6" s="1">
        <f t="shared" si="5"/>
        <v>282.30500000000006</v>
      </c>
      <c r="G6">
        <f t="shared" si="1"/>
        <v>95.026592163726946</v>
      </c>
      <c r="I6" s="9">
        <f t="shared" si="2"/>
        <v>355</v>
      </c>
      <c r="J6" s="9">
        <f t="shared" si="4"/>
        <v>95.026592163726946</v>
      </c>
    </row>
    <row r="7" spans="1:10">
      <c r="A7" s="1">
        <v>250</v>
      </c>
      <c r="B7" s="1">
        <v>22.53</v>
      </c>
      <c r="C7" s="1">
        <v>2.9849999999999999</v>
      </c>
      <c r="D7" s="1">
        <f t="shared" si="3"/>
        <v>19.545000000000002</v>
      </c>
      <c r="E7">
        <f t="shared" si="0"/>
        <v>6.5790359499124822</v>
      </c>
      <c r="F7" s="1">
        <f t="shared" si="5"/>
        <v>262.76000000000005</v>
      </c>
      <c r="G7">
        <f t="shared" si="1"/>
        <v>88.447556213814465</v>
      </c>
      <c r="I7" s="9">
        <f t="shared" si="2"/>
        <v>250</v>
      </c>
      <c r="J7" s="9">
        <f t="shared" si="4"/>
        <v>88.447556213814465</v>
      </c>
    </row>
    <row r="8" spans="1:10">
      <c r="A8" s="1">
        <v>63</v>
      </c>
      <c r="B8" s="1">
        <v>107.6</v>
      </c>
      <c r="C8" s="1">
        <v>3.0750000000000002</v>
      </c>
      <c r="D8" s="1">
        <f t="shared" si="3"/>
        <v>104.52499999999999</v>
      </c>
      <c r="E8">
        <f t="shared" si="0"/>
        <v>35.184125488084014</v>
      </c>
      <c r="F8" s="1">
        <f t="shared" si="5"/>
        <v>158.23500000000007</v>
      </c>
      <c r="G8">
        <f t="shared" si="1"/>
        <v>53.263430725730451</v>
      </c>
      <c r="I8" s="9">
        <f t="shared" si="2"/>
        <v>63</v>
      </c>
      <c r="J8" s="9">
        <f t="shared" si="4"/>
        <v>53.263430725730451</v>
      </c>
    </row>
    <row r="9" spans="1:10">
      <c r="A9" s="1" t="s">
        <v>12</v>
      </c>
      <c r="B9" s="1">
        <v>162.80000000000001</v>
      </c>
      <c r="C9" s="1">
        <v>4.5650000000000004</v>
      </c>
      <c r="D9" s="1">
        <f>B9-C9</f>
        <v>158.23500000000001</v>
      </c>
      <c r="E9">
        <f t="shared" si="0"/>
        <v>53.263430725730444</v>
      </c>
      <c r="F9" s="1">
        <f t="shared" si="5"/>
        <v>0</v>
      </c>
      <c r="G9">
        <f t="shared" si="1"/>
        <v>0</v>
      </c>
      <c r="I9" s="9" t="str">
        <f t="shared" si="2"/>
        <v>f</v>
      </c>
      <c r="J9" s="9">
        <f t="shared" si="4"/>
        <v>0</v>
      </c>
    </row>
    <row r="10" spans="1:10">
      <c r="D10" s="1">
        <f>SUM(D3:D9)</f>
        <v>297.08000000000004</v>
      </c>
      <c r="E10">
        <f t="shared" si="0"/>
        <v>100</v>
      </c>
      <c r="I10" s="1"/>
      <c r="J10" s="1"/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01</dc:creator>
  <cp:keywords/>
  <dc:description/>
  <cp:lastModifiedBy>lab 01</cp:lastModifiedBy>
  <cp:revision>9</cp:revision>
  <dcterms:created xsi:type="dcterms:W3CDTF">2009-04-16T11:32:48Z</dcterms:created>
  <dcterms:modified xsi:type="dcterms:W3CDTF">2018-09-20T13:52:33Z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