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Curve Granulometriche\"/>
    </mc:Choice>
  </mc:AlternateContent>
  <xr:revisionPtr revIDLastSave="0" documentId="13_ncr:1_{50A2ACF5-52B0-4559-B83A-82FDFDF2A99D}" xr6:coauthVersionLast="40" xr6:coauthVersionMax="40" xr10:uidLastSave="{00000000-0000-0000-0000-000000000000}"/>
  <bookViews>
    <workbookView xWindow="0" yWindow="0" windowWidth="19200" windowHeight="8244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8" i="1" l="1"/>
  <c r="E9" i="1"/>
  <c r="E10" i="1"/>
  <c r="D27" i="1"/>
  <c r="C27" i="1"/>
  <c r="E11" i="1" l="1"/>
  <c r="E12" i="1"/>
  <c r="E14" i="1"/>
  <c r="E15" i="1"/>
  <c r="E16" i="1"/>
  <c r="E18" i="1"/>
  <c r="E26" i="1"/>
  <c r="E25" i="1"/>
  <c r="E24" i="1"/>
  <c r="E23" i="1"/>
  <c r="E22" i="1"/>
  <c r="E21" i="1"/>
  <c r="E20" i="1"/>
  <c r="E19" i="1"/>
  <c r="E17" i="1"/>
  <c r="E27" i="1" l="1"/>
  <c r="J19" i="1"/>
  <c r="G8" i="1" l="1"/>
  <c r="F13" i="1"/>
  <c r="G9" i="1"/>
  <c r="H8" i="1"/>
  <c r="F9" i="1"/>
  <c r="F8" i="1"/>
  <c r="F10" i="1"/>
  <c r="F17" i="1"/>
  <c r="F20" i="1"/>
  <c r="F16" i="1"/>
  <c r="F11" i="1"/>
  <c r="F14" i="1"/>
  <c r="F15" i="1"/>
  <c r="F12" i="1"/>
  <c r="F18" i="1"/>
  <c r="F19" i="1"/>
  <c r="F27" i="1"/>
  <c r="F22" i="1"/>
  <c r="F24" i="1"/>
  <c r="F23" i="1"/>
  <c r="F25" i="1"/>
  <c r="F21" i="1"/>
  <c r="F26" i="1"/>
  <c r="J22" i="1"/>
  <c r="J23" i="1"/>
  <c r="J24" i="1"/>
  <c r="J25" i="1"/>
  <c r="J21" i="1"/>
  <c r="J20" i="1"/>
  <c r="G10" i="1" l="1"/>
  <c r="H9" i="1"/>
  <c r="H10" i="1" l="1"/>
  <c r="G11" i="1"/>
  <c r="H11" i="1" l="1"/>
  <c r="G12" i="1"/>
  <c r="G13" i="1" s="1"/>
  <c r="H13" i="1" s="1"/>
  <c r="H12" i="1" l="1"/>
  <c r="G14" i="1"/>
  <c r="H14" i="1" l="1"/>
  <c r="G15" i="1"/>
  <c r="H15" i="1" l="1"/>
  <c r="G16" i="1"/>
  <c r="H16" i="1" l="1"/>
  <c r="G17" i="1"/>
  <c r="G18" i="1" l="1"/>
  <c r="H17" i="1"/>
  <c r="H18" i="1" l="1"/>
  <c r="G19" i="1"/>
  <c r="H19" i="1" l="1"/>
  <c r="G20" i="1"/>
  <c r="G21" i="1" l="1"/>
  <c r="H20" i="1"/>
  <c r="H21" i="1" l="1"/>
  <c r="G22" i="1"/>
  <c r="G23" i="1" l="1"/>
  <c r="H22" i="1"/>
  <c r="H23" i="1" l="1"/>
  <c r="G24" i="1"/>
  <c r="H24" i="1" l="1"/>
  <c r="G25" i="1"/>
  <c r="H25" i="1" l="1"/>
  <c r="G26" i="1"/>
  <c r="H26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<sst xmlns="http://schemas.openxmlformats.org/spreadsheetml/2006/main" count="12" uniqueCount="12">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</sst>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;[Red]0.00"/>
    <numFmt numFmtId="166" formatCode="[$-410]General"/>
    <numFmt numFmtId="167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6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7" fontId="4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166" fontId="5" fillId="0" borderId="0" xfId="2" applyFont="1" applyAlignment="1">
      <alignment horizontal="center" wrapText="1"/>
    </xf>
    <xf numFmtId="166" fontId="6" fillId="0" borderId="0" xfId="2" applyFont="1" applyAlignment="1">
      <alignment horizontal="center"/>
    </xf>
    <xf numFmtId="166" fontId="2" fillId="0" borderId="0" xfId="2" applyFont="1" applyAlignment="1"/>
    <xf numFmtId="166" fontId="2" fillId="0" borderId="0" xfId="2"/>
    <xf numFmtId="166" fontId="6" fillId="0" borderId="0" xfId="2" applyFont="1" applyBorder="1" applyAlignment="1">
      <alignment horizontal="center"/>
    </xf>
    <xf numFmtId="166" fontId="2" fillId="0" borderId="1" xfId="2" applyFont="1" applyBorder="1" applyAlignment="1"/>
    <xf numFmtId="166" fontId="2" fillId="0" borderId="1" xfId="2" applyFont="1" applyBorder="1" applyAlignment="1">
      <alignment horizontal="center"/>
    </xf>
    <xf numFmtId="166" fontId="8" fillId="0" borderId="0" xfId="2" applyFont="1" applyAlignment="1"/>
    <xf numFmtId="166" fontId="2" fillId="0" borderId="0" xfId="2" applyFont="1" applyAlignment="1">
      <alignment horizontal="center"/>
    </xf>
    <xf numFmtId="166" fontId="2" fillId="0" borderId="0" xfId="2" applyFont="1" applyAlignment="1">
      <alignment horizontal="center" vertical="top" wrapText="1"/>
    </xf>
    <xf numFmtId="166" fontId="9" fillId="0" borderId="0" xfId="2" applyFont="1" applyAlignment="1"/>
    <xf numFmtId="166" fontId="2" fillId="0" borderId="0" xfId="2" applyFont="1" applyAlignment="1">
      <alignment horizontal="center" vertical="center" wrapText="1"/>
    </xf>
    <xf numFmtId="166" fontId="10" fillId="0" borderId="0" xfId="2" applyFont="1" applyAlignment="1"/>
    <xf numFmtId="165" fontId="10" fillId="0" borderId="0" xfId="2" applyNumberFormat="1" applyFont="1" applyAlignment="1">
      <alignment horizontal="left"/>
    </xf>
    <xf numFmtId="166" fontId="10" fillId="0" borderId="0" xfId="2" applyFont="1" applyAlignment="1">
      <alignment horizontal="left"/>
    </xf>
    <xf numFmtId="166" fontId="11" fillId="0" borderId="0" xfId="2" applyFont="1" applyAlignment="1"/>
    <xf numFmtId="166" fontId="11" fillId="0" borderId="0" xfId="2" applyFont="1" applyAlignment="1">
      <alignment horizontal="left"/>
    </xf>
    <xf numFmtId="166" fontId="2" fillId="0" borderId="0" xfId="2" applyFont="1" applyAlignment="1">
      <alignment horizontal="left"/>
    </xf>
    <xf numFmtId="166" fontId="2" fillId="0" borderId="0" xfId="2" applyFont="1" applyBorder="1" applyAlignment="1"/>
    <xf numFmtId="166" fontId="2" fillId="0" borderId="0" xfId="2" applyFont="1" applyBorder="1" applyAlignment="1">
      <alignment horizontal="center"/>
    </xf>
    <xf numFmtId="166" fontId="5" fillId="0" borderId="0" xfId="2" applyFont="1" applyFill="1" applyBorder="1" applyAlignment="1">
      <alignment wrapText="1"/>
    </xf>
    <xf numFmtId="166" fontId="2" fillId="0" borderId="3" xfId="2" applyFont="1" applyBorder="1" applyAlignment="1"/>
    <xf numFmtId="166" fontId="2" fillId="0" borderId="5" xfId="2" applyFont="1" applyBorder="1" applyAlignment="1"/>
    <xf numFmtId="166" fontId="2" fillId="0" borderId="6" xfId="2" applyFont="1" applyBorder="1" applyAlignment="1"/>
    <xf numFmtId="166" fontId="2" fillId="0" borderId="2" xfId="2" applyBorder="1"/>
    <xf numFmtId="2" fontId="2" fillId="0" borderId="1" xfId="2" applyNumberFormat="1" applyFont="1" applyBorder="1" applyAlignment="1"/>
    <xf numFmtId="166" fontId="2" fillId="0" borderId="2" xfId="2" applyFont="1" applyBorder="1" applyAlignment="1"/>
    <xf numFmtId="166" fontId="13" fillId="0" borderId="2" xfId="2" applyFont="1" applyBorder="1" applyAlignment="1"/>
    <xf numFmtId="166" fontId="14" fillId="0" borderId="2" xfId="2" applyFont="1" applyBorder="1" applyAlignment="1"/>
    <xf numFmtId="164" fontId="14" fillId="0" borderId="2" xfId="7" applyFont="1" applyBorder="1" applyAlignment="1"/>
    <xf numFmtId="164" fontId="13" fillId="0" borderId="2" xfId="7" applyFont="1" applyBorder="1" applyAlignment="1"/>
    <xf numFmtId="166" fontId="2" fillId="0" borderId="1" xfId="7" applyNumberFormat="1" applyFont="1" applyBorder="1" applyAlignment="1"/>
    <xf numFmtId="166" fontId="2" fillId="0" borderId="1" xfId="2" applyFont="1" applyBorder="1" applyAlignment="1">
      <alignment horizontal="right"/>
    </xf>
    <xf numFmtId="166" fontId="2" fillId="0" borderId="4" xfId="2" applyFont="1" applyBorder="1" applyAlignment="1">
      <alignment horizontal="right"/>
    </xf>
    <xf numFmtId="166" fontId="2" fillId="0" borderId="0" xfId="2" applyAlignment="1">
      <alignment horizontal="right"/>
    </xf>
    <xf numFmtId="166" fontId="2" fillId="0" borderId="3" xfId="2" applyFont="1" applyBorder="1" applyAlignment="1">
      <alignment horizontal="right"/>
    </xf>
    <xf numFmtId="166" fontId="13" fillId="0" borderId="2" xfId="2" applyFont="1" applyBorder="1"/>
    <xf numFmtId="166" fontId="15" fillId="0" borderId="2" xfId="2" applyFont="1" applyBorder="1"/>
    <xf numFmtId="166" fontId="7" fillId="0" borderId="7" xfId="2" applyFont="1" applyFill="1" applyBorder="1" applyAlignment="1">
      <alignment horizontal="center" wrapText="1"/>
    </xf>
    <xf numFmtId="166" fontId="7" fillId="0" borderId="8" xfId="2" applyFont="1" applyFill="1" applyBorder="1" applyAlignment="1">
      <alignment horizontal="center" wrapText="1"/>
    </xf>
    <xf numFmtId="166" fontId="7" fillId="0" borderId="9" xfId="2" applyFont="1" applyFill="1" applyBorder="1" applyAlignment="1">
      <alignment horizontal="center" wrapText="1"/>
    </xf>
    <xf numFmtId="166" fontId="7" fillId="0" borderId="10" xfId="2" applyFont="1" applyFill="1" applyBorder="1" applyAlignment="1">
      <alignment horizontal="center" wrapText="1"/>
    </xf>
    <xf numFmtId="166" fontId="7" fillId="0" borderId="0" xfId="2" applyFont="1" applyFill="1" applyBorder="1" applyAlignment="1">
      <alignment horizontal="center" wrapText="1"/>
    </xf>
    <xf numFmtId="166" fontId="7" fillId="0" borderId="11" xfId="2" applyFont="1" applyFill="1" applyBorder="1" applyAlignment="1">
      <alignment horizontal="center" wrapText="1"/>
    </xf>
    <xf numFmtId="166" fontId="7" fillId="0" borderId="12" xfId="2" applyFont="1" applyFill="1" applyBorder="1" applyAlignment="1">
      <alignment horizontal="center" wrapText="1"/>
    </xf>
    <xf numFmtId="166" fontId="7" fillId="0" borderId="13" xfId="2" applyFont="1" applyFill="1" applyBorder="1" applyAlignment="1">
      <alignment horizontal="center" wrapText="1"/>
    </xf>
    <xf numFmtId="166" fontId="7" fillId="0" borderId="14" xfId="2" applyFont="1" applyFill="1" applyBorder="1" applyAlignment="1">
      <alignment horizontal="center" wrapText="1"/>
    </xf>
  </cellXfs>
  <cellStyles count="8">
    <cellStyle name="Comma" xfId="7" builtinId="3"/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Foglio1!$J$8:$J$25</c:f>
              <c:numCache>
                <c:formatCode>[$-410]General</c:formatCode>
                <c:ptCount val="18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1700</c:v>
                </c:pt>
                <c:pt idx="5">
                  <c:v>1600</c:v>
                </c:pt>
                <c:pt idx="6">
                  <c:v>1400</c:v>
                </c:pt>
                <c:pt idx="7">
                  <c:v>1250</c:v>
                </c:pt>
                <c:pt idx="8">
                  <c:v>1000</c:v>
                </c:pt>
                <c:pt idx="9">
                  <c:v>850</c:v>
                </c:pt>
                <c:pt idx="10">
                  <c:v>710</c:v>
                </c:pt>
                <c:pt idx="11">
                  <c:v>600</c:v>
                </c:pt>
                <c:pt idx="12">
                  <c:v>500</c:v>
                </c:pt>
                <c:pt idx="13">
                  <c:v>400</c:v>
                </c:pt>
                <c:pt idx="14">
                  <c:v>300</c:v>
                </c:pt>
                <c:pt idx="15">
                  <c:v>250</c:v>
                </c:pt>
                <c:pt idx="16">
                  <c:v>125</c:v>
                </c:pt>
                <c:pt idx="17">
                  <c:v>63</c:v>
                </c:pt>
              </c:numCache>
            </c:numRef>
          </c:xVal>
          <c:yVal>
            <c:numRef>
              <c:f>Foglio1!$K$8:$K$25</c:f>
              <c:numCache>
                <c:formatCode>[$-410]General</c:formatCode>
                <c:ptCount val="18"/>
                <c:pt idx="3">
                  <c:v>99.54</c:v>
                </c:pt>
                <c:pt idx="4">
                  <c:v>96.69</c:v>
                </c:pt>
                <c:pt idx="5">
                  <c:v>93.82</c:v>
                </c:pt>
                <c:pt idx="6">
                  <c:v>90</c:v>
                </c:pt>
                <c:pt idx="7">
                  <c:v>79.19</c:v>
                </c:pt>
                <c:pt idx="8">
                  <c:v>65.72</c:v>
                </c:pt>
                <c:pt idx="9">
                  <c:v>57.37</c:v>
                </c:pt>
                <c:pt idx="10">
                  <c:v>50.17</c:v>
                </c:pt>
                <c:pt idx="11" formatCode="_-* #,##0.00_-;\-* #,##0.00_-;_-* &quot;-&quot;??_-;_-@_-">
                  <c:v>40.07</c:v>
                </c:pt>
                <c:pt idx="12" formatCode="_-* #,##0.00_-;\-* #,##0.00_-;_-* &quot;-&quot;??_-;_-@_-">
                  <c:v>27.22</c:v>
                </c:pt>
                <c:pt idx="13" formatCode="_-* #,##0.00_-;\-* #,##0.00_-;_-* &quot;-&quot;??_-;_-@_-">
                  <c:v>15.26</c:v>
                </c:pt>
                <c:pt idx="14" formatCode="_-* #,##0.00_-;\-* #,##0.00_-;_-* &quot;-&quot;??_-;_-@_-">
                  <c:v>5.98</c:v>
                </c:pt>
                <c:pt idx="15" formatCode="_-* #,##0.00_-;\-* #,##0.00_-;_-* &quot;-&quot;??_-;_-@_-">
                  <c:v>3.78</c:v>
                </c:pt>
                <c:pt idx="16" formatCode="_-* #,##0.00_-;\-* #,##0.00_-;_-* &quot;-&quot;??_-;_-@_-">
                  <c:v>2.95</c:v>
                </c:pt>
                <c:pt idx="17" formatCode="_-* #,##0.00_-;\-* #,##0.00_-;_-* &quot;-&quot;??_-;_-@_-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29</xdr:row>
      <xdr:rowOff>223837</xdr:rowOff>
    </xdr:from>
    <xdr:to>
      <xdr:col>8</xdr:col>
      <xdr:colOff>0</xdr:colOff>
      <xdr:row>44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4"/>
  <sheetViews>
    <sheetView tabSelected="1" zoomScale="90" zoomScaleNormal="90" workbookViewId="0">
      <selection activeCell="I30" sqref="I30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/>
      <c r="D8" s="33"/>
      <c r="E8" s="6">
        <f t="shared" ref="E8:E26" si="0">C8-D8</f>
        <v>0</v>
      </c>
      <c r="F8" s="6">
        <f>(E8/$E$27)*100</f>
        <v>0</v>
      </c>
      <c r="G8" s="6">
        <f>E27-E8</f>
        <v>526.29999999999995</v>
      </c>
      <c r="H8" s="6">
        <f>(G8/$E$27)*100</f>
        <v>100</v>
      </c>
      <c r="I8" s="3"/>
      <c r="J8" s="37">
        <v>4000</v>
      </c>
      <c r="K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/>
      <c r="D9" s="33"/>
      <c r="E9" s="6">
        <f t="shared" si="0"/>
        <v>0</v>
      </c>
      <c r="F9" s="6">
        <f>(E9/$E$27)*100</f>
        <v>0</v>
      </c>
      <c r="G9" s="6">
        <f>G8-E9</f>
        <v>526.29999999999995</v>
      </c>
      <c r="H9" s="6">
        <f>(G9/$E$27)*100</f>
        <v>100</v>
      </c>
      <c r="I9" s="3"/>
      <c r="J9" s="38">
        <v>3350</v>
      </c>
      <c r="K9" s="3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/>
      <c r="D10" s="33"/>
      <c r="E10" s="6">
        <f t="shared" si="0"/>
        <v>0</v>
      </c>
      <c r="F10" s="6">
        <f>(E10/$E$27)*100</f>
        <v>0</v>
      </c>
      <c r="G10" s="6">
        <f>G9-E10</f>
        <v>526.29999999999995</v>
      </c>
      <c r="H10" s="6">
        <f>(G10/$E$27)*100</f>
        <v>100</v>
      </c>
      <c r="I10" s="3"/>
      <c r="J10" s="37">
        <v>2360</v>
      </c>
      <c r="K10" s="3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>
        <v>5.15</v>
      </c>
      <c r="D11" s="33">
        <v>2.76</v>
      </c>
      <c r="E11" s="6">
        <f t="shared" si="0"/>
        <v>2.3900000000000006</v>
      </c>
      <c r="F11" s="6">
        <f>(E11/$E$27)*100</f>
        <v>0.45411362340870243</v>
      </c>
      <c r="G11" s="6">
        <f>G10-E11</f>
        <v>523.91</v>
      </c>
      <c r="H11" s="6">
        <f>(G11/$E$27)*100</f>
        <v>99.545886376591298</v>
      </c>
      <c r="I11" s="3"/>
      <c r="J11" s="38">
        <v>2000</v>
      </c>
      <c r="K11" s="38">
        <v>99.54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1700</v>
      </c>
      <c r="C12" s="6">
        <v>17.739999999999998</v>
      </c>
      <c r="D12" s="33">
        <v>2.73</v>
      </c>
      <c r="E12" s="6">
        <f t="shared" si="0"/>
        <v>15.009999999999998</v>
      </c>
      <c r="F12" s="6">
        <f>(E12/$E$27)*100</f>
        <v>2.8519855595667871</v>
      </c>
      <c r="G12" s="6">
        <f>G11-E12</f>
        <v>508.9</v>
      </c>
      <c r="H12" s="6">
        <f>(G12/$E$27)*100</f>
        <v>96.693900817024513</v>
      </c>
      <c r="I12" s="3"/>
      <c r="J12" s="37">
        <v>1700</v>
      </c>
      <c r="K12" s="37">
        <v>96.69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1600</v>
      </c>
      <c r="C13" s="19">
        <v>18</v>
      </c>
      <c r="D13" s="33">
        <v>2.9</v>
      </c>
      <c r="E13" s="6">
        <f t="shared" si="0"/>
        <v>15.1</v>
      </c>
      <c r="F13" s="6">
        <f>(E13/$E$27)*100</f>
        <v>2.8690860725821778</v>
      </c>
      <c r="G13" s="6">
        <f>G12-E13</f>
        <v>493.79999999999995</v>
      </c>
      <c r="H13" s="6">
        <f>(G13/$E$27)*100</f>
        <v>93.824814744442335</v>
      </c>
      <c r="I13" s="3"/>
      <c r="J13" s="37">
        <v>1600</v>
      </c>
      <c r="K13" s="37">
        <v>93.82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1400</v>
      </c>
      <c r="C14" s="4">
        <v>38</v>
      </c>
      <c r="D14" s="33">
        <v>2.82</v>
      </c>
      <c r="E14" s="6">
        <f t="shared" si="0"/>
        <v>35.18</v>
      </c>
      <c r="F14" s="6">
        <f>(E14/$E$27)*100</f>
        <v>6.6844005320159603</v>
      </c>
      <c r="G14" s="6">
        <f>G12-E14</f>
        <v>473.71999999999997</v>
      </c>
      <c r="H14" s="6">
        <f>(G14/$E$27)*100</f>
        <v>90.009500285008542</v>
      </c>
      <c r="I14" s="3"/>
      <c r="J14" s="38">
        <v>1400</v>
      </c>
      <c r="K14" s="38">
        <v>90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6">
        <v>1250</v>
      </c>
      <c r="C15" s="23">
        <v>60</v>
      </c>
      <c r="D15" s="33">
        <v>3.09</v>
      </c>
      <c r="E15" s="6">
        <f t="shared" si="0"/>
        <v>56.91</v>
      </c>
      <c r="F15" s="6">
        <f>(E15/$E$27)*100</f>
        <v>10.813224396731902</v>
      </c>
      <c r="G15" s="6">
        <f t="shared" ref="G15:G22" si="1">G14-E15</f>
        <v>416.80999999999995</v>
      </c>
      <c r="H15" s="6">
        <f>(G15/$E$27)*100</f>
        <v>79.196275888276645</v>
      </c>
      <c r="I15" s="3"/>
      <c r="J15" s="37">
        <v>1250</v>
      </c>
      <c r="K15" s="37">
        <v>79.19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1000</v>
      </c>
      <c r="C16" s="25">
        <v>74</v>
      </c>
      <c r="D16" s="34">
        <v>3.08</v>
      </c>
      <c r="E16" s="6">
        <f t="shared" si="0"/>
        <v>70.92</v>
      </c>
      <c r="F16" s="6">
        <f>(E16/$E$27)*100</f>
        <v>13.475204256127684</v>
      </c>
      <c r="G16" s="6">
        <f t="shared" si="1"/>
        <v>345.88999999999993</v>
      </c>
      <c r="H16" s="6">
        <f>(G16/$E$27)*100</f>
        <v>65.721071632148949</v>
      </c>
      <c r="I16" s="3"/>
      <c r="J16" s="38">
        <v>1000</v>
      </c>
      <c r="K16" s="38">
        <v>65.72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850</v>
      </c>
      <c r="C17" s="25">
        <v>47</v>
      </c>
      <c r="D17" s="35">
        <v>3.08</v>
      </c>
      <c r="E17" s="6">
        <f t="shared" si="0"/>
        <v>43.92</v>
      </c>
      <c r="F17" s="6">
        <f>(E17/$E$27)*100</f>
        <v>8.3450503515105474</v>
      </c>
      <c r="G17" s="6">
        <f t="shared" si="1"/>
        <v>301.96999999999991</v>
      </c>
      <c r="H17" s="6">
        <f>(G17/$E$27)*100</f>
        <v>57.376021280638412</v>
      </c>
      <c r="I17" s="3"/>
      <c r="J17" s="37">
        <v>850</v>
      </c>
      <c r="K17" s="37">
        <v>57.37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710</v>
      </c>
      <c r="C18" s="25">
        <v>41</v>
      </c>
      <c r="D18" s="34">
        <v>3.08</v>
      </c>
      <c r="E18" s="6">
        <f t="shared" si="0"/>
        <v>37.92</v>
      </c>
      <c r="F18" s="6">
        <f>(E18/$E$27)*100</f>
        <v>7.2050161504845152</v>
      </c>
      <c r="G18" s="6">
        <f t="shared" si="1"/>
        <v>264.0499999999999</v>
      </c>
      <c r="H18" s="6">
        <f>(G18/$E$27)*100</f>
        <v>50.171005130153887</v>
      </c>
      <c r="I18" s="3"/>
      <c r="J18" s="38">
        <v>710</v>
      </c>
      <c r="K18" s="38">
        <v>50.17</v>
      </c>
      <c r="L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1024" ht="14.25" customHeight="1">
      <c r="A19" s="3"/>
      <c r="B19" s="22">
        <v>600</v>
      </c>
      <c r="C19" s="25">
        <v>56.5</v>
      </c>
      <c r="D19" s="34">
        <v>3.36</v>
      </c>
      <c r="E19" s="6">
        <f t="shared" si="0"/>
        <v>53.14</v>
      </c>
      <c r="F19" s="26">
        <f>(E19/$E$27)*100</f>
        <v>10.096902907087212</v>
      </c>
      <c r="G19" s="32">
        <f t="shared" si="1"/>
        <v>210.90999999999991</v>
      </c>
      <c r="H19" s="26">
        <f>(G19/$E$27)*100</f>
        <v>40.074102223066674</v>
      </c>
      <c r="I19" s="3"/>
      <c r="J19" s="28">
        <f t="shared" ref="J19:J25" si="2">B19</f>
        <v>600</v>
      </c>
      <c r="K19" s="31">
        <v>40.07</v>
      </c>
      <c r="L19" s="3"/>
      <c r="O19" s="3"/>
      <c r="P19" s="3"/>
      <c r="Q19" s="3"/>
      <c r="R19" s="3"/>
      <c r="S19" s="3"/>
      <c r="T19" s="3"/>
      <c r="U19" s="3"/>
      <c r="V19" s="3"/>
      <c r="W19" s="3"/>
      <c r="AME19"/>
      <c r="AMF19"/>
      <c r="AMG19"/>
      <c r="AMH19"/>
      <c r="AMI19"/>
      <c r="AMJ19"/>
    </row>
    <row r="20" spans="1:1024" ht="14.25" customHeight="1">
      <c r="A20" s="3"/>
      <c r="B20" s="22">
        <v>500</v>
      </c>
      <c r="C20" s="25">
        <v>71</v>
      </c>
      <c r="D20" s="34">
        <v>3.36</v>
      </c>
      <c r="E20" s="6">
        <f t="shared" si="0"/>
        <v>67.64</v>
      </c>
      <c r="F20" s="26">
        <f>(E20/$E$27)*100</f>
        <v>12.851985559566788</v>
      </c>
      <c r="G20" s="32">
        <f t="shared" si="1"/>
        <v>143.26999999999992</v>
      </c>
      <c r="H20" s="26">
        <f>(G20/$E$27)*100</f>
        <v>27.222116663499897</v>
      </c>
      <c r="I20" s="3"/>
      <c r="J20" s="29">
        <f t="shared" si="2"/>
        <v>500</v>
      </c>
      <c r="K20" s="30">
        <v>27.22</v>
      </c>
      <c r="L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400</v>
      </c>
      <c r="C21" s="25">
        <v>66.5</v>
      </c>
      <c r="D21" s="34">
        <v>3.54</v>
      </c>
      <c r="E21" s="6">
        <f t="shared" si="0"/>
        <v>62.96</v>
      </c>
      <c r="F21" s="26">
        <f t="shared" ref="F21:F27" si="3">(E21/$E$27)*100</f>
        <v>11.962758882766485</v>
      </c>
      <c r="G21" s="32">
        <f t="shared" si="1"/>
        <v>80.309999999999917</v>
      </c>
      <c r="H21" s="26">
        <f t="shared" ref="H21:H26" si="4">(G21/$E$27)*100</f>
        <v>15.259357780733406</v>
      </c>
      <c r="I21" s="3"/>
      <c r="J21" s="28">
        <f t="shared" si="2"/>
        <v>400</v>
      </c>
      <c r="K21" s="31">
        <v>15.26</v>
      </c>
      <c r="L21" s="3"/>
      <c r="M21" s="3"/>
      <c r="N21" s="3"/>
      <c r="O21" s="3"/>
      <c r="P21" s="3"/>
      <c r="Q21" s="3"/>
      <c r="R21" s="3"/>
      <c r="S21" s="3"/>
      <c r="T21" s="3"/>
      <c r="AMB21"/>
      <c r="AMC21"/>
      <c r="AMD21"/>
      <c r="AME21"/>
      <c r="AMF21"/>
      <c r="AMG21"/>
      <c r="AMH21"/>
      <c r="AMI21"/>
      <c r="AMJ21"/>
    </row>
    <row r="22" spans="1:1024" ht="14.25" customHeight="1">
      <c r="A22" s="3"/>
      <c r="B22" s="22">
        <v>300</v>
      </c>
      <c r="C22" s="25">
        <v>52.2</v>
      </c>
      <c r="D22" s="34">
        <v>3.35</v>
      </c>
      <c r="E22" s="6">
        <f t="shared" si="0"/>
        <v>48.85</v>
      </c>
      <c r="F22" s="26">
        <f t="shared" si="3"/>
        <v>9.2817784533536027</v>
      </c>
      <c r="G22" s="32">
        <f t="shared" si="1"/>
        <v>31.459999999999916</v>
      </c>
      <c r="H22" s="26">
        <f t="shared" si="4"/>
        <v>5.9775793273798064</v>
      </c>
      <c r="I22" s="3"/>
      <c r="J22" s="29">
        <f t="shared" si="2"/>
        <v>300</v>
      </c>
      <c r="K22" s="30">
        <v>5.98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3"/>
      <c r="B23" s="22">
        <v>250</v>
      </c>
      <c r="C23" s="25">
        <v>15</v>
      </c>
      <c r="D23" s="34">
        <v>3.43</v>
      </c>
      <c r="E23" s="6">
        <f t="shared" si="0"/>
        <v>11.57</v>
      </c>
      <c r="F23" s="26">
        <f t="shared" si="3"/>
        <v>2.1983659509785296</v>
      </c>
      <c r="G23" s="32">
        <f t="shared" ref="G23:G25" si="5">G22-E23</f>
        <v>19.889999999999915</v>
      </c>
      <c r="H23" s="26">
        <f t="shared" si="4"/>
        <v>3.7792133764012763</v>
      </c>
      <c r="I23" s="3"/>
      <c r="J23" s="28">
        <f t="shared" si="2"/>
        <v>250</v>
      </c>
      <c r="K23" s="31">
        <v>3.78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8"/>
      <c r="B24" s="22">
        <v>125</v>
      </c>
      <c r="C24" s="25">
        <v>7.47</v>
      </c>
      <c r="D24" s="34">
        <v>3.13</v>
      </c>
      <c r="E24" s="6">
        <f t="shared" si="0"/>
        <v>4.34</v>
      </c>
      <c r="F24" s="26">
        <f t="shared" si="3"/>
        <v>0.82462473874216224</v>
      </c>
      <c r="G24" s="32">
        <f t="shared" si="5"/>
        <v>15.549999999999915</v>
      </c>
      <c r="H24" s="26">
        <f t="shared" si="4"/>
        <v>2.9545886376591142</v>
      </c>
      <c r="I24" s="3"/>
      <c r="J24" s="29">
        <f t="shared" si="2"/>
        <v>125</v>
      </c>
      <c r="K24" s="30">
        <v>2.95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AME24"/>
      <c r="AMF24"/>
      <c r="AMG24"/>
      <c r="AMH24"/>
      <c r="AMI24"/>
      <c r="AMJ24"/>
    </row>
    <row r="25" spans="1:1024" ht="14.25" customHeight="1">
      <c r="A25" s="3"/>
      <c r="B25" s="22">
        <v>63</v>
      </c>
      <c r="C25" s="25">
        <v>3.76</v>
      </c>
      <c r="D25" s="34">
        <v>3.45</v>
      </c>
      <c r="E25" s="6">
        <f t="shared" si="0"/>
        <v>0.30999999999999961</v>
      </c>
      <c r="F25" s="26">
        <f t="shared" si="3"/>
        <v>5.8901767053011519E-2</v>
      </c>
      <c r="G25" s="32">
        <f t="shared" si="5"/>
        <v>15.239999999999917</v>
      </c>
      <c r="H25" s="26">
        <f t="shared" si="4"/>
        <v>2.8956868706061027</v>
      </c>
      <c r="I25" s="3"/>
      <c r="J25" s="28">
        <f t="shared" si="2"/>
        <v>63</v>
      </c>
      <c r="K25" s="31">
        <v>2.9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36" t="s">
        <v>5</v>
      </c>
      <c r="C26" s="25">
        <v>3.45</v>
      </c>
      <c r="D26" s="34">
        <v>3.31</v>
      </c>
      <c r="E26" s="6">
        <f t="shared" si="0"/>
        <v>0.14000000000000012</v>
      </c>
      <c r="F26" s="26">
        <f t="shared" si="3"/>
        <v>2.6600798023940747E-2</v>
      </c>
      <c r="G26" s="32">
        <f>G25-E26</f>
        <v>15.099999999999916</v>
      </c>
      <c r="H26" s="26">
        <f t="shared" si="4"/>
        <v>2.8690860725821619</v>
      </c>
      <c r="I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AMF26"/>
      <c r="AMG26"/>
      <c r="AMH26"/>
      <c r="AMI26"/>
      <c r="AMJ26"/>
    </row>
    <row r="27" spans="1:1024" ht="14.25" customHeight="1">
      <c r="A27" s="3"/>
      <c r="B27" s="6" t="s">
        <v>6</v>
      </c>
      <c r="C27" s="24">
        <f>SUM(C8:C26)</f>
        <v>576.7700000000001</v>
      </c>
      <c r="D27" s="33">
        <f>SUM(D8:D26)</f>
        <v>50.470000000000006</v>
      </c>
      <c r="E27" s="6">
        <f>SUM(E8:E26)</f>
        <v>526.29999999999995</v>
      </c>
      <c r="F27" s="26">
        <f t="shared" si="3"/>
        <v>100</v>
      </c>
      <c r="G27" s="32"/>
      <c r="H27" s="6"/>
      <c r="I27" s="3"/>
      <c r="J27" s="3"/>
      <c r="K27" s="3"/>
      <c r="L27" s="3"/>
      <c r="M27" s="3"/>
      <c r="N27" s="3"/>
      <c r="O27" s="3"/>
      <c r="P27" s="8"/>
      <c r="Q27" s="3"/>
      <c r="R27" s="3"/>
      <c r="S27" s="3"/>
      <c r="T27" s="3"/>
      <c r="U27" s="3"/>
      <c r="V27" s="3"/>
      <c r="W27" s="3"/>
      <c r="X27" s="3"/>
      <c r="Y27" s="3"/>
      <c r="Z27" s="3"/>
      <c r="AMH27"/>
      <c r="AMI27"/>
      <c r="AMJ27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14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1024" ht="29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0"/>
      <c r="W30" s="10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4.25" customHeight="1">
      <c r="A33" s="3"/>
      <c r="B33" s="3"/>
      <c r="C33" s="3"/>
      <c r="D33" s="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" customHeight="1">
      <c r="A34" s="10"/>
      <c r="B34" s="10"/>
      <c r="C34" s="10"/>
      <c r="D34" s="9"/>
      <c r="E34" s="3"/>
      <c r="F34" s="3"/>
      <c r="G34" s="1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1"/>
      <c r="B37" s="21"/>
      <c r="C37" s="21"/>
      <c r="D37" s="21"/>
      <c r="E37" s="21"/>
      <c r="F37" s="21"/>
      <c r="G37" s="21"/>
      <c r="H37" s="21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19"/>
      <c r="C48" s="19"/>
      <c r="D48" s="20"/>
      <c r="E48" s="19"/>
      <c r="F48" s="19"/>
      <c r="G48" s="19"/>
      <c r="H48" s="19"/>
      <c r="I48" s="19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4.25" customHeight="1">
      <c r="A1004" s="3"/>
      <c r="B1004" s="3"/>
      <c r="C1004" s="3"/>
      <c r="D1004" s="9"/>
      <c r="E1004" s="3"/>
      <c r="F1004" s="3"/>
      <c r="G1004" s="3"/>
      <c r="H1004" s="3"/>
      <c r="I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</sheetData>
  <mergeCells count="1">
    <mergeCell ref="B4:H6"/>
  </mergeCells>
  <conditionalFormatting sqref="A1:H3 A4:B4 A5:A6 A35:B35 A36:A37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2018-12-20T14:09:32Z</dcterms:modified>
</cp:coreProperties>
</file>