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13_ncr:1_{477C9469-A3BF-4D1E-917C-48538D78A2F7}" xr6:coauthVersionLast="40" xr6:coauthVersionMax="40" xr10:uidLastSave="{00000000-0000-0000-0000-000000000000}"/>
  <bookViews>
    <workbookView xWindow="0" yWindow="0" windowWidth="25128" windowHeight="116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E24" i="1" l="1"/>
  <c r="D27" i="1" l="1"/>
  <c r="C27" i="1"/>
  <c r="E14" i="1"/>
  <c r="E26" i="1" l="1"/>
  <c r="E25" i="1"/>
  <c r="E15" i="1"/>
  <c r="E16" i="1"/>
  <c r="E17" i="1"/>
  <c r="E23" i="1" l="1"/>
  <c r="E22" i="1"/>
  <c r="E21" i="1"/>
  <c r="E20" i="1"/>
  <c r="E19" i="1"/>
  <c r="E18" i="1"/>
  <c r="E27" i="1" l="1"/>
  <c r="G14" i="1" l="1"/>
  <c r="G15" i="1" s="1"/>
  <c r="G16" i="1" s="1"/>
  <c r="G17" i="1" s="1"/>
  <c r="G18" i="1" s="1"/>
  <c r="G19" i="1" s="1"/>
  <c r="F24" i="1"/>
  <c r="F18" i="1"/>
  <c r="H13" i="1"/>
  <c r="F19" i="1"/>
  <c r="F17" i="1"/>
  <c r="F15" i="1"/>
  <c r="F13" i="1"/>
  <c r="F11" i="1"/>
  <c r="F16" i="1"/>
  <c r="F14" i="1"/>
  <c r="F12" i="1"/>
  <c r="H11" i="1"/>
  <c r="H12" i="1"/>
  <c r="H16" i="1" l="1"/>
  <c r="H14" i="1"/>
  <c r="H17" i="1"/>
  <c r="H18" i="1"/>
  <c r="H15" i="1"/>
  <c r="J18" i="1"/>
  <c r="G20" i="1" l="1"/>
  <c r="H19" i="1"/>
  <c r="F27" i="1"/>
  <c r="F21" i="1"/>
  <c r="F23" i="1"/>
  <c r="F22" i="1"/>
  <c r="F25" i="1"/>
  <c r="F20" i="1"/>
  <c r="F26" i="1"/>
  <c r="J21" i="1"/>
  <c r="J22" i="1"/>
  <c r="J23" i="1"/>
  <c r="J25" i="1"/>
  <c r="J20" i="1"/>
  <c r="J19" i="1"/>
  <c r="G21" i="1" l="1"/>
  <c r="G22" i="1" s="1"/>
  <c r="G23" i="1" s="1"/>
  <c r="H20" i="1"/>
  <c r="G24" i="1" l="1"/>
  <c r="H24" i="1" s="1"/>
  <c r="H21" i="1"/>
  <c r="H22" i="1" l="1"/>
  <c r="H23" i="1" l="1"/>
  <c r="G26" i="1" l="1"/>
  <c r="H26" i="1" s="1"/>
  <c r="H25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<sst xmlns="http://schemas.openxmlformats.org/spreadsheetml/2006/main" count="12" uniqueCount="12">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</sst>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7" xfId="2" applyFont="1" applyBorder="1" applyAlignment="1"/>
    <xf numFmtId="166" fontId="2" fillId="0" borderId="8" xfId="2" applyBorder="1"/>
    <xf numFmtId="166" fontId="2" fillId="0" borderId="4" xfId="2" applyFont="1" applyBorder="1" applyAlignment="1"/>
    <xf numFmtId="166" fontId="2" fillId="0" borderId="5" xfId="2" applyFont="1" applyBorder="1" applyAlignment="1">
      <alignment horizontal="center"/>
    </xf>
    <xf numFmtId="166" fontId="2" fillId="0" borderId="9" xfId="2" applyFont="1" applyBorder="1" applyAlignment="1">
      <alignment horizontal="right"/>
    </xf>
    <xf numFmtId="166" fontId="2" fillId="0" borderId="2" xfId="2" applyFont="1" applyBorder="1" applyAlignment="1">
      <alignment horizontal="right"/>
    </xf>
    <xf numFmtId="166" fontId="2" fillId="0" borderId="3" xfId="2" applyFont="1" applyBorder="1" applyAlignment="1">
      <alignment horizontal="right"/>
    </xf>
    <xf numFmtId="166" fontId="15" fillId="0" borderId="2" xfId="2" applyFont="1" applyBorder="1"/>
    <xf numFmtId="166" fontId="13" fillId="0" borderId="2" xfId="2" applyFont="1" applyBorder="1"/>
    <xf numFmtId="166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Foglio1!$J$15:$J$25</c:f>
              <c:numCache>
                <c:formatCode>[$-410]General</c:formatCode>
                <c:ptCount val="11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Foglio1!$K$15:$K$25</c:f>
              <c:numCache>
                <c:formatCode>[$-410]General</c:formatCode>
                <c:ptCount val="11"/>
                <c:pt idx="0">
                  <c:v>99.361548345647293</c:v>
                </c:pt>
                <c:pt idx="1">
                  <c:v>99.237070350144549</c:v>
                </c:pt>
                <c:pt idx="2">
                  <c:v>99.068422743334409</c:v>
                </c:pt>
                <c:pt idx="3" formatCode="_-* #,##0.00_-;\-* #,##0.00_-;_-* &quot;-&quot;??_-;_-@_-">
                  <c:v>98.835528429168008</c:v>
                </c:pt>
                <c:pt idx="4" formatCode="_-* #,##0.00_-;\-* #,##0.00_-;_-* &quot;-&quot;??_-;_-@_-">
                  <c:v>98.381786058464499</c:v>
                </c:pt>
                <c:pt idx="5" formatCode="_-* #,##0.00_-;\-* #,##0.00_-;_-* &quot;-&quot;??_-;_-@_-">
                  <c:v>97.333761644715707</c:v>
                </c:pt>
                <c:pt idx="6" formatCode="_-* #,##0.00_-;\-* #,##0.00_-;_-* &quot;-&quot;??_-;_-@_-">
                  <c:v>93.177802762608422</c:v>
                </c:pt>
                <c:pt idx="7" formatCode="_-* #,##0.00_-;\-* #,##0.00_-;_-* &quot;-&quot;??_-;_-@_-">
                  <c:v>88.503854802441367</c:v>
                </c:pt>
                <c:pt idx="8" formatCode="_-* #,##0.00_-;\-* #,##0.00_-;_-* &quot;-&quot;??_-;_-@_-">
                  <c:v>43.503051718599416</c:v>
                </c:pt>
                <c:pt idx="9" formatCode="_-* #,##0.00_-;\-* #,##0.00_-;_-* &quot;-&quot;??_-;_-@_-">
                  <c:v>17.09765499518149</c:v>
                </c:pt>
                <c:pt idx="10" formatCode="_-* #,##0.00_-;\-* #,##0.00_-;_-* &quot;-&quot;??_-;_-@_-">
                  <c:v>5.4489238676517724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29</xdr:row>
      <xdr:rowOff>223837</xdr:rowOff>
    </xdr:from>
    <xdr:to>
      <xdr:col>6</xdr:col>
      <xdr:colOff>214312</xdr:colOff>
      <xdr:row>44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4"/>
  <sheetViews>
    <sheetView tabSelected="1" topLeftCell="A8" zoomScale="90" zoomScaleNormal="90" workbookViewId="0">
      <selection activeCell="J31" sqref="J31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>(E11/$E$27)*100</f>
        <v>0</v>
      </c>
      <c r="G11" s="6"/>
      <c r="H11" s="6">
        <f>(G11/$E$27)*100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>(E12/$E$27)*100</f>
        <v>0</v>
      </c>
      <c r="G12" s="6"/>
      <c r="H12" s="6">
        <f>(G12/$E$27)*100</f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>(E13/$E$27)*100</f>
        <v>0</v>
      </c>
      <c r="G13" s="6"/>
      <c r="H13" s="6">
        <f>(G13/$E$27)*100</f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4" si="0">C14-D14</f>
        <v>0</v>
      </c>
      <c r="F14" s="6">
        <f>(E14/$E$27)*100</f>
        <v>0</v>
      </c>
      <c r="G14" s="6">
        <f>E27-E14</f>
        <v>249.03999999999996</v>
      </c>
      <c r="H14" s="6">
        <f>(G14/$E$27)*100</f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4.92</v>
      </c>
      <c r="D15" s="24">
        <v>3.33</v>
      </c>
      <c r="E15" s="34">
        <f t="shared" si="0"/>
        <v>1.5899999999999999</v>
      </c>
      <c r="F15" s="6">
        <f>(E15/$E$27)*100</f>
        <v>0.63845165435271445</v>
      </c>
      <c r="G15" s="6">
        <f>G14-E15</f>
        <v>247.44999999999996</v>
      </c>
      <c r="H15" s="6">
        <f>(G15/$E$27)*100</f>
        <v>99.361548345647293</v>
      </c>
      <c r="I15" s="3"/>
      <c r="J15" s="39">
        <v>1000</v>
      </c>
      <c r="K15" s="39">
        <v>99.361548345647293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3.39</v>
      </c>
      <c r="D16" s="24">
        <v>3.08</v>
      </c>
      <c r="E16" s="34">
        <f t="shared" si="0"/>
        <v>0.31000000000000005</v>
      </c>
      <c r="F16" s="6">
        <f>(E16/$E$27)*100</f>
        <v>0.12447799550273052</v>
      </c>
      <c r="G16" s="6">
        <f t="shared" ref="G16:G18" si="1">G15-E16</f>
        <v>247.13999999999996</v>
      </c>
      <c r="H16" s="6">
        <f>(G16/$E$27)*100</f>
        <v>99.237070350144549</v>
      </c>
      <c r="I16" s="3"/>
      <c r="J16" s="40">
        <v>850</v>
      </c>
      <c r="K16" s="40">
        <v>99.237070350144549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3.85</v>
      </c>
      <c r="D17" s="36">
        <v>3.43</v>
      </c>
      <c r="E17" s="6">
        <f t="shared" si="0"/>
        <v>0.41999999999999993</v>
      </c>
      <c r="F17" s="6">
        <f>(E17/$E$27)*100</f>
        <v>0.16864760681015098</v>
      </c>
      <c r="G17" s="6">
        <f t="shared" si="1"/>
        <v>246.71999999999997</v>
      </c>
      <c r="H17" s="6">
        <f>(G17/$E$27)*100</f>
        <v>99.068422743334409</v>
      </c>
      <c r="I17" s="3"/>
      <c r="J17" s="39">
        <v>710</v>
      </c>
      <c r="K17" s="39">
        <v>99.068422743334409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3.94</v>
      </c>
      <c r="D18" s="24">
        <v>3.36</v>
      </c>
      <c r="E18" s="6">
        <f t="shared" si="0"/>
        <v>0.58000000000000007</v>
      </c>
      <c r="F18" s="25">
        <f>(E18/$E$27)*100</f>
        <v>0.23289431416639905</v>
      </c>
      <c r="G18" s="31">
        <f t="shared" si="1"/>
        <v>246.13999999999996</v>
      </c>
      <c r="H18" s="25">
        <f>(G18/$E$27)*100</f>
        <v>98.835528429168008</v>
      </c>
      <c r="I18" s="3"/>
      <c r="J18" s="27">
        <f t="shared" ref="J18:J22" si="2">B18</f>
        <v>600</v>
      </c>
      <c r="K18" s="30">
        <v>98.835528429168008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4.49</v>
      </c>
      <c r="D19" s="24">
        <v>3.36</v>
      </c>
      <c r="E19" s="6">
        <f>C19-D19</f>
        <v>1.1300000000000003</v>
      </c>
      <c r="F19" s="25">
        <f>(E19/$E$27)*100</f>
        <v>0.4537423707035016</v>
      </c>
      <c r="G19" s="31">
        <f>G18-E19</f>
        <v>245.00999999999996</v>
      </c>
      <c r="H19" s="25">
        <f>(G19/$E$27)*100</f>
        <v>98.381786058464499</v>
      </c>
      <c r="I19" s="3"/>
      <c r="J19" s="28">
        <f t="shared" si="2"/>
        <v>500</v>
      </c>
      <c r="K19" s="29">
        <v>98.381786058464499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6.02</v>
      </c>
      <c r="D20" s="24">
        <v>3.41</v>
      </c>
      <c r="E20" s="6">
        <f>C20-D20</f>
        <v>2.6099999999999994</v>
      </c>
      <c r="F20" s="25">
        <f>(E20/$E$27)*100</f>
        <v>1.0480244137487953</v>
      </c>
      <c r="G20" s="31">
        <f>G19-E20</f>
        <v>242.39999999999998</v>
      </c>
      <c r="H20" s="25">
        <f>(G20/$E$27)*100</f>
        <v>97.333761644715707</v>
      </c>
      <c r="I20" s="3"/>
      <c r="J20" s="27">
        <f t="shared" si="2"/>
        <v>400</v>
      </c>
      <c r="K20" s="30">
        <v>97.333761644715707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13.62</v>
      </c>
      <c r="D21" s="24">
        <v>3.27</v>
      </c>
      <c r="E21" s="6">
        <f>C21-D21</f>
        <v>10.35</v>
      </c>
      <c r="F21" s="25">
        <f>(E21/$E$27)*100</f>
        <v>4.155958882107293</v>
      </c>
      <c r="G21" s="31">
        <f t="shared" ref="G21:G27" si="3">G20-E21</f>
        <v>232.04999999999998</v>
      </c>
      <c r="H21" s="25">
        <f>(G21/$E$27)*100</f>
        <v>93.177802762608422</v>
      </c>
      <c r="I21" s="3"/>
      <c r="J21" s="28">
        <f t="shared" si="2"/>
        <v>300</v>
      </c>
      <c r="K21" s="29">
        <v>93.177802762608422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14.74</v>
      </c>
      <c r="D22" s="24">
        <v>3.1</v>
      </c>
      <c r="E22" s="6">
        <f>C22-D22</f>
        <v>11.64</v>
      </c>
      <c r="F22" s="25">
        <f>(E22/$E$27)*100</f>
        <v>4.6739479601670419</v>
      </c>
      <c r="G22" s="31">
        <f>G21-E22</f>
        <v>220.40999999999997</v>
      </c>
      <c r="H22" s="25">
        <f>(G22/$E$27)*100</f>
        <v>88.503854802441367</v>
      </c>
      <c r="I22" s="3"/>
      <c r="J22" s="27">
        <f t="shared" si="2"/>
        <v>250</v>
      </c>
      <c r="K22" s="30">
        <v>88.503854802441367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115.5</v>
      </c>
      <c r="D23" s="24">
        <v>3.43</v>
      </c>
      <c r="E23" s="6">
        <f>C23-D23</f>
        <v>112.07</v>
      </c>
      <c r="F23" s="25">
        <f>(E23/$E$27)*100</f>
        <v>45.000803083841959</v>
      </c>
      <c r="G23" s="31">
        <f>G22-E23</f>
        <v>108.33999999999997</v>
      </c>
      <c r="H23" s="25">
        <f>(G23/$E$27)*100</f>
        <v>43.503051718599416</v>
      </c>
      <c r="I23" s="3"/>
      <c r="J23" s="28">
        <f>B23</f>
        <v>125</v>
      </c>
      <c r="K23" s="29">
        <v>43.503051718599416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80</v>
      </c>
      <c r="C24" s="37">
        <v>69.5</v>
      </c>
      <c r="D24" s="24">
        <v>3.74</v>
      </c>
      <c r="E24" s="6">
        <f t="shared" si="0"/>
        <v>65.760000000000005</v>
      </c>
      <c r="F24" s="25">
        <f>(E24/$E$27)*100</f>
        <v>26.40539672341793</v>
      </c>
      <c r="G24" s="31">
        <f>G23-E24</f>
        <v>42.57999999999997</v>
      </c>
      <c r="H24" s="25">
        <f>(G24/$E$27)*100</f>
        <v>17.09765499518149</v>
      </c>
      <c r="I24" s="3"/>
      <c r="J24" s="27">
        <v>80</v>
      </c>
      <c r="K24" s="30">
        <v>17.09765499518149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>
        <v>63</v>
      </c>
      <c r="C25" s="37">
        <v>32.5</v>
      </c>
      <c r="D25" s="24">
        <v>3.49</v>
      </c>
      <c r="E25" s="6">
        <f>C25-D25</f>
        <v>29.009999999999998</v>
      </c>
      <c r="F25" s="25">
        <f>(E25/$E$27)*100</f>
        <v>11.648731127529716</v>
      </c>
      <c r="G25" s="31">
        <f>G24-E25</f>
        <v>13.569999999999972</v>
      </c>
      <c r="H25" s="25">
        <f>(G25/$E$27)*100</f>
        <v>5.4489238676517724</v>
      </c>
      <c r="I25" s="3"/>
      <c r="J25" s="28">
        <f>B25</f>
        <v>63</v>
      </c>
      <c r="K25" s="29">
        <v>5.4489238676517724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38" t="s">
        <v>5</v>
      </c>
      <c r="C26" s="37">
        <v>17.059999999999999</v>
      </c>
      <c r="D26" s="24">
        <v>3.49</v>
      </c>
      <c r="E26" s="6">
        <f>C26-D26</f>
        <v>13.569999999999999</v>
      </c>
      <c r="F26" s="25">
        <f>(E26/$E$27)*100</f>
        <v>5.448923867651783</v>
      </c>
      <c r="G26" s="31">
        <f t="shared" si="3"/>
        <v>-2.6645352591003757E-14</v>
      </c>
      <c r="H26" s="25">
        <f>(G26/$E$27)*100</f>
        <v>-1.0699226064489142E-14</v>
      </c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6" t="s">
        <v>6</v>
      </c>
      <c r="C27" s="23">
        <f>SUM(C14:C26)</f>
        <v>289.53000000000003</v>
      </c>
      <c r="D27" s="23">
        <f>SUM(D14:D26)</f>
        <v>40.49</v>
      </c>
      <c r="E27" s="6">
        <f>SUM(E14:E26)</f>
        <v>249.03999999999996</v>
      </c>
      <c r="F27" s="25">
        <f>(E27/$E$27)*100</f>
        <v>100</v>
      </c>
      <c r="G27" s="31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10"/>
      <c r="C34" s="10"/>
      <c r="D34" s="9"/>
      <c r="E34" s="3"/>
      <c r="F34" s="3"/>
      <c r="G34" s="11"/>
      <c r="H34" s="3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" customHeight="1">
      <c r="B1004" s="3"/>
      <c r="C1004" s="3"/>
      <c r="D1004" s="9"/>
      <c r="E1004" s="3"/>
      <c r="F1004" s="3"/>
      <c r="G1004" s="3"/>
      <c r="H1004" s="3"/>
    </row>
  </sheetData>
  <mergeCells count="1">
    <mergeCell ref="B4:H6"/>
  </mergeCells>
  <conditionalFormatting sqref="A1:H3 A4:B4 A5:A6 A34:A36 B35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2019-01-18T13:56:16Z</dcterms:modified>
</cp:coreProperties>
</file>