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Curve Granulometriche\"/>
    </mc:Choice>
  </mc:AlternateContent>
  <xr:revisionPtr revIDLastSave="0" documentId="13_ncr:1_{5FAFC8C0-1804-4177-8B46-7526FD8DCC71}" xr6:coauthVersionLast="40" xr6:coauthVersionMax="40" xr10:uidLastSave="{00000000-0000-0000-0000-000000000000}"/>
  <bookViews>
    <workbookView xWindow="0" yWindow="0" windowWidth="19200" windowHeight="8244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9" i="1" l="1"/>
  <c r="E10" i="1"/>
  <c r="E11" i="1"/>
  <c r="D27" i="1"/>
  <c r="C27" i="1"/>
  <c r="E12" i="1" l="1"/>
  <c r="E13" i="1"/>
  <c r="E14" i="1"/>
  <c r="E15" i="1"/>
  <c r="E16" i="1"/>
  <c r="E18" i="1"/>
  <c r="E26" i="1"/>
  <c r="E25" i="1"/>
  <c r="E24" i="1"/>
  <c r="E23" i="1"/>
  <c r="E22" i="1"/>
  <c r="E21" i="1"/>
  <c r="E20" i="1"/>
  <c r="E19" i="1"/>
  <c r="E17" i="1"/>
  <c r="E27" i="1" l="1"/>
  <c r="J19" i="1"/>
  <c r="G8" i="1" l="1"/>
  <c r="F8" i="1"/>
  <c r="F10" i="1"/>
  <c r="F9" i="1"/>
  <c r="F11" i="1"/>
  <c r="F17" i="1"/>
  <c r="F20" i="1"/>
  <c r="F16" i="1"/>
  <c r="F12" i="1"/>
  <c r="F14" i="1"/>
  <c r="F15" i="1"/>
  <c r="F13" i="1"/>
  <c r="F18" i="1"/>
  <c r="F19" i="1"/>
  <c r="F27" i="1"/>
  <c r="F22" i="1"/>
  <c r="F24" i="1"/>
  <c r="F23" i="1"/>
  <c r="F25" i="1"/>
  <c r="F21" i="1"/>
  <c r="F26" i="1"/>
  <c r="J22" i="1"/>
  <c r="J23" i="1"/>
  <c r="J24" i="1"/>
  <c r="J25" i="1"/>
  <c r="J21" i="1"/>
  <c r="J20" i="1"/>
  <c r="H8" i="1" l="1"/>
  <c r="G9" i="1"/>
  <c r="G10" i="1" l="1"/>
  <c r="H9" i="1"/>
  <c r="H10" i="1" l="1"/>
  <c r="G11" i="1"/>
  <c r="G12" i="1" l="1"/>
  <c r="H11" i="1"/>
  <c r="H12" i="1" l="1"/>
  <c r="G13" i="1"/>
  <c r="H13" i="1" l="1"/>
  <c r="G14" i="1"/>
  <c r="H14" i="1" l="1"/>
  <c r="G15" i="1"/>
  <c r="G16" i="1" l="1"/>
  <c r="H15" i="1"/>
  <c r="H16" i="1" l="1"/>
  <c r="G17" i="1"/>
  <c r="G18" i="1" l="1"/>
  <c r="H17" i="1"/>
  <c r="H18" i="1" l="1"/>
  <c r="G19" i="1"/>
  <c r="H19" i="1" l="1"/>
  <c r="G20" i="1"/>
  <c r="G21" i="1" l="1"/>
  <c r="H20" i="1"/>
  <c r="G22" i="1" l="1"/>
  <c r="H21" i="1"/>
  <c r="G23" i="1" l="1"/>
  <c r="H22" i="1"/>
  <c r="H23" i="1" l="1"/>
  <c r="G24" i="1"/>
  <c r="H24" i="1" l="1"/>
  <c r="G25" i="1"/>
  <c r="G26" i="1" l="1"/>
  <c r="H26" i="1" s="1"/>
  <c r="H25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<sst xmlns="http://schemas.openxmlformats.org/spreadsheetml/2006/main" count="12" uniqueCount="12">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</sst>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;[Red]0.00"/>
    <numFmt numFmtId="166" formatCode="[$-410]General"/>
    <numFmt numFmtId="167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6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7" fontId="4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166" fontId="5" fillId="0" borderId="0" xfId="2" applyFont="1" applyAlignment="1">
      <alignment horizontal="center" wrapText="1"/>
    </xf>
    <xf numFmtId="166" fontId="6" fillId="0" borderId="0" xfId="2" applyFont="1" applyAlignment="1">
      <alignment horizontal="center"/>
    </xf>
    <xf numFmtId="166" fontId="2" fillId="0" borderId="0" xfId="2" applyFont="1" applyAlignment="1"/>
    <xf numFmtId="166" fontId="2" fillId="0" borderId="0" xfId="2"/>
    <xf numFmtId="166" fontId="6" fillId="0" borderId="0" xfId="2" applyFont="1" applyBorder="1" applyAlignment="1">
      <alignment horizontal="center"/>
    </xf>
    <xf numFmtId="166" fontId="2" fillId="0" borderId="1" xfId="2" applyFont="1" applyBorder="1" applyAlignment="1"/>
    <xf numFmtId="166" fontId="2" fillId="0" borderId="1" xfId="2" applyFont="1" applyBorder="1" applyAlignment="1">
      <alignment horizontal="center"/>
    </xf>
    <xf numFmtId="166" fontId="8" fillId="0" borderId="0" xfId="2" applyFont="1" applyAlignment="1"/>
    <xf numFmtId="166" fontId="2" fillId="0" borderId="0" xfId="2" applyFont="1" applyAlignment="1">
      <alignment horizontal="center"/>
    </xf>
    <xf numFmtId="166" fontId="2" fillId="0" borderId="0" xfId="2" applyFont="1" applyAlignment="1">
      <alignment horizontal="center" vertical="top" wrapText="1"/>
    </xf>
    <xf numFmtId="166" fontId="9" fillId="0" borderId="0" xfId="2" applyFont="1" applyAlignment="1"/>
    <xf numFmtId="166" fontId="2" fillId="0" borderId="0" xfId="2" applyFont="1" applyAlignment="1">
      <alignment horizontal="center" vertical="center" wrapText="1"/>
    </xf>
    <xf numFmtId="166" fontId="10" fillId="0" borderId="0" xfId="2" applyFont="1" applyAlignment="1"/>
    <xf numFmtId="165" fontId="10" fillId="0" borderId="0" xfId="2" applyNumberFormat="1" applyFont="1" applyAlignment="1">
      <alignment horizontal="left"/>
    </xf>
    <xf numFmtId="166" fontId="10" fillId="0" borderId="0" xfId="2" applyFont="1" applyAlignment="1">
      <alignment horizontal="left"/>
    </xf>
    <xf numFmtId="166" fontId="11" fillId="0" borderId="0" xfId="2" applyFont="1" applyAlignment="1"/>
    <xf numFmtId="166" fontId="11" fillId="0" borderId="0" xfId="2" applyFont="1" applyAlignment="1">
      <alignment horizontal="left"/>
    </xf>
    <xf numFmtId="166" fontId="2" fillId="0" borderId="0" xfId="2" applyFont="1" applyAlignment="1">
      <alignment horizontal="left"/>
    </xf>
    <xf numFmtId="166" fontId="2" fillId="0" borderId="0" xfId="2" applyFont="1" applyBorder="1" applyAlignment="1"/>
    <xf numFmtId="166" fontId="2" fillId="0" borderId="0" xfId="2" applyFont="1" applyBorder="1" applyAlignment="1">
      <alignment horizontal="center"/>
    </xf>
    <xf numFmtId="166" fontId="5" fillId="0" borderId="0" xfId="2" applyFont="1" applyFill="1" applyBorder="1" applyAlignment="1">
      <alignment wrapText="1"/>
    </xf>
    <xf numFmtId="166" fontId="2" fillId="0" borderId="3" xfId="2" applyFont="1" applyBorder="1" applyAlignment="1"/>
    <xf numFmtId="166" fontId="2" fillId="0" borderId="5" xfId="2" applyFont="1" applyBorder="1" applyAlignment="1"/>
    <xf numFmtId="166" fontId="2" fillId="0" borderId="6" xfId="2" applyFont="1" applyBorder="1" applyAlignment="1"/>
    <xf numFmtId="166" fontId="2" fillId="0" borderId="2" xfId="2" applyBorder="1"/>
    <xf numFmtId="2" fontId="2" fillId="0" borderId="1" xfId="2" applyNumberFormat="1" applyFont="1" applyBorder="1" applyAlignment="1"/>
    <xf numFmtId="166" fontId="2" fillId="0" borderId="2" xfId="2" applyFont="1" applyBorder="1" applyAlignment="1"/>
    <xf numFmtId="166" fontId="13" fillId="0" borderId="2" xfId="2" applyFont="1" applyBorder="1" applyAlignment="1"/>
    <xf numFmtId="166" fontId="14" fillId="0" borderId="2" xfId="2" applyFont="1" applyBorder="1" applyAlignment="1"/>
    <xf numFmtId="164" fontId="14" fillId="0" borderId="2" xfId="7" applyFont="1" applyBorder="1" applyAlignment="1"/>
    <xf numFmtId="164" fontId="13" fillId="0" borderId="2" xfId="7" applyFont="1" applyBorder="1" applyAlignment="1"/>
    <xf numFmtId="166" fontId="2" fillId="0" borderId="1" xfId="7" applyNumberFormat="1" applyFont="1" applyBorder="1" applyAlignment="1"/>
    <xf numFmtId="166" fontId="2" fillId="0" borderId="1" xfId="2" applyFont="1" applyBorder="1" applyAlignment="1">
      <alignment horizontal="right"/>
    </xf>
    <xf numFmtId="166" fontId="2" fillId="0" borderId="4" xfId="2" applyFont="1" applyBorder="1" applyAlignment="1">
      <alignment horizontal="right"/>
    </xf>
    <xf numFmtId="166" fontId="2" fillId="0" borderId="0" xfId="2" applyAlignment="1">
      <alignment horizontal="right"/>
    </xf>
    <xf numFmtId="166" fontId="2" fillId="0" borderId="3" xfId="2" applyFont="1" applyBorder="1" applyAlignment="1">
      <alignment horizontal="right"/>
    </xf>
    <xf numFmtId="166" fontId="13" fillId="0" borderId="2" xfId="2" applyFont="1" applyBorder="1"/>
    <xf numFmtId="166" fontId="15" fillId="0" borderId="2" xfId="2" applyFont="1" applyBorder="1"/>
    <xf numFmtId="166" fontId="7" fillId="0" borderId="7" xfId="2" applyFont="1" applyFill="1" applyBorder="1" applyAlignment="1">
      <alignment horizontal="center" wrapText="1"/>
    </xf>
    <xf numFmtId="166" fontId="7" fillId="0" borderId="8" xfId="2" applyFont="1" applyFill="1" applyBorder="1" applyAlignment="1">
      <alignment horizontal="center" wrapText="1"/>
    </xf>
    <xf numFmtId="166" fontId="7" fillId="0" borderId="9" xfId="2" applyFont="1" applyFill="1" applyBorder="1" applyAlignment="1">
      <alignment horizontal="center" wrapText="1"/>
    </xf>
    <xf numFmtId="166" fontId="7" fillId="0" borderId="10" xfId="2" applyFont="1" applyFill="1" applyBorder="1" applyAlignment="1">
      <alignment horizontal="center" wrapText="1"/>
    </xf>
    <xf numFmtId="166" fontId="7" fillId="0" borderId="0" xfId="2" applyFont="1" applyFill="1" applyBorder="1" applyAlignment="1">
      <alignment horizontal="center" wrapText="1"/>
    </xf>
    <xf numFmtId="166" fontId="7" fillId="0" borderId="11" xfId="2" applyFont="1" applyFill="1" applyBorder="1" applyAlignment="1">
      <alignment horizontal="center" wrapText="1"/>
    </xf>
    <xf numFmtId="166" fontId="7" fillId="0" borderId="12" xfId="2" applyFont="1" applyFill="1" applyBorder="1" applyAlignment="1">
      <alignment horizontal="center" wrapText="1"/>
    </xf>
    <xf numFmtId="166" fontId="7" fillId="0" borderId="13" xfId="2" applyFont="1" applyFill="1" applyBorder="1" applyAlignment="1">
      <alignment horizontal="center" wrapText="1"/>
    </xf>
    <xf numFmtId="166" fontId="7" fillId="0" borderId="14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Foglio1!$J$8:$J$25</c:f>
              <c:numCache>
                <c:formatCode>[$-410]General</c:formatCode>
                <c:ptCount val="18"/>
                <c:pt idx="0">
                  <c:v>5000</c:v>
                </c:pt>
                <c:pt idx="1">
                  <c:v>4000</c:v>
                </c:pt>
                <c:pt idx="2">
                  <c:v>3350</c:v>
                </c:pt>
                <c:pt idx="3">
                  <c:v>2360</c:v>
                </c:pt>
                <c:pt idx="4">
                  <c:v>2000</c:v>
                </c:pt>
                <c:pt idx="5">
                  <c:v>1700</c:v>
                </c:pt>
                <c:pt idx="6">
                  <c:v>1400</c:v>
                </c:pt>
                <c:pt idx="7">
                  <c:v>1250</c:v>
                </c:pt>
                <c:pt idx="8">
                  <c:v>1000</c:v>
                </c:pt>
                <c:pt idx="9">
                  <c:v>850</c:v>
                </c:pt>
                <c:pt idx="10">
                  <c:v>710</c:v>
                </c:pt>
                <c:pt idx="11">
                  <c:v>600</c:v>
                </c:pt>
                <c:pt idx="12">
                  <c:v>500</c:v>
                </c:pt>
                <c:pt idx="13">
                  <c:v>400</c:v>
                </c:pt>
                <c:pt idx="14">
                  <c:v>300</c:v>
                </c:pt>
                <c:pt idx="15">
                  <c:v>250</c:v>
                </c:pt>
                <c:pt idx="16">
                  <c:v>125</c:v>
                </c:pt>
                <c:pt idx="17">
                  <c:v>63</c:v>
                </c:pt>
              </c:numCache>
            </c:numRef>
          </c:xVal>
          <c:yVal>
            <c:numRef>
              <c:f>Foglio1!$K$8:$K$25</c:f>
              <c:numCache>
                <c:formatCode>[$-410]General</c:formatCode>
                <c:ptCount val="18"/>
                <c:pt idx="0">
                  <c:v>99.754666448592403</c:v>
                </c:pt>
                <c:pt idx="1">
                  <c:v>99.29671048596488</c:v>
                </c:pt>
                <c:pt idx="2">
                  <c:v>98.785598920532365</c:v>
                </c:pt>
                <c:pt idx="3">
                  <c:v>97.926931490605767</c:v>
                </c:pt>
                <c:pt idx="4">
                  <c:v>97.051908490585333</c:v>
                </c:pt>
                <c:pt idx="5">
                  <c:v>90.763191789503821</c:v>
                </c:pt>
                <c:pt idx="6">
                  <c:v>83.213051744934901</c:v>
                </c:pt>
                <c:pt idx="7">
                  <c:v>74.031443583505421</c:v>
                </c:pt>
                <c:pt idx="8">
                  <c:v>62.494633328562962</c:v>
                </c:pt>
                <c:pt idx="9">
                  <c:v>55.743871772330479</c:v>
                </c:pt>
                <c:pt idx="10">
                  <c:v>50.240222435753282</c:v>
                </c:pt>
                <c:pt idx="11" formatCode="_-* #,##0.00_-;\-* #,##0.00_-;_-* &quot;-&quot;??_-;_-@_-">
                  <c:v>44.299061599165874</c:v>
                </c:pt>
                <c:pt idx="12" formatCode="_-* #,##0.00_-;\-* #,##0.00_-;_-* &quot;-&quot;??_-;_-@_-">
                  <c:v>39.476212867744778</c:v>
                </c:pt>
                <c:pt idx="13" formatCode="_-* #,##0.00_-;\-* #,##0.00_-;_-* &quot;-&quot;??_-;_-@_-">
                  <c:v>34.67994193772617</c:v>
                </c:pt>
                <c:pt idx="14" formatCode="_-* #,##0.00_-;\-* #,##0.00_-;_-* &quot;-&quot;??_-;_-@_-">
                  <c:v>29.027048024042688</c:v>
                </c:pt>
                <c:pt idx="15" formatCode="_-* #,##0.00_-;\-* #,##0.00_-;_-* &quot;-&quot;??_-;_-@_-">
                  <c:v>25.741622881442566</c:v>
                </c:pt>
                <c:pt idx="16" formatCode="_-* #,##0.00_-;\-* #,##0.00_-;_-* &quot;-&quot;??_-;_-@_-">
                  <c:v>16.363747878887004</c:v>
                </c:pt>
                <c:pt idx="17" formatCode="_-* #,##0.00_-;\-* #,##0.00_-;_-* &quot;-&quot;??_-;_-@_-">
                  <c:v>8.7890744791773159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29</xdr:row>
      <xdr:rowOff>223837</xdr:rowOff>
    </xdr:from>
    <xdr:to>
      <xdr:col>8</xdr:col>
      <xdr:colOff>0</xdr:colOff>
      <xdr:row>44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4"/>
  <sheetViews>
    <sheetView tabSelected="1" zoomScale="90" zoomScaleNormal="90" workbookViewId="0">
      <selection activeCell="M12" sqref="M12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6992187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9" t="s">
        <v>11</v>
      </c>
      <c r="C4" s="40"/>
      <c r="D4" s="40"/>
      <c r="E4" s="40"/>
      <c r="F4" s="40"/>
      <c r="G4" s="40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2"/>
      <c r="C5" s="43"/>
      <c r="D5" s="43"/>
      <c r="E5" s="43"/>
      <c r="F5" s="43"/>
      <c r="G5" s="43"/>
      <c r="H5" s="4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5"/>
      <c r="C6" s="46"/>
      <c r="D6" s="46"/>
      <c r="E6" s="46"/>
      <c r="F6" s="46"/>
      <c r="G6" s="46"/>
      <c r="H6" s="4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7" t="s">
        <v>10</v>
      </c>
      <c r="K7" s="27" t="s">
        <v>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5000</v>
      </c>
      <c r="C8" s="6">
        <v>2.76</v>
      </c>
      <c r="D8" s="7">
        <v>1.56</v>
      </c>
      <c r="E8" s="6">
        <f t="shared" ref="E8:E26" si="0">C8-D8</f>
        <v>1.1999999999999997</v>
      </c>
      <c r="F8" s="6">
        <f t="shared" ref="F8:F20" si="1">(E8/$E$27)*100</f>
        <v>0.24533355140760124</v>
      </c>
      <c r="G8" s="6">
        <f>E27-E8</f>
        <v>487.92999999999995</v>
      </c>
      <c r="H8" s="6">
        <f>(G8/$E$27)*100</f>
        <v>99.754666448592403</v>
      </c>
      <c r="I8" s="3"/>
      <c r="J8" s="29">
        <v>5000</v>
      </c>
      <c r="K8" s="29">
        <v>99.754666448592403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4000</v>
      </c>
      <c r="C9" s="33">
        <v>5.3</v>
      </c>
      <c r="D9" s="33">
        <v>3.06</v>
      </c>
      <c r="E9" s="6">
        <f t="shared" si="0"/>
        <v>2.2399999999999998</v>
      </c>
      <c r="F9" s="6">
        <f t="shared" si="1"/>
        <v>0.45795596262752231</v>
      </c>
      <c r="G9" s="6">
        <f>G8-E9</f>
        <v>485.68999999999994</v>
      </c>
      <c r="H9" s="6">
        <f>(G9/$E$27)*100</f>
        <v>99.29671048596488</v>
      </c>
      <c r="I9" s="3"/>
      <c r="J9" s="37">
        <v>4000</v>
      </c>
      <c r="K9" s="37">
        <v>99.29671048596488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3350</v>
      </c>
      <c r="C10" s="33">
        <v>4</v>
      </c>
      <c r="D10" s="33">
        <v>1.5</v>
      </c>
      <c r="E10" s="6">
        <f t="shared" si="0"/>
        <v>2.5</v>
      </c>
      <c r="F10" s="6">
        <f t="shared" si="1"/>
        <v>0.51111156543250269</v>
      </c>
      <c r="G10" s="6">
        <f>G9-E10</f>
        <v>483.18999999999994</v>
      </c>
      <c r="H10" s="6">
        <f>(G10/$E$27)*100</f>
        <v>98.785598920532365</v>
      </c>
      <c r="I10" s="3"/>
      <c r="J10" s="38">
        <v>3350</v>
      </c>
      <c r="K10" s="38">
        <v>98.785598920532365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2360</v>
      </c>
      <c r="C11" s="33">
        <v>5.78</v>
      </c>
      <c r="D11" s="33">
        <v>1.58</v>
      </c>
      <c r="E11" s="6">
        <f t="shared" si="0"/>
        <v>4.2</v>
      </c>
      <c r="F11" s="6">
        <f t="shared" si="1"/>
        <v>0.8586674299266045</v>
      </c>
      <c r="G11" s="6">
        <f>G10-E11</f>
        <v>478.98999999999995</v>
      </c>
      <c r="H11" s="6">
        <f>(G11/$E$27)*100</f>
        <v>97.926931490605767</v>
      </c>
      <c r="I11" s="3"/>
      <c r="J11" s="37">
        <v>2360</v>
      </c>
      <c r="K11" s="37">
        <v>97.926931490605767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2000</v>
      </c>
      <c r="C12" s="6">
        <v>5.84</v>
      </c>
      <c r="D12" s="33">
        <v>1.56</v>
      </c>
      <c r="E12" s="6">
        <f t="shared" si="0"/>
        <v>4.2799999999999994</v>
      </c>
      <c r="F12" s="6">
        <f t="shared" si="1"/>
        <v>0.87502300002044431</v>
      </c>
      <c r="G12" s="6">
        <f>G11-E12</f>
        <v>474.71</v>
      </c>
      <c r="H12" s="6">
        <f>(G12/$E$27)*100</f>
        <v>97.051908490585333</v>
      </c>
      <c r="I12" s="3"/>
      <c r="J12" s="38">
        <v>2000</v>
      </c>
      <c r="K12" s="38">
        <v>97.051908490585333</v>
      </c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1700</v>
      </c>
      <c r="C13" s="6">
        <v>32.5</v>
      </c>
      <c r="D13" s="33">
        <v>1.74</v>
      </c>
      <c r="E13" s="6">
        <f t="shared" si="0"/>
        <v>30.76</v>
      </c>
      <c r="F13" s="6">
        <f t="shared" si="1"/>
        <v>6.2887167010815137</v>
      </c>
      <c r="G13" s="6">
        <f>G12-E13</f>
        <v>443.95</v>
      </c>
      <c r="H13" s="6">
        <f t="shared" ref="H13:H20" si="2">(G13/$E$27)*100</f>
        <v>90.763191789503821</v>
      </c>
      <c r="I13" s="3"/>
      <c r="J13" s="37">
        <v>1700</v>
      </c>
      <c r="K13" s="37">
        <v>90.763191789503821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1400</v>
      </c>
      <c r="C14" s="4">
        <v>38.5</v>
      </c>
      <c r="D14" s="33">
        <v>1.57</v>
      </c>
      <c r="E14" s="6">
        <f t="shared" si="0"/>
        <v>36.93</v>
      </c>
      <c r="F14" s="6">
        <f t="shared" si="1"/>
        <v>7.5501400445689288</v>
      </c>
      <c r="G14" s="6">
        <f t="shared" ref="G14:G22" si="3">G13-E14</f>
        <v>407.02</v>
      </c>
      <c r="H14" s="6">
        <f t="shared" si="2"/>
        <v>83.213051744934901</v>
      </c>
      <c r="I14" s="3"/>
      <c r="J14" s="38">
        <v>1400</v>
      </c>
      <c r="K14" s="38">
        <v>83.213051744934901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6">
        <v>1250</v>
      </c>
      <c r="C15" s="23">
        <v>48</v>
      </c>
      <c r="D15" s="33">
        <v>3.09</v>
      </c>
      <c r="E15" s="6">
        <f t="shared" si="0"/>
        <v>44.91</v>
      </c>
      <c r="F15" s="6">
        <f t="shared" si="1"/>
        <v>9.1816081614294767</v>
      </c>
      <c r="G15" s="6">
        <f t="shared" si="3"/>
        <v>362.11</v>
      </c>
      <c r="H15" s="6">
        <f t="shared" si="2"/>
        <v>74.031443583505421</v>
      </c>
      <c r="I15" s="3"/>
      <c r="J15" s="37">
        <v>1250</v>
      </c>
      <c r="K15" s="37">
        <v>74.031443583505421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1000</v>
      </c>
      <c r="C16" s="25">
        <v>59.5</v>
      </c>
      <c r="D16" s="34">
        <v>3.07</v>
      </c>
      <c r="E16" s="6">
        <f t="shared" si="0"/>
        <v>56.43</v>
      </c>
      <c r="F16" s="6">
        <f t="shared" si="1"/>
        <v>11.53681025494245</v>
      </c>
      <c r="G16" s="6">
        <f t="shared" si="3"/>
        <v>305.68</v>
      </c>
      <c r="H16" s="6">
        <f t="shared" si="2"/>
        <v>62.494633328562962</v>
      </c>
      <c r="I16" s="3"/>
      <c r="J16" s="38">
        <v>1000</v>
      </c>
      <c r="K16" s="38">
        <v>62.494633328562962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850</v>
      </c>
      <c r="C17" s="25">
        <v>36.5</v>
      </c>
      <c r="D17" s="35">
        <v>3.48</v>
      </c>
      <c r="E17" s="6">
        <f t="shared" si="0"/>
        <v>33.020000000000003</v>
      </c>
      <c r="F17" s="6">
        <f t="shared" si="1"/>
        <v>6.7507615562324954</v>
      </c>
      <c r="G17" s="6">
        <f t="shared" si="3"/>
        <v>272.66000000000003</v>
      </c>
      <c r="H17" s="6">
        <f t="shared" si="2"/>
        <v>55.743871772330479</v>
      </c>
      <c r="I17" s="3"/>
      <c r="J17" s="37">
        <v>850</v>
      </c>
      <c r="K17" s="37">
        <v>55.743871772330479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710</v>
      </c>
      <c r="C18" s="25">
        <v>30</v>
      </c>
      <c r="D18" s="34">
        <v>3.08</v>
      </c>
      <c r="E18" s="6">
        <f t="shared" si="0"/>
        <v>26.92</v>
      </c>
      <c r="F18" s="6">
        <f t="shared" si="1"/>
        <v>5.5036493365771895</v>
      </c>
      <c r="G18" s="6">
        <f t="shared" si="3"/>
        <v>245.74</v>
      </c>
      <c r="H18" s="6">
        <f t="shared" si="2"/>
        <v>50.240222435753282</v>
      </c>
      <c r="I18" s="3"/>
      <c r="J18" s="38">
        <v>710</v>
      </c>
      <c r="K18" s="38">
        <v>50.240222435753282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600</v>
      </c>
      <c r="C19" s="25">
        <v>32.5</v>
      </c>
      <c r="D19" s="34">
        <v>3.44</v>
      </c>
      <c r="E19" s="6">
        <f t="shared" si="0"/>
        <v>29.06</v>
      </c>
      <c r="F19" s="26">
        <f t="shared" si="1"/>
        <v>5.9411608365874109</v>
      </c>
      <c r="G19" s="32">
        <f t="shared" si="3"/>
        <v>216.68</v>
      </c>
      <c r="H19" s="26">
        <f t="shared" si="2"/>
        <v>44.299061599165874</v>
      </c>
      <c r="I19" s="3"/>
      <c r="J19" s="28">
        <f>B19</f>
        <v>600</v>
      </c>
      <c r="K19" s="31">
        <v>44.299061599165874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500</v>
      </c>
      <c r="C20" s="25">
        <v>27</v>
      </c>
      <c r="D20" s="34">
        <v>3.41</v>
      </c>
      <c r="E20" s="6">
        <f t="shared" si="0"/>
        <v>23.59</v>
      </c>
      <c r="F20" s="26">
        <f t="shared" si="1"/>
        <v>4.8228487314210948</v>
      </c>
      <c r="G20" s="32">
        <f t="shared" si="3"/>
        <v>193.09</v>
      </c>
      <c r="H20" s="26">
        <f t="shared" si="2"/>
        <v>39.476212867744778</v>
      </c>
      <c r="I20" s="3"/>
      <c r="J20" s="29">
        <f>B20</f>
        <v>500</v>
      </c>
      <c r="K20" s="30">
        <v>39.476212867744778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400</v>
      </c>
      <c r="C21" s="25">
        <v>26.5</v>
      </c>
      <c r="D21" s="34">
        <v>3.04</v>
      </c>
      <c r="E21" s="6">
        <f t="shared" si="0"/>
        <v>23.46</v>
      </c>
      <c r="F21" s="26">
        <f t="shared" ref="F21:F27" si="4">(E21/$E$27)*100</f>
        <v>4.7962709300186059</v>
      </c>
      <c r="G21" s="32">
        <f t="shared" si="3"/>
        <v>169.63</v>
      </c>
      <c r="H21" s="26">
        <f t="shared" ref="H21:H26" si="5">(G21/$E$27)*100</f>
        <v>34.67994193772617</v>
      </c>
      <c r="I21" s="3"/>
      <c r="J21" s="28">
        <f>B21</f>
        <v>400</v>
      </c>
      <c r="K21" s="31">
        <v>34.67994193772617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300</v>
      </c>
      <c r="C22" s="25">
        <v>31</v>
      </c>
      <c r="D22" s="34">
        <v>3.35</v>
      </c>
      <c r="E22" s="6">
        <f t="shared" si="0"/>
        <v>27.65</v>
      </c>
      <c r="F22" s="26">
        <f t="shared" si="4"/>
        <v>5.6528939136834797</v>
      </c>
      <c r="G22" s="32">
        <f t="shared" si="3"/>
        <v>141.97999999999999</v>
      </c>
      <c r="H22" s="26">
        <f t="shared" si="5"/>
        <v>29.027048024042688</v>
      </c>
      <c r="I22" s="3"/>
      <c r="J22" s="29">
        <f>B22</f>
        <v>300</v>
      </c>
      <c r="K22" s="30">
        <v>29.027048024042688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250</v>
      </c>
      <c r="C23" s="25">
        <v>19.5</v>
      </c>
      <c r="D23" s="34">
        <v>3.43</v>
      </c>
      <c r="E23" s="6">
        <f t="shared" si="0"/>
        <v>16.07</v>
      </c>
      <c r="F23" s="26">
        <f t="shared" si="4"/>
        <v>3.2854251426001269</v>
      </c>
      <c r="G23" s="32">
        <f t="shared" ref="G23:G25" si="6">G22-E23</f>
        <v>125.91</v>
      </c>
      <c r="H23" s="26">
        <f t="shared" si="5"/>
        <v>25.741622881442566</v>
      </c>
      <c r="I23" s="3"/>
      <c r="J23" s="28">
        <f>B23</f>
        <v>250</v>
      </c>
      <c r="K23" s="31">
        <v>25.741622881442566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125</v>
      </c>
      <c r="C24" s="25">
        <v>49</v>
      </c>
      <c r="D24" s="34">
        <v>3.13</v>
      </c>
      <c r="E24" s="6">
        <f t="shared" si="0"/>
        <v>45.87</v>
      </c>
      <c r="F24" s="26">
        <f t="shared" si="4"/>
        <v>9.3778750025555588</v>
      </c>
      <c r="G24" s="32">
        <f t="shared" si="6"/>
        <v>80.039999999999992</v>
      </c>
      <c r="H24" s="26">
        <f t="shared" si="5"/>
        <v>16.363747878887004</v>
      </c>
      <c r="I24" s="3"/>
      <c r="J24" s="29">
        <f>B24</f>
        <v>125</v>
      </c>
      <c r="K24" s="30">
        <v>16.363747878887004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22">
        <v>63</v>
      </c>
      <c r="C25" s="25">
        <v>40.5</v>
      </c>
      <c r="D25" s="34">
        <v>3.45</v>
      </c>
      <c r="E25" s="6">
        <f t="shared" si="0"/>
        <v>37.049999999999997</v>
      </c>
      <c r="F25" s="26">
        <f t="shared" si="4"/>
        <v>7.5746733997096891</v>
      </c>
      <c r="G25" s="32">
        <f t="shared" si="6"/>
        <v>42.989999999999995</v>
      </c>
      <c r="H25" s="26">
        <f t="shared" si="5"/>
        <v>8.7890744791773159</v>
      </c>
      <c r="I25" s="3"/>
      <c r="J25" s="28">
        <f>B25</f>
        <v>63</v>
      </c>
      <c r="K25" s="31">
        <v>8.7890744791773159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36" t="s">
        <v>5</v>
      </c>
      <c r="C26" s="25">
        <v>47.5</v>
      </c>
      <c r="D26" s="34">
        <v>3.31</v>
      </c>
      <c r="E26" s="6">
        <f t="shared" si="0"/>
        <v>44.19</v>
      </c>
      <c r="F26" s="26">
        <f t="shared" si="4"/>
        <v>9.0344080305849168</v>
      </c>
      <c r="G26" s="32">
        <f>G25-E26</f>
        <v>-1.2000000000000028</v>
      </c>
      <c r="H26" s="26">
        <f t="shared" si="5"/>
        <v>-0.24533355140760188</v>
      </c>
      <c r="I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6" t="s">
        <v>6</v>
      </c>
      <c r="C27" s="24">
        <f>SUM(C9:C26)</f>
        <v>539.42000000000007</v>
      </c>
      <c r="D27" s="33">
        <f>SUM(D9:D26)</f>
        <v>50.290000000000013</v>
      </c>
      <c r="E27" s="6">
        <f>SUM(E9:E26)</f>
        <v>489.12999999999994</v>
      </c>
      <c r="F27" s="26">
        <f t="shared" si="4"/>
        <v>100</v>
      </c>
      <c r="G27" s="32"/>
      <c r="H27" s="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3"/>
      <c r="C33" s="3"/>
      <c r="D33" s="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10"/>
      <c r="C34" s="10"/>
      <c r="D34" s="9"/>
      <c r="E34" s="3"/>
      <c r="F34" s="3"/>
      <c r="G34" s="11"/>
      <c r="H34" s="3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21"/>
      <c r="C37" s="21"/>
      <c r="D37" s="21"/>
      <c r="E37" s="21"/>
      <c r="F37" s="21"/>
      <c r="G37" s="21"/>
      <c r="H37" s="21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19"/>
      <c r="C48" s="19"/>
      <c r="D48" s="20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J981" s="3"/>
      <c r="K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spans="1:29" ht="15" customHeight="1">
      <c r="B1004" s="3"/>
      <c r="C1004" s="3"/>
      <c r="D1004" s="9"/>
      <c r="E1004" s="3"/>
      <c r="F1004" s="3"/>
      <c r="G1004" s="3"/>
      <c r="H1004" s="3"/>
    </row>
  </sheetData>
  <mergeCells count="1">
    <mergeCell ref="B4:H6"/>
  </mergeCells>
  <conditionalFormatting sqref="A1:H3 A4:B4 A5:A6 A34:A36 B35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N16" sqref="N16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2019-01-21T14:01:24Z</dcterms:modified>
</cp:coreProperties>
</file>