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Curve Granulometriche\"/>
    </mc:Choice>
  </mc:AlternateContent>
  <xr:revisionPtr revIDLastSave="0" documentId="8_{A2DB4E0E-961F-43FC-9B2A-627F7CDFEFC5}" xr6:coauthVersionLast="40" xr6:coauthVersionMax="40" xr10:uidLastSave="{00000000-0000-0000-0000-000000000000}"/>
  <bookViews>
    <workbookView xWindow="0" yWindow="0" windowWidth="19200" windowHeight="8244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C26" i="1"/>
  <c r="E8" i="1" l="1"/>
  <c r="E9" i="1"/>
  <c r="E10" i="1"/>
  <c r="E11" i="1" l="1"/>
  <c r="E12" i="1"/>
  <c r="E13" i="1"/>
  <c r="E14" i="1"/>
  <c r="E15" i="1"/>
  <c r="E17" i="1"/>
  <c r="E25" i="1"/>
  <c r="E24" i="1"/>
  <c r="E23" i="1"/>
  <c r="E22" i="1"/>
  <c r="E21" i="1"/>
  <c r="E20" i="1"/>
  <c r="E19" i="1"/>
  <c r="E18" i="1"/>
  <c r="E16" i="1"/>
  <c r="E26" i="1" l="1"/>
  <c r="G8" i="1" s="1"/>
  <c r="J18" i="1"/>
  <c r="G9" i="1" l="1"/>
  <c r="H8" i="1"/>
  <c r="F9" i="1"/>
  <c r="F8" i="1"/>
  <c r="F10" i="1"/>
  <c r="F16" i="1"/>
  <c r="F19" i="1"/>
  <c r="F15" i="1"/>
  <c r="F11" i="1"/>
  <c r="F13" i="1"/>
  <c r="F14" i="1"/>
  <c r="F12" i="1"/>
  <c r="F17" i="1"/>
  <c r="F18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10" i="1" l="1"/>
  <c r="H9" i="1"/>
  <c r="H10" i="1" l="1"/>
  <c r="G11" i="1"/>
  <c r="H11" i="1" l="1"/>
  <c r="G12" i="1"/>
  <c r="H12" i="1" l="1"/>
  <c r="G13" i="1"/>
  <c r="H13" i="1" l="1"/>
  <c r="G14" i="1"/>
  <c r="H14" i="1" l="1"/>
  <c r="G15" i="1"/>
  <c r="H15" i="1" l="1"/>
  <c r="G16" i="1"/>
  <c r="G17" i="1" l="1"/>
  <c r="H16" i="1"/>
  <c r="H17" i="1" l="1"/>
  <c r="G18" i="1"/>
  <c r="H18" i="1" l="1"/>
  <c r="G19" i="1"/>
  <c r="G20" i="1" l="1"/>
  <c r="H19" i="1"/>
  <c r="H20" i="1" l="1"/>
  <c r="G21" i="1"/>
  <c r="G22" i="1" l="1"/>
  <c r="H21" i="1"/>
  <c r="H22" i="1" l="1"/>
  <c r="G23" i="1"/>
  <c r="H23" i="1" l="1"/>
  <c r="G24" i="1"/>
  <c r="H24" i="1" l="1"/>
  <c r="G25" i="1"/>
  <c r="H25" i="1" s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<sst xmlns="http://schemas.openxmlformats.org/spreadsheetml/2006/main" count="12" uniqueCount="12">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</sst>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;[Red]0.00"/>
    <numFmt numFmtId="166" formatCode="[$-410]General"/>
    <numFmt numFmtId="167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6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7" fontId="4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166" fontId="5" fillId="0" borderId="0" xfId="2" applyFont="1" applyAlignment="1">
      <alignment horizontal="center" wrapText="1"/>
    </xf>
    <xf numFmtId="166" fontId="6" fillId="0" borderId="0" xfId="2" applyFont="1" applyAlignment="1">
      <alignment horizontal="center"/>
    </xf>
    <xf numFmtId="166" fontId="2" fillId="0" borderId="0" xfId="2" applyFont="1" applyAlignment="1"/>
    <xf numFmtId="166" fontId="2" fillId="0" borderId="0" xfId="2"/>
    <xf numFmtId="166" fontId="6" fillId="0" borderId="0" xfId="2" applyFont="1" applyBorder="1" applyAlignment="1">
      <alignment horizontal="center"/>
    </xf>
    <xf numFmtId="166" fontId="2" fillId="0" borderId="1" xfId="2" applyFont="1" applyBorder="1" applyAlignment="1"/>
    <xf numFmtId="166" fontId="2" fillId="0" borderId="1" xfId="2" applyFont="1" applyBorder="1" applyAlignment="1">
      <alignment horizontal="center"/>
    </xf>
    <xf numFmtId="166" fontId="8" fillId="0" borderId="0" xfId="2" applyFont="1" applyAlignment="1"/>
    <xf numFmtId="166" fontId="2" fillId="0" borderId="0" xfId="2" applyFont="1" applyAlignment="1">
      <alignment horizontal="center"/>
    </xf>
    <xf numFmtId="166" fontId="2" fillId="0" borderId="0" xfId="2" applyFont="1" applyAlignment="1">
      <alignment horizontal="center" vertical="top" wrapText="1"/>
    </xf>
    <xf numFmtId="166" fontId="9" fillId="0" borderId="0" xfId="2" applyFont="1" applyAlignment="1"/>
    <xf numFmtId="166" fontId="2" fillId="0" borderId="0" xfId="2" applyFont="1" applyAlignment="1">
      <alignment horizontal="center" vertical="center" wrapText="1"/>
    </xf>
    <xf numFmtId="166" fontId="10" fillId="0" borderId="0" xfId="2" applyFont="1" applyAlignment="1"/>
    <xf numFmtId="165" fontId="10" fillId="0" borderId="0" xfId="2" applyNumberFormat="1" applyFont="1" applyAlignment="1">
      <alignment horizontal="left"/>
    </xf>
    <xf numFmtId="166" fontId="10" fillId="0" borderId="0" xfId="2" applyFont="1" applyAlignment="1">
      <alignment horizontal="left"/>
    </xf>
    <xf numFmtId="166" fontId="11" fillId="0" borderId="0" xfId="2" applyFont="1" applyAlignment="1"/>
    <xf numFmtId="166" fontId="11" fillId="0" borderId="0" xfId="2" applyFont="1" applyAlignment="1">
      <alignment horizontal="left"/>
    </xf>
    <xf numFmtId="166" fontId="2" fillId="0" borderId="0" xfId="2" applyFont="1" applyAlignment="1">
      <alignment horizontal="left"/>
    </xf>
    <xf numFmtId="166" fontId="2" fillId="0" borderId="0" xfId="2" applyFont="1" applyBorder="1" applyAlignment="1"/>
    <xf numFmtId="166" fontId="2" fillId="0" borderId="0" xfId="2" applyFont="1" applyBorder="1" applyAlignment="1">
      <alignment horizontal="center"/>
    </xf>
    <xf numFmtId="166" fontId="5" fillId="0" borderId="0" xfId="2" applyFont="1" applyFill="1" applyBorder="1" applyAlignment="1">
      <alignment wrapText="1"/>
    </xf>
    <xf numFmtId="166" fontId="2" fillId="0" borderId="3" xfId="2" applyFont="1" applyBorder="1" applyAlignment="1"/>
    <xf numFmtId="166" fontId="2" fillId="0" borderId="5" xfId="2" applyFont="1" applyBorder="1" applyAlignment="1"/>
    <xf numFmtId="166" fontId="2" fillId="0" borderId="6" xfId="2" applyFont="1" applyBorder="1" applyAlignment="1"/>
    <xf numFmtId="166" fontId="2" fillId="0" borderId="2" xfId="2" applyBorder="1"/>
    <xf numFmtId="2" fontId="2" fillId="0" borderId="1" xfId="2" applyNumberFormat="1" applyFont="1" applyBorder="1" applyAlignment="1"/>
    <xf numFmtId="166" fontId="2" fillId="0" borderId="2" xfId="2" applyFont="1" applyBorder="1" applyAlignment="1"/>
    <xf numFmtId="166" fontId="13" fillId="0" borderId="2" xfId="2" applyFont="1" applyBorder="1" applyAlignment="1"/>
    <xf numFmtId="166" fontId="14" fillId="0" borderId="2" xfId="2" applyFont="1" applyBorder="1" applyAlignment="1"/>
    <xf numFmtId="164" fontId="14" fillId="0" borderId="2" xfId="7" applyFont="1" applyBorder="1" applyAlignment="1"/>
    <xf numFmtId="164" fontId="13" fillId="0" borderId="2" xfId="7" applyFont="1" applyBorder="1" applyAlignment="1"/>
    <xf numFmtId="166" fontId="2" fillId="0" borderId="1" xfId="7" applyNumberFormat="1" applyFont="1" applyBorder="1" applyAlignment="1"/>
    <xf numFmtId="166" fontId="2" fillId="0" borderId="1" xfId="2" applyFont="1" applyBorder="1" applyAlignment="1">
      <alignment horizontal="right"/>
    </xf>
    <xf numFmtId="166" fontId="2" fillId="0" borderId="4" xfId="2" applyFont="1" applyBorder="1" applyAlignment="1">
      <alignment horizontal="right"/>
    </xf>
    <xf numFmtId="166" fontId="2" fillId="0" borderId="0" xfId="2" applyAlignment="1">
      <alignment horizontal="right"/>
    </xf>
    <xf numFmtId="166" fontId="2" fillId="0" borderId="3" xfId="2" applyFont="1" applyBorder="1" applyAlignment="1">
      <alignment horizontal="right"/>
    </xf>
    <xf numFmtId="166" fontId="13" fillId="0" borderId="2" xfId="2" applyFont="1" applyBorder="1"/>
    <xf numFmtId="166" fontId="15" fillId="0" borderId="2" xfId="2" applyFont="1" applyBorder="1"/>
    <xf numFmtId="166" fontId="7" fillId="0" borderId="7" xfId="2" applyFont="1" applyFill="1" applyBorder="1" applyAlignment="1">
      <alignment horizontal="center" wrapText="1"/>
    </xf>
    <xf numFmtId="166" fontId="7" fillId="0" borderId="8" xfId="2" applyFont="1" applyFill="1" applyBorder="1" applyAlignment="1">
      <alignment horizontal="center" wrapText="1"/>
    </xf>
    <xf numFmtId="166" fontId="7" fillId="0" borderId="9" xfId="2" applyFont="1" applyFill="1" applyBorder="1" applyAlignment="1">
      <alignment horizontal="center" wrapText="1"/>
    </xf>
    <xf numFmtId="166" fontId="7" fillId="0" borderId="10" xfId="2" applyFont="1" applyFill="1" applyBorder="1" applyAlignment="1">
      <alignment horizontal="center" wrapText="1"/>
    </xf>
    <xf numFmtId="166" fontId="7" fillId="0" borderId="0" xfId="2" applyFont="1" applyFill="1" applyBorder="1" applyAlignment="1">
      <alignment horizontal="center" wrapText="1"/>
    </xf>
    <xf numFmtId="166" fontId="7" fillId="0" borderId="11" xfId="2" applyFont="1" applyFill="1" applyBorder="1" applyAlignment="1">
      <alignment horizontal="center" wrapText="1"/>
    </xf>
    <xf numFmtId="166" fontId="7" fillId="0" borderId="12" xfId="2" applyFont="1" applyFill="1" applyBorder="1" applyAlignment="1">
      <alignment horizontal="center" wrapText="1"/>
    </xf>
    <xf numFmtId="166" fontId="7" fillId="0" borderId="13" xfId="2" applyFont="1" applyFill="1" applyBorder="1" applyAlignment="1">
      <alignment horizontal="center" wrapText="1"/>
    </xf>
    <xf numFmtId="166" fontId="7" fillId="0" borderId="14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1700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125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1">
                  <c:v>99.305641050895034</c:v>
                </c:pt>
                <c:pt idx="2">
                  <c:v>91.933617314652949</c:v>
                </c:pt>
                <c:pt idx="3">
                  <c:v>86.223622977864238</c:v>
                </c:pt>
                <c:pt idx="4">
                  <c:v>79.496712875187754</c:v>
                </c:pt>
                <c:pt idx="5">
                  <c:v>75.315785585896151</c:v>
                </c:pt>
                <c:pt idx="6">
                  <c:v>71.496811365818829</c:v>
                </c:pt>
                <c:pt idx="7">
                  <c:v>66.855440376234213</c:v>
                </c:pt>
                <c:pt idx="8">
                  <c:v>62.132814616009647</c:v>
                </c:pt>
                <c:pt idx="9">
                  <c:v>57.754906064560608</c:v>
                </c:pt>
                <c:pt idx="10" formatCode="_-* #,##0.00_-;\-* #,##0.00_-;_-* &quot;-&quot;??_-;_-@_-">
                  <c:v>52.26159111614507</c:v>
                </c:pt>
                <c:pt idx="11" formatCode="_-* #,##0.00_-;\-* #,##0.00_-;_-* &quot;-&quot;??_-;_-@_-">
                  <c:v>48.006795853544425</c:v>
                </c:pt>
                <c:pt idx="12" formatCode="_-* #,##0.00_-;\-* #,##0.00_-;_-* &quot;-&quot;??_-;_-@_-">
                  <c:v>42.309112845640556</c:v>
                </c:pt>
                <c:pt idx="13" formatCode="_-* #,##0.00_-;\-* #,##0.00_-;_-* &quot;-&quot;??_-;_-@_-">
                  <c:v>34.63915495038534</c:v>
                </c:pt>
                <c:pt idx="14" formatCode="_-* #,##0.00_-;\-* #,##0.00_-;_-* &quot;-&quot;??_-;_-@_-">
                  <c:v>28.589367936375048</c:v>
                </c:pt>
                <c:pt idx="15" formatCode="_-* #,##0.00_-;\-* #,##0.00_-;_-* &quot;-&quot;??_-;_-@_-">
                  <c:v>18.033634550513376</c:v>
                </c:pt>
                <c:pt idx="16" formatCode="_-* #,##0.00_-;\-* #,##0.00_-;_-* &quot;-&quot;??_-;_-@_-">
                  <c:v>8.0491468249082772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8</xdr:col>
      <xdr:colOff>0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zoomScale="90" zoomScaleNormal="90" workbookViewId="0">
      <selection activeCell="K28" sqref="K28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6992187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9" t="s">
        <v>11</v>
      </c>
      <c r="C4" s="40"/>
      <c r="D4" s="40"/>
      <c r="E4" s="40"/>
      <c r="F4" s="40"/>
      <c r="G4" s="40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2"/>
      <c r="C5" s="43"/>
      <c r="D5" s="43"/>
      <c r="E5" s="43"/>
      <c r="F5" s="43"/>
      <c r="G5" s="43"/>
      <c r="H5" s="4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5"/>
      <c r="C6" s="46"/>
      <c r="D6" s="46"/>
      <c r="E6" s="46"/>
      <c r="F6" s="46"/>
      <c r="G6" s="46"/>
      <c r="H6" s="4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7" t="s">
        <v>10</v>
      </c>
      <c r="K7" s="27" t="s">
        <v>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4000</v>
      </c>
      <c r="C8" s="33"/>
      <c r="D8" s="33"/>
      <c r="E8" s="6">
        <f t="shared" ref="E8:E25" si="0">C8-D8</f>
        <v>0</v>
      </c>
      <c r="F8" s="6">
        <f t="shared" ref="F8:F19" si="1">(E8/$E$26)*100</f>
        <v>0</v>
      </c>
      <c r="G8" s="6">
        <f>E26-E8</f>
        <v>406.13</v>
      </c>
      <c r="H8" s="6">
        <f>(G8/$E$26)*100</f>
        <v>100</v>
      </c>
      <c r="I8" s="3"/>
      <c r="J8" s="37">
        <v>4000</v>
      </c>
      <c r="K8" s="3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3350</v>
      </c>
      <c r="C9" s="33">
        <v>5.84</v>
      </c>
      <c r="D9" s="33">
        <v>3.02</v>
      </c>
      <c r="E9" s="6">
        <f t="shared" si="0"/>
        <v>2.82</v>
      </c>
      <c r="F9" s="6">
        <f t="shared" si="1"/>
        <v>0.69435894910496632</v>
      </c>
      <c r="G9" s="6">
        <f>G8-E9</f>
        <v>403.31</v>
      </c>
      <c r="H9" s="6">
        <f>(G9/$E$26)*100</f>
        <v>99.305641050895034</v>
      </c>
      <c r="I9" s="3"/>
      <c r="J9" s="38">
        <v>3350</v>
      </c>
      <c r="K9" s="38">
        <v>99.305641050895034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33">
        <v>32.67</v>
      </c>
      <c r="D10" s="33">
        <v>2.73</v>
      </c>
      <c r="E10" s="6">
        <f t="shared" si="0"/>
        <v>29.94</v>
      </c>
      <c r="F10" s="6">
        <f t="shared" si="1"/>
        <v>7.3720237362420908</v>
      </c>
      <c r="G10" s="6">
        <f>G9-E10</f>
        <v>373.37</v>
      </c>
      <c r="H10" s="6">
        <f>(G10/$E$26)*100</f>
        <v>91.933617314652949</v>
      </c>
      <c r="I10" s="3"/>
      <c r="J10" s="37">
        <v>2360</v>
      </c>
      <c r="K10" s="37">
        <v>91.933617314652949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>
        <v>24.75</v>
      </c>
      <c r="D11" s="33">
        <v>1.56</v>
      </c>
      <c r="E11" s="6">
        <f t="shared" si="0"/>
        <v>23.19</v>
      </c>
      <c r="F11" s="6">
        <f t="shared" si="1"/>
        <v>5.7099943367887134</v>
      </c>
      <c r="G11" s="6">
        <f>G10-E11</f>
        <v>350.18</v>
      </c>
      <c r="H11" s="6">
        <f>(G11/$E$26)*100</f>
        <v>86.223622977864238</v>
      </c>
      <c r="I11" s="3"/>
      <c r="J11" s="38">
        <v>2000</v>
      </c>
      <c r="K11" s="38">
        <v>86.223622977864238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1700</v>
      </c>
      <c r="C12" s="6">
        <v>29.07</v>
      </c>
      <c r="D12" s="33">
        <v>1.75</v>
      </c>
      <c r="E12" s="6">
        <f t="shared" si="0"/>
        <v>27.32</v>
      </c>
      <c r="F12" s="6">
        <f t="shared" si="1"/>
        <v>6.7269101026764826</v>
      </c>
      <c r="G12" s="6">
        <f>G11-E12</f>
        <v>322.86</v>
      </c>
      <c r="H12" s="6">
        <f t="shared" ref="H12:H19" si="2">(G12/$E$26)*100</f>
        <v>79.496712875187754</v>
      </c>
      <c r="I12" s="3"/>
      <c r="J12" s="37">
        <v>1700</v>
      </c>
      <c r="K12" s="37">
        <v>79.496712875187754</v>
      </c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4">
        <v>18.55</v>
      </c>
      <c r="D13" s="33">
        <v>1.57</v>
      </c>
      <c r="E13" s="6">
        <f t="shared" si="0"/>
        <v>16.98</v>
      </c>
      <c r="F13" s="6">
        <f t="shared" si="1"/>
        <v>4.1809272892916063</v>
      </c>
      <c r="G13" s="6">
        <f t="shared" ref="G13:G21" si="3">G12-E13</f>
        <v>305.88</v>
      </c>
      <c r="H13" s="6">
        <f t="shared" si="2"/>
        <v>75.315785585896151</v>
      </c>
      <c r="I13" s="3"/>
      <c r="J13" s="38">
        <v>1400</v>
      </c>
      <c r="K13" s="38">
        <v>75.315785585896151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3">
        <v>18.600000000000001</v>
      </c>
      <c r="D14" s="33">
        <v>3.09</v>
      </c>
      <c r="E14" s="6">
        <f t="shared" si="0"/>
        <v>15.510000000000002</v>
      </c>
      <c r="F14" s="6">
        <f t="shared" si="1"/>
        <v>3.8189742200773154</v>
      </c>
      <c r="G14" s="6">
        <f t="shared" si="3"/>
        <v>290.37</v>
      </c>
      <c r="H14" s="6">
        <f t="shared" si="2"/>
        <v>71.496811365818829</v>
      </c>
      <c r="I14" s="3"/>
      <c r="J14" s="37">
        <v>1250</v>
      </c>
      <c r="K14" s="37">
        <v>71.496811365818829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5">
        <v>22.18</v>
      </c>
      <c r="D15" s="34">
        <v>3.33</v>
      </c>
      <c r="E15" s="6">
        <f t="shared" si="0"/>
        <v>18.850000000000001</v>
      </c>
      <c r="F15" s="6">
        <f t="shared" si="1"/>
        <v>4.6413709895846162</v>
      </c>
      <c r="G15" s="6">
        <f t="shared" si="3"/>
        <v>271.52</v>
      </c>
      <c r="H15" s="6">
        <f t="shared" si="2"/>
        <v>66.855440376234213</v>
      </c>
      <c r="I15" s="3"/>
      <c r="J15" s="38">
        <v>1000</v>
      </c>
      <c r="K15" s="38">
        <v>66.855440376234213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5">
        <v>21.26</v>
      </c>
      <c r="D16" s="35">
        <v>2.08</v>
      </c>
      <c r="E16" s="6">
        <f t="shared" si="0"/>
        <v>19.18</v>
      </c>
      <c r="F16" s="6">
        <f t="shared" si="1"/>
        <v>4.7226257602245587</v>
      </c>
      <c r="G16" s="6">
        <f t="shared" si="3"/>
        <v>252.33999999999997</v>
      </c>
      <c r="H16" s="6">
        <f t="shared" si="2"/>
        <v>62.132814616009647</v>
      </c>
      <c r="I16" s="3"/>
      <c r="J16" s="37">
        <v>850</v>
      </c>
      <c r="K16" s="37">
        <v>62.132814616009647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5">
        <v>21.21</v>
      </c>
      <c r="D17" s="34">
        <v>3.43</v>
      </c>
      <c r="E17" s="6">
        <f t="shared" si="0"/>
        <v>17.78</v>
      </c>
      <c r="F17" s="6">
        <f t="shared" si="1"/>
        <v>4.3779085514490435</v>
      </c>
      <c r="G17" s="6">
        <f t="shared" si="3"/>
        <v>234.55999999999997</v>
      </c>
      <c r="H17" s="6">
        <f t="shared" si="2"/>
        <v>57.754906064560608</v>
      </c>
      <c r="I17" s="3"/>
      <c r="J17" s="38">
        <v>710</v>
      </c>
      <c r="K17" s="38">
        <v>57.754906064560608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5">
        <v>25.67</v>
      </c>
      <c r="D18" s="34">
        <v>3.36</v>
      </c>
      <c r="E18" s="6">
        <f t="shared" si="0"/>
        <v>22.310000000000002</v>
      </c>
      <c r="F18" s="26">
        <f t="shared" si="1"/>
        <v>5.4933149484155326</v>
      </c>
      <c r="G18" s="32">
        <f t="shared" si="3"/>
        <v>212.24999999999997</v>
      </c>
      <c r="H18" s="26">
        <f t="shared" si="2"/>
        <v>52.26159111614507</v>
      </c>
      <c r="I18" s="3"/>
      <c r="J18" s="28">
        <f t="shared" ref="J18:J24" si="4">B18</f>
        <v>600</v>
      </c>
      <c r="K18" s="31">
        <v>52.26159111614507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5">
        <v>20.64</v>
      </c>
      <c r="D19" s="34">
        <v>3.36</v>
      </c>
      <c r="E19" s="6">
        <f>C19-D19</f>
        <v>17.28</v>
      </c>
      <c r="F19" s="26">
        <f t="shared" si="1"/>
        <v>4.2547952626006458</v>
      </c>
      <c r="G19" s="32">
        <f t="shared" si="3"/>
        <v>194.96999999999997</v>
      </c>
      <c r="H19" s="26">
        <f t="shared" si="2"/>
        <v>48.006795853544425</v>
      </c>
      <c r="I19" s="3"/>
      <c r="J19" s="29">
        <f t="shared" si="4"/>
        <v>500</v>
      </c>
      <c r="K19" s="30">
        <v>48.006795853544425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25">
        <v>26.55</v>
      </c>
      <c r="D20" s="34">
        <v>3.41</v>
      </c>
      <c r="E20" s="6">
        <f>C20-D20</f>
        <v>23.14</v>
      </c>
      <c r="F20" s="26">
        <f t="shared" ref="F20:F26" si="5">(E20/$E$26)*100</f>
        <v>5.6976830079038736</v>
      </c>
      <c r="G20" s="32">
        <f t="shared" si="3"/>
        <v>171.82999999999998</v>
      </c>
      <c r="H20" s="26">
        <f t="shared" ref="H20:H25" si="6">(G20/$E$26)*100</f>
        <v>42.309112845640556</v>
      </c>
      <c r="I20" s="3"/>
      <c r="J20" s="28">
        <f t="shared" si="4"/>
        <v>400</v>
      </c>
      <c r="K20" s="31">
        <v>42.309112845640556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25">
        <v>34.5</v>
      </c>
      <c r="D21" s="34">
        <v>3.35</v>
      </c>
      <c r="E21" s="6">
        <f>C21-D21</f>
        <v>31.15</v>
      </c>
      <c r="F21" s="26">
        <f t="shared" si="5"/>
        <v>7.6699578952552141</v>
      </c>
      <c r="G21" s="32">
        <f t="shared" si="3"/>
        <v>140.67999999999998</v>
      </c>
      <c r="H21" s="26">
        <f t="shared" si="6"/>
        <v>34.63915495038534</v>
      </c>
      <c r="I21" s="3"/>
      <c r="J21" s="29">
        <f t="shared" si="4"/>
        <v>300</v>
      </c>
      <c r="K21" s="30">
        <v>34.63915495038534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25">
        <v>28</v>
      </c>
      <c r="D22" s="34">
        <v>3.43</v>
      </c>
      <c r="E22" s="6">
        <f>C22-D22</f>
        <v>24.57</v>
      </c>
      <c r="F22" s="26">
        <f t="shared" si="5"/>
        <v>6.0497870140102927</v>
      </c>
      <c r="G22" s="32">
        <f t="shared" ref="G22:G24" si="7">G21-E22</f>
        <v>116.10999999999999</v>
      </c>
      <c r="H22" s="26">
        <f t="shared" si="6"/>
        <v>28.589367936375048</v>
      </c>
      <c r="I22" s="3"/>
      <c r="J22" s="28">
        <f t="shared" si="4"/>
        <v>250</v>
      </c>
      <c r="K22" s="31">
        <v>28.589367936375048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25">
        <v>46</v>
      </c>
      <c r="D23" s="34">
        <v>3.13</v>
      </c>
      <c r="E23" s="6">
        <f>C23-D23</f>
        <v>42.87</v>
      </c>
      <c r="F23" s="26">
        <f t="shared" si="5"/>
        <v>10.55573338586167</v>
      </c>
      <c r="G23" s="32">
        <f t="shared" si="7"/>
        <v>73.239999999999981</v>
      </c>
      <c r="H23" s="26">
        <f t="shared" si="6"/>
        <v>18.033634550513376</v>
      </c>
      <c r="I23" s="3"/>
      <c r="J23" s="29">
        <f t="shared" si="4"/>
        <v>125</v>
      </c>
      <c r="K23" s="30">
        <v>18.033634550513376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5">
        <v>44</v>
      </c>
      <c r="D24" s="34">
        <v>3.45</v>
      </c>
      <c r="E24" s="6">
        <f>C24-D24</f>
        <v>40.549999999999997</v>
      </c>
      <c r="F24" s="26">
        <f t="shared" si="5"/>
        <v>9.984487725605101</v>
      </c>
      <c r="G24" s="32">
        <f t="shared" si="7"/>
        <v>32.689999999999984</v>
      </c>
      <c r="H24" s="26">
        <f t="shared" si="6"/>
        <v>8.0491468249082772</v>
      </c>
      <c r="I24" s="3"/>
      <c r="J24" s="28">
        <f t="shared" si="4"/>
        <v>63</v>
      </c>
      <c r="K24" s="31">
        <v>8.0491468249082772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6" t="s">
        <v>5</v>
      </c>
      <c r="C25" s="25">
        <v>36</v>
      </c>
      <c r="D25" s="34">
        <v>3.31</v>
      </c>
      <c r="E25" s="6">
        <f t="shared" si="0"/>
        <v>32.69</v>
      </c>
      <c r="F25" s="26">
        <f t="shared" si="5"/>
        <v>8.0491468249082807</v>
      </c>
      <c r="G25" s="32">
        <f>G24-E25</f>
        <v>0</v>
      </c>
      <c r="H25" s="26">
        <f t="shared" si="6"/>
        <v>0</v>
      </c>
      <c r="I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4">
        <f>SUM(C8:C25)</f>
        <v>455.49</v>
      </c>
      <c r="D26" s="24">
        <f>SUM(D8:D25)</f>
        <v>49.360000000000007</v>
      </c>
      <c r="E26" s="6">
        <f>SUM(E8:E25)</f>
        <v>406.13</v>
      </c>
      <c r="F26" s="26">
        <f t="shared" si="5"/>
        <v>100</v>
      </c>
      <c r="G26" s="32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N16" sqref="N16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2019-01-29T14:19:33Z</dcterms:modified>
</cp:coreProperties>
</file>