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ike.ventanilla\Documents\Michael Ventanilla\DF Scorecard\2020\(3) Mar 2020\"/>
    </mc:Choice>
  </mc:AlternateContent>
  <xr:revisionPtr revIDLastSave="0" documentId="13_ncr:1_{E8EEE5AB-9408-4B8D-9D37-DA5603A8DC0A}" xr6:coauthVersionLast="45" xr6:coauthVersionMax="45" xr10:uidLastSave="{00000000-0000-0000-0000-000000000000}"/>
  <bookViews>
    <workbookView xWindow="28680" yWindow="-120" windowWidth="29040" windowHeight="15840" tabRatio="843" activeTab="3" xr2:uid="{00000000-000D-0000-FFFF-FFFF00000000}"/>
  </bookViews>
  <sheets>
    <sheet name="SOM" sheetId="84" r:id="rId1"/>
    <sheet name="OM Daryl - OM Carlo" sheetId="85" r:id="rId2"/>
    <sheet name="OM Ryan" sheetId="88" r:id="rId3"/>
    <sheet name="TL (Designer)" sheetId="89" r:id="rId4"/>
    <sheet name="TL (VQA)" sheetId="107" r:id="rId5"/>
    <sheet name="TL (PSI)" sheetId="105" r:id="rId6"/>
    <sheet name="TL (PR)" sheetId="92" r:id="rId7"/>
    <sheet name="Webmaster" sheetId="95" state="hidden" r:id="rId8"/>
    <sheet name="QA CE Coach" sheetId="106" r:id="rId9"/>
    <sheet name="Data &amp; Reports Analyst" sheetId="10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85" l="1"/>
  <c r="H2" i="85"/>
  <c r="I2" i="85" l="1"/>
  <c r="H2" i="107"/>
  <c r="H17" i="88" l="1"/>
  <c r="F12" i="92" l="1"/>
  <c r="H2" i="104" l="1"/>
  <c r="F14" i="106"/>
  <c r="H2" i="106"/>
  <c r="H2" i="92"/>
  <c r="H2" i="105"/>
  <c r="F14" i="105"/>
  <c r="F13" i="89"/>
  <c r="H2" i="89"/>
  <c r="F18" i="88" l="1"/>
  <c r="H2" i="95" l="1"/>
  <c r="H2" i="84" l="1"/>
  <c r="H9" i="95" l="1"/>
  <c r="I2" i="95"/>
  <c r="H14" i="84"/>
  <c r="I2" i="84" s="1"/>
  <c r="H2" i="88" l="1"/>
  <c r="I2" i="88" s="1"/>
</calcChain>
</file>

<file path=xl/sharedStrings.xml><?xml version="1.0" encoding="utf-8"?>
<sst xmlns="http://schemas.openxmlformats.org/spreadsheetml/2006/main" count="760" uniqueCount="226">
  <si>
    <t>Item</t>
  </si>
  <si>
    <t>Weight</t>
  </si>
  <si>
    <t>No</t>
  </si>
  <si>
    <t>Coaching Compliance</t>
  </si>
  <si>
    <t>Attrition</t>
  </si>
  <si>
    <t>Actual</t>
  </si>
  <si>
    <t>Goal</t>
  </si>
  <si>
    <t>Efficiency</t>
  </si>
  <si>
    <t>Effectiveness</t>
  </si>
  <si>
    <t>Retention</t>
  </si>
  <si>
    <t>Description</t>
  </si>
  <si>
    <t>DF Initiatives</t>
  </si>
  <si>
    <t>Measure Classification</t>
  </si>
  <si>
    <t>Scale of 1 to 5</t>
  </si>
  <si>
    <t>Qualitative Initiatives</t>
  </si>
  <si>
    <t>Per Measure score</t>
  </si>
  <si>
    <t>Overall Score</t>
  </si>
  <si>
    <t>Compliance</t>
  </si>
  <si>
    <t>Tiering</t>
  </si>
  <si>
    <t>Percentage Equivalent</t>
  </si>
  <si>
    <t>Attrition (excluding promotion, transfers)</t>
  </si>
  <si>
    <t>2.01% to 3%</t>
  </si>
  <si>
    <t>90% to 100%</t>
  </si>
  <si>
    <t>85% to 89.99%</t>
  </si>
  <si>
    <t>80% to 84.99%</t>
  </si>
  <si>
    <t>less than 80%</t>
  </si>
  <si>
    <t>Payroll Disputes</t>
  </si>
  <si>
    <t>*agreed scoring for both OM &amp; SOM</t>
  </si>
  <si>
    <t>2% &amp; below</t>
  </si>
  <si>
    <t>3.01% to 4%</t>
  </si>
  <si>
    <t>above 4%</t>
  </si>
  <si>
    <t>Product Knowledge</t>
  </si>
  <si>
    <t>Attrition (cluster level | excluding promotion, transfers)</t>
  </si>
  <si>
    <t>Met/Not Met</t>
  </si>
  <si>
    <t>Attrition (team level)</t>
  </si>
  <si>
    <t>Process Knowledge Test (self)</t>
  </si>
  <si>
    <t>Process Knowledge Test (team level)</t>
  </si>
  <si>
    <t>1 instance</t>
  </si>
  <si>
    <t>POC Assignment</t>
  </si>
  <si>
    <t>*agreed scoring for both TL &amp; OM</t>
  </si>
  <si>
    <t>&gt; 1 instances</t>
  </si>
  <si>
    <t>Bonus (5%)</t>
  </si>
  <si>
    <t>&gt;= 90%</t>
  </si>
  <si>
    <t>85% to 90%</t>
  </si>
  <si>
    <t>&lt; 80%</t>
  </si>
  <si>
    <t>&gt; 1</t>
  </si>
  <si>
    <t>4.01 to 5</t>
  </si>
  <si>
    <t>3.01 to 4</t>
  </si>
  <si>
    <t>2.01 to 3</t>
  </si>
  <si>
    <t>1.01 to 2</t>
  </si>
  <si>
    <t>&lt; 1</t>
  </si>
  <si>
    <t>Meet 1</t>
  </si>
  <si>
    <t>Bonus Points</t>
  </si>
  <si>
    <t>Process Knowledge Test Administration</t>
  </si>
  <si>
    <t>Process Knowledge Test Scores (Site level)</t>
  </si>
  <si>
    <t>Operations Survey (answered by OH, SOM, OM and TL)</t>
  </si>
  <si>
    <t>95% to 100%</t>
  </si>
  <si>
    <t>90% to 94.99%</t>
  </si>
  <si>
    <t>Webmaster Function (rated by client)</t>
  </si>
  <si>
    <t>4.00 to 5.00</t>
  </si>
  <si>
    <t>3.00 to 3.99</t>
  </si>
  <si>
    <t>2.00 to 2.99</t>
  </si>
  <si>
    <t>1.00 to 1.99</t>
  </si>
  <si>
    <t>0 to 0.99</t>
  </si>
  <si>
    <t>Reliability Rate (Individual)</t>
  </si>
  <si>
    <t>&lt; 85%</t>
  </si>
  <si>
    <t>&lt; 98%</t>
  </si>
  <si>
    <t>98.00% to 98.99%</t>
  </si>
  <si>
    <t>99.00% to 100%</t>
  </si>
  <si>
    <t>Training (Graduation Rate)</t>
  </si>
  <si>
    <t>- Commendation from the client directed to the individual
- Innovation ideas implemented on a Personiv (approved by Paulo) and DexYP level (approved by client).
- Core team decision (consensus)</t>
  </si>
  <si>
    <t>*agreed scoring for both Webmaster &amp; SOM/OH</t>
  </si>
  <si>
    <t>Pending: create ops survey (Mark)</t>
  </si>
  <si>
    <t>Disputes Cluster Level  (all reasons except tool issues)</t>
  </si>
  <si>
    <t>Disputes (all reasons except tool issues)</t>
  </si>
  <si>
    <t>Productivity (Team Level point system)</t>
  </si>
  <si>
    <t>Timely and Accurate Reporting</t>
  </si>
  <si>
    <t>0 Misses</t>
  </si>
  <si>
    <t>1 Miss</t>
  </si>
  <si>
    <t>2 misses and above</t>
  </si>
  <si>
    <t>Logistics Support (Tiers to be reviewed)</t>
  </si>
  <si>
    <t>0.01% to 1%</t>
  </si>
  <si>
    <t>1.01% to 1.5%</t>
  </si>
  <si>
    <t>&gt; 1.5%</t>
  </si>
  <si>
    <t>Quality (Reporting from PR)</t>
  </si>
  <si>
    <t>Attrition (Cluster level)</t>
  </si>
  <si>
    <t>Process Knowledge Test (Cluster Level)</t>
  </si>
  <si>
    <t>Coaching Compliance (Cluster level)</t>
  </si>
  <si>
    <t>Productivity (Site-level Productivity Score)</t>
  </si>
  <si>
    <t>Quality (Site-level Quality from PR)</t>
  </si>
  <si>
    <t>Site Level Score</t>
  </si>
  <si>
    <t>Productivity Cluster level</t>
  </si>
  <si>
    <t>Quality Cluster Level (Reporting from PR)</t>
  </si>
  <si>
    <t>Attrition (Cluster Level)</t>
  </si>
  <si>
    <t>Coaching Compliance (Cluster Level)</t>
  </si>
  <si>
    <t>Cluster Level Score</t>
  </si>
  <si>
    <t>Team Level Score</t>
  </si>
  <si>
    <t>Quality (PR Quality Performance in Auditing)</t>
  </si>
  <si>
    <t>Actual Score</t>
  </si>
  <si>
    <t>Calibration Score (Site Level)</t>
  </si>
  <si>
    <t>Quantitative Measure (100%)</t>
  </si>
  <si>
    <t>Bonus Points (Core team decision (consensus))</t>
  </si>
  <si>
    <t>FCR</t>
  </si>
  <si>
    <t>Quality (All Teams)</t>
  </si>
  <si>
    <t>- Commendation from the client directed to TL
- Innovation ideas implemented on a Personiv (approved by Paulo) and DexYP level (approved by client).
- Core team decision (consensus)
-POC Assignment</t>
  </si>
  <si>
    <t>Productivity (Site level)</t>
  </si>
  <si>
    <r>
      <t xml:space="preserve">- Commendation from the client directed to the individual
- Innovation ideas implemented on a Personiv (approved by Paulo) and DexYP level (approved by client).
- Core team decision (consensus)
</t>
    </r>
    <r>
      <rPr>
        <b/>
        <sz val="11"/>
        <rFont val="Arial"/>
        <family val="2"/>
      </rPr>
      <t>-POC Assignment</t>
    </r>
  </si>
  <si>
    <t>Productivity Cluster Level (Voice QA - Kat)</t>
  </si>
  <si>
    <t>Attendance Rate (actual score - individual)</t>
  </si>
  <si>
    <t>Accurate Reporting</t>
  </si>
  <si>
    <t>Timely Reporting</t>
  </si>
  <si>
    <t>Attendance Rate (actual score - Team level)</t>
  </si>
  <si>
    <t>Attendance Rate (actual score - Cluster level)</t>
  </si>
  <si>
    <t>4.50 to 5.00</t>
  </si>
  <si>
    <t>2.50 to 3.00</t>
  </si>
  <si>
    <t>less than 2.50</t>
  </si>
  <si>
    <t>3.75 to 4.49</t>
  </si>
  <si>
    <t>3.00 to 3.74</t>
  </si>
  <si>
    <t>Adherence Report/Activity Tracker</t>
  </si>
  <si>
    <t>75% to 79.99%</t>
  </si>
  <si>
    <t>70% to 74.99%</t>
  </si>
  <si>
    <t>&lt; 70%</t>
  </si>
  <si>
    <t>PSI QA CE</t>
  </si>
  <si>
    <t>PSI QA CE (Site Level)</t>
  </si>
  <si>
    <t>Process Knowledge Test (Site Level)</t>
  </si>
  <si>
    <t>Attendance Rate (Actual score - Site level)</t>
  </si>
  <si>
    <t>Compliances</t>
  </si>
  <si>
    <t>PSI QA CE (actual Score)</t>
  </si>
  <si>
    <t>Attendance</t>
  </si>
  <si>
    <t>Attendance Rate (individual)</t>
  </si>
  <si>
    <t>actual score</t>
  </si>
  <si>
    <t>Bonus Points (Core team decision - consensus)</t>
  </si>
  <si>
    <t>See tiering below</t>
  </si>
  <si>
    <t>- Commendation from the client directed to QA/CE Coach
- Innovation ideas implemented on a Personiv (approved by Paulo) and/or DexYP level (approved by client).
-POC Assignments</t>
  </si>
  <si>
    <t>PSI FCR</t>
  </si>
  <si>
    <t>PSI Quality (Reporting from PR)</t>
  </si>
  <si>
    <t>Call Assessment &amp; Coaching Completion</t>
  </si>
  <si>
    <t>Report Timeliness (weekly &amp; monthly)</t>
  </si>
  <si>
    <t>Quantitative Measure (80%)</t>
  </si>
  <si>
    <t>Qualitative Measure (20%)</t>
  </si>
  <si>
    <t xml:space="preserve">Productivity Cluster Level (PR - Apple) </t>
  </si>
  <si>
    <t>Productivity Cluster Level  (PSI - All Teams - Phone &amp; Web Deisgn combined)</t>
  </si>
  <si>
    <t>FCR (actual Score)</t>
  </si>
  <si>
    <t>Productivity (Team Level point system - VQA)</t>
  </si>
  <si>
    <t>2.50 to 2.99</t>
  </si>
  <si>
    <t>No miss</t>
  </si>
  <si>
    <t>Miss 1 Report</t>
  </si>
  <si>
    <t>&gt;  1 Miss</t>
  </si>
  <si>
    <t>Reliability</t>
  </si>
  <si>
    <t>Met or not met</t>
  </si>
  <si>
    <t>No escalations (from Client, Paulo, DG, Mike V)</t>
  </si>
  <si>
    <t>Met or not Met</t>
  </si>
  <si>
    <t>Operations Survey 
(answered by OH, SOM, OM and ALL TLs)</t>
  </si>
  <si>
    <t>Churn Rate</t>
  </si>
  <si>
    <t>Site level Score</t>
  </si>
  <si>
    <t>Refer to Tier</t>
  </si>
  <si>
    <t>WML Churn</t>
  </si>
  <si>
    <t>PR Disputes</t>
  </si>
  <si>
    <t xml:space="preserve">VALID DISPUTE COUNT </t>
  </si>
  <si>
    <t>QC DISPUTE</t>
  </si>
  <si>
    <t>0-1</t>
  </si>
  <si>
    <t>8 and above</t>
  </si>
  <si>
    <t>Triad Coaching Compliance</t>
  </si>
  <si>
    <t>Coaching Compliance (Cluster)</t>
  </si>
  <si>
    <t>3.50 to 4.00</t>
  </si>
  <si>
    <t>2.75 to 3.49</t>
  </si>
  <si>
    <t>2.00 to 2.74</t>
  </si>
  <si>
    <t>1.50 to 1.99</t>
  </si>
  <si>
    <t>less than 1.50</t>
  </si>
  <si>
    <t>Process Knowledge Test (Team level)</t>
  </si>
  <si>
    <t>80% to 100%</t>
  </si>
  <si>
    <t>70% to 79.99%</t>
  </si>
  <si>
    <t>60% to 69.99%</t>
  </si>
  <si>
    <t>&lt; 60%</t>
  </si>
  <si>
    <t>Churn Calibration Score (Site Level)</t>
  </si>
  <si>
    <t>Churn Calibration Score (Cluster TL level)</t>
  </si>
  <si>
    <t>Churn Calibration Score (Individual Score)</t>
  </si>
  <si>
    <t>Churn Calibration Tiering</t>
  </si>
  <si>
    <t>Churn Calibration Tiering (Team Level)</t>
  </si>
  <si>
    <t>Mini Team Output</t>
  </si>
  <si>
    <t>Mini Team (Refer to Tiering)</t>
  </si>
  <si>
    <t>90% - 99.99%</t>
  </si>
  <si>
    <t>80% - 89.99%</t>
  </si>
  <si>
    <t>70% - 79.99%</t>
  </si>
  <si>
    <t>60% - 69.99%</t>
  </si>
  <si>
    <t>&lt;60%</t>
  </si>
  <si>
    <t>Mini Team Success Rate Tiering</t>
  </si>
  <si>
    <t>Sample Goal Setting ( performance as of July 19) to be use for August</t>
  </si>
  <si>
    <t>Professional Services Ranking</t>
  </si>
  <si>
    <t>Audit Count</t>
  </si>
  <si>
    <t>Baseline</t>
  </si>
  <si>
    <t>August Month end</t>
  </si>
  <si>
    <t>Result</t>
  </si>
  <si>
    <t>Fail</t>
  </si>
  <si>
    <t>Pass</t>
  </si>
  <si>
    <t>Percentage</t>
  </si>
  <si>
    <t>Tiering Score</t>
  </si>
  <si>
    <t>Passed 7 out of 9</t>
  </si>
  <si>
    <t xml:space="preserve">Design Churn Tiering </t>
  </si>
  <si>
    <t>0%-4.99%</t>
  </si>
  <si>
    <t>5%-14.99%</t>
  </si>
  <si>
    <t>15%-24.99%</t>
  </si>
  <si>
    <t>25%-29.99%</t>
  </si>
  <si>
    <t xml:space="preserve">&gt; = 30% </t>
  </si>
  <si>
    <t>DF Project (Subject to SOM &amp; OH Approval)
Daryl - Churn Project</t>
  </si>
  <si>
    <t>Quantitative Measure (85%)</t>
  </si>
  <si>
    <t>Qualitative Measure (15%)</t>
  </si>
  <si>
    <t>DF Project (Subject to SOM/OH Approval)
Ryan - QA/CE</t>
  </si>
  <si>
    <t>Coaching Compliance (Site Level)</t>
  </si>
  <si>
    <t>Leadership Commitment (50% of the agents coming 30 mins prior to shift and do a pre-shift huddle - meeting minutes sent through email)</t>
  </si>
  <si>
    <t>Leadership Commitment (25% of all WML agents coming 30 mins prior to shift and do a pre-shift huddle - meeting minutes sent through email)</t>
  </si>
  <si>
    <t>VQA external calibration (VQA Team Achievement Rate)</t>
  </si>
  <si>
    <t>External Calibration</t>
  </si>
  <si>
    <t xml:space="preserve">Disputed Audit Work </t>
  </si>
  <si>
    <t>Disputed Audit Work (external)</t>
  </si>
  <si>
    <t>&gt;4</t>
  </si>
  <si>
    <t>1 to 2</t>
  </si>
  <si>
    <t>3 to 4</t>
  </si>
  <si>
    <t>Tiers (see below)</t>
  </si>
  <si>
    <r>
      <t>- Commendation from the client directed to TL
- Innovation ideas implemented on a Personiv (approved by Paulo) and/or DexYP level (approved by client).
-</t>
    </r>
    <r>
      <rPr>
        <b/>
        <sz val="11"/>
        <rFont val="Calibri"/>
        <family val="2"/>
        <scheme val="minor"/>
      </rPr>
      <t>POC Assignments</t>
    </r>
  </si>
  <si>
    <r>
      <t xml:space="preserve">Churn Calibration Score </t>
    </r>
    <r>
      <rPr>
        <b/>
        <sz val="11"/>
        <color rgb="FFFF0000"/>
        <rFont val="Calibri"/>
        <family val="2"/>
        <scheme val="minor"/>
      </rPr>
      <t>(Team level score)</t>
    </r>
  </si>
  <si>
    <r>
      <t xml:space="preserve">- Commendation from the client directed to TL
- Innovation ideas implemented on a Personiv (approved by Paulo) and DexYP level (approved by client).
- Core team decision (consensus)
</t>
    </r>
    <r>
      <rPr>
        <b/>
        <sz val="11"/>
        <rFont val="Calibri"/>
        <family val="2"/>
        <scheme val="minor"/>
      </rPr>
      <t>-TL POC Assignment</t>
    </r>
  </si>
  <si>
    <r>
      <t xml:space="preserve">Operations Survey </t>
    </r>
    <r>
      <rPr>
        <b/>
        <sz val="11"/>
        <color rgb="FFFF0000"/>
        <rFont val="Calibri"/>
        <family val="2"/>
        <scheme val="minor"/>
      </rPr>
      <t>(answered by OH, SOM, OM, TLs and ALL PSI AGENTS)</t>
    </r>
  </si>
  <si>
    <r>
      <t xml:space="preserve">Operations Survey </t>
    </r>
    <r>
      <rPr>
        <b/>
        <sz val="11"/>
        <color rgb="FFFF0000"/>
        <rFont val="Calibri"/>
        <family val="2"/>
        <scheme val="minor"/>
      </rPr>
      <t>(answered by OH, SOM, OM and ALL TL)</t>
    </r>
  </si>
  <si>
    <t>TBD</t>
  </si>
  <si>
    <t>Heart of a Team Leader Inspection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</si>
</sst>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8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1"/>
    </font>
    <font>
      <b/>
      <i/>
      <sz val="16"/>
      <color rgb="FF000000"/>
      <name val="Arial1"/>
    </font>
    <font>
      <b/>
      <i/>
      <u/>
      <sz val="11"/>
      <color rgb="FF000000"/>
      <name val="Arial1"/>
    </font>
    <font>
      <b/>
      <sz val="11"/>
      <name val="Calibri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theme="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42">
    <xf numFmtId="0" fontId="0" fillId="0" borderId="0"/>
    <xf numFmtId="0" fontId="8" fillId="0" borderId="0"/>
    <xf numFmtId="0" fontId="8" fillId="0" borderId="0"/>
    <xf numFmtId="0" fontId="7" fillId="0" borderId="0"/>
    <xf numFmtId="0" fontId="8" fillId="0" borderId="0"/>
    <xf numFmtId="9" fontId="6" fillId="0" borderId="0" applyFill="0" applyBorder="0" applyAlignment="0" applyProtection="0"/>
    <xf numFmtId="9" fontId="8" fillId="0" borderId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Border="0" applyProtection="0"/>
    <xf numFmtId="0" fontId="9" fillId="0" borderId="0"/>
    <xf numFmtId="0" fontId="9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0" borderId="0"/>
    <xf numFmtId="0" fontId="15" fillId="0" borderId="0">
      <alignment horizontal="center"/>
    </xf>
    <xf numFmtId="0" fontId="16" fillId="0" borderId="0"/>
    <xf numFmtId="0" fontId="16" fillId="0" borderId="0"/>
    <xf numFmtId="0" fontId="15" fillId="0" borderId="0">
      <alignment horizontal="center" textRotation="90"/>
    </xf>
    <xf numFmtId="0" fontId="14" fillId="0" borderId="0"/>
    <xf numFmtId="0" fontId="5" fillId="0" borderId="0"/>
    <xf numFmtId="0" fontId="6" fillId="0" borderId="0"/>
    <xf numFmtId="0" fontId="6" fillId="0" borderId="0"/>
    <xf numFmtId="0" fontId="6" fillId="0" borderId="0"/>
    <xf numFmtId="9" fontId="6" fillId="0" borderId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6" fillId="0" borderId="0"/>
  </cellStyleXfs>
  <cellXfs count="187">
    <xf numFmtId="0" fontId="0" fillId="0" borderId="0" xfId="0"/>
    <xf numFmtId="0" fontId="17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5" xfId="0" applyFont="1" applyBorder="1"/>
    <xf numFmtId="0" fontId="19" fillId="0" borderId="5" xfId="0" applyFont="1" applyFill="1" applyBorder="1" applyAlignment="1">
      <alignment vertical="center"/>
    </xf>
    <xf numFmtId="10" fontId="19" fillId="0" borderId="5" xfId="0" applyNumberFormat="1" applyFont="1" applyBorder="1" applyAlignment="1">
      <alignment horizontal="center" vertical="center"/>
    </xf>
    <xf numFmtId="10" fontId="19" fillId="0" borderId="0" xfId="5" applyNumberFormat="1" applyFont="1"/>
    <xf numFmtId="9" fontId="19" fillId="0" borderId="5" xfId="0" applyNumberFormat="1" applyFont="1" applyFill="1" applyBorder="1" applyAlignment="1">
      <alignment horizontal="center" vertical="center"/>
    </xf>
    <xf numFmtId="10" fontId="19" fillId="0" borderId="5" xfId="0" applyNumberFormat="1" applyFont="1" applyFill="1" applyBorder="1" applyAlignment="1">
      <alignment horizontal="center" vertical="center"/>
    </xf>
    <xf numFmtId="9" fontId="19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10" fontId="19" fillId="0" borderId="5" xfId="5" applyNumberFormat="1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9" fontId="19" fillId="0" borderId="5" xfId="0" applyNumberFormat="1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5" xfId="0" applyFont="1" applyFill="1" applyBorder="1"/>
    <xf numFmtId="0" fontId="19" fillId="0" borderId="5" xfId="0" applyFont="1" applyBorder="1" applyAlignment="1">
      <alignment wrapText="1"/>
    </xf>
    <xf numFmtId="0" fontId="18" fillId="0" borderId="0" xfId="0" applyFont="1" applyFill="1" applyBorder="1" applyAlignment="1">
      <alignment horizontal="center"/>
    </xf>
    <xf numFmtId="165" fontId="19" fillId="0" borderId="0" xfId="0" applyNumberFormat="1" applyFont="1"/>
    <xf numFmtId="0" fontId="19" fillId="0" borderId="5" xfId="0" quotePrefix="1" applyFont="1" applyBorder="1" applyAlignment="1">
      <alignment horizontal="left" vertical="center" wrapText="1"/>
    </xf>
    <xf numFmtId="2" fontId="19" fillId="0" borderId="0" xfId="0" applyNumberFormat="1" applyFont="1" applyAlignment="1">
      <alignment horizontal="left" vertical="center"/>
    </xf>
    <xf numFmtId="165" fontId="19" fillId="0" borderId="5" xfId="0" applyNumberFormat="1" applyFont="1" applyBorder="1" applyAlignment="1">
      <alignment horizontal="center" vertical="center"/>
    </xf>
    <xf numFmtId="165" fontId="19" fillId="0" borderId="5" xfId="0" applyNumberFormat="1" applyFont="1" applyBorder="1" applyAlignment="1">
      <alignment horizontal="center"/>
    </xf>
    <xf numFmtId="0" fontId="20" fillId="3" borderId="5" xfId="0" applyFont="1" applyFill="1" applyBorder="1" applyAlignment="1">
      <alignment horizontal="center" vertical="center" wrapText="1"/>
    </xf>
    <xf numFmtId="9" fontId="20" fillId="3" borderId="5" xfId="0" applyNumberFormat="1" applyFont="1" applyFill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5" fillId="0" borderId="0" xfId="0" applyFont="1"/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left"/>
    </xf>
    <xf numFmtId="0" fontId="25" fillId="0" borderId="5" xfId="0" applyFont="1" applyFill="1" applyBorder="1" applyAlignment="1">
      <alignment vertical="center"/>
    </xf>
    <xf numFmtId="10" fontId="25" fillId="0" borderId="5" xfId="0" applyNumberFormat="1" applyFont="1" applyBorder="1" applyAlignment="1">
      <alignment horizontal="center" vertical="center"/>
    </xf>
    <xf numFmtId="10" fontId="25" fillId="0" borderId="0" xfId="5" applyNumberFormat="1" applyFont="1"/>
    <xf numFmtId="0" fontId="25" fillId="0" borderId="5" xfId="0" applyFont="1" applyBorder="1" applyAlignment="1">
      <alignment vertical="center"/>
    </xf>
    <xf numFmtId="10" fontId="25" fillId="0" borderId="5" xfId="0" applyNumberFormat="1" applyFont="1" applyFill="1" applyBorder="1" applyAlignment="1">
      <alignment horizontal="center" vertical="center"/>
    </xf>
    <xf numFmtId="9" fontId="25" fillId="0" borderId="5" xfId="0" applyNumberFormat="1" applyFont="1" applyBorder="1" applyAlignment="1">
      <alignment horizontal="center" vertical="center"/>
    </xf>
    <xf numFmtId="0" fontId="25" fillId="0" borderId="4" xfId="0" applyFont="1" applyBorder="1" applyAlignment="1">
      <alignment horizontal="left" vertical="center" wrapText="1"/>
    </xf>
    <xf numFmtId="0" fontId="25" fillId="0" borderId="5" xfId="0" applyFont="1" applyBorder="1" applyAlignment="1">
      <alignment vertical="center" wrapText="1"/>
    </xf>
    <xf numFmtId="9" fontId="25" fillId="0" borderId="0" xfId="0" applyNumberFormat="1" applyFont="1"/>
    <xf numFmtId="0" fontId="25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left" vertical="center" wrapText="1"/>
    </xf>
    <xf numFmtId="0" fontId="25" fillId="0" borderId="5" xfId="0" applyFont="1" applyBorder="1" applyAlignment="1">
      <alignment horizontal="left" vertical="center"/>
    </xf>
    <xf numFmtId="10" fontId="25" fillId="0" borderId="5" xfId="5" applyNumberFormat="1" applyFont="1" applyBorder="1" applyAlignment="1">
      <alignment horizontal="center" vertical="center"/>
    </xf>
    <xf numFmtId="9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10" fontId="25" fillId="0" borderId="0" xfId="0" applyNumberFormat="1" applyFont="1" applyAlignment="1">
      <alignment horizontal="left" vertical="center"/>
    </xf>
    <xf numFmtId="0" fontId="24" fillId="0" borderId="0" xfId="0" applyFont="1" applyFill="1" applyBorder="1"/>
    <xf numFmtId="0" fontId="24" fillId="0" borderId="5" xfId="0" applyFont="1" applyFill="1" applyBorder="1" applyAlignment="1">
      <alignment horizontal="center"/>
    </xf>
    <xf numFmtId="0" fontId="24" fillId="0" borderId="5" xfId="0" applyFont="1" applyBorder="1" applyAlignment="1">
      <alignment horizontal="center"/>
    </xf>
    <xf numFmtId="9" fontId="25" fillId="0" borderId="5" xfId="0" applyNumberFormat="1" applyFont="1" applyBorder="1" applyAlignment="1">
      <alignment horizontal="center"/>
    </xf>
    <xf numFmtId="9" fontId="25" fillId="0" borderId="0" xfId="0" applyNumberFormat="1" applyFont="1" applyFill="1" applyBorder="1" applyAlignment="1">
      <alignment horizontal="center"/>
    </xf>
    <xf numFmtId="9" fontId="25" fillId="0" borderId="0" xfId="0" applyNumberFormat="1" applyFont="1" applyAlignment="1">
      <alignment horizontal="center"/>
    </xf>
    <xf numFmtId="9" fontId="25" fillId="0" borderId="5" xfId="0" applyNumberFormat="1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9" fontId="25" fillId="0" borderId="5" xfId="5" applyFont="1" applyBorder="1" applyAlignment="1">
      <alignment horizontal="center" vertical="center"/>
    </xf>
    <xf numFmtId="0" fontId="24" fillId="4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9" fontId="2" fillId="4" borderId="5" xfId="0" applyNumberFormat="1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/>
    </xf>
    <xf numFmtId="9" fontId="26" fillId="0" borderId="5" xfId="0" applyNumberFormat="1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10" fontId="2" fillId="3" borderId="5" xfId="0" applyNumberFormat="1" applyFont="1" applyFill="1" applyBorder="1" applyAlignment="1">
      <alignment horizontal="center" vertical="center" wrapText="1"/>
    </xf>
    <xf numFmtId="0" fontId="25" fillId="0" borderId="5" xfId="0" applyFont="1" applyFill="1" applyBorder="1"/>
    <xf numFmtId="0" fontId="25" fillId="0" borderId="5" xfId="0" applyFont="1" applyBorder="1"/>
    <xf numFmtId="0" fontId="25" fillId="0" borderId="5" xfId="0" applyFont="1" applyBorder="1" applyAlignment="1">
      <alignment wrapText="1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left" vertical="center"/>
    </xf>
    <xf numFmtId="0" fontId="25" fillId="0" borderId="0" xfId="0" applyFont="1" applyBorder="1" applyAlignment="1">
      <alignment wrapText="1"/>
    </xf>
    <xf numFmtId="9" fontId="25" fillId="0" borderId="0" xfId="0" applyNumberFormat="1" applyFont="1" applyBorder="1" applyAlignment="1">
      <alignment horizontal="center" vertical="center"/>
    </xf>
    <xf numFmtId="10" fontId="25" fillId="0" borderId="0" xfId="0" applyNumberFormat="1" applyFont="1" applyAlignment="1">
      <alignment horizontal="center" vertical="center"/>
    </xf>
    <xf numFmtId="10" fontId="25" fillId="0" borderId="0" xfId="0" applyNumberFormat="1" applyFont="1" applyBorder="1" applyAlignment="1">
      <alignment horizontal="center" vertical="center"/>
    </xf>
    <xf numFmtId="10" fontId="25" fillId="0" borderId="0" xfId="5" applyNumberFormat="1" applyFont="1" applyBorder="1" applyAlignment="1">
      <alignment horizontal="center" vertical="center"/>
    </xf>
    <xf numFmtId="10" fontId="24" fillId="0" borderId="0" xfId="0" applyNumberFormat="1" applyFont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65" fontId="25" fillId="0" borderId="0" xfId="0" applyNumberFormat="1" applyFont="1"/>
    <xf numFmtId="2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left"/>
    </xf>
    <xf numFmtId="0" fontId="25" fillId="0" borderId="0" xfId="0" applyNumberFormat="1" applyFont="1"/>
    <xf numFmtId="0" fontId="25" fillId="0" borderId="2" xfId="0" applyFont="1" applyBorder="1" applyAlignment="1">
      <alignment vertical="center" wrapText="1"/>
    </xf>
    <xf numFmtId="0" fontId="25" fillId="0" borderId="5" xfId="0" quotePrefix="1" applyFont="1" applyBorder="1" applyAlignment="1">
      <alignment horizontal="left" vertical="center" wrapText="1"/>
    </xf>
    <xf numFmtId="10" fontId="25" fillId="0" borderId="0" xfId="0" applyNumberFormat="1" applyFont="1" applyAlignment="1">
      <alignment horizontal="center"/>
    </xf>
    <xf numFmtId="0" fontId="25" fillId="0" borderId="5" xfId="0" applyNumberFormat="1" applyFont="1" applyBorder="1" applyAlignment="1">
      <alignment horizontal="center"/>
    </xf>
    <xf numFmtId="0" fontId="24" fillId="0" borderId="0" xfId="0" applyFont="1" applyAlignment="1">
      <alignment horizontal="center"/>
    </xf>
    <xf numFmtId="9" fontId="2" fillId="3" borderId="5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/>
    </xf>
    <xf numFmtId="0" fontId="25" fillId="0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3" fillId="6" borderId="5" xfId="641" applyFont="1" applyFill="1" applyBorder="1" applyAlignment="1">
      <alignment horizontal="center" vertical="center" wrapText="1"/>
    </xf>
    <xf numFmtId="0" fontId="26" fillId="0" borderId="5" xfId="0" quotePrefix="1" applyFont="1" applyBorder="1" applyAlignment="1">
      <alignment horizontal="center" vertical="center"/>
    </xf>
    <xf numFmtId="0" fontId="26" fillId="0" borderId="0" xfId="0" applyFont="1"/>
    <xf numFmtId="0" fontId="25" fillId="0" borderId="0" xfId="0" applyNumberFormat="1" applyFont="1" applyBorder="1" applyAlignment="1">
      <alignment horizontal="center"/>
    </xf>
    <xf numFmtId="9" fontId="25" fillId="0" borderId="0" xfId="0" applyNumberFormat="1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0" fontId="2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10" fontId="2" fillId="0" borderId="5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165" fontId="25" fillId="0" borderId="5" xfId="0" applyNumberFormat="1" applyFont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5" fillId="0" borderId="3" xfId="0" applyFont="1" applyBorder="1" applyAlignment="1">
      <alignment vertical="center"/>
    </xf>
    <xf numFmtId="2" fontId="25" fillId="0" borderId="0" xfId="0" applyNumberFormat="1" applyFont="1" applyAlignment="1">
      <alignment horizontal="left" vertical="center"/>
    </xf>
    <xf numFmtId="2" fontId="25" fillId="0" borderId="0" xfId="0" applyNumberFormat="1" applyFont="1"/>
    <xf numFmtId="165" fontId="25" fillId="0" borderId="5" xfId="0" applyNumberFormat="1" applyFont="1" applyBorder="1" applyAlignment="1">
      <alignment horizontal="center"/>
    </xf>
    <xf numFmtId="0" fontId="24" fillId="2" borderId="5" xfId="0" applyFont="1" applyFill="1" applyBorder="1" applyAlignment="1">
      <alignment horizontal="center" vertical="center"/>
    </xf>
    <xf numFmtId="10" fontId="25" fillId="0" borderId="5" xfId="5" applyNumberFormat="1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left" vertical="center"/>
    </xf>
    <xf numFmtId="0" fontId="25" fillId="0" borderId="5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0" fontId="1" fillId="3" borderId="5" xfId="0" applyNumberFormat="1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5" borderId="6" xfId="0" applyFont="1" applyFill="1" applyBorder="1" applyAlignment="1">
      <alignment horizontal="center" vertical="center" wrapText="1"/>
    </xf>
    <xf numFmtId="10" fontId="24" fillId="0" borderId="5" xfId="0" applyNumberFormat="1" applyFont="1" applyBorder="1" applyAlignment="1">
      <alignment horizontal="center" vertical="center"/>
    </xf>
    <xf numFmtId="10" fontId="25" fillId="0" borderId="5" xfId="5" applyNumberFormat="1" applyFont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2" borderId="6" xfId="0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wrapText="1"/>
    </xf>
    <xf numFmtId="0" fontId="24" fillId="2" borderId="6" xfId="0" applyFont="1" applyFill="1" applyBorder="1" applyAlignment="1">
      <alignment horizontal="center" wrapText="1"/>
    </xf>
    <xf numFmtId="9" fontId="24" fillId="2" borderId="1" xfId="0" applyNumberFormat="1" applyFont="1" applyFill="1" applyBorder="1" applyAlignment="1">
      <alignment horizontal="center"/>
    </xf>
    <xf numFmtId="9" fontId="24" fillId="2" borderId="6" xfId="0" applyNumberFormat="1" applyFont="1" applyFill="1" applyBorder="1" applyAlignment="1">
      <alignment horizont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9" fontId="24" fillId="4" borderId="1" xfId="0" applyNumberFormat="1" applyFont="1" applyFill="1" applyBorder="1" applyAlignment="1">
      <alignment horizontal="center"/>
    </xf>
    <xf numFmtId="9" fontId="24" fillId="4" borderId="6" xfId="0" applyNumberFormat="1" applyFont="1" applyFill="1" applyBorder="1" applyAlignment="1">
      <alignment horizontal="center"/>
    </xf>
    <xf numFmtId="0" fontId="25" fillId="0" borderId="3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left" vertical="center"/>
    </xf>
    <xf numFmtId="10" fontId="25" fillId="0" borderId="2" xfId="5" applyNumberFormat="1" applyFont="1" applyBorder="1" applyAlignment="1">
      <alignment horizontal="center" vertical="center"/>
    </xf>
    <xf numFmtId="10" fontId="25" fillId="0" borderId="4" xfId="5" applyNumberFormat="1" applyFont="1" applyBorder="1" applyAlignment="1">
      <alignment horizontal="center" vertical="center"/>
    </xf>
    <xf numFmtId="10" fontId="25" fillId="0" borderId="3" xfId="5" applyNumberFormat="1" applyFont="1" applyBorder="1" applyAlignment="1">
      <alignment horizontal="center" vertical="center"/>
    </xf>
    <xf numFmtId="0" fontId="25" fillId="0" borderId="3" xfId="0" applyFont="1" applyBorder="1" applyAlignment="1">
      <alignment horizontal="left" vertical="center"/>
    </xf>
    <xf numFmtId="9" fontId="24" fillId="2" borderId="5" xfId="0" applyNumberFormat="1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4" fillId="2" borderId="5" xfId="0" applyFont="1" applyFill="1" applyBorder="1" applyAlignment="1">
      <alignment horizontal="center" wrapText="1"/>
    </xf>
    <xf numFmtId="0" fontId="25" fillId="0" borderId="5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0" fontId="25" fillId="0" borderId="2" xfId="0" applyNumberFormat="1" applyFont="1" applyBorder="1" applyAlignment="1">
      <alignment horizontal="center" vertical="center"/>
    </xf>
    <xf numFmtId="10" fontId="25" fillId="0" borderId="4" xfId="0" applyNumberFormat="1" applyFont="1" applyBorder="1" applyAlignment="1">
      <alignment horizontal="center" vertical="center"/>
    </xf>
    <xf numFmtId="10" fontId="25" fillId="0" borderId="3" xfId="0" applyNumberFormat="1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/>
    </xf>
    <xf numFmtId="10" fontId="24" fillId="0" borderId="2" xfId="5" applyNumberFormat="1" applyFont="1" applyBorder="1" applyAlignment="1">
      <alignment horizontal="center" vertical="center"/>
    </xf>
    <xf numFmtId="10" fontId="24" fillId="0" borderId="4" xfId="5" applyNumberFormat="1" applyFont="1" applyBorder="1" applyAlignment="1">
      <alignment horizontal="center" vertical="center"/>
    </xf>
    <xf numFmtId="10" fontId="24" fillId="0" borderId="3" xfId="5" applyNumberFormat="1" applyFont="1" applyBorder="1" applyAlignment="1">
      <alignment horizontal="center" vertical="center"/>
    </xf>
    <xf numFmtId="10" fontId="18" fillId="0" borderId="5" xfId="0" applyNumberFormat="1" applyFont="1" applyBorder="1" applyAlignment="1">
      <alignment horizontal="center" vertical="center"/>
    </xf>
    <xf numFmtId="9" fontId="18" fillId="2" borderId="5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left" vertical="center"/>
    </xf>
    <xf numFmtId="9" fontId="18" fillId="2" borderId="1" xfId="0" applyNumberFormat="1" applyFont="1" applyFill="1" applyBorder="1" applyAlignment="1">
      <alignment horizontal="center"/>
    </xf>
    <xf numFmtId="9" fontId="18" fillId="2" borderId="6" xfId="0" applyNumberFormat="1" applyFont="1" applyFill="1" applyBorder="1" applyAlignment="1">
      <alignment horizontal="center"/>
    </xf>
    <xf numFmtId="10" fontId="19" fillId="0" borderId="2" xfId="5" applyNumberFormat="1" applyFont="1" applyBorder="1" applyAlignment="1">
      <alignment horizontal="center" vertical="center"/>
    </xf>
    <xf numFmtId="10" fontId="19" fillId="0" borderId="4" xfId="5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9" fontId="18" fillId="2" borderId="1" xfId="0" applyNumberFormat="1" applyFont="1" applyFill="1" applyBorder="1" applyAlignment="1">
      <alignment horizontal="center" vertical="center" wrapText="1"/>
    </xf>
    <xf numFmtId="9" fontId="18" fillId="2" borderId="6" xfId="0" applyNumberFormat="1" applyFont="1" applyFill="1" applyBorder="1" applyAlignment="1">
      <alignment horizontal="center" vertical="center" wrapText="1"/>
    </xf>
    <xf numFmtId="0" fontId="18" fillId="2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/>
    </xf>
    <xf numFmtId="9" fontId="24" fillId="2" borderId="1" xfId="0" applyNumberFormat="1" applyFont="1" applyFill="1" applyBorder="1" applyAlignment="1">
      <alignment horizontal="center" vertical="center" wrapText="1"/>
    </xf>
    <xf numFmtId="9" fontId="24" fillId="2" borderId="6" xfId="0" applyNumberFormat="1" applyFont="1" applyFill="1" applyBorder="1" applyAlignment="1">
      <alignment horizontal="center" vertical="center" wrapText="1"/>
    </xf>
    <xf numFmtId="0" fontId="21" fillId="7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0" fontId="25" fillId="0" borderId="6" xfId="0" applyFont="1" applyFill="1" applyBorder="1" applyAlignment="1">
      <alignment horizontal="center"/>
    </xf>
  </cellXfs>
  <cellStyles count="642">
    <cellStyle name="60% - Accent4 1 1 8" xfId="1" xr:uid="{00000000-0005-0000-0000-000000000000}"/>
    <cellStyle name="60% - Accent4 1 1 8 2" xfId="629" xr:uid="{00000000-0005-0000-0000-000000000000}"/>
    <cellStyle name="60% - Accent5 6" xfId="2" xr:uid="{00000000-0005-0000-0000-000001000000}"/>
    <cellStyle name="60% - Accent5 6 2" xfId="630" xr:uid="{00000000-0005-0000-0000-000001000000}"/>
    <cellStyle name="Comma 2" xfId="620" xr:uid="{00000000-0005-0000-0000-000098020000}"/>
    <cellStyle name="Comma 2 2" xfId="634" xr:uid="{00000000-0005-0000-0000-000098020000}"/>
    <cellStyle name="Comma 2 3" xfId="638" xr:uid="{00000000-0005-0000-0000-000098020000}"/>
    <cellStyle name="Excel Built-in Normal" xfId="3" xr:uid="{00000000-0005-0000-0000-000002000000}"/>
    <cellStyle name="Explanatory Text 5" xfId="147" xr:uid="{00000000-0005-0000-0000-000003000000}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Heading" xfId="623" xr:uid="{00000000-0005-0000-0000-000001000000}"/>
    <cellStyle name="Heading1" xfId="626" xr:uid="{00000000-0005-0000-0000-000003000000}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Normal" xfId="0" builtinId="0"/>
    <cellStyle name="Normal 17 11" xfId="149" xr:uid="{00000000-0005-0000-0000-000065020000}"/>
    <cellStyle name="Normal 17 3" xfId="148" xr:uid="{00000000-0005-0000-0000-000066020000}"/>
    <cellStyle name="Normal 2" xfId="464" xr:uid="{00000000-0005-0000-0000-000067020000}"/>
    <cellStyle name="Normal 2 2" xfId="622" xr:uid="{00000000-0005-0000-0000-000006000000}"/>
    <cellStyle name="Normal 2 8" xfId="4" xr:uid="{00000000-0005-0000-0000-000068020000}"/>
    <cellStyle name="Normal 2 8 2" xfId="631" xr:uid="{00000000-0005-0000-0000-000068020000}"/>
    <cellStyle name="Normal 2_Sheet4" xfId="627" xr:uid="{772292D3-F01F-4BFB-B38A-23BDCDC1877F}"/>
    <cellStyle name="Normal 3" xfId="619" xr:uid="{00000000-0005-0000-0000-000099020000}"/>
    <cellStyle name="Normal 3 2" xfId="633" xr:uid="{00000000-0005-0000-0000-000099020000}"/>
    <cellStyle name="Normal 3 3" xfId="637" xr:uid="{00000000-0005-0000-0000-000099020000}"/>
    <cellStyle name="Normal 4" xfId="628" xr:uid="{00000000-0005-0000-0000-0000A5020000}"/>
    <cellStyle name="Normal 4 2" xfId="636" xr:uid="{00000000-0005-0000-0000-0000A5020000}"/>
    <cellStyle name="Normal 4 3" xfId="640" xr:uid="{00000000-0005-0000-0000-0000A5020000}"/>
    <cellStyle name="Normal 5" xfId="641" xr:uid="{D3DF268C-9878-0147-A18E-5FEF9103C5B1}"/>
    <cellStyle name="Percent" xfId="5" builtinId="5"/>
    <cellStyle name="Percent 2" xfId="6" xr:uid="{00000000-0005-0000-0000-00006A020000}"/>
    <cellStyle name="Percent 2 2" xfId="632" xr:uid="{00000000-0005-0000-0000-00006A020000}"/>
    <cellStyle name="Percent 3" xfId="621" xr:uid="{00000000-0005-0000-0000-00009A020000}"/>
    <cellStyle name="Percent 3 2" xfId="635" xr:uid="{00000000-0005-0000-0000-00009A020000}"/>
    <cellStyle name="Percent 3 3" xfId="639" xr:uid="{00000000-0005-0000-0000-00009A020000}"/>
    <cellStyle name="Result" xfId="624" xr:uid="{00000000-0005-0000-0000-000008000000}"/>
    <cellStyle name="Result2" xfId="625" xr:uid="{00000000-0005-0000-0000-000009000000}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2F559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B8875-CADD-5D49-BA87-DDB6371E77DF}" name="Table1" displayName="Table1" ref="F40:K50" totalsRowShown="0" headerRowDxfId="7" dataDxfId="6">
  <autoFilter ref="F40:K50" xr:uid="{387E2C58-E189-7849-A231-5E678A2E9A75}"/>
  <tableColumns count="6">
    <tableColumn id="1" xr3:uid="{D141EB7C-77CE-A442-98DC-4465F237C0A8}" name="Professional Services Ranking" dataDxfId="5"/>
    <tableColumn id="2" xr3:uid="{9249BD76-DE92-4941-9991-98E5713AF504}" name="Audit Count" dataDxfId="4"/>
    <tableColumn id="3" xr3:uid="{0655E6CA-7407-5647-9447-D0653D3CF447}" name="Baseline" dataDxfId="3"/>
    <tableColumn id="4" xr3:uid="{95DD70D8-EA52-0348-9B08-74FC48E8DE6A}" name="Goal" dataDxfId="2"/>
    <tableColumn id="5" xr3:uid="{176366B2-A0D8-4342-95B0-29DBB4480066}" name="August Month end" dataDxfId="1"/>
    <tableColumn id="6" xr3:uid="{B4016E6F-CDAA-C74E-9ABE-48C809453EF4}" name="Resul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2996C-3C45-9842-AE29-DF5059422B66}">
  <sheetPr>
    <tabColor rgb="FFFF0000"/>
  </sheetPr>
  <dimension ref="A1:M69"/>
  <sheetViews>
    <sheetView zoomScaleNormal="100" workbookViewId="0">
      <selection activeCell="D6" sqref="D6"/>
    </sheetView>
  </sheetViews>
  <sheetFormatPr defaultColWidth="11.453125" defaultRowHeight="14.5"/>
  <cols>
    <col min="1" max="1" width="3.36328125" style="33" bestFit="1" customWidth="1"/>
    <col min="2" max="2" width="14.81640625" style="33" customWidth="1"/>
    <col min="3" max="3" width="14.81640625" style="33" bestFit="1" customWidth="1"/>
    <col min="4" max="4" width="40.453125" style="33" customWidth="1"/>
    <col min="5" max="5" width="14.81640625" style="33" customWidth="1"/>
    <col min="6" max="7" width="11.453125" style="33"/>
    <col min="8" max="8" width="11.1796875" style="33" bestFit="1" customWidth="1"/>
    <col min="9" max="9" width="13.453125" style="33" bestFit="1" customWidth="1"/>
    <col min="10" max="10" width="11.453125" style="33"/>
    <col min="11" max="11" width="21.36328125" style="33" customWidth="1"/>
    <col min="12" max="16384" width="11.453125" style="33"/>
  </cols>
  <sheetData>
    <row r="1" spans="1:13" ht="43.5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  <c r="I1" s="31" t="s">
        <v>16</v>
      </c>
    </row>
    <row r="2" spans="1:13" ht="13" customHeight="1">
      <c r="A2" s="34">
        <v>1</v>
      </c>
      <c r="B2" s="128" t="s">
        <v>138</v>
      </c>
      <c r="C2" s="35" t="s">
        <v>7</v>
      </c>
      <c r="D2" s="36" t="s">
        <v>88</v>
      </c>
      <c r="E2" s="34" t="s">
        <v>90</v>
      </c>
      <c r="F2" s="37">
        <v>0.1</v>
      </c>
      <c r="G2" s="37">
        <v>1</v>
      </c>
      <c r="H2" s="133">
        <f>SUMPRODUCT(G2:G13,F2:F13)/SUM(F2:F13)</f>
        <v>1</v>
      </c>
      <c r="I2" s="132">
        <f>(H2*80%)+(H14*20%)</f>
        <v>1</v>
      </c>
      <c r="M2" s="38"/>
    </row>
    <row r="3" spans="1:13" ht="13" customHeight="1">
      <c r="A3" s="34">
        <v>2</v>
      </c>
      <c r="B3" s="129"/>
      <c r="C3" s="140" t="s">
        <v>8</v>
      </c>
      <c r="D3" s="36" t="s">
        <v>89</v>
      </c>
      <c r="E3" s="34" t="s">
        <v>90</v>
      </c>
      <c r="F3" s="37">
        <v>0.05</v>
      </c>
      <c r="G3" s="37">
        <v>1</v>
      </c>
      <c r="H3" s="133"/>
      <c r="I3" s="132"/>
      <c r="M3" s="38"/>
    </row>
    <row r="4" spans="1:13" ht="13" customHeight="1">
      <c r="A4" s="34">
        <v>3</v>
      </c>
      <c r="B4" s="129"/>
      <c r="C4" s="141"/>
      <c r="D4" s="36" t="s">
        <v>153</v>
      </c>
      <c r="E4" s="34" t="s">
        <v>90</v>
      </c>
      <c r="F4" s="37">
        <v>0.1</v>
      </c>
      <c r="G4" s="37">
        <v>1</v>
      </c>
      <c r="H4" s="133"/>
      <c r="I4" s="132"/>
      <c r="M4" s="38"/>
    </row>
    <row r="5" spans="1:13" ht="13" customHeight="1">
      <c r="A5" s="34">
        <v>4</v>
      </c>
      <c r="B5" s="129"/>
      <c r="C5" s="141"/>
      <c r="D5" s="36" t="s">
        <v>123</v>
      </c>
      <c r="E5" s="34" t="s">
        <v>90</v>
      </c>
      <c r="F5" s="37">
        <v>0.1</v>
      </c>
      <c r="G5" s="37">
        <v>1</v>
      </c>
      <c r="H5" s="133"/>
      <c r="I5" s="132"/>
      <c r="M5" s="38"/>
    </row>
    <row r="6" spans="1:13">
      <c r="A6" s="34">
        <v>5</v>
      </c>
      <c r="B6" s="129"/>
      <c r="C6" s="35" t="s">
        <v>7</v>
      </c>
      <c r="D6" s="39" t="s">
        <v>225</v>
      </c>
      <c r="E6" s="34" t="s">
        <v>224</v>
      </c>
      <c r="F6" s="37">
        <v>0.1</v>
      </c>
      <c r="G6" s="37">
        <v>1</v>
      </c>
      <c r="H6" s="133"/>
      <c r="I6" s="132"/>
      <c r="M6" s="38"/>
    </row>
    <row r="7" spans="1:13">
      <c r="A7" s="34">
        <v>6</v>
      </c>
      <c r="B7" s="129"/>
      <c r="C7" s="35" t="s">
        <v>7</v>
      </c>
      <c r="D7" s="36" t="s">
        <v>125</v>
      </c>
      <c r="E7" s="40">
        <v>0.95</v>
      </c>
      <c r="F7" s="40">
        <v>0.15</v>
      </c>
      <c r="G7" s="37">
        <v>1</v>
      </c>
      <c r="H7" s="133"/>
      <c r="I7" s="132"/>
    </row>
    <row r="8" spans="1:13">
      <c r="A8" s="34">
        <v>7</v>
      </c>
      <c r="B8" s="129"/>
      <c r="C8" s="35" t="s">
        <v>9</v>
      </c>
      <c r="D8" s="39" t="s">
        <v>4</v>
      </c>
      <c r="E8" s="41">
        <v>0.02</v>
      </c>
      <c r="F8" s="37">
        <v>0.1</v>
      </c>
      <c r="G8" s="37">
        <v>1</v>
      </c>
      <c r="H8" s="133"/>
      <c r="I8" s="132"/>
    </row>
    <row r="9" spans="1:13">
      <c r="A9" s="34">
        <v>8</v>
      </c>
      <c r="B9" s="129"/>
      <c r="C9" s="142" t="s">
        <v>31</v>
      </c>
      <c r="D9" s="39" t="s">
        <v>174</v>
      </c>
      <c r="E9" s="34" t="s">
        <v>90</v>
      </c>
      <c r="F9" s="37">
        <v>0.05</v>
      </c>
      <c r="G9" s="37">
        <v>1</v>
      </c>
      <c r="H9" s="133"/>
      <c r="I9" s="132"/>
    </row>
    <row r="10" spans="1:13">
      <c r="A10" s="34">
        <v>9</v>
      </c>
      <c r="B10" s="129"/>
      <c r="C10" s="143"/>
      <c r="D10" s="39" t="s">
        <v>124</v>
      </c>
      <c r="E10" s="34" t="s">
        <v>90</v>
      </c>
      <c r="F10" s="37">
        <v>0.05</v>
      </c>
      <c r="G10" s="37">
        <v>1</v>
      </c>
      <c r="H10" s="133"/>
      <c r="I10" s="132"/>
    </row>
    <row r="11" spans="1:13">
      <c r="A11" s="34">
        <v>10</v>
      </c>
      <c r="B11" s="129"/>
      <c r="C11" s="42" t="s">
        <v>148</v>
      </c>
      <c r="D11" s="39" t="s">
        <v>150</v>
      </c>
      <c r="E11" s="34" t="s">
        <v>149</v>
      </c>
      <c r="F11" s="37">
        <v>0.05</v>
      </c>
      <c r="G11" s="37">
        <v>1</v>
      </c>
      <c r="H11" s="133"/>
      <c r="I11" s="132"/>
    </row>
    <row r="12" spans="1:13">
      <c r="A12" s="34">
        <v>11</v>
      </c>
      <c r="B12" s="129"/>
      <c r="C12" s="140" t="s">
        <v>17</v>
      </c>
      <c r="D12" s="43" t="s">
        <v>74</v>
      </c>
      <c r="E12" s="37">
        <v>1.4999999999999999E-2</v>
      </c>
      <c r="F12" s="37">
        <v>0.05</v>
      </c>
      <c r="G12" s="37">
        <v>1</v>
      </c>
      <c r="H12" s="133"/>
      <c r="I12" s="132"/>
      <c r="J12" s="44"/>
    </row>
    <row r="13" spans="1:13">
      <c r="A13" s="34">
        <v>12</v>
      </c>
      <c r="B13" s="129"/>
      <c r="C13" s="141"/>
      <c r="D13" s="43" t="s">
        <v>208</v>
      </c>
      <c r="E13" s="41">
        <v>0.9</v>
      </c>
      <c r="F13" s="37">
        <v>0.1</v>
      </c>
      <c r="G13" s="37">
        <v>1</v>
      </c>
      <c r="H13" s="133"/>
      <c r="I13" s="132"/>
    </row>
    <row r="14" spans="1:13" ht="29">
      <c r="A14" s="34">
        <v>13</v>
      </c>
      <c r="B14" s="45" t="s">
        <v>139</v>
      </c>
      <c r="C14" s="46" t="s">
        <v>14</v>
      </c>
      <c r="D14" s="47" t="s">
        <v>11</v>
      </c>
      <c r="E14" s="34" t="s">
        <v>13</v>
      </c>
      <c r="F14" s="37">
        <v>0.15</v>
      </c>
      <c r="G14" s="37">
        <v>1</v>
      </c>
      <c r="H14" s="48">
        <f>G14</f>
        <v>1</v>
      </c>
      <c r="I14" s="132"/>
      <c r="L14" s="49"/>
      <c r="M14" s="38"/>
    </row>
    <row r="15" spans="1:13">
      <c r="A15" s="50"/>
      <c r="C15" s="51"/>
      <c r="D15" s="51"/>
      <c r="E15" s="51"/>
      <c r="F15" s="52"/>
      <c r="L15" s="49"/>
    </row>
    <row r="16" spans="1:13">
      <c r="C16" s="53" t="s">
        <v>18</v>
      </c>
      <c r="D16" s="51"/>
      <c r="E16" s="51"/>
    </row>
    <row r="17" spans="3:4">
      <c r="C17" s="138" t="s">
        <v>20</v>
      </c>
      <c r="D17" s="139"/>
    </row>
    <row r="18" spans="3:4">
      <c r="C18" s="54" t="s">
        <v>5</v>
      </c>
      <c r="D18" s="55" t="s">
        <v>19</v>
      </c>
    </row>
    <row r="19" spans="3:4">
      <c r="C19" s="56" t="s">
        <v>28</v>
      </c>
      <c r="D19" s="56">
        <v>1</v>
      </c>
    </row>
    <row r="20" spans="3:4">
      <c r="C20" s="56" t="s">
        <v>21</v>
      </c>
      <c r="D20" s="56">
        <v>0.75</v>
      </c>
    </row>
    <row r="21" spans="3:4">
      <c r="C21" s="56" t="s">
        <v>29</v>
      </c>
      <c r="D21" s="56">
        <v>0.25</v>
      </c>
    </row>
    <row r="22" spans="3:4">
      <c r="C22" s="56" t="s">
        <v>30</v>
      </c>
      <c r="D22" s="56">
        <v>0</v>
      </c>
    </row>
    <row r="23" spans="3:4">
      <c r="C23" s="57"/>
      <c r="D23" s="58"/>
    </row>
    <row r="24" spans="3:4" ht="16" customHeight="1">
      <c r="C24" s="136" t="s">
        <v>3</v>
      </c>
      <c r="D24" s="137"/>
    </row>
    <row r="25" spans="3:4">
      <c r="C25" s="54" t="s">
        <v>5</v>
      </c>
      <c r="D25" s="55" t="s">
        <v>19</v>
      </c>
    </row>
    <row r="26" spans="3:4">
      <c r="C26" s="59" t="s">
        <v>22</v>
      </c>
      <c r="D26" s="56">
        <v>1</v>
      </c>
    </row>
    <row r="27" spans="3:4">
      <c r="C27" s="59" t="s">
        <v>23</v>
      </c>
      <c r="D27" s="56">
        <v>0.8</v>
      </c>
    </row>
    <row r="28" spans="3:4">
      <c r="C28" s="59" t="s">
        <v>24</v>
      </c>
      <c r="D28" s="56">
        <v>0.6</v>
      </c>
    </row>
    <row r="29" spans="3:4">
      <c r="C29" s="59" t="s">
        <v>25</v>
      </c>
      <c r="D29" s="56">
        <v>0</v>
      </c>
    </row>
    <row r="30" spans="3:4">
      <c r="C30" s="60"/>
      <c r="D30" s="60"/>
    </row>
    <row r="31" spans="3:4">
      <c r="C31" s="134" t="s">
        <v>11</v>
      </c>
      <c r="D31" s="135"/>
    </row>
    <row r="32" spans="3:4">
      <c r="C32" s="55" t="s">
        <v>5</v>
      </c>
      <c r="D32" s="55" t="s">
        <v>19</v>
      </c>
    </row>
    <row r="33" spans="3:4">
      <c r="C33" s="34" t="s">
        <v>113</v>
      </c>
      <c r="D33" s="41">
        <v>1</v>
      </c>
    </row>
    <row r="34" spans="3:4">
      <c r="C34" s="34" t="s">
        <v>116</v>
      </c>
      <c r="D34" s="41">
        <v>0.8</v>
      </c>
    </row>
    <row r="35" spans="3:4">
      <c r="C35" s="34" t="s">
        <v>117</v>
      </c>
      <c r="D35" s="41">
        <v>0.6</v>
      </c>
    </row>
    <row r="36" spans="3:4">
      <c r="C36" s="34" t="s">
        <v>144</v>
      </c>
      <c r="D36" s="41">
        <v>0.4</v>
      </c>
    </row>
    <row r="37" spans="3:4">
      <c r="C37" s="34" t="s">
        <v>115</v>
      </c>
      <c r="D37" s="41">
        <v>0</v>
      </c>
    </row>
    <row r="40" spans="3:4">
      <c r="C40" s="138" t="s">
        <v>26</v>
      </c>
      <c r="D40" s="139"/>
    </row>
    <row r="41" spans="3:4">
      <c r="C41" s="54" t="s">
        <v>5</v>
      </c>
      <c r="D41" s="55" t="s">
        <v>19</v>
      </c>
    </row>
    <row r="42" spans="3:4">
      <c r="C42" s="61">
        <v>0</v>
      </c>
      <c r="D42" s="41">
        <v>1</v>
      </c>
    </row>
    <row r="43" spans="3:4">
      <c r="C43" s="61" t="s">
        <v>81</v>
      </c>
      <c r="D43" s="41">
        <v>0.75</v>
      </c>
    </row>
    <row r="44" spans="3:4">
      <c r="C44" s="61" t="s">
        <v>82</v>
      </c>
      <c r="D44" s="41">
        <v>0.5</v>
      </c>
    </row>
    <row r="45" spans="3:4">
      <c r="C45" s="61" t="s">
        <v>83</v>
      </c>
      <c r="D45" s="41">
        <v>0</v>
      </c>
    </row>
    <row r="47" spans="3:4" ht="15" customHeight="1">
      <c r="C47" s="144" t="s">
        <v>118</v>
      </c>
      <c r="D47" s="145"/>
    </row>
    <row r="48" spans="3:4">
      <c r="C48" s="62" t="s">
        <v>5</v>
      </c>
      <c r="D48" s="62" t="s">
        <v>19</v>
      </c>
    </row>
    <row r="49" spans="3:4">
      <c r="C49" s="63" t="s">
        <v>22</v>
      </c>
      <c r="D49" s="64">
        <v>1</v>
      </c>
    </row>
    <row r="50" spans="3:4">
      <c r="C50" s="63" t="s">
        <v>23</v>
      </c>
      <c r="D50" s="64">
        <v>0.9</v>
      </c>
    </row>
    <row r="51" spans="3:4">
      <c r="C51" s="63" t="s">
        <v>24</v>
      </c>
      <c r="D51" s="64">
        <v>0.8</v>
      </c>
    </row>
    <row r="52" spans="3:4">
      <c r="C52" s="63" t="s">
        <v>119</v>
      </c>
      <c r="D52" s="64">
        <v>0.6</v>
      </c>
    </row>
    <row r="53" spans="3:4">
      <c r="C53" s="63" t="s">
        <v>120</v>
      </c>
      <c r="D53" s="64">
        <v>0.4</v>
      </c>
    </row>
    <row r="54" spans="3:4">
      <c r="C54" s="63" t="s">
        <v>121</v>
      </c>
      <c r="D54" s="64">
        <v>0</v>
      </c>
    </row>
    <row r="56" spans="3:4">
      <c r="C56" s="130" t="s">
        <v>198</v>
      </c>
      <c r="D56" s="131"/>
    </row>
    <row r="57" spans="3:4">
      <c r="C57" s="65" t="s">
        <v>5</v>
      </c>
      <c r="D57" s="65" t="s">
        <v>19</v>
      </c>
    </row>
    <row r="58" spans="3:4">
      <c r="C58" s="66" t="s">
        <v>199</v>
      </c>
      <c r="D58" s="67">
        <v>1</v>
      </c>
    </row>
    <row r="59" spans="3:4">
      <c r="C59" s="66" t="s">
        <v>200</v>
      </c>
      <c r="D59" s="67">
        <v>0.9</v>
      </c>
    </row>
    <row r="60" spans="3:4">
      <c r="C60" s="66" t="s">
        <v>201</v>
      </c>
      <c r="D60" s="67">
        <v>0.8</v>
      </c>
    </row>
    <row r="61" spans="3:4">
      <c r="C61" s="66" t="s">
        <v>202</v>
      </c>
      <c r="D61" s="67">
        <v>0.7</v>
      </c>
    </row>
    <row r="62" spans="3:4">
      <c r="C62" s="66" t="s">
        <v>203</v>
      </c>
      <c r="D62" s="67">
        <v>0</v>
      </c>
    </row>
    <row r="64" spans="3:4" ht="15" customHeight="1">
      <c r="C64" s="130" t="s">
        <v>177</v>
      </c>
      <c r="D64" s="131"/>
    </row>
    <row r="65" spans="3:4">
      <c r="C65" s="65" t="s">
        <v>5</v>
      </c>
      <c r="D65" s="65" t="s">
        <v>19</v>
      </c>
    </row>
    <row r="66" spans="3:4">
      <c r="C66" s="68" t="s">
        <v>170</v>
      </c>
      <c r="D66" s="69">
        <v>1</v>
      </c>
    </row>
    <row r="67" spans="3:4">
      <c r="C67" s="68" t="s">
        <v>171</v>
      </c>
      <c r="D67" s="69">
        <v>0.8</v>
      </c>
    </row>
    <row r="68" spans="3:4">
      <c r="C68" s="68" t="s">
        <v>172</v>
      </c>
      <c r="D68" s="69">
        <v>0.6</v>
      </c>
    </row>
    <row r="69" spans="3:4">
      <c r="C69" s="68" t="s">
        <v>173</v>
      </c>
      <c r="D69" s="69">
        <v>0</v>
      </c>
    </row>
  </sheetData>
  <mergeCells count="13">
    <mergeCell ref="B2:B13"/>
    <mergeCell ref="C64:D64"/>
    <mergeCell ref="I2:I14"/>
    <mergeCell ref="H2:H13"/>
    <mergeCell ref="C31:D31"/>
    <mergeCell ref="C24:D24"/>
    <mergeCell ref="C17:D17"/>
    <mergeCell ref="C3:C5"/>
    <mergeCell ref="C40:D40"/>
    <mergeCell ref="C9:C10"/>
    <mergeCell ref="C56:D56"/>
    <mergeCell ref="C47:D47"/>
    <mergeCell ref="C12:C13"/>
  </mergeCells>
  <pageMargins left="0.7" right="0.7" top="0.75" bottom="0.75" header="0.3" footer="0.3"/>
  <pageSetup orientation="portrait" verticalDpi="300" r:id="rId1"/>
  <ignoredErrors>
    <ignoredError sqref="H2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3301-4B14-5B43-AB4A-110BB9E80A74}">
  <sheetPr>
    <tabColor theme="5" tint="-0.499984740745262"/>
  </sheetPr>
  <dimension ref="A1:L45"/>
  <sheetViews>
    <sheetView zoomScale="110" zoomScaleNormal="110" workbookViewId="0"/>
  </sheetViews>
  <sheetFormatPr defaultColWidth="11.453125" defaultRowHeight="14.5"/>
  <cols>
    <col min="1" max="1" width="3.453125" style="33" bestFit="1" customWidth="1"/>
    <col min="2" max="2" width="23" style="33" bestFit="1" customWidth="1"/>
    <col min="3" max="3" width="19.81640625" style="33" bestFit="1" customWidth="1"/>
    <col min="4" max="4" width="39.81640625" style="33" bestFit="1" customWidth="1"/>
    <col min="5" max="6" width="7.1796875" style="33" bestFit="1" customWidth="1"/>
    <col min="7" max="7" width="8.1796875" style="33" bestFit="1" customWidth="1"/>
    <col min="8" max="8" width="16.81640625" style="33" bestFit="1" customWidth="1"/>
    <col min="9" max="16384" width="11.453125" style="33"/>
  </cols>
  <sheetData>
    <row r="1" spans="1:12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  <c r="J1" s="50"/>
    </row>
    <row r="2" spans="1:12" ht="13" customHeight="1">
      <c r="A2" s="34">
        <v>1</v>
      </c>
      <c r="B2" s="128" t="s">
        <v>100</v>
      </c>
      <c r="C2" s="148" t="s">
        <v>8</v>
      </c>
      <c r="D2" s="71" t="s">
        <v>110</v>
      </c>
      <c r="E2" s="41">
        <v>1</v>
      </c>
      <c r="F2" s="37">
        <v>0.3</v>
      </c>
      <c r="G2" s="37">
        <v>1</v>
      </c>
      <c r="H2" s="149">
        <f>SUMPRODUCT(G2:G6,F2:F6)/SUM(F2:F6)</f>
        <v>1</v>
      </c>
      <c r="L2" s="38"/>
    </row>
    <row r="3" spans="1:12" ht="13" customHeight="1">
      <c r="A3" s="34">
        <v>2</v>
      </c>
      <c r="B3" s="129"/>
      <c r="C3" s="148"/>
      <c r="D3" s="71" t="s">
        <v>109</v>
      </c>
      <c r="E3" s="41">
        <v>1</v>
      </c>
      <c r="F3" s="37">
        <v>0.35</v>
      </c>
      <c r="G3" s="37">
        <v>1</v>
      </c>
      <c r="H3" s="150"/>
      <c r="L3" s="38"/>
    </row>
    <row r="4" spans="1:12" ht="29">
      <c r="A4" s="34">
        <v>3</v>
      </c>
      <c r="B4" s="129"/>
      <c r="C4" s="148"/>
      <c r="D4" s="72" t="s">
        <v>223</v>
      </c>
      <c r="E4" s="48">
        <v>0.85</v>
      </c>
      <c r="F4" s="37">
        <v>0.25</v>
      </c>
      <c r="G4" s="37">
        <v>1</v>
      </c>
      <c r="H4" s="150"/>
      <c r="L4" s="38"/>
    </row>
    <row r="5" spans="1:12">
      <c r="A5" s="34">
        <v>4</v>
      </c>
      <c r="B5" s="129"/>
      <c r="C5" s="115" t="s">
        <v>128</v>
      </c>
      <c r="D5" s="36" t="s">
        <v>108</v>
      </c>
      <c r="E5" s="48">
        <v>0.95</v>
      </c>
      <c r="F5" s="40">
        <v>0.05</v>
      </c>
      <c r="G5" s="37">
        <v>1</v>
      </c>
      <c r="H5" s="150"/>
    </row>
    <row r="6" spans="1:12" ht="87">
      <c r="A6" s="34">
        <v>5</v>
      </c>
      <c r="B6" s="146"/>
      <c r="C6" s="47" t="s">
        <v>52</v>
      </c>
      <c r="D6" s="88" t="s">
        <v>70</v>
      </c>
      <c r="E6" s="34" t="s">
        <v>51</v>
      </c>
      <c r="F6" s="41">
        <v>0.05</v>
      </c>
      <c r="G6" s="37">
        <v>1</v>
      </c>
      <c r="H6" s="151"/>
    </row>
    <row r="7" spans="1:12">
      <c r="A7" s="50"/>
      <c r="C7" s="51"/>
      <c r="D7" s="51"/>
      <c r="E7" s="51"/>
      <c r="F7" s="51"/>
    </row>
    <row r="8" spans="1:12">
      <c r="C8" s="82" t="s">
        <v>18</v>
      </c>
      <c r="D8" s="116"/>
      <c r="E8" s="117"/>
      <c r="F8" s="117"/>
    </row>
    <row r="9" spans="1:12">
      <c r="C9" s="138" t="s">
        <v>76</v>
      </c>
      <c r="D9" s="139"/>
      <c r="E9" s="117"/>
      <c r="F9" s="117"/>
    </row>
    <row r="10" spans="1:12">
      <c r="C10" s="54" t="s">
        <v>5</v>
      </c>
      <c r="D10" s="55" t="s">
        <v>19</v>
      </c>
      <c r="E10" s="117"/>
      <c r="F10" s="117"/>
    </row>
    <row r="11" spans="1:12">
      <c r="C11" s="113" t="s">
        <v>77</v>
      </c>
      <c r="D11" s="37">
        <v>1</v>
      </c>
      <c r="E11" s="117"/>
      <c r="F11" s="117"/>
    </row>
    <row r="12" spans="1:12">
      <c r="C12" s="113" t="s">
        <v>78</v>
      </c>
      <c r="D12" s="37">
        <v>0.8</v>
      </c>
      <c r="E12" s="117"/>
      <c r="F12" s="117"/>
    </row>
    <row r="13" spans="1:12">
      <c r="C13" s="113" t="s">
        <v>79</v>
      </c>
      <c r="D13" s="37">
        <v>0</v>
      </c>
      <c r="E13" s="117"/>
      <c r="F13" s="117"/>
    </row>
    <row r="14" spans="1:12">
      <c r="C14" s="82"/>
      <c r="D14" s="116"/>
      <c r="E14" s="117"/>
      <c r="F14" s="117"/>
    </row>
    <row r="15" spans="1:12">
      <c r="C15" s="138" t="s">
        <v>80</v>
      </c>
      <c r="D15" s="139"/>
      <c r="E15" s="117"/>
      <c r="F15" s="117"/>
    </row>
    <row r="16" spans="1:12">
      <c r="C16" s="54" t="s">
        <v>5</v>
      </c>
      <c r="D16" s="55" t="s">
        <v>19</v>
      </c>
      <c r="E16" s="117"/>
      <c r="F16" s="117"/>
    </row>
    <row r="17" spans="3:6">
      <c r="C17" s="113" t="s">
        <v>59</v>
      </c>
      <c r="D17" s="37">
        <v>1</v>
      </c>
      <c r="E17" s="117"/>
      <c r="F17" s="117"/>
    </row>
    <row r="18" spans="3:6">
      <c r="C18" s="113" t="s">
        <v>60</v>
      </c>
      <c r="D18" s="37">
        <v>0.8</v>
      </c>
      <c r="E18" s="117"/>
      <c r="F18" s="117"/>
    </row>
    <row r="19" spans="3:6">
      <c r="C19" s="113" t="s">
        <v>61</v>
      </c>
      <c r="D19" s="37">
        <v>0.6</v>
      </c>
      <c r="E19" s="117"/>
      <c r="F19" s="117"/>
    </row>
    <row r="20" spans="3:6">
      <c r="C20" s="118" t="s">
        <v>62</v>
      </c>
      <c r="D20" s="48">
        <v>0.4</v>
      </c>
      <c r="E20" s="117"/>
      <c r="F20" s="117"/>
    </row>
    <row r="21" spans="3:6">
      <c r="C21" s="118" t="s">
        <v>63</v>
      </c>
      <c r="D21" s="48">
        <v>0</v>
      </c>
      <c r="E21" s="117"/>
      <c r="F21" s="117"/>
    </row>
    <row r="22" spans="3:6">
      <c r="C22" s="82"/>
      <c r="D22" s="116"/>
      <c r="E22" s="117"/>
      <c r="F22" s="117"/>
    </row>
    <row r="23" spans="3:6">
      <c r="C23" s="138" t="s">
        <v>64</v>
      </c>
      <c r="D23" s="139"/>
    </row>
    <row r="24" spans="3:6">
      <c r="C24" s="54" t="s">
        <v>5</v>
      </c>
      <c r="D24" s="54" t="s">
        <v>19</v>
      </c>
      <c r="F24" s="38"/>
    </row>
    <row r="25" spans="3:6">
      <c r="C25" s="59" t="s">
        <v>44</v>
      </c>
      <c r="D25" s="59">
        <v>0</v>
      </c>
    </row>
    <row r="26" spans="3:6" ht="14" customHeight="1">
      <c r="C26" s="59" t="s">
        <v>24</v>
      </c>
      <c r="D26" s="59">
        <v>0.5</v>
      </c>
    </row>
    <row r="27" spans="3:6">
      <c r="C27" s="59" t="s">
        <v>43</v>
      </c>
      <c r="D27" s="59">
        <v>0.75</v>
      </c>
    </row>
    <row r="28" spans="3:6">
      <c r="C28" s="59" t="s">
        <v>42</v>
      </c>
      <c r="D28" s="59">
        <v>1</v>
      </c>
    </row>
    <row r="29" spans="3:6">
      <c r="D29" s="44"/>
    </row>
    <row r="30" spans="3:6" ht="25" customHeight="1">
      <c r="C30" s="181" t="s">
        <v>152</v>
      </c>
      <c r="D30" s="182"/>
    </row>
    <row r="31" spans="3:6">
      <c r="C31" s="55" t="s">
        <v>5</v>
      </c>
      <c r="D31" s="55" t="s">
        <v>19</v>
      </c>
    </row>
    <row r="32" spans="3:6">
      <c r="C32" s="34" t="s">
        <v>164</v>
      </c>
      <c r="D32" s="41">
        <v>1</v>
      </c>
    </row>
    <row r="33" spans="3:4">
      <c r="C33" s="34" t="s">
        <v>165</v>
      </c>
      <c r="D33" s="41">
        <v>0.8</v>
      </c>
    </row>
    <row r="34" spans="3:4">
      <c r="C34" s="34" t="s">
        <v>166</v>
      </c>
      <c r="D34" s="41">
        <v>0.6</v>
      </c>
    </row>
    <row r="35" spans="3:4">
      <c r="C35" s="34" t="s">
        <v>167</v>
      </c>
      <c r="D35" s="41">
        <v>0.4</v>
      </c>
    </row>
    <row r="36" spans="3:4">
      <c r="C36" s="34" t="s">
        <v>168</v>
      </c>
      <c r="D36" s="41">
        <v>0</v>
      </c>
    </row>
    <row r="38" spans="3:4">
      <c r="C38" s="119" t="s">
        <v>38</v>
      </c>
      <c r="D38" s="119"/>
    </row>
    <row r="39" spans="3:4">
      <c r="C39" s="54" t="s">
        <v>5</v>
      </c>
      <c r="D39" s="55" t="s">
        <v>19</v>
      </c>
    </row>
    <row r="40" spans="3:4">
      <c r="C40" s="95" t="s">
        <v>46</v>
      </c>
      <c r="D40" s="56">
        <v>1</v>
      </c>
    </row>
    <row r="41" spans="3:4">
      <c r="C41" s="95" t="s">
        <v>47</v>
      </c>
      <c r="D41" s="56">
        <v>0.8</v>
      </c>
    </row>
    <row r="42" spans="3:4">
      <c r="C42" s="95" t="s">
        <v>48</v>
      </c>
      <c r="D42" s="56">
        <v>0.6</v>
      </c>
    </row>
    <row r="43" spans="3:4">
      <c r="C43" s="95" t="s">
        <v>49</v>
      </c>
      <c r="D43" s="56">
        <v>0.4</v>
      </c>
    </row>
    <row r="44" spans="3:4">
      <c r="C44" s="95" t="s">
        <v>50</v>
      </c>
      <c r="D44" s="56">
        <v>0</v>
      </c>
    </row>
    <row r="45" spans="3:4">
      <c r="C45" s="185" t="s">
        <v>71</v>
      </c>
      <c r="D45" s="186"/>
    </row>
  </sheetData>
  <mergeCells count="8">
    <mergeCell ref="B2:B6"/>
    <mergeCell ref="H2:H6"/>
    <mergeCell ref="C23:D23"/>
    <mergeCell ref="C30:D30"/>
    <mergeCell ref="C45:D45"/>
    <mergeCell ref="C2:C4"/>
    <mergeCell ref="C9:D9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F153-8EDD-4B1A-B5EE-5F248A76C7BE}">
  <sheetPr>
    <tabColor theme="9"/>
  </sheetPr>
  <dimension ref="A1:M69"/>
  <sheetViews>
    <sheetView zoomScaleNormal="100" workbookViewId="0">
      <selection activeCell="B1" sqref="B1"/>
    </sheetView>
  </sheetViews>
  <sheetFormatPr defaultColWidth="11.453125" defaultRowHeight="14.5"/>
  <cols>
    <col min="1" max="1" width="3.453125" style="33" bestFit="1" customWidth="1"/>
    <col min="2" max="2" width="15.1796875" style="33" customWidth="1"/>
    <col min="3" max="3" width="16.453125" style="33" customWidth="1"/>
    <col min="4" max="4" width="47.36328125" style="33" customWidth="1"/>
    <col min="5" max="5" width="17.36328125" style="33" bestFit="1" customWidth="1"/>
    <col min="6" max="7" width="14.6328125" style="33" customWidth="1"/>
    <col min="8" max="8" width="14.36328125" style="33" customWidth="1"/>
    <col min="9" max="9" width="14.6328125" style="33" customWidth="1"/>
    <col min="10" max="16384" width="11.453125" style="33"/>
  </cols>
  <sheetData>
    <row r="1" spans="1:13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  <c r="I1" s="31" t="s">
        <v>16</v>
      </c>
    </row>
    <row r="2" spans="1:13" ht="13" customHeight="1">
      <c r="A2" s="121">
        <v>1</v>
      </c>
      <c r="B2" s="128" t="s">
        <v>205</v>
      </c>
      <c r="C2" s="122" t="s">
        <v>7</v>
      </c>
      <c r="D2" s="36" t="s">
        <v>91</v>
      </c>
      <c r="E2" s="121" t="s">
        <v>95</v>
      </c>
      <c r="F2" s="37">
        <v>0.17</v>
      </c>
      <c r="G2" s="37">
        <v>1</v>
      </c>
      <c r="H2" s="149">
        <f>SUMPRODUCT(G2:G12,F2:F12)/SUM(F2:F12)</f>
        <v>1</v>
      </c>
      <c r="I2" s="132">
        <f>(H2:H12*85%)+H13*(15%)</f>
        <v>1</v>
      </c>
      <c r="M2" s="38"/>
    </row>
    <row r="3" spans="1:13" ht="13" customHeight="1">
      <c r="A3" s="121">
        <v>2</v>
      </c>
      <c r="B3" s="129"/>
      <c r="C3" s="148" t="s">
        <v>8</v>
      </c>
      <c r="D3" s="36" t="s">
        <v>92</v>
      </c>
      <c r="E3" s="121" t="s">
        <v>95</v>
      </c>
      <c r="F3" s="37">
        <v>0.1</v>
      </c>
      <c r="G3" s="37">
        <v>1</v>
      </c>
      <c r="H3" s="150"/>
      <c r="I3" s="132"/>
      <c r="M3" s="38"/>
    </row>
    <row r="4" spans="1:13" ht="13" customHeight="1">
      <c r="A4" s="121">
        <v>3</v>
      </c>
      <c r="B4" s="129"/>
      <c r="C4" s="148"/>
      <c r="D4" s="36" t="s">
        <v>153</v>
      </c>
      <c r="E4" s="121" t="s">
        <v>95</v>
      </c>
      <c r="F4" s="37">
        <v>0.1</v>
      </c>
      <c r="G4" s="37">
        <v>1</v>
      </c>
      <c r="H4" s="150"/>
      <c r="I4" s="132"/>
      <c r="M4" s="38"/>
    </row>
    <row r="5" spans="1:13">
      <c r="A5" s="121">
        <v>4</v>
      </c>
      <c r="B5" s="129"/>
      <c r="C5" s="122" t="s">
        <v>7</v>
      </c>
      <c r="D5" s="70" t="s">
        <v>112</v>
      </c>
      <c r="E5" s="121" t="s">
        <v>95</v>
      </c>
      <c r="F5" s="40">
        <v>0.15</v>
      </c>
      <c r="G5" s="37">
        <v>1</v>
      </c>
      <c r="H5" s="150"/>
      <c r="I5" s="132"/>
    </row>
    <row r="6" spans="1:13">
      <c r="A6" s="121">
        <v>5</v>
      </c>
      <c r="B6" s="129"/>
      <c r="C6" s="71" t="s">
        <v>9</v>
      </c>
      <c r="D6" s="71" t="s">
        <v>93</v>
      </c>
      <c r="E6" s="41">
        <v>0.02</v>
      </c>
      <c r="F6" s="37">
        <v>0.1</v>
      </c>
      <c r="G6" s="37">
        <v>1</v>
      </c>
      <c r="H6" s="150"/>
      <c r="I6" s="132"/>
    </row>
    <row r="7" spans="1:13">
      <c r="A7" s="121">
        <v>6</v>
      </c>
      <c r="B7" s="129"/>
      <c r="C7" s="147" t="s">
        <v>31</v>
      </c>
      <c r="D7" s="71" t="s">
        <v>175</v>
      </c>
      <c r="E7" s="41">
        <v>0.8</v>
      </c>
      <c r="F7" s="37">
        <v>0.09</v>
      </c>
      <c r="G7" s="37">
        <v>1</v>
      </c>
      <c r="H7" s="150"/>
      <c r="I7" s="132"/>
    </row>
    <row r="8" spans="1:13">
      <c r="A8" s="121">
        <v>7</v>
      </c>
      <c r="B8" s="129"/>
      <c r="C8" s="147"/>
      <c r="D8" s="71" t="s">
        <v>86</v>
      </c>
      <c r="E8" s="41">
        <v>0.8</v>
      </c>
      <c r="F8" s="37">
        <v>0.09</v>
      </c>
      <c r="G8" s="37">
        <v>1</v>
      </c>
      <c r="H8" s="150"/>
      <c r="I8" s="132"/>
      <c r="K8" s="44"/>
    </row>
    <row r="9" spans="1:13">
      <c r="A9" s="121">
        <v>8</v>
      </c>
      <c r="B9" s="129"/>
      <c r="C9" s="39" t="s">
        <v>148</v>
      </c>
      <c r="D9" s="39" t="s">
        <v>150</v>
      </c>
      <c r="E9" s="121" t="s">
        <v>151</v>
      </c>
      <c r="F9" s="37">
        <v>0.05</v>
      </c>
      <c r="G9" s="37">
        <v>1</v>
      </c>
      <c r="H9" s="150"/>
      <c r="I9" s="132"/>
    </row>
    <row r="10" spans="1:13">
      <c r="A10" s="121">
        <v>9</v>
      </c>
      <c r="B10" s="129"/>
      <c r="C10" s="140" t="s">
        <v>17</v>
      </c>
      <c r="D10" s="43" t="s">
        <v>73</v>
      </c>
      <c r="E10" s="37">
        <v>1.4999999999999999E-2</v>
      </c>
      <c r="F10" s="37">
        <v>0.05</v>
      </c>
      <c r="G10" s="37">
        <v>1</v>
      </c>
      <c r="H10" s="150"/>
      <c r="I10" s="132"/>
    </row>
    <row r="11" spans="1:13">
      <c r="A11" s="121">
        <v>10</v>
      </c>
      <c r="B11" s="129"/>
      <c r="C11" s="141"/>
      <c r="D11" s="72" t="s">
        <v>94</v>
      </c>
      <c r="E11" s="41">
        <v>0.9</v>
      </c>
      <c r="F11" s="37">
        <v>0.05</v>
      </c>
      <c r="G11" s="37">
        <v>1</v>
      </c>
      <c r="H11" s="150"/>
      <c r="I11" s="132"/>
    </row>
    <row r="12" spans="1:13">
      <c r="A12" s="121">
        <v>11</v>
      </c>
      <c r="B12" s="146"/>
      <c r="C12" s="152"/>
      <c r="D12" s="43" t="s">
        <v>162</v>
      </c>
      <c r="E12" s="41">
        <v>0.9</v>
      </c>
      <c r="F12" s="37">
        <v>0.05</v>
      </c>
      <c r="G12" s="37">
        <v>1</v>
      </c>
      <c r="H12" s="151"/>
      <c r="I12" s="132"/>
    </row>
    <row r="13" spans="1:13" ht="29">
      <c r="A13" s="121">
        <v>12</v>
      </c>
      <c r="B13" s="123" t="s">
        <v>206</v>
      </c>
      <c r="C13" s="46" t="s">
        <v>14</v>
      </c>
      <c r="D13" s="46" t="s">
        <v>204</v>
      </c>
      <c r="E13" s="121" t="s">
        <v>13</v>
      </c>
      <c r="F13" s="37">
        <v>0.15</v>
      </c>
      <c r="G13" s="37">
        <v>1</v>
      </c>
      <c r="H13" s="120">
        <f>G13</f>
        <v>1</v>
      </c>
      <c r="I13" s="132"/>
    </row>
    <row r="14" spans="1:13">
      <c r="A14" s="73"/>
      <c r="B14" s="74"/>
      <c r="C14" s="75"/>
      <c r="D14" s="76"/>
      <c r="E14" s="77"/>
      <c r="F14" s="78"/>
      <c r="G14" s="79"/>
      <c r="H14" s="80"/>
      <c r="I14" s="81"/>
    </row>
    <row r="15" spans="1:13">
      <c r="A15" s="73"/>
      <c r="B15" s="74"/>
      <c r="C15" s="75"/>
      <c r="D15" s="76"/>
      <c r="E15" s="77"/>
      <c r="F15" s="79"/>
      <c r="G15" s="79"/>
      <c r="H15" s="80"/>
      <c r="I15" s="81"/>
    </row>
    <row r="16" spans="1:13">
      <c r="A16" s="50"/>
      <c r="C16" s="51"/>
      <c r="D16" s="51"/>
      <c r="E16" s="51"/>
    </row>
    <row r="17" spans="3:9">
      <c r="C17" s="82" t="s">
        <v>18</v>
      </c>
      <c r="D17" s="50"/>
      <c r="E17" s="51"/>
      <c r="F17" s="58"/>
    </row>
    <row r="18" spans="3:9">
      <c r="C18" s="153" t="s">
        <v>32</v>
      </c>
      <c r="D18" s="153"/>
    </row>
    <row r="19" spans="3:9">
      <c r="C19" s="54" t="s">
        <v>5</v>
      </c>
      <c r="D19" s="55" t="s">
        <v>19</v>
      </c>
      <c r="F19" s="83"/>
      <c r="G19" s="83"/>
    </row>
    <row r="20" spans="3:9">
      <c r="C20" s="56" t="s">
        <v>28</v>
      </c>
      <c r="D20" s="56">
        <v>1</v>
      </c>
      <c r="F20" s="83"/>
      <c r="G20" s="83"/>
    </row>
    <row r="21" spans="3:9">
      <c r="C21" s="56" t="s">
        <v>21</v>
      </c>
      <c r="D21" s="56">
        <v>0.75</v>
      </c>
      <c r="F21" s="83"/>
      <c r="G21" s="83"/>
    </row>
    <row r="22" spans="3:9">
      <c r="C22" s="56" t="s">
        <v>29</v>
      </c>
      <c r="D22" s="56">
        <v>0.25</v>
      </c>
      <c r="F22" s="83"/>
    </row>
    <row r="23" spans="3:9">
      <c r="C23" s="56" t="s">
        <v>30</v>
      </c>
      <c r="D23" s="56">
        <v>0</v>
      </c>
      <c r="F23" s="83"/>
      <c r="G23" s="83"/>
    </row>
    <row r="24" spans="3:9">
      <c r="C24" s="57"/>
      <c r="D24" s="58"/>
      <c r="F24" s="83"/>
      <c r="G24" s="83"/>
    </row>
    <row r="25" spans="3:9">
      <c r="C25" s="153" t="s">
        <v>26</v>
      </c>
      <c r="D25" s="153"/>
    </row>
    <row r="26" spans="3:9">
      <c r="C26" s="54" t="s">
        <v>5</v>
      </c>
      <c r="D26" s="55" t="s">
        <v>19</v>
      </c>
      <c r="H26" s="49"/>
      <c r="I26" s="84"/>
    </row>
    <row r="27" spans="3:9">
      <c r="C27" s="61">
        <v>0</v>
      </c>
      <c r="D27" s="41">
        <v>1</v>
      </c>
    </row>
    <row r="28" spans="3:9">
      <c r="C28" s="61" t="s">
        <v>81</v>
      </c>
      <c r="D28" s="41">
        <v>0.75</v>
      </c>
    </row>
    <row r="29" spans="3:9">
      <c r="C29" s="61" t="s">
        <v>82</v>
      </c>
      <c r="D29" s="41">
        <v>0.5</v>
      </c>
    </row>
    <row r="30" spans="3:9">
      <c r="C30" s="61" t="s">
        <v>83</v>
      </c>
      <c r="D30" s="41">
        <v>0</v>
      </c>
    </row>
    <row r="31" spans="3:9">
      <c r="C31" s="156" t="s">
        <v>3</v>
      </c>
      <c r="D31" s="156"/>
    </row>
    <row r="32" spans="3:9">
      <c r="C32" s="54" t="s">
        <v>5</v>
      </c>
      <c r="D32" s="55" t="s">
        <v>19</v>
      </c>
    </row>
    <row r="33" spans="3:10">
      <c r="C33" s="59" t="s">
        <v>22</v>
      </c>
      <c r="D33" s="56">
        <v>1</v>
      </c>
    </row>
    <row r="34" spans="3:10">
      <c r="C34" s="59" t="s">
        <v>23</v>
      </c>
      <c r="D34" s="56">
        <v>0.8</v>
      </c>
    </row>
    <row r="35" spans="3:10">
      <c r="C35" s="59" t="s">
        <v>24</v>
      </c>
      <c r="D35" s="56">
        <v>0.6</v>
      </c>
    </row>
    <row r="36" spans="3:10">
      <c r="C36" s="59" t="s">
        <v>25</v>
      </c>
      <c r="D36" s="56">
        <v>0</v>
      </c>
    </row>
    <row r="37" spans="3:10">
      <c r="C37" s="60"/>
      <c r="D37" s="60"/>
    </row>
    <row r="38" spans="3:10">
      <c r="C38" s="154" t="s">
        <v>11</v>
      </c>
      <c r="D38" s="154"/>
    </row>
    <row r="39" spans="3:10">
      <c r="C39" s="55" t="s">
        <v>5</v>
      </c>
      <c r="D39" s="55" t="s">
        <v>19</v>
      </c>
    </row>
    <row r="40" spans="3:10">
      <c r="C40" s="121" t="s">
        <v>113</v>
      </c>
      <c r="D40" s="41">
        <v>1</v>
      </c>
    </row>
    <row r="41" spans="3:10">
      <c r="C41" s="121" t="s">
        <v>116</v>
      </c>
      <c r="D41" s="41">
        <v>0.8</v>
      </c>
      <c r="F41" s="85"/>
      <c r="G41" s="86"/>
      <c r="J41" s="38"/>
    </row>
    <row r="42" spans="3:10">
      <c r="C42" s="121" t="s">
        <v>117</v>
      </c>
      <c r="D42" s="41">
        <v>0.6</v>
      </c>
      <c r="F42" s="85"/>
      <c r="G42" s="86"/>
      <c r="J42" s="38"/>
    </row>
    <row r="43" spans="3:10">
      <c r="C43" s="121" t="s">
        <v>114</v>
      </c>
      <c r="D43" s="41">
        <v>0.4</v>
      </c>
      <c r="F43" s="85"/>
      <c r="G43" s="86"/>
      <c r="J43" s="38"/>
    </row>
    <row r="44" spans="3:10">
      <c r="C44" s="121" t="s">
        <v>115</v>
      </c>
      <c r="D44" s="41">
        <v>0</v>
      </c>
    </row>
    <row r="45" spans="3:10">
      <c r="C45" s="155" t="s">
        <v>27</v>
      </c>
      <c r="D45" s="155"/>
    </row>
    <row r="47" spans="3:10">
      <c r="C47" s="144" t="s">
        <v>118</v>
      </c>
      <c r="D47" s="145"/>
    </row>
    <row r="48" spans="3:10">
      <c r="C48" s="62" t="s">
        <v>5</v>
      </c>
      <c r="D48" s="62" t="s">
        <v>19</v>
      </c>
    </row>
    <row r="49" spans="3:4">
      <c r="C49" s="124" t="s">
        <v>22</v>
      </c>
      <c r="D49" s="125">
        <v>1</v>
      </c>
    </row>
    <row r="50" spans="3:4">
      <c r="C50" s="124" t="s">
        <v>23</v>
      </c>
      <c r="D50" s="125">
        <v>0.9</v>
      </c>
    </row>
    <row r="51" spans="3:4">
      <c r="C51" s="124" t="s">
        <v>24</v>
      </c>
      <c r="D51" s="125">
        <v>0.8</v>
      </c>
    </row>
    <row r="52" spans="3:4">
      <c r="C52" s="124" t="s">
        <v>119</v>
      </c>
      <c r="D52" s="125">
        <v>0.6</v>
      </c>
    </row>
    <row r="53" spans="3:4">
      <c r="C53" s="124" t="s">
        <v>120</v>
      </c>
      <c r="D53" s="125">
        <v>0.4</v>
      </c>
    </row>
    <row r="54" spans="3:4">
      <c r="C54" s="124" t="s">
        <v>121</v>
      </c>
      <c r="D54" s="125">
        <v>0</v>
      </c>
    </row>
    <row r="56" spans="3:4" ht="15" customHeight="1">
      <c r="C56" s="130" t="s">
        <v>198</v>
      </c>
      <c r="D56" s="131"/>
    </row>
    <row r="57" spans="3:4">
      <c r="C57" s="65" t="s">
        <v>5</v>
      </c>
      <c r="D57" s="65" t="s">
        <v>19</v>
      </c>
    </row>
    <row r="58" spans="3:4">
      <c r="C58" s="66" t="s">
        <v>199</v>
      </c>
      <c r="D58" s="67">
        <v>1</v>
      </c>
    </row>
    <row r="59" spans="3:4">
      <c r="C59" s="66" t="s">
        <v>200</v>
      </c>
      <c r="D59" s="67">
        <v>0.9</v>
      </c>
    </row>
    <row r="60" spans="3:4">
      <c r="C60" s="66" t="s">
        <v>201</v>
      </c>
      <c r="D60" s="67">
        <v>0.8</v>
      </c>
    </row>
    <row r="61" spans="3:4">
      <c r="C61" s="66" t="s">
        <v>202</v>
      </c>
      <c r="D61" s="67">
        <v>0.7</v>
      </c>
    </row>
    <row r="62" spans="3:4">
      <c r="C62" s="66" t="s">
        <v>203</v>
      </c>
      <c r="D62" s="67">
        <v>0</v>
      </c>
    </row>
    <row r="64" spans="3:4">
      <c r="C64" s="130" t="s">
        <v>177</v>
      </c>
      <c r="D64" s="131"/>
    </row>
    <row r="65" spans="3:4">
      <c r="C65" s="65" t="s">
        <v>5</v>
      </c>
      <c r="D65" s="65" t="s">
        <v>19</v>
      </c>
    </row>
    <row r="66" spans="3:4">
      <c r="C66" s="126" t="s">
        <v>170</v>
      </c>
      <c r="D66" s="127">
        <v>1</v>
      </c>
    </row>
    <row r="67" spans="3:4">
      <c r="C67" s="126" t="s">
        <v>171</v>
      </c>
      <c r="D67" s="127">
        <v>0.8</v>
      </c>
    </row>
    <row r="68" spans="3:4">
      <c r="C68" s="126" t="s">
        <v>172</v>
      </c>
      <c r="D68" s="127">
        <v>0.6</v>
      </c>
    </row>
    <row r="69" spans="3:4">
      <c r="C69" s="126" t="s">
        <v>173</v>
      </c>
      <c r="D69" s="127">
        <v>0</v>
      </c>
    </row>
  </sheetData>
  <mergeCells count="14">
    <mergeCell ref="B2:B12"/>
    <mergeCell ref="C7:C8"/>
    <mergeCell ref="C3:C4"/>
    <mergeCell ref="I2:I13"/>
    <mergeCell ref="C64:D64"/>
    <mergeCell ref="C56:D56"/>
    <mergeCell ref="H2:H12"/>
    <mergeCell ref="C10:C12"/>
    <mergeCell ref="C18:D18"/>
    <mergeCell ref="C47:D47"/>
    <mergeCell ref="C38:D38"/>
    <mergeCell ref="C45:D45"/>
    <mergeCell ref="C25:D25"/>
    <mergeCell ref="C31:D3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88121-E929-4B2F-8BC7-9D3A89F29C9E}">
  <sheetPr>
    <tabColor theme="9"/>
  </sheetPr>
  <dimension ref="A1:M79"/>
  <sheetViews>
    <sheetView zoomScaleNormal="100" workbookViewId="0"/>
  </sheetViews>
  <sheetFormatPr defaultColWidth="11.453125" defaultRowHeight="14.5"/>
  <cols>
    <col min="1" max="1" width="3.453125" style="33" bestFit="1" customWidth="1"/>
    <col min="2" max="2" width="15.1796875" style="33" customWidth="1"/>
    <col min="3" max="3" width="18" style="33" bestFit="1" customWidth="1"/>
    <col min="4" max="4" width="65.453125" style="33" bestFit="1" customWidth="1"/>
    <col min="5" max="5" width="18.08984375" style="33" bestFit="1" customWidth="1"/>
    <col min="6" max="7" width="14.6328125" style="33" customWidth="1"/>
    <col min="8" max="8" width="14.36328125" style="33" customWidth="1"/>
    <col min="9" max="9" width="14.6328125" style="33" customWidth="1"/>
    <col min="10" max="16384" width="11.453125" style="33"/>
  </cols>
  <sheetData>
    <row r="1" spans="1:13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  <c r="I1" s="31" t="s">
        <v>16</v>
      </c>
      <c r="K1" s="50"/>
    </row>
    <row r="2" spans="1:13" ht="13" customHeight="1">
      <c r="A2" s="34">
        <v>1</v>
      </c>
      <c r="B2" s="157" t="s">
        <v>205</v>
      </c>
      <c r="C2" s="158" t="s">
        <v>8</v>
      </c>
      <c r="D2" s="71" t="s">
        <v>140</v>
      </c>
      <c r="E2" s="87" t="s">
        <v>95</v>
      </c>
      <c r="F2" s="161">
        <v>0.1</v>
      </c>
      <c r="G2" s="161">
        <v>1</v>
      </c>
      <c r="H2" s="133">
        <f>SUMPRODUCT(G2:G16,F2:F16)/SUM(F2:F16)</f>
        <v>1</v>
      </c>
      <c r="I2" s="132">
        <f>(H2*85%)+(H17*15%)</f>
        <v>1</v>
      </c>
      <c r="M2" s="38"/>
    </row>
    <row r="3" spans="1:13" ht="13" customHeight="1">
      <c r="A3" s="34">
        <v>2</v>
      </c>
      <c r="B3" s="157"/>
      <c r="C3" s="159"/>
      <c r="D3" s="71" t="s">
        <v>107</v>
      </c>
      <c r="E3" s="43" t="s">
        <v>95</v>
      </c>
      <c r="F3" s="162"/>
      <c r="G3" s="162"/>
      <c r="H3" s="133"/>
      <c r="I3" s="132"/>
      <c r="M3" s="38"/>
    </row>
    <row r="4" spans="1:13" ht="13" customHeight="1">
      <c r="A4" s="34">
        <v>4</v>
      </c>
      <c r="B4" s="157"/>
      <c r="C4" s="159"/>
      <c r="D4" s="71" t="s">
        <v>141</v>
      </c>
      <c r="E4" s="43" t="s">
        <v>95</v>
      </c>
      <c r="F4" s="163"/>
      <c r="G4" s="163"/>
      <c r="H4" s="133"/>
      <c r="I4" s="132"/>
      <c r="M4" s="38"/>
    </row>
    <row r="5" spans="1:13" ht="13" customHeight="1">
      <c r="A5" s="34">
        <v>5</v>
      </c>
      <c r="B5" s="157"/>
      <c r="C5" s="159"/>
      <c r="D5" s="71" t="s">
        <v>103</v>
      </c>
      <c r="E5" s="43" t="s">
        <v>95</v>
      </c>
      <c r="F5" s="37">
        <v>0.05</v>
      </c>
      <c r="G5" s="37">
        <v>1</v>
      </c>
      <c r="H5" s="133"/>
      <c r="I5" s="132"/>
      <c r="M5" s="38"/>
    </row>
    <row r="6" spans="1:13" ht="13" customHeight="1">
      <c r="A6" s="34">
        <v>6</v>
      </c>
      <c r="B6" s="157"/>
      <c r="C6" s="159"/>
      <c r="D6" s="71" t="s">
        <v>142</v>
      </c>
      <c r="E6" s="43" t="s">
        <v>95</v>
      </c>
      <c r="F6" s="37">
        <v>0.08</v>
      </c>
      <c r="G6" s="37">
        <v>1</v>
      </c>
      <c r="H6" s="133"/>
      <c r="I6" s="132"/>
      <c r="M6" s="38"/>
    </row>
    <row r="7" spans="1:13" ht="13" customHeight="1">
      <c r="A7" s="34">
        <v>7</v>
      </c>
      <c r="B7" s="157"/>
      <c r="C7" s="159"/>
      <c r="D7" s="71" t="s">
        <v>127</v>
      </c>
      <c r="E7" s="43" t="s">
        <v>95</v>
      </c>
      <c r="F7" s="37">
        <v>0.12</v>
      </c>
      <c r="G7" s="37">
        <v>1</v>
      </c>
      <c r="H7" s="133"/>
      <c r="I7" s="132"/>
      <c r="M7" s="38"/>
    </row>
    <row r="8" spans="1:13" ht="13" customHeight="1">
      <c r="A8" s="34">
        <v>8</v>
      </c>
      <c r="B8" s="157"/>
      <c r="C8" s="160"/>
      <c r="D8" s="71" t="s">
        <v>153</v>
      </c>
      <c r="E8" s="43" t="s">
        <v>95</v>
      </c>
      <c r="F8" s="37">
        <v>0.1</v>
      </c>
      <c r="G8" s="37">
        <v>1</v>
      </c>
      <c r="H8" s="133"/>
      <c r="I8" s="132"/>
      <c r="M8" s="38"/>
    </row>
    <row r="9" spans="1:13">
      <c r="A9" s="34">
        <v>9</v>
      </c>
      <c r="B9" s="157"/>
      <c r="C9" s="47" t="s">
        <v>7</v>
      </c>
      <c r="D9" s="70" t="s">
        <v>112</v>
      </c>
      <c r="E9" s="40">
        <v>0.95</v>
      </c>
      <c r="F9" s="40">
        <v>0.15</v>
      </c>
      <c r="G9" s="37">
        <v>1</v>
      </c>
      <c r="H9" s="133"/>
      <c r="I9" s="132"/>
    </row>
    <row r="10" spans="1:13">
      <c r="A10" s="34">
        <v>10</v>
      </c>
      <c r="B10" s="157"/>
      <c r="C10" s="71" t="s">
        <v>9</v>
      </c>
      <c r="D10" s="71" t="s">
        <v>85</v>
      </c>
      <c r="E10" s="41">
        <v>0.02</v>
      </c>
      <c r="F10" s="37">
        <v>0.1</v>
      </c>
      <c r="G10" s="37">
        <v>1</v>
      </c>
      <c r="H10" s="133"/>
      <c r="I10" s="132"/>
    </row>
    <row r="11" spans="1:13">
      <c r="A11" s="34">
        <v>11</v>
      </c>
      <c r="B11" s="157"/>
      <c r="C11" s="71" t="s">
        <v>148</v>
      </c>
      <c r="D11" s="39" t="s">
        <v>150</v>
      </c>
      <c r="E11" s="41" t="s">
        <v>151</v>
      </c>
      <c r="F11" s="37">
        <v>0.05</v>
      </c>
      <c r="G11" s="37">
        <v>1</v>
      </c>
      <c r="H11" s="133"/>
      <c r="I11" s="132"/>
    </row>
    <row r="12" spans="1:13">
      <c r="A12" s="34">
        <v>12</v>
      </c>
      <c r="B12" s="157"/>
      <c r="C12" s="148" t="s">
        <v>31</v>
      </c>
      <c r="D12" s="71" t="s">
        <v>211</v>
      </c>
      <c r="E12" s="41">
        <v>0.8</v>
      </c>
      <c r="F12" s="37">
        <v>0.05</v>
      </c>
      <c r="G12" s="37">
        <v>1</v>
      </c>
      <c r="H12" s="133"/>
      <c r="I12" s="132"/>
    </row>
    <row r="13" spans="1:13">
      <c r="A13" s="34">
        <v>13</v>
      </c>
      <c r="B13" s="157"/>
      <c r="C13" s="148"/>
      <c r="D13" s="71" t="s">
        <v>86</v>
      </c>
      <c r="E13" s="41">
        <v>0.8</v>
      </c>
      <c r="F13" s="37">
        <v>0.05</v>
      </c>
      <c r="G13" s="37">
        <v>1</v>
      </c>
      <c r="H13" s="133"/>
      <c r="I13" s="132"/>
    </row>
    <row r="14" spans="1:13">
      <c r="A14" s="34">
        <v>14</v>
      </c>
      <c r="B14" s="157"/>
      <c r="C14" s="148" t="s">
        <v>17</v>
      </c>
      <c r="D14" s="43" t="s">
        <v>73</v>
      </c>
      <c r="E14" s="37">
        <v>1.4999999999999999E-2</v>
      </c>
      <c r="F14" s="37">
        <v>0.05</v>
      </c>
      <c r="G14" s="37">
        <v>1</v>
      </c>
      <c r="H14" s="133"/>
      <c r="I14" s="132"/>
    </row>
    <row r="15" spans="1:13">
      <c r="A15" s="34">
        <v>15</v>
      </c>
      <c r="B15" s="157"/>
      <c r="C15" s="148"/>
      <c r="D15" s="43" t="s">
        <v>162</v>
      </c>
      <c r="E15" s="41">
        <v>0.9</v>
      </c>
      <c r="F15" s="37">
        <v>0.05</v>
      </c>
      <c r="G15" s="37">
        <v>1</v>
      </c>
      <c r="H15" s="133"/>
      <c r="I15" s="132"/>
    </row>
    <row r="16" spans="1:13">
      <c r="A16" s="34">
        <v>16</v>
      </c>
      <c r="B16" s="157"/>
      <c r="C16" s="148"/>
      <c r="D16" s="72" t="s">
        <v>87</v>
      </c>
      <c r="E16" s="41">
        <v>0.9</v>
      </c>
      <c r="F16" s="37">
        <v>0.05</v>
      </c>
      <c r="G16" s="37">
        <v>1</v>
      </c>
      <c r="H16" s="133"/>
      <c r="I16" s="132"/>
    </row>
    <row r="17" spans="1:9" ht="29">
      <c r="A17" s="34">
        <v>17</v>
      </c>
      <c r="B17" s="45" t="s">
        <v>206</v>
      </c>
      <c r="C17" s="46" t="s">
        <v>14</v>
      </c>
      <c r="D17" s="46" t="s">
        <v>207</v>
      </c>
      <c r="E17" s="34" t="s">
        <v>13</v>
      </c>
      <c r="F17" s="37">
        <v>0.15</v>
      </c>
      <c r="G17" s="37">
        <v>1</v>
      </c>
      <c r="H17" s="48">
        <f>G17</f>
        <v>1</v>
      </c>
      <c r="I17" s="132"/>
    </row>
    <row r="18" spans="1:9">
      <c r="A18" s="50"/>
      <c r="C18" s="51"/>
      <c r="D18" s="51"/>
      <c r="F18" s="78">
        <f>SUM(F2:F16)</f>
        <v>1.0000000000000002</v>
      </c>
    </row>
    <row r="19" spans="1:9">
      <c r="C19" s="82" t="s">
        <v>18</v>
      </c>
      <c r="D19" s="50"/>
    </row>
    <row r="20" spans="1:9">
      <c r="C20" s="153" t="s">
        <v>32</v>
      </c>
      <c r="D20" s="153"/>
    </row>
    <row r="21" spans="1:9">
      <c r="C21" s="54" t="s">
        <v>5</v>
      </c>
      <c r="D21" s="55" t="s">
        <v>19</v>
      </c>
    </row>
    <row r="22" spans="1:9">
      <c r="C22" s="56" t="s">
        <v>28</v>
      </c>
      <c r="D22" s="56">
        <v>1</v>
      </c>
    </row>
    <row r="23" spans="1:9">
      <c r="C23" s="56" t="s">
        <v>21</v>
      </c>
      <c r="D23" s="56">
        <v>0.75</v>
      </c>
    </row>
    <row r="24" spans="1:9">
      <c r="C24" s="56" t="s">
        <v>29</v>
      </c>
      <c r="D24" s="56">
        <v>0.25</v>
      </c>
    </row>
    <row r="25" spans="1:9">
      <c r="C25" s="56" t="s">
        <v>30</v>
      </c>
      <c r="D25" s="56">
        <v>0</v>
      </c>
    </row>
    <row r="26" spans="1:9">
      <c r="C26" s="57"/>
      <c r="D26" s="58"/>
    </row>
    <row r="27" spans="1:9">
      <c r="C27" s="153" t="s">
        <v>26</v>
      </c>
      <c r="D27" s="153"/>
    </row>
    <row r="28" spans="1:9">
      <c r="C28" s="54" t="s">
        <v>5</v>
      </c>
      <c r="D28" s="55" t="s">
        <v>19</v>
      </c>
      <c r="H28" s="49"/>
      <c r="I28" s="84"/>
    </row>
    <row r="29" spans="1:9">
      <c r="C29" s="61">
        <v>0</v>
      </c>
      <c r="D29" s="41">
        <v>1</v>
      </c>
    </row>
    <row r="30" spans="1:9">
      <c r="C30" s="61" t="s">
        <v>81</v>
      </c>
      <c r="D30" s="41">
        <v>0.75</v>
      </c>
    </row>
    <row r="31" spans="1:9">
      <c r="C31" s="61" t="s">
        <v>82</v>
      </c>
      <c r="D31" s="41">
        <v>0.5</v>
      </c>
    </row>
    <row r="32" spans="1:9">
      <c r="C32" s="61" t="s">
        <v>83</v>
      </c>
      <c r="D32" s="41">
        <v>0</v>
      </c>
    </row>
    <row r="34" spans="3:4">
      <c r="C34" s="156" t="s">
        <v>163</v>
      </c>
      <c r="D34" s="156"/>
    </row>
    <row r="35" spans="3:4">
      <c r="C35" s="54" t="s">
        <v>5</v>
      </c>
      <c r="D35" s="55" t="s">
        <v>19</v>
      </c>
    </row>
    <row r="36" spans="3:4">
      <c r="C36" s="59" t="s">
        <v>22</v>
      </c>
      <c r="D36" s="56">
        <v>1</v>
      </c>
    </row>
    <row r="37" spans="3:4">
      <c r="C37" s="59" t="s">
        <v>23</v>
      </c>
      <c r="D37" s="56">
        <v>0.8</v>
      </c>
    </row>
    <row r="38" spans="3:4">
      <c r="C38" s="59" t="s">
        <v>24</v>
      </c>
      <c r="D38" s="56">
        <v>0.6</v>
      </c>
    </row>
    <row r="39" spans="3:4">
      <c r="C39" s="59" t="s">
        <v>25</v>
      </c>
      <c r="D39" s="56">
        <v>0</v>
      </c>
    </row>
    <row r="40" spans="3:4">
      <c r="C40" s="60"/>
      <c r="D40" s="60"/>
    </row>
    <row r="41" spans="3:4">
      <c r="C41" s="154" t="s">
        <v>11</v>
      </c>
      <c r="D41" s="154"/>
    </row>
    <row r="42" spans="3:4">
      <c r="C42" s="54" t="s">
        <v>5</v>
      </c>
      <c r="D42" s="55" t="s">
        <v>19</v>
      </c>
    </row>
    <row r="43" spans="3:4">
      <c r="C43" s="34" t="s">
        <v>113</v>
      </c>
      <c r="D43" s="41">
        <v>1</v>
      </c>
    </row>
    <row r="44" spans="3:4">
      <c r="C44" s="34" t="s">
        <v>116</v>
      </c>
      <c r="D44" s="41">
        <v>0.8</v>
      </c>
    </row>
    <row r="45" spans="3:4">
      <c r="C45" s="34" t="s">
        <v>117</v>
      </c>
      <c r="D45" s="41">
        <v>0.6</v>
      </c>
    </row>
    <row r="46" spans="3:4">
      <c r="C46" s="34" t="s">
        <v>114</v>
      </c>
      <c r="D46" s="41">
        <v>0.4</v>
      </c>
    </row>
    <row r="47" spans="3:4">
      <c r="C47" s="34" t="s">
        <v>115</v>
      </c>
      <c r="D47" s="41">
        <v>0</v>
      </c>
    </row>
    <row r="48" spans="3:4">
      <c r="C48" s="164" t="s">
        <v>27</v>
      </c>
      <c r="D48" s="164"/>
    </row>
    <row r="50" spans="3:4">
      <c r="C50" s="144" t="s">
        <v>118</v>
      </c>
      <c r="D50" s="145"/>
    </row>
    <row r="51" spans="3:4">
      <c r="C51" s="62" t="s">
        <v>5</v>
      </c>
      <c r="D51" s="62" t="s">
        <v>19</v>
      </c>
    </row>
    <row r="52" spans="3:4">
      <c r="C52" s="63" t="s">
        <v>22</v>
      </c>
      <c r="D52" s="64">
        <v>1</v>
      </c>
    </row>
    <row r="53" spans="3:4">
      <c r="C53" s="63" t="s">
        <v>23</v>
      </c>
      <c r="D53" s="64">
        <v>0.9</v>
      </c>
    </row>
    <row r="54" spans="3:4">
      <c r="C54" s="63" t="s">
        <v>24</v>
      </c>
      <c r="D54" s="64">
        <v>0.8</v>
      </c>
    </row>
    <row r="55" spans="3:4">
      <c r="C55" s="63" t="s">
        <v>119</v>
      </c>
      <c r="D55" s="64">
        <v>0.6</v>
      </c>
    </row>
    <row r="56" spans="3:4">
      <c r="C56" s="63" t="s">
        <v>120</v>
      </c>
      <c r="D56" s="64">
        <v>0.4</v>
      </c>
    </row>
    <row r="57" spans="3:4">
      <c r="C57" s="63" t="s">
        <v>121</v>
      </c>
      <c r="D57" s="64">
        <v>0</v>
      </c>
    </row>
    <row r="59" spans="3:4" ht="15" customHeight="1">
      <c r="C59" s="130" t="s">
        <v>198</v>
      </c>
      <c r="D59" s="131"/>
    </row>
    <row r="60" spans="3:4">
      <c r="C60" s="65" t="s">
        <v>5</v>
      </c>
      <c r="D60" s="65" t="s">
        <v>19</v>
      </c>
    </row>
    <row r="61" spans="3:4">
      <c r="C61" s="66" t="s">
        <v>199</v>
      </c>
      <c r="D61" s="67">
        <v>1</v>
      </c>
    </row>
    <row r="62" spans="3:4">
      <c r="C62" s="66" t="s">
        <v>200</v>
      </c>
      <c r="D62" s="67">
        <v>0.9</v>
      </c>
    </row>
    <row r="63" spans="3:4">
      <c r="C63" s="66" t="s">
        <v>201</v>
      </c>
      <c r="D63" s="67">
        <v>0.8</v>
      </c>
    </row>
    <row r="64" spans="3:4">
      <c r="C64" s="66" t="s">
        <v>202</v>
      </c>
      <c r="D64" s="67">
        <v>0.7</v>
      </c>
    </row>
    <row r="65" spans="3:4">
      <c r="C65" s="66" t="s">
        <v>203</v>
      </c>
      <c r="D65" s="67">
        <v>0</v>
      </c>
    </row>
    <row r="67" spans="3:4">
      <c r="C67" s="156" t="s">
        <v>162</v>
      </c>
      <c r="D67" s="156"/>
    </row>
    <row r="68" spans="3:4">
      <c r="C68" s="54" t="s">
        <v>5</v>
      </c>
      <c r="D68" s="55" t="s">
        <v>19</v>
      </c>
    </row>
    <row r="69" spans="3:4">
      <c r="C69" s="59" t="s">
        <v>22</v>
      </c>
      <c r="D69" s="56">
        <v>1</v>
      </c>
    </row>
    <row r="70" spans="3:4">
      <c r="C70" s="59" t="s">
        <v>23</v>
      </c>
      <c r="D70" s="56">
        <v>0.8</v>
      </c>
    </row>
    <row r="71" spans="3:4">
      <c r="C71" s="59" t="s">
        <v>24</v>
      </c>
      <c r="D71" s="56">
        <v>0.6</v>
      </c>
    </row>
    <row r="72" spans="3:4">
      <c r="C72" s="59" t="s">
        <v>25</v>
      </c>
      <c r="D72" s="56">
        <v>0</v>
      </c>
    </row>
    <row r="74" spans="3:4">
      <c r="C74" s="130" t="s">
        <v>177</v>
      </c>
      <c r="D74" s="131"/>
    </row>
    <row r="75" spans="3:4">
      <c r="C75" s="65" t="s">
        <v>5</v>
      </c>
      <c r="D75" s="65" t="s">
        <v>19</v>
      </c>
    </row>
    <row r="76" spans="3:4">
      <c r="C76" s="68" t="s">
        <v>170</v>
      </c>
      <c r="D76" s="69">
        <v>1</v>
      </c>
    </row>
    <row r="77" spans="3:4">
      <c r="C77" s="68" t="s">
        <v>171</v>
      </c>
      <c r="D77" s="69">
        <v>0.8</v>
      </c>
    </row>
    <row r="78" spans="3:4">
      <c r="C78" s="68" t="s">
        <v>172</v>
      </c>
      <c r="D78" s="69">
        <v>0.6</v>
      </c>
    </row>
    <row r="79" spans="3:4">
      <c r="C79" s="68" t="s">
        <v>173</v>
      </c>
      <c r="D79" s="69">
        <v>0</v>
      </c>
    </row>
  </sheetData>
  <mergeCells count="17">
    <mergeCell ref="C67:D67"/>
    <mergeCell ref="C59:D59"/>
    <mergeCell ref="C74:D74"/>
    <mergeCell ref="C50:D50"/>
    <mergeCell ref="C34:D34"/>
    <mergeCell ref="C41:D41"/>
    <mergeCell ref="C48:D48"/>
    <mergeCell ref="I2:I17"/>
    <mergeCell ref="B2:B16"/>
    <mergeCell ref="C27:D27"/>
    <mergeCell ref="C20:D20"/>
    <mergeCell ref="C14:C16"/>
    <mergeCell ref="C12:C13"/>
    <mergeCell ref="C2:C8"/>
    <mergeCell ref="H2:H16"/>
    <mergeCell ref="F2:F4"/>
    <mergeCell ref="G2:G4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3B25C-FDCE-4428-9CBC-03234DCA6D0A}">
  <sheetPr>
    <tabColor rgb="FFFFFF00"/>
  </sheetPr>
  <dimension ref="A1:L50"/>
  <sheetViews>
    <sheetView tabSelected="1" zoomScaleNormal="100" workbookViewId="0"/>
  </sheetViews>
  <sheetFormatPr defaultColWidth="11.453125" defaultRowHeight="14.5"/>
  <cols>
    <col min="1" max="1" width="3.453125" style="33" bestFit="1" customWidth="1"/>
    <col min="2" max="2" width="15.1796875" style="33" customWidth="1"/>
    <col min="3" max="3" width="18.453125" style="33" customWidth="1"/>
    <col min="4" max="4" width="45.1796875" style="33" customWidth="1"/>
    <col min="5" max="5" width="16" style="33" bestFit="1" customWidth="1"/>
    <col min="6" max="7" width="14.6328125" style="33" customWidth="1"/>
    <col min="8" max="8" width="14.36328125" style="33" customWidth="1"/>
    <col min="9" max="16384" width="11.453125" style="33"/>
  </cols>
  <sheetData>
    <row r="1" spans="1:12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</row>
    <row r="2" spans="1:12" ht="13" customHeight="1">
      <c r="A2" s="34">
        <v>1</v>
      </c>
      <c r="B2" s="128" t="s">
        <v>100</v>
      </c>
      <c r="C2" s="47" t="s">
        <v>7</v>
      </c>
      <c r="D2" s="36" t="s">
        <v>75</v>
      </c>
      <c r="E2" s="34" t="s">
        <v>96</v>
      </c>
      <c r="F2" s="37">
        <v>0.12</v>
      </c>
      <c r="G2" s="37">
        <v>1</v>
      </c>
      <c r="H2" s="149">
        <f>SUMPRODUCT(G2:G12,F2:F12)/SUM(F2:F12)</f>
        <v>1</v>
      </c>
      <c r="L2" s="38"/>
    </row>
    <row r="3" spans="1:12" ht="13" customHeight="1">
      <c r="A3" s="34">
        <v>2</v>
      </c>
      <c r="B3" s="129"/>
      <c r="C3" s="140" t="s">
        <v>8</v>
      </c>
      <c r="D3" s="36" t="s">
        <v>84</v>
      </c>
      <c r="E3" s="34" t="s">
        <v>96</v>
      </c>
      <c r="F3" s="37">
        <v>0.08</v>
      </c>
      <c r="G3" s="37">
        <v>1</v>
      </c>
      <c r="H3" s="150"/>
      <c r="L3" s="38"/>
    </row>
    <row r="4" spans="1:12" ht="13" customHeight="1">
      <c r="A4" s="34">
        <v>3</v>
      </c>
      <c r="B4" s="129"/>
      <c r="C4" s="152"/>
      <c r="D4" s="36" t="s">
        <v>153</v>
      </c>
      <c r="E4" s="34" t="s">
        <v>96</v>
      </c>
      <c r="F4" s="37">
        <v>0.1</v>
      </c>
      <c r="G4" s="37">
        <v>1</v>
      </c>
      <c r="H4" s="150"/>
      <c r="L4" s="38"/>
    </row>
    <row r="5" spans="1:12">
      <c r="A5" s="34">
        <v>4</v>
      </c>
      <c r="B5" s="129"/>
      <c r="C5" s="47" t="s">
        <v>7</v>
      </c>
      <c r="D5" s="70" t="s">
        <v>111</v>
      </c>
      <c r="E5" s="40">
        <v>0.95</v>
      </c>
      <c r="F5" s="40">
        <v>0.15</v>
      </c>
      <c r="G5" s="37">
        <v>1</v>
      </c>
      <c r="H5" s="150"/>
    </row>
    <row r="6" spans="1:12">
      <c r="A6" s="34">
        <v>5</v>
      </c>
      <c r="B6" s="129"/>
      <c r="C6" s="71" t="s">
        <v>9</v>
      </c>
      <c r="D6" s="71" t="s">
        <v>34</v>
      </c>
      <c r="E6" s="34">
        <v>0</v>
      </c>
      <c r="F6" s="37">
        <v>0.1</v>
      </c>
      <c r="G6" s="37">
        <v>1</v>
      </c>
      <c r="H6" s="150"/>
    </row>
    <row r="7" spans="1:12">
      <c r="A7" s="34">
        <v>6</v>
      </c>
      <c r="B7" s="129"/>
      <c r="C7" s="140" t="s">
        <v>31</v>
      </c>
      <c r="D7" s="71" t="s">
        <v>35</v>
      </c>
      <c r="E7" s="41">
        <v>0.8</v>
      </c>
      <c r="F7" s="37">
        <v>0.05</v>
      </c>
      <c r="G7" s="37">
        <v>1</v>
      </c>
      <c r="H7" s="150"/>
    </row>
    <row r="8" spans="1:12">
      <c r="A8" s="34">
        <v>7</v>
      </c>
      <c r="B8" s="129"/>
      <c r="C8" s="141"/>
      <c r="D8" s="71" t="s">
        <v>36</v>
      </c>
      <c r="E8" s="41">
        <v>0.8</v>
      </c>
      <c r="F8" s="37">
        <v>0.1</v>
      </c>
      <c r="G8" s="37">
        <v>1</v>
      </c>
      <c r="H8" s="150"/>
    </row>
    <row r="9" spans="1:12">
      <c r="A9" s="34">
        <v>8</v>
      </c>
      <c r="B9" s="129"/>
      <c r="C9" s="141"/>
      <c r="D9" s="71" t="s">
        <v>176</v>
      </c>
      <c r="E9" s="34" t="s">
        <v>98</v>
      </c>
      <c r="F9" s="37">
        <v>0.1</v>
      </c>
      <c r="G9" s="37">
        <v>1</v>
      </c>
      <c r="H9" s="150"/>
    </row>
    <row r="10" spans="1:12">
      <c r="A10" s="34">
        <v>9</v>
      </c>
      <c r="B10" s="129"/>
      <c r="C10" s="148" t="s">
        <v>17</v>
      </c>
      <c r="D10" s="72" t="s">
        <v>3</v>
      </c>
      <c r="E10" s="41">
        <v>0.9</v>
      </c>
      <c r="F10" s="37">
        <v>0.1</v>
      </c>
      <c r="G10" s="37">
        <v>1</v>
      </c>
      <c r="H10" s="150"/>
    </row>
    <row r="11" spans="1:12" ht="43.5">
      <c r="A11" s="34">
        <v>10</v>
      </c>
      <c r="B11" s="129"/>
      <c r="C11" s="148"/>
      <c r="D11" s="43" t="s">
        <v>209</v>
      </c>
      <c r="E11" s="34" t="s">
        <v>33</v>
      </c>
      <c r="F11" s="37">
        <v>0.05</v>
      </c>
      <c r="G11" s="37">
        <v>1</v>
      </c>
      <c r="H11" s="150"/>
    </row>
    <row r="12" spans="1:12" ht="87">
      <c r="A12" s="34">
        <v>11</v>
      </c>
      <c r="B12" s="146"/>
      <c r="C12" s="47" t="s">
        <v>52</v>
      </c>
      <c r="D12" s="88" t="s">
        <v>104</v>
      </c>
      <c r="E12" s="34" t="s">
        <v>51</v>
      </c>
      <c r="F12" s="41">
        <v>0.05</v>
      </c>
      <c r="G12" s="37">
        <v>1</v>
      </c>
      <c r="H12" s="151"/>
    </row>
    <row r="13" spans="1:12">
      <c r="A13" s="50"/>
      <c r="C13" s="51"/>
      <c r="D13" s="51"/>
      <c r="E13" s="51"/>
      <c r="F13" s="78">
        <f>SUM(F2:F12)</f>
        <v>1</v>
      </c>
    </row>
    <row r="14" spans="1:12">
      <c r="C14" s="82" t="s">
        <v>18</v>
      </c>
      <c r="D14" s="50"/>
      <c r="E14" s="51"/>
      <c r="F14" s="89"/>
    </row>
    <row r="15" spans="1:12">
      <c r="C15" s="153" t="s">
        <v>32</v>
      </c>
      <c r="D15" s="153"/>
      <c r="H15" s="83"/>
    </row>
    <row r="16" spans="1:12">
      <c r="C16" s="54" t="s">
        <v>5</v>
      </c>
      <c r="D16" s="55" t="s">
        <v>19</v>
      </c>
      <c r="H16" s="83"/>
    </row>
    <row r="17" spans="3:8">
      <c r="C17" s="90">
        <v>0</v>
      </c>
      <c r="D17" s="56">
        <v>1</v>
      </c>
      <c r="H17" s="83"/>
    </row>
    <row r="18" spans="3:8">
      <c r="C18" s="90">
        <v>1</v>
      </c>
      <c r="D18" s="56">
        <v>0.5</v>
      </c>
      <c r="H18" s="83"/>
    </row>
    <row r="19" spans="3:8">
      <c r="C19" s="90" t="s">
        <v>45</v>
      </c>
      <c r="D19" s="56">
        <v>0</v>
      </c>
      <c r="F19" s="83"/>
      <c r="G19" s="83"/>
      <c r="H19" s="83"/>
    </row>
    <row r="20" spans="3:8">
      <c r="C20" s="57"/>
      <c r="D20" s="58"/>
      <c r="F20" s="83"/>
      <c r="G20" s="83"/>
      <c r="H20" s="83"/>
    </row>
    <row r="21" spans="3:8">
      <c r="C21" s="156" t="s">
        <v>3</v>
      </c>
      <c r="D21" s="156"/>
    </row>
    <row r="22" spans="3:8">
      <c r="C22" s="54" t="s">
        <v>5</v>
      </c>
      <c r="D22" s="55" t="s">
        <v>19</v>
      </c>
    </row>
    <row r="23" spans="3:8">
      <c r="C23" s="59" t="s">
        <v>22</v>
      </c>
      <c r="D23" s="56">
        <v>1</v>
      </c>
      <c r="G23" s="44"/>
    </row>
    <row r="24" spans="3:8">
      <c r="C24" s="59" t="s">
        <v>23</v>
      </c>
      <c r="D24" s="56">
        <v>0.8</v>
      </c>
      <c r="G24" s="44"/>
    </row>
    <row r="25" spans="3:8">
      <c r="C25" s="59" t="s">
        <v>24</v>
      </c>
      <c r="D25" s="56">
        <v>0.6</v>
      </c>
      <c r="G25" s="44"/>
    </row>
    <row r="26" spans="3:8">
      <c r="C26" s="59" t="s">
        <v>25</v>
      </c>
      <c r="D26" s="56">
        <v>0</v>
      </c>
    </row>
    <row r="27" spans="3:8">
      <c r="C27" s="60"/>
      <c r="D27" s="60"/>
    </row>
    <row r="28" spans="3:8">
      <c r="C28" s="144" t="s">
        <v>118</v>
      </c>
      <c r="D28" s="145"/>
    </row>
    <row r="29" spans="3:8">
      <c r="C29" s="62" t="s">
        <v>5</v>
      </c>
      <c r="D29" s="62" t="s">
        <v>19</v>
      </c>
    </row>
    <row r="30" spans="3:8">
      <c r="C30" s="63" t="s">
        <v>22</v>
      </c>
      <c r="D30" s="64">
        <v>1</v>
      </c>
    </row>
    <row r="31" spans="3:8">
      <c r="C31" s="63" t="s">
        <v>23</v>
      </c>
      <c r="D31" s="64">
        <v>0.9</v>
      </c>
    </row>
    <row r="32" spans="3:8">
      <c r="C32" s="63" t="s">
        <v>24</v>
      </c>
      <c r="D32" s="64">
        <v>0.8</v>
      </c>
    </row>
    <row r="33" spans="3:4">
      <c r="C33" s="63" t="s">
        <v>119</v>
      </c>
      <c r="D33" s="64">
        <v>0.6</v>
      </c>
    </row>
    <row r="34" spans="3:4">
      <c r="C34" s="63" t="s">
        <v>120</v>
      </c>
      <c r="D34" s="64">
        <v>0.4</v>
      </c>
    </row>
    <row r="35" spans="3:4">
      <c r="C35" s="63" t="s">
        <v>121</v>
      </c>
      <c r="D35" s="64">
        <v>0</v>
      </c>
    </row>
    <row r="37" spans="3:4" ht="15" customHeight="1">
      <c r="C37" s="130" t="s">
        <v>198</v>
      </c>
      <c r="D37" s="131"/>
    </row>
    <row r="38" spans="3:4">
      <c r="C38" s="65" t="s">
        <v>5</v>
      </c>
      <c r="D38" s="65" t="s">
        <v>19</v>
      </c>
    </row>
    <row r="39" spans="3:4">
      <c r="C39" s="66" t="s">
        <v>199</v>
      </c>
      <c r="D39" s="67">
        <v>1</v>
      </c>
    </row>
    <row r="40" spans="3:4">
      <c r="C40" s="66" t="s">
        <v>200</v>
      </c>
      <c r="D40" s="67">
        <v>0.9</v>
      </c>
    </row>
    <row r="41" spans="3:4">
      <c r="C41" s="66" t="s">
        <v>201</v>
      </c>
      <c r="D41" s="67">
        <v>0.8</v>
      </c>
    </row>
    <row r="42" spans="3:4">
      <c r="C42" s="66" t="s">
        <v>202</v>
      </c>
      <c r="D42" s="67">
        <v>0.7</v>
      </c>
    </row>
    <row r="43" spans="3:4">
      <c r="C43" s="66" t="s">
        <v>203</v>
      </c>
      <c r="D43" s="67">
        <v>0</v>
      </c>
    </row>
    <row r="45" spans="3:4">
      <c r="C45" s="130" t="s">
        <v>177</v>
      </c>
      <c r="D45" s="131"/>
    </row>
    <row r="46" spans="3:4">
      <c r="C46" s="65" t="s">
        <v>5</v>
      </c>
      <c r="D46" s="65" t="s">
        <v>19</v>
      </c>
    </row>
    <row r="47" spans="3:4">
      <c r="C47" s="68" t="s">
        <v>170</v>
      </c>
      <c r="D47" s="69">
        <v>1</v>
      </c>
    </row>
    <row r="48" spans="3:4">
      <c r="C48" s="68" t="s">
        <v>171</v>
      </c>
      <c r="D48" s="69">
        <v>0.8</v>
      </c>
    </row>
    <row r="49" spans="3:4">
      <c r="C49" s="68" t="s">
        <v>172</v>
      </c>
      <c r="D49" s="69">
        <v>0.6</v>
      </c>
    </row>
    <row r="50" spans="3:4">
      <c r="C50" s="68" t="s">
        <v>173</v>
      </c>
      <c r="D50" s="69">
        <v>0</v>
      </c>
    </row>
  </sheetData>
  <mergeCells count="10">
    <mergeCell ref="C45:D45"/>
    <mergeCell ref="C3:C4"/>
    <mergeCell ref="B2:B12"/>
    <mergeCell ref="H2:H12"/>
    <mergeCell ref="C37:D37"/>
    <mergeCell ref="C28:D28"/>
    <mergeCell ref="C21:D21"/>
    <mergeCell ref="C15:D15"/>
    <mergeCell ref="C7:C9"/>
    <mergeCell ref="C10:C11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72731-3C5F-2B42-8A46-92F55A8ADFAB}">
  <sheetPr>
    <tabColor rgb="FFFFFF00"/>
  </sheetPr>
  <dimension ref="A1:H30"/>
  <sheetViews>
    <sheetView zoomScale="90" zoomScaleNormal="90" workbookViewId="0">
      <selection activeCell="C9" sqref="C9"/>
    </sheetView>
  </sheetViews>
  <sheetFormatPr defaultColWidth="10.90625" defaultRowHeight="14.5"/>
  <cols>
    <col min="1" max="1" width="3.6328125" style="33" bestFit="1" customWidth="1"/>
    <col min="2" max="2" width="27.36328125" style="33" customWidth="1"/>
    <col min="3" max="3" width="29.1796875" style="33" bestFit="1" customWidth="1"/>
    <col min="4" max="4" width="41.54296875" style="33" bestFit="1" customWidth="1"/>
    <col min="5" max="5" width="17.26953125" style="33" bestFit="1" customWidth="1"/>
    <col min="6" max="7" width="10.90625" style="33"/>
    <col min="8" max="8" width="17.36328125" style="33" bestFit="1" customWidth="1"/>
    <col min="9" max="16384" width="10.90625" style="33"/>
  </cols>
  <sheetData>
    <row r="1" spans="1:8" ht="28" customHeight="1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</row>
    <row r="2" spans="1:8" ht="14" customHeight="1">
      <c r="A2" s="34">
        <v>1</v>
      </c>
      <c r="B2" s="128" t="s">
        <v>100</v>
      </c>
      <c r="C2" s="47" t="s">
        <v>7</v>
      </c>
      <c r="D2" s="39" t="s">
        <v>143</v>
      </c>
      <c r="E2" s="34" t="s">
        <v>96</v>
      </c>
      <c r="F2" s="37">
        <v>0.25</v>
      </c>
      <c r="G2" s="37">
        <v>1</v>
      </c>
      <c r="H2" s="165">
        <f>SUMPRODUCT(G2:G9,F2:F9)/SUM(F2:F9)</f>
        <v>1</v>
      </c>
    </row>
    <row r="3" spans="1:8">
      <c r="A3" s="34">
        <v>2</v>
      </c>
      <c r="B3" s="129"/>
      <c r="C3" s="140" t="s">
        <v>8</v>
      </c>
      <c r="D3" s="39" t="s">
        <v>212</v>
      </c>
      <c r="E3" s="34" t="s">
        <v>96</v>
      </c>
      <c r="F3" s="37">
        <v>0.1</v>
      </c>
      <c r="G3" s="37">
        <v>1</v>
      </c>
      <c r="H3" s="166"/>
    </row>
    <row r="4" spans="1:8">
      <c r="A4" s="34"/>
      <c r="B4" s="129"/>
      <c r="C4" s="152"/>
      <c r="D4" s="39" t="s">
        <v>213</v>
      </c>
      <c r="E4" s="34" t="s">
        <v>218</v>
      </c>
      <c r="F4" s="37">
        <v>0.1</v>
      </c>
      <c r="G4" s="37">
        <v>1</v>
      </c>
      <c r="H4" s="166"/>
    </row>
    <row r="5" spans="1:8">
      <c r="A5" s="34">
        <v>3</v>
      </c>
      <c r="B5" s="129"/>
      <c r="C5" s="47" t="s">
        <v>7</v>
      </c>
      <c r="D5" s="71" t="s">
        <v>111</v>
      </c>
      <c r="E5" s="37">
        <v>0.95</v>
      </c>
      <c r="F5" s="37">
        <v>0.15</v>
      </c>
      <c r="G5" s="37">
        <v>1</v>
      </c>
      <c r="H5" s="166"/>
    </row>
    <row r="6" spans="1:8">
      <c r="A6" s="34">
        <v>4</v>
      </c>
      <c r="B6" s="129"/>
      <c r="C6" s="71" t="s">
        <v>9</v>
      </c>
      <c r="D6" s="39" t="s">
        <v>34</v>
      </c>
      <c r="E6" s="34">
        <v>0</v>
      </c>
      <c r="F6" s="37">
        <v>0.15</v>
      </c>
      <c r="G6" s="37">
        <v>1</v>
      </c>
      <c r="H6" s="166"/>
    </row>
    <row r="7" spans="1:8">
      <c r="A7" s="34">
        <v>5</v>
      </c>
      <c r="B7" s="129"/>
      <c r="C7" s="140" t="s">
        <v>126</v>
      </c>
      <c r="D7" s="43" t="s">
        <v>3</v>
      </c>
      <c r="E7" s="41">
        <v>0.9</v>
      </c>
      <c r="F7" s="37">
        <v>0.15</v>
      </c>
      <c r="G7" s="37">
        <v>1</v>
      </c>
      <c r="H7" s="166"/>
    </row>
    <row r="8" spans="1:8" ht="43.5">
      <c r="A8" s="34">
        <v>6</v>
      </c>
      <c r="B8" s="129"/>
      <c r="C8" s="152"/>
      <c r="D8" s="43" t="s">
        <v>209</v>
      </c>
      <c r="E8" s="34" t="s">
        <v>33</v>
      </c>
      <c r="F8" s="37">
        <v>0.05</v>
      </c>
      <c r="G8" s="37">
        <v>1</v>
      </c>
      <c r="H8" s="166"/>
    </row>
    <row r="9" spans="1:8" ht="72.5">
      <c r="A9" s="34">
        <v>7</v>
      </c>
      <c r="B9" s="146"/>
      <c r="C9" s="46" t="s">
        <v>101</v>
      </c>
      <c r="D9" s="88" t="s">
        <v>219</v>
      </c>
      <c r="E9" s="34" t="s">
        <v>51</v>
      </c>
      <c r="F9" s="41">
        <v>0.05</v>
      </c>
      <c r="G9" s="48">
        <v>1</v>
      </c>
      <c r="H9" s="167"/>
    </row>
    <row r="10" spans="1:8">
      <c r="A10" s="50"/>
      <c r="C10" s="51"/>
      <c r="D10" s="51"/>
      <c r="E10" s="51"/>
      <c r="F10" s="51"/>
      <c r="G10" s="83"/>
      <c r="H10" s="83"/>
    </row>
    <row r="11" spans="1:8">
      <c r="C11" s="91" t="s">
        <v>18</v>
      </c>
      <c r="D11" s="50"/>
      <c r="E11" s="51"/>
      <c r="F11" s="89"/>
      <c r="G11" s="83"/>
      <c r="H11" s="83"/>
    </row>
    <row r="12" spans="1:8">
      <c r="C12" s="138" t="s">
        <v>32</v>
      </c>
      <c r="D12" s="139"/>
    </row>
    <row r="13" spans="1:8">
      <c r="C13" s="54" t="s">
        <v>5</v>
      </c>
      <c r="D13" s="55" t="s">
        <v>19</v>
      </c>
    </row>
    <row r="14" spans="1:8">
      <c r="C14" s="90">
        <v>0</v>
      </c>
      <c r="D14" s="56">
        <v>1</v>
      </c>
    </row>
    <row r="15" spans="1:8">
      <c r="C15" s="90">
        <v>1</v>
      </c>
      <c r="D15" s="56">
        <v>0.5</v>
      </c>
    </row>
    <row r="16" spans="1:8">
      <c r="C16" s="90" t="s">
        <v>45</v>
      </c>
      <c r="D16" s="56">
        <v>0</v>
      </c>
    </row>
    <row r="17" spans="3:4">
      <c r="C17" s="57"/>
      <c r="D17" s="58"/>
    </row>
    <row r="18" spans="3:4">
      <c r="C18" s="136" t="s">
        <v>3</v>
      </c>
      <c r="D18" s="137"/>
    </row>
    <row r="19" spans="3:4">
      <c r="C19" s="54" t="s">
        <v>5</v>
      </c>
      <c r="D19" s="55" t="s">
        <v>19</v>
      </c>
    </row>
    <row r="20" spans="3:4">
      <c r="C20" s="59" t="s">
        <v>22</v>
      </c>
      <c r="D20" s="56">
        <v>1</v>
      </c>
    </row>
    <row r="21" spans="3:4">
      <c r="C21" s="59" t="s">
        <v>23</v>
      </c>
      <c r="D21" s="56">
        <v>0.8</v>
      </c>
    </row>
    <row r="22" spans="3:4">
      <c r="C22" s="59" t="s">
        <v>24</v>
      </c>
      <c r="D22" s="56">
        <v>0.6</v>
      </c>
    </row>
    <row r="23" spans="3:4">
      <c r="C23" s="59" t="s">
        <v>25</v>
      </c>
      <c r="D23" s="56">
        <v>0</v>
      </c>
    </row>
    <row r="25" spans="3:4">
      <c r="C25" s="138" t="s">
        <v>214</v>
      </c>
      <c r="D25" s="139"/>
    </row>
    <row r="26" spans="3:4">
      <c r="C26" s="54" t="s">
        <v>5</v>
      </c>
      <c r="D26" s="55" t="s">
        <v>19</v>
      </c>
    </row>
    <row r="27" spans="3:4">
      <c r="C27" s="68">
        <v>0</v>
      </c>
      <c r="D27" s="92">
        <v>1</v>
      </c>
    </row>
    <row r="28" spans="3:4">
      <c r="C28" s="68" t="s">
        <v>216</v>
      </c>
      <c r="D28" s="92">
        <v>0.8</v>
      </c>
    </row>
    <row r="29" spans="3:4">
      <c r="C29" s="68" t="s">
        <v>217</v>
      </c>
      <c r="D29" s="92">
        <v>0.5</v>
      </c>
    </row>
    <row r="30" spans="3:4">
      <c r="C30" s="68" t="s">
        <v>215</v>
      </c>
      <c r="D30" s="92">
        <v>0</v>
      </c>
    </row>
  </sheetData>
  <mergeCells count="7">
    <mergeCell ref="C25:D25"/>
    <mergeCell ref="B2:B9"/>
    <mergeCell ref="H2:H9"/>
    <mergeCell ref="C7:C8"/>
    <mergeCell ref="C12:D12"/>
    <mergeCell ref="C18:D18"/>
    <mergeCell ref="C3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DCEF8-3C3A-7C44-B8B7-4E005E433A40}">
  <sheetPr>
    <tabColor rgb="FFFFFF00"/>
  </sheetPr>
  <dimension ref="A1:L35"/>
  <sheetViews>
    <sheetView workbookViewId="0"/>
  </sheetViews>
  <sheetFormatPr defaultColWidth="11.453125" defaultRowHeight="14.5"/>
  <cols>
    <col min="1" max="1" width="3.453125" style="33" bestFit="1" customWidth="1"/>
    <col min="2" max="2" width="15.1796875" style="33" customWidth="1"/>
    <col min="3" max="3" width="18.453125" style="33" customWidth="1"/>
    <col min="4" max="4" width="48.36328125" style="33" bestFit="1" customWidth="1"/>
    <col min="5" max="5" width="16" style="33" bestFit="1" customWidth="1"/>
    <col min="6" max="7" width="14.6328125" style="33" customWidth="1"/>
    <col min="8" max="8" width="14.36328125" style="33" customWidth="1"/>
    <col min="9" max="16384" width="11.453125" style="33"/>
  </cols>
  <sheetData>
    <row r="1" spans="1:12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  <c r="J1" s="50"/>
    </row>
    <row r="2" spans="1:12" ht="13" customHeight="1">
      <c r="A2" s="34">
        <v>1</v>
      </c>
      <c r="B2" s="128" t="s">
        <v>100</v>
      </c>
      <c r="C2" s="47" t="s">
        <v>7</v>
      </c>
      <c r="D2" s="36" t="s">
        <v>75</v>
      </c>
      <c r="E2" s="34" t="s">
        <v>96</v>
      </c>
      <c r="F2" s="37">
        <v>0.1</v>
      </c>
      <c r="G2" s="37">
        <v>1</v>
      </c>
      <c r="H2" s="149">
        <f>SUMPRODUCT(G2:G13,F2:F13)/SUM(F2:F13)</f>
        <v>1</v>
      </c>
      <c r="L2" s="38"/>
    </row>
    <row r="3" spans="1:12" ht="13" customHeight="1">
      <c r="A3" s="34">
        <v>2</v>
      </c>
      <c r="B3" s="129"/>
      <c r="C3" s="140" t="s">
        <v>8</v>
      </c>
      <c r="D3" s="36" t="s">
        <v>84</v>
      </c>
      <c r="E3" s="34" t="s">
        <v>96</v>
      </c>
      <c r="F3" s="37">
        <v>0.05</v>
      </c>
      <c r="G3" s="37">
        <v>1</v>
      </c>
      <c r="H3" s="150"/>
      <c r="L3" s="38"/>
    </row>
    <row r="4" spans="1:12" ht="13" customHeight="1">
      <c r="A4" s="34">
        <v>3</v>
      </c>
      <c r="B4" s="129"/>
      <c r="C4" s="141"/>
      <c r="D4" s="36" t="s">
        <v>102</v>
      </c>
      <c r="E4" s="34" t="s">
        <v>96</v>
      </c>
      <c r="F4" s="37">
        <v>0.1</v>
      </c>
      <c r="G4" s="37">
        <v>1</v>
      </c>
      <c r="H4" s="150"/>
      <c r="L4" s="38"/>
    </row>
    <row r="5" spans="1:12" ht="13" customHeight="1">
      <c r="A5" s="34">
        <v>4</v>
      </c>
      <c r="B5" s="129"/>
      <c r="C5" s="141"/>
      <c r="D5" s="71" t="s">
        <v>122</v>
      </c>
      <c r="E5" s="34" t="s">
        <v>96</v>
      </c>
      <c r="F5" s="37">
        <v>0.12</v>
      </c>
      <c r="G5" s="37">
        <v>1</v>
      </c>
      <c r="H5" s="150"/>
      <c r="L5" s="38"/>
    </row>
    <row r="6" spans="1:12" ht="13" customHeight="1">
      <c r="A6" s="34">
        <v>5</v>
      </c>
      <c r="B6" s="129"/>
      <c r="C6" s="152"/>
      <c r="D6" s="71" t="s">
        <v>153</v>
      </c>
      <c r="E6" s="34" t="s">
        <v>96</v>
      </c>
      <c r="F6" s="37">
        <v>0.1</v>
      </c>
      <c r="G6" s="37">
        <v>1</v>
      </c>
      <c r="H6" s="150"/>
      <c r="L6" s="38"/>
    </row>
    <row r="7" spans="1:12">
      <c r="A7" s="34">
        <v>6</v>
      </c>
      <c r="B7" s="129"/>
      <c r="C7" s="47" t="s">
        <v>7</v>
      </c>
      <c r="D7" s="70" t="s">
        <v>111</v>
      </c>
      <c r="E7" s="40">
        <v>0.95</v>
      </c>
      <c r="F7" s="40">
        <v>0.15</v>
      </c>
      <c r="G7" s="37">
        <v>1</v>
      </c>
      <c r="H7" s="150"/>
    </row>
    <row r="8" spans="1:12">
      <c r="A8" s="34">
        <v>7</v>
      </c>
      <c r="B8" s="129"/>
      <c r="C8" s="71" t="s">
        <v>9</v>
      </c>
      <c r="D8" s="36" t="s">
        <v>34</v>
      </c>
      <c r="E8" s="34">
        <v>0</v>
      </c>
      <c r="F8" s="37">
        <v>0.1</v>
      </c>
      <c r="G8" s="37">
        <v>1</v>
      </c>
      <c r="H8" s="150"/>
    </row>
    <row r="9" spans="1:12">
      <c r="A9" s="34">
        <v>8</v>
      </c>
      <c r="B9" s="129"/>
      <c r="C9" s="140" t="s">
        <v>31</v>
      </c>
      <c r="D9" s="36" t="s">
        <v>35</v>
      </c>
      <c r="E9" s="41">
        <v>0.8</v>
      </c>
      <c r="F9" s="37">
        <v>0.03</v>
      </c>
      <c r="G9" s="37">
        <v>1</v>
      </c>
      <c r="H9" s="150"/>
    </row>
    <row r="10" spans="1:12">
      <c r="A10" s="34">
        <v>9</v>
      </c>
      <c r="B10" s="129"/>
      <c r="C10" s="141"/>
      <c r="D10" s="36" t="s">
        <v>36</v>
      </c>
      <c r="E10" s="34" t="s">
        <v>96</v>
      </c>
      <c r="F10" s="37">
        <v>7.0000000000000007E-2</v>
      </c>
      <c r="G10" s="37">
        <v>1</v>
      </c>
      <c r="H10" s="150"/>
    </row>
    <row r="11" spans="1:12">
      <c r="A11" s="34">
        <v>10</v>
      </c>
      <c r="B11" s="129"/>
      <c r="C11" s="148" t="s">
        <v>126</v>
      </c>
      <c r="D11" s="36" t="s">
        <v>3</v>
      </c>
      <c r="E11" s="41">
        <v>0.9</v>
      </c>
      <c r="F11" s="37">
        <v>0.08</v>
      </c>
      <c r="G11" s="37">
        <v>1</v>
      </c>
      <c r="H11" s="150"/>
    </row>
    <row r="12" spans="1:12" ht="43.5">
      <c r="A12" s="34">
        <v>11</v>
      </c>
      <c r="B12" s="129"/>
      <c r="C12" s="148"/>
      <c r="D12" s="43" t="s">
        <v>209</v>
      </c>
      <c r="E12" s="34" t="s">
        <v>33</v>
      </c>
      <c r="F12" s="37">
        <v>0.05</v>
      </c>
      <c r="G12" s="37">
        <v>1</v>
      </c>
      <c r="H12" s="150"/>
    </row>
    <row r="13" spans="1:12" ht="72.5">
      <c r="A13" s="34">
        <v>12</v>
      </c>
      <c r="B13" s="146"/>
      <c r="C13" s="46" t="s">
        <v>101</v>
      </c>
      <c r="D13" s="88" t="s">
        <v>219</v>
      </c>
      <c r="E13" s="34" t="s">
        <v>51</v>
      </c>
      <c r="F13" s="41">
        <v>0.05</v>
      </c>
      <c r="G13" s="48">
        <v>1</v>
      </c>
      <c r="H13" s="151"/>
      <c r="L13" s="38"/>
    </row>
    <row r="14" spans="1:12">
      <c r="A14" s="50"/>
      <c r="C14" s="51"/>
      <c r="D14" s="51"/>
      <c r="E14" s="51"/>
      <c r="F14" s="78">
        <f>SUM(F2:F13)</f>
        <v>1</v>
      </c>
      <c r="G14" s="83"/>
    </row>
    <row r="15" spans="1:12">
      <c r="C15" s="82" t="s">
        <v>18</v>
      </c>
      <c r="D15" s="50"/>
      <c r="E15" s="51"/>
      <c r="F15" s="89"/>
      <c r="G15" s="83"/>
    </row>
    <row r="16" spans="1:12">
      <c r="C16" s="153" t="s">
        <v>32</v>
      </c>
      <c r="D16" s="153"/>
      <c r="F16" s="83"/>
      <c r="G16" s="83"/>
      <c r="H16" s="83"/>
      <c r="I16" s="83"/>
      <c r="J16" s="83"/>
      <c r="K16" s="83"/>
    </row>
    <row r="17" spans="3:11">
      <c r="C17" s="54" t="s">
        <v>5</v>
      </c>
      <c r="D17" s="55" t="s">
        <v>19</v>
      </c>
      <c r="F17" s="83"/>
      <c r="G17" s="83"/>
      <c r="H17" s="83"/>
      <c r="I17" s="83"/>
      <c r="J17" s="83"/>
      <c r="K17" s="83"/>
    </row>
    <row r="18" spans="3:11">
      <c r="C18" s="90">
        <v>0</v>
      </c>
      <c r="D18" s="56">
        <v>1</v>
      </c>
      <c r="F18" s="83"/>
      <c r="G18" s="83"/>
      <c r="H18" s="83"/>
      <c r="I18" s="83"/>
      <c r="J18" s="83"/>
      <c r="K18" s="83"/>
    </row>
    <row r="19" spans="3:11">
      <c r="C19" s="90">
        <v>1</v>
      </c>
      <c r="D19" s="56">
        <v>0.5</v>
      </c>
      <c r="F19" s="83"/>
      <c r="G19" s="83"/>
      <c r="H19" s="83"/>
      <c r="I19" s="83"/>
      <c r="J19" s="83"/>
      <c r="K19" s="83"/>
    </row>
    <row r="20" spans="3:11">
      <c r="C20" s="90" t="s">
        <v>45</v>
      </c>
      <c r="D20" s="56">
        <v>0</v>
      </c>
      <c r="F20" s="83"/>
      <c r="G20" s="83"/>
      <c r="H20" s="83"/>
      <c r="I20" s="83"/>
      <c r="J20" s="83"/>
      <c r="K20" s="83"/>
    </row>
    <row r="21" spans="3:11">
      <c r="C21" s="57"/>
      <c r="D21" s="58"/>
      <c r="F21" s="83"/>
      <c r="G21" s="83"/>
      <c r="H21" s="83"/>
      <c r="I21" s="83"/>
      <c r="J21" s="83"/>
      <c r="K21" s="83"/>
    </row>
    <row r="22" spans="3:11">
      <c r="C22" s="156" t="s">
        <v>3</v>
      </c>
      <c r="D22" s="156"/>
    </row>
    <row r="23" spans="3:11">
      <c r="C23" s="54" t="s">
        <v>5</v>
      </c>
      <c r="D23" s="55" t="s">
        <v>19</v>
      </c>
    </row>
    <row r="24" spans="3:11">
      <c r="C24" s="59" t="s">
        <v>22</v>
      </c>
      <c r="D24" s="56">
        <v>1</v>
      </c>
      <c r="G24" s="44"/>
    </row>
    <row r="25" spans="3:11">
      <c r="C25" s="59" t="s">
        <v>23</v>
      </c>
      <c r="D25" s="56">
        <v>0.8</v>
      </c>
      <c r="G25" s="44"/>
    </row>
    <row r="26" spans="3:11">
      <c r="C26" s="59" t="s">
        <v>24</v>
      </c>
      <c r="D26" s="56">
        <v>0.6</v>
      </c>
      <c r="G26" s="44"/>
    </row>
    <row r="27" spans="3:11">
      <c r="C27" s="59" t="s">
        <v>25</v>
      </c>
      <c r="D27" s="56">
        <v>0</v>
      </c>
    </row>
    <row r="28" spans="3:11">
      <c r="C28" s="60"/>
      <c r="D28" s="60"/>
    </row>
    <row r="29" spans="3:11" ht="15" customHeight="1">
      <c r="C29" s="130" t="s">
        <v>198</v>
      </c>
      <c r="D29" s="131"/>
    </row>
    <row r="30" spans="3:11">
      <c r="C30" s="65" t="s">
        <v>5</v>
      </c>
      <c r="D30" s="65" t="s">
        <v>19</v>
      </c>
    </row>
    <row r="31" spans="3:11">
      <c r="C31" s="66" t="s">
        <v>199</v>
      </c>
      <c r="D31" s="67">
        <v>1</v>
      </c>
    </row>
    <row r="32" spans="3:11">
      <c r="C32" s="66" t="s">
        <v>200</v>
      </c>
      <c r="D32" s="67">
        <v>0.9</v>
      </c>
    </row>
    <row r="33" spans="3:4">
      <c r="C33" s="66" t="s">
        <v>201</v>
      </c>
      <c r="D33" s="67">
        <v>0.8</v>
      </c>
    </row>
    <row r="34" spans="3:4">
      <c r="C34" s="66" t="s">
        <v>202</v>
      </c>
      <c r="D34" s="67">
        <v>0.7</v>
      </c>
    </row>
    <row r="35" spans="3:4">
      <c r="C35" s="66" t="s">
        <v>203</v>
      </c>
      <c r="D35" s="67">
        <v>0</v>
      </c>
    </row>
  </sheetData>
  <mergeCells count="8">
    <mergeCell ref="C3:C6"/>
    <mergeCell ref="H2:H13"/>
    <mergeCell ref="B2:B13"/>
    <mergeCell ref="C29:D29"/>
    <mergeCell ref="C22:D22"/>
    <mergeCell ref="C9:C10"/>
    <mergeCell ref="C11:C12"/>
    <mergeCell ref="C16:D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9C2A2-1EE2-4708-BF0A-5659900AAD6E}">
  <sheetPr>
    <tabColor rgb="FFFFFF00"/>
  </sheetPr>
  <dimension ref="A1:L67"/>
  <sheetViews>
    <sheetView zoomScaleNormal="100" workbookViewId="0"/>
  </sheetViews>
  <sheetFormatPr defaultColWidth="11.453125" defaultRowHeight="14.5"/>
  <cols>
    <col min="1" max="1" width="3.453125" style="33" bestFit="1" customWidth="1"/>
    <col min="2" max="2" width="15.1796875" style="33" customWidth="1"/>
    <col min="3" max="3" width="18.453125" style="33" customWidth="1"/>
    <col min="4" max="4" width="44.36328125" style="33" bestFit="1" customWidth="1"/>
    <col min="5" max="5" width="16.36328125" style="33" customWidth="1"/>
    <col min="6" max="7" width="14.6328125" style="33" customWidth="1"/>
    <col min="8" max="8" width="14.36328125" style="33" customWidth="1"/>
    <col min="9" max="16384" width="11.453125" style="33"/>
  </cols>
  <sheetData>
    <row r="1" spans="1:12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</row>
    <row r="2" spans="1:12" ht="13" customHeight="1">
      <c r="A2" s="34">
        <v>1</v>
      </c>
      <c r="B2" s="157" t="s">
        <v>100</v>
      </c>
      <c r="C2" s="47" t="s">
        <v>7</v>
      </c>
      <c r="D2" s="36" t="s">
        <v>75</v>
      </c>
      <c r="E2" s="34" t="s">
        <v>96</v>
      </c>
      <c r="F2" s="37">
        <v>0.15</v>
      </c>
      <c r="G2" s="37">
        <v>1</v>
      </c>
      <c r="H2" s="149">
        <f>SUMPRODUCT(G2:G11,F2:F11)/SUM(F2:F11)</f>
        <v>1</v>
      </c>
      <c r="L2" s="38"/>
    </row>
    <row r="3" spans="1:12" ht="13" customHeight="1">
      <c r="A3" s="34">
        <v>2</v>
      </c>
      <c r="B3" s="157"/>
      <c r="C3" s="93" t="s">
        <v>8</v>
      </c>
      <c r="D3" s="36" t="s">
        <v>97</v>
      </c>
      <c r="E3" s="34" t="s">
        <v>96</v>
      </c>
      <c r="F3" s="37">
        <v>0.1</v>
      </c>
      <c r="G3" s="37">
        <v>1</v>
      </c>
      <c r="H3" s="150"/>
      <c r="L3" s="38"/>
    </row>
    <row r="4" spans="1:12">
      <c r="A4" s="34">
        <v>3</v>
      </c>
      <c r="B4" s="157"/>
      <c r="C4" s="140" t="s">
        <v>7</v>
      </c>
      <c r="D4" s="70" t="s">
        <v>111</v>
      </c>
      <c r="E4" s="40">
        <v>0.95</v>
      </c>
      <c r="F4" s="40">
        <v>0.15</v>
      </c>
      <c r="G4" s="37">
        <v>1</v>
      </c>
      <c r="H4" s="150"/>
    </row>
    <row r="5" spans="1:12">
      <c r="A5" s="34">
        <v>4</v>
      </c>
      <c r="B5" s="157"/>
      <c r="C5" s="152"/>
      <c r="D5" s="70" t="s">
        <v>157</v>
      </c>
      <c r="E5" s="40" t="s">
        <v>155</v>
      </c>
      <c r="F5" s="40">
        <v>0.1</v>
      </c>
      <c r="G5" s="37">
        <v>1</v>
      </c>
      <c r="H5" s="150"/>
    </row>
    <row r="6" spans="1:12">
      <c r="A6" s="34">
        <v>5</v>
      </c>
      <c r="B6" s="157"/>
      <c r="C6" s="71" t="s">
        <v>9</v>
      </c>
      <c r="D6" s="36" t="s">
        <v>34</v>
      </c>
      <c r="E6" s="94">
        <v>0</v>
      </c>
      <c r="F6" s="37">
        <v>0.1</v>
      </c>
      <c r="G6" s="37">
        <v>1</v>
      </c>
      <c r="H6" s="150"/>
    </row>
    <row r="7" spans="1:12">
      <c r="A7" s="34">
        <v>6</v>
      </c>
      <c r="B7" s="157"/>
      <c r="C7" s="140" t="s">
        <v>31</v>
      </c>
      <c r="D7" s="39" t="s">
        <v>169</v>
      </c>
      <c r="E7" s="37">
        <v>0.8</v>
      </c>
      <c r="F7" s="37">
        <v>0.1</v>
      </c>
      <c r="G7" s="37">
        <v>1</v>
      </c>
      <c r="H7" s="150"/>
    </row>
    <row r="8" spans="1:12">
      <c r="A8" s="34">
        <v>7</v>
      </c>
      <c r="B8" s="157"/>
      <c r="C8" s="152"/>
      <c r="D8" s="43" t="s">
        <v>220</v>
      </c>
      <c r="E8" s="34" t="s">
        <v>98</v>
      </c>
      <c r="F8" s="37">
        <v>0.1</v>
      </c>
      <c r="G8" s="37">
        <v>1</v>
      </c>
      <c r="H8" s="150"/>
    </row>
    <row r="9" spans="1:12">
      <c r="A9" s="34">
        <v>8</v>
      </c>
      <c r="B9" s="157"/>
      <c r="C9" s="148" t="s">
        <v>17</v>
      </c>
      <c r="D9" s="43" t="s">
        <v>3</v>
      </c>
      <c r="E9" s="37">
        <v>0.9</v>
      </c>
      <c r="F9" s="37">
        <v>0.1</v>
      </c>
      <c r="G9" s="37">
        <v>1</v>
      </c>
      <c r="H9" s="150"/>
    </row>
    <row r="10" spans="1:12" ht="43.5">
      <c r="A10" s="34">
        <v>9</v>
      </c>
      <c r="B10" s="157"/>
      <c r="C10" s="148"/>
      <c r="D10" s="43" t="s">
        <v>209</v>
      </c>
      <c r="E10" s="34" t="s">
        <v>33</v>
      </c>
      <c r="F10" s="37">
        <v>0.05</v>
      </c>
      <c r="G10" s="37">
        <v>1</v>
      </c>
      <c r="H10" s="150"/>
    </row>
    <row r="11" spans="1:12" ht="87">
      <c r="A11" s="34">
        <v>10</v>
      </c>
      <c r="B11" s="157"/>
      <c r="C11" s="47" t="s">
        <v>52</v>
      </c>
      <c r="D11" s="88" t="s">
        <v>221</v>
      </c>
      <c r="E11" s="34" t="s">
        <v>51</v>
      </c>
      <c r="F11" s="41">
        <v>0.05</v>
      </c>
      <c r="G11" s="37">
        <v>1</v>
      </c>
      <c r="H11" s="151"/>
    </row>
    <row r="12" spans="1:12">
      <c r="D12" s="51"/>
      <c r="E12" s="51"/>
      <c r="F12" s="78">
        <f>SUM(F2:F11)</f>
        <v>1</v>
      </c>
    </row>
    <row r="13" spans="1:12">
      <c r="D13" s="50"/>
      <c r="E13" s="83"/>
      <c r="F13" s="83"/>
      <c r="G13" s="83"/>
      <c r="H13" s="83"/>
      <c r="I13" s="83"/>
      <c r="J13" s="83"/>
    </row>
    <row r="14" spans="1:12">
      <c r="C14" s="153" t="s">
        <v>32</v>
      </c>
      <c r="D14" s="153"/>
      <c r="E14" s="83"/>
      <c r="F14" s="83"/>
      <c r="G14" s="83"/>
      <c r="H14" s="83"/>
      <c r="I14" s="83"/>
      <c r="J14" s="83"/>
    </row>
    <row r="15" spans="1:12">
      <c r="C15" s="54" t="s">
        <v>5</v>
      </c>
      <c r="D15" s="55" t="s">
        <v>19</v>
      </c>
      <c r="E15" s="83"/>
      <c r="F15" s="83"/>
      <c r="G15" s="83"/>
      <c r="H15" s="83"/>
      <c r="I15" s="83"/>
      <c r="J15" s="83"/>
    </row>
    <row r="16" spans="1:12">
      <c r="C16" s="90">
        <v>0</v>
      </c>
      <c r="D16" s="56">
        <v>1</v>
      </c>
      <c r="E16" s="83"/>
      <c r="F16" s="83"/>
      <c r="G16" s="83"/>
      <c r="H16" s="83"/>
      <c r="I16" s="83"/>
      <c r="J16" s="83"/>
    </row>
    <row r="17" spans="3:10">
      <c r="C17" s="90">
        <v>1</v>
      </c>
      <c r="D17" s="56">
        <v>0.5</v>
      </c>
      <c r="E17" s="83"/>
      <c r="F17" s="83"/>
      <c r="G17" s="83"/>
      <c r="H17" s="83"/>
      <c r="I17" s="83"/>
      <c r="J17" s="83"/>
    </row>
    <row r="18" spans="3:10">
      <c r="C18" s="90" t="s">
        <v>45</v>
      </c>
      <c r="D18" s="56">
        <v>0</v>
      </c>
      <c r="E18" s="83"/>
      <c r="F18" s="83"/>
      <c r="G18" s="83"/>
      <c r="H18" s="83"/>
      <c r="I18" s="83"/>
      <c r="J18" s="83"/>
    </row>
    <row r="19" spans="3:10">
      <c r="C19" s="57"/>
      <c r="D19" s="58"/>
      <c r="E19" s="83"/>
      <c r="F19" s="83"/>
      <c r="G19" s="83"/>
      <c r="H19" s="83"/>
      <c r="I19" s="83"/>
      <c r="J19" s="83"/>
    </row>
    <row r="20" spans="3:10">
      <c r="C20" s="153" t="s">
        <v>26</v>
      </c>
      <c r="D20" s="153"/>
      <c r="E20" s="83"/>
      <c r="F20" s="83"/>
      <c r="G20" s="83"/>
      <c r="H20" s="83"/>
      <c r="I20" s="83"/>
      <c r="J20" s="83"/>
    </row>
    <row r="21" spans="3:10">
      <c r="C21" s="54" t="s">
        <v>5</v>
      </c>
      <c r="D21" s="55" t="s">
        <v>19</v>
      </c>
      <c r="E21" s="83"/>
      <c r="F21" s="83"/>
      <c r="G21" s="83"/>
      <c r="H21" s="83"/>
      <c r="I21" s="83"/>
      <c r="J21" s="83"/>
    </row>
    <row r="22" spans="3:10">
      <c r="C22" s="90">
        <v>0</v>
      </c>
      <c r="D22" s="56">
        <v>1</v>
      </c>
    </row>
    <row r="23" spans="3:10">
      <c r="C23" s="90" t="s">
        <v>37</v>
      </c>
      <c r="D23" s="56">
        <v>0.5</v>
      </c>
    </row>
    <row r="24" spans="3:10">
      <c r="C24" s="90" t="s">
        <v>40</v>
      </c>
      <c r="D24" s="56">
        <v>0</v>
      </c>
      <c r="H24" s="38"/>
    </row>
    <row r="26" spans="3:10">
      <c r="C26" s="156" t="s">
        <v>3</v>
      </c>
      <c r="D26" s="156"/>
    </row>
    <row r="27" spans="3:10">
      <c r="C27" s="54" t="s">
        <v>5</v>
      </c>
      <c r="D27" s="55" t="s">
        <v>19</v>
      </c>
    </row>
    <row r="28" spans="3:10">
      <c r="C28" s="59" t="s">
        <v>22</v>
      </c>
      <c r="D28" s="56">
        <v>1</v>
      </c>
      <c r="G28" s="44"/>
    </row>
    <row r="29" spans="3:10">
      <c r="C29" s="59" t="s">
        <v>23</v>
      </c>
      <c r="D29" s="56">
        <v>0.8</v>
      </c>
      <c r="G29" s="44"/>
    </row>
    <row r="30" spans="3:10">
      <c r="C30" s="59" t="s">
        <v>24</v>
      </c>
      <c r="D30" s="56">
        <v>0.6</v>
      </c>
      <c r="G30" s="44"/>
    </row>
    <row r="31" spans="3:10">
      <c r="C31" s="59" t="s">
        <v>25</v>
      </c>
      <c r="D31" s="56">
        <v>0</v>
      </c>
    </row>
    <row r="32" spans="3:10">
      <c r="C32" s="60"/>
      <c r="D32" s="60"/>
    </row>
    <row r="33" spans="3:4">
      <c r="C33" s="154" t="s">
        <v>38</v>
      </c>
      <c r="D33" s="154"/>
    </row>
    <row r="34" spans="3:4">
      <c r="C34" s="54" t="s">
        <v>5</v>
      </c>
      <c r="D34" s="55" t="s">
        <v>19</v>
      </c>
    </row>
    <row r="35" spans="3:4">
      <c r="C35" s="95" t="s">
        <v>46</v>
      </c>
      <c r="D35" s="56">
        <v>1</v>
      </c>
    </row>
    <row r="36" spans="3:4">
      <c r="C36" s="95" t="s">
        <v>47</v>
      </c>
      <c r="D36" s="56">
        <v>0.8</v>
      </c>
    </row>
    <row r="37" spans="3:4">
      <c r="C37" s="95" t="s">
        <v>48</v>
      </c>
      <c r="D37" s="56">
        <v>0.6</v>
      </c>
    </row>
    <row r="38" spans="3:4">
      <c r="C38" s="95" t="s">
        <v>49</v>
      </c>
      <c r="D38" s="56">
        <v>0.4</v>
      </c>
    </row>
    <row r="39" spans="3:4">
      <c r="C39" s="95" t="s">
        <v>50</v>
      </c>
      <c r="D39" s="56">
        <v>0</v>
      </c>
    </row>
    <row r="40" spans="3:4">
      <c r="C40" s="164" t="s">
        <v>39</v>
      </c>
      <c r="D40" s="164"/>
    </row>
    <row r="42" spans="3:4">
      <c r="C42" s="144" t="s">
        <v>118</v>
      </c>
      <c r="D42" s="145"/>
    </row>
    <row r="43" spans="3:4">
      <c r="C43" s="62" t="s">
        <v>5</v>
      </c>
      <c r="D43" s="62" t="s">
        <v>19</v>
      </c>
    </row>
    <row r="44" spans="3:4">
      <c r="C44" s="63" t="s">
        <v>22</v>
      </c>
      <c r="D44" s="64">
        <v>1</v>
      </c>
    </row>
    <row r="45" spans="3:4">
      <c r="C45" s="63" t="s">
        <v>23</v>
      </c>
      <c r="D45" s="64">
        <v>0.9</v>
      </c>
    </row>
    <row r="46" spans="3:4">
      <c r="C46" s="63" t="s">
        <v>24</v>
      </c>
      <c r="D46" s="64">
        <v>0.8</v>
      </c>
    </row>
    <row r="47" spans="3:4">
      <c r="C47" s="63" t="s">
        <v>119</v>
      </c>
      <c r="D47" s="64">
        <v>0.6</v>
      </c>
    </row>
    <row r="48" spans="3:4">
      <c r="C48" s="63" t="s">
        <v>120</v>
      </c>
      <c r="D48" s="64">
        <v>0.4</v>
      </c>
    </row>
    <row r="49" spans="3:4">
      <c r="C49" s="63" t="s">
        <v>121</v>
      </c>
      <c r="D49" s="64">
        <v>0</v>
      </c>
    </row>
    <row r="51" spans="3:4">
      <c r="C51" s="130" t="s">
        <v>159</v>
      </c>
      <c r="D51" s="131"/>
    </row>
    <row r="52" spans="3:4" ht="29">
      <c r="C52" s="96" t="s">
        <v>158</v>
      </c>
      <c r="D52" s="96" t="s">
        <v>19</v>
      </c>
    </row>
    <row r="53" spans="3:4">
      <c r="C53" s="97" t="s">
        <v>160</v>
      </c>
      <c r="D53" s="67">
        <v>1</v>
      </c>
    </row>
    <row r="54" spans="3:4">
      <c r="C54" s="97">
        <v>2</v>
      </c>
      <c r="D54" s="67">
        <v>0.9</v>
      </c>
    </row>
    <row r="55" spans="3:4">
      <c r="C55" s="97">
        <v>3</v>
      </c>
      <c r="D55" s="67">
        <v>0.8</v>
      </c>
    </row>
    <row r="56" spans="3:4">
      <c r="C56" s="97">
        <v>4</v>
      </c>
      <c r="D56" s="67">
        <v>0.75</v>
      </c>
    </row>
    <row r="57" spans="3:4">
      <c r="C57" s="97">
        <v>5</v>
      </c>
      <c r="D57" s="67">
        <v>0.7</v>
      </c>
    </row>
    <row r="58" spans="3:4">
      <c r="C58" s="97">
        <v>6</v>
      </c>
      <c r="D58" s="67">
        <v>0.65</v>
      </c>
    </row>
    <row r="59" spans="3:4">
      <c r="C59" s="97">
        <v>7</v>
      </c>
      <c r="D59" s="67">
        <v>0.6</v>
      </c>
    </row>
    <row r="60" spans="3:4">
      <c r="C60" s="97" t="s">
        <v>161</v>
      </c>
      <c r="D60" s="67">
        <v>0</v>
      </c>
    </row>
    <row r="62" spans="3:4">
      <c r="C62" s="130" t="s">
        <v>178</v>
      </c>
      <c r="D62" s="131"/>
    </row>
    <row r="63" spans="3:4">
      <c r="C63" s="65" t="s">
        <v>5</v>
      </c>
      <c r="D63" s="65" t="s">
        <v>19</v>
      </c>
    </row>
    <row r="64" spans="3:4">
      <c r="C64" s="68" t="s">
        <v>170</v>
      </c>
      <c r="D64" s="69">
        <v>1</v>
      </c>
    </row>
    <row r="65" spans="3:4">
      <c r="C65" s="68" t="s">
        <v>171</v>
      </c>
      <c r="D65" s="69">
        <v>0.8</v>
      </c>
    </row>
    <row r="66" spans="3:4">
      <c r="C66" s="68" t="s">
        <v>172</v>
      </c>
      <c r="D66" s="69">
        <v>0.6</v>
      </c>
    </row>
    <row r="67" spans="3:4">
      <c r="C67" s="68" t="s">
        <v>173</v>
      </c>
      <c r="D67" s="69">
        <v>0</v>
      </c>
    </row>
  </sheetData>
  <mergeCells count="13">
    <mergeCell ref="C4:C5"/>
    <mergeCell ref="B2:B11"/>
    <mergeCell ref="H2:H11"/>
    <mergeCell ref="C62:D62"/>
    <mergeCell ref="C7:C8"/>
    <mergeCell ref="C51:D51"/>
    <mergeCell ref="C42:D42"/>
    <mergeCell ref="C40:D40"/>
    <mergeCell ref="C14:D14"/>
    <mergeCell ref="C20:D20"/>
    <mergeCell ref="C26:D26"/>
    <mergeCell ref="C33:D33"/>
    <mergeCell ref="C9:C10"/>
  </mergeCells>
  <pageMargins left="0.7" right="0.7" top="0.75" bottom="0.75" header="0.3" footer="0.3"/>
  <pageSetup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05052-2CEE-5D4D-AB29-31E3BD70722C}">
  <sheetPr>
    <tabColor rgb="FF002060"/>
  </sheetPr>
  <dimension ref="A1:M57"/>
  <sheetViews>
    <sheetView topLeftCell="A18" zoomScaleNormal="100" workbookViewId="0">
      <selection activeCell="F8" sqref="F2:F8"/>
    </sheetView>
  </sheetViews>
  <sheetFormatPr defaultColWidth="11.453125" defaultRowHeight="14"/>
  <cols>
    <col min="1" max="1" width="3.453125" style="4" bestFit="1" customWidth="1"/>
    <col min="2" max="2" width="23" style="4" bestFit="1" customWidth="1"/>
    <col min="3" max="3" width="19.81640625" style="4" bestFit="1" customWidth="1"/>
    <col min="4" max="4" width="40.6328125" style="4" bestFit="1" customWidth="1"/>
    <col min="5" max="5" width="14.6328125" style="4" customWidth="1"/>
    <col min="6" max="6" width="15.81640625" style="4" customWidth="1"/>
    <col min="7" max="7" width="19.6328125" style="4" customWidth="1"/>
    <col min="8" max="8" width="20.36328125" style="4" bestFit="1" customWidth="1"/>
    <col min="9" max="9" width="14.6328125" style="4" customWidth="1"/>
    <col min="10" max="16384" width="11.453125" style="4"/>
  </cols>
  <sheetData>
    <row r="1" spans="1:13">
      <c r="A1" s="2" t="s">
        <v>2</v>
      </c>
      <c r="B1" s="3" t="s">
        <v>12</v>
      </c>
      <c r="C1" s="2" t="s">
        <v>0</v>
      </c>
      <c r="D1" s="2" t="s">
        <v>10</v>
      </c>
      <c r="E1" s="2" t="s">
        <v>6</v>
      </c>
      <c r="F1" s="2" t="s">
        <v>1</v>
      </c>
      <c r="G1" s="2" t="s">
        <v>5</v>
      </c>
      <c r="H1" s="3" t="s">
        <v>15</v>
      </c>
      <c r="I1" s="2" t="s">
        <v>16</v>
      </c>
    </row>
    <row r="2" spans="1:13" ht="13" customHeight="1">
      <c r="A2" s="6">
        <v>1</v>
      </c>
      <c r="B2" s="175" t="s">
        <v>100</v>
      </c>
      <c r="C2" s="170" t="s">
        <v>8</v>
      </c>
      <c r="D2" s="7" t="s">
        <v>53</v>
      </c>
      <c r="E2" s="9">
        <v>1</v>
      </c>
      <c r="F2" s="9">
        <v>0.1</v>
      </c>
      <c r="G2" s="9">
        <v>1</v>
      </c>
      <c r="H2" s="173">
        <f>SUMPRODUCT(G2:G8,F2:F8)/SUM(F2:F8)</f>
        <v>1</v>
      </c>
      <c r="I2" s="168">
        <f>(H2*100%)+(H9*5%)</f>
        <v>1.05</v>
      </c>
      <c r="M2" s="10"/>
    </row>
    <row r="3" spans="1:13" ht="13" customHeight="1">
      <c r="A3" s="6">
        <v>2</v>
      </c>
      <c r="B3" s="176"/>
      <c r="C3" s="170"/>
      <c r="D3" s="7" t="s">
        <v>54</v>
      </c>
      <c r="E3" s="9">
        <v>1</v>
      </c>
      <c r="F3" s="9">
        <v>0.15</v>
      </c>
      <c r="G3" s="9">
        <v>1</v>
      </c>
      <c r="H3" s="174"/>
      <c r="I3" s="168"/>
      <c r="M3" s="10"/>
    </row>
    <row r="4" spans="1:13" ht="13" customHeight="1">
      <c r="A4" s="6">
        <v>3</v>
      </c>
      <c r="B4" s="176"/>
      <c r="C4" s="170"/>
      <c r="D4" s="8" t="s">
        <v>89</v>
      </c>
      <c r="E4" s="13" t="s">
        <v>98</v>
      </c>
      <c r="F4" s="9">
        <v>0.2</v>
      </c>
      <c r="G4" s="9">
        <v>1</v>
      </c>
      <c r="H4" s="174"/>
      <c r="I4" s="168"/>
      <c r="M4" s="10"/>
    </row>
    <row r="5" spans="1:13" ht="13" customHeight="1">
      <c r="A5" s="6">
        <v>4</v>
      </c>
      <c r="B5" s="176"/>
      <c r="C5" s="170"/>
      <c r="D5" s="8" t="s">
        <v>105</v>
      </c>
      <c r="E5" s="13" t="s">
        <v>98</v>
      </c>
      <c r="F5" s="9">
        <v>0.15</v>
      </c>
      <c r="G5" s="9">
        <v>1</v>
      </c>
      <c r="H5" s="174"/>
      <c r="I5" s="168"/>
      <c r="M5" s="10"/>
    </row>
    <row r="6" spans="1:13" ht="13" customHeight="1">
      <c r="A6" s="6">
        <v>5</v>
      </c>
      <c r="B6" s="176"/>
      <c r="C6" s="170"/>
      <c r="D6" s="21" t="s">
        <v>99</v>
      </c>
      <c r="E6" s="13" t="s">
        <v>98</v>
      </c>
      <c r="F6" s="12">
        <v>0.15</v>
      </c>
      <c r="G6" s="9">
        <v>1</v>
      </c>
      <c r="H6" s="174"/>
      <c r="I6" s="168"/>
      <c r="M6" s="10"/>
    </row>
    <row r="7" spans="1:13">
      <c r="A7" s="6">
        <v>6</v>
      </c>
      <c r="B7" s="176"/>
      <c r="C7" s="170" t="s">
        <v>7</v>
      </c>
      <c r="D7" s="21" t="s">
        <v>108</v>
      </c>
      <c r="E7" s="12">
        <v>0.95</v>
      </c>
      <c r="F7" s="12">
        <v>0.1</v>
      </c>
      <c r="G7" s="9">
        <v>1</v>
      </c>
      <c r="H7" s="174"/>
      <c r="I7" s="168"/>
    </row>
    <row r="8" spans="1:13" ht="28">
      <c r="A8" s="6">
        <v>7</v>
      </c>
      <c r="B8" s="176"/>
      <c r="C8" s="170"/>
      <c r="D8" s="22" t="s">
        <v>55</v>
      </c>
      <c r="E8" s="9">
        <v>0.85</v>
      </c>
      <c r="F8" s="9">
        <v>0.15</v>
      </c>
      <c r="G8" s="9">
        <v>1</v>
      </c>
      <c r="H8" s="174"/>
      <c r="I8" s="168"/>
    </row>
    <row r="9" spans="1:13" ht="98">
      <c r="A9" s="6">
        <v>9</v>
      </c>
      <c r="B9" s="6" t="s">
        <v>41</v>
      </c>
      <c r="C9" s="14" t="s">
        <v>52</v>
      </c>
      <c r="D9" s="25" t="s">
        <v>106</v>
      </c>
      <c r="E9" s="6" t="s">
        <v>51</v>
      </c>
      <c r="F9" s="13">
        <v>0.05</v>
      </c>
      <c r="G9" s="9">
        <v>1</v>
      </c>
      <c r="H9" s="15">
        <f>G9</f>
        <v>1</v>
      </c>
      <c r="I9" s="168"/>
    </row>
    <row r="10" spans="1:13">
      <c r="A10" s="5"/>
      <c r="C10" s="16"/>
      <c r="D10" s="16"/>
      <c r="E10" s="16"/>
      <c r="F10" s="16"/>
    </row>
    <row r="11" spans="1:13">
      <c r="B11" s="23" t="s">
        <v>18</v>
      </c>
      <c r="C11" s="26"/>
    </row>
    <row r="12" spans="1:13" ht="14" customHeight="1">
      <c r="B12" s="169" t="s">
        <v>53</v>
      </c>
      <c r="C12" s="169"/>
    </row>
    <row r="13" spans="1:13">
      <c r="B13" s="17" t="s">
        <v>5</v>
      </c>
      <c r="C13" s="18" t="s">
        <v>19</v>
      </c>
    </row>
    <row r="14" spans="1:13">
      <c r="B14" s="11" t="s">
        <v>68</v>
      </c>
      <c r="C14" s="13">
        <v>1</v>
      </c>
      <c r="I14" s="24"/>
    </row>
    <row r="15" spans="1:13">
      <c r="B15" s="11" t="s">
        <v>67</v>
      </c>
      <c r="C15" s="13">
        <v>0.8</v>
      </c>
      <c r="I15" s="24"/>
    </row>
    <row r="16" spans="1:13">
      <c r="B16" s="11" t="s">
        <v>66</v>
      </c>
      <c r="C16" s="13">
        <v>0</v>
      </c>
      <c r="I16" s="24"/>
    </row>
    <row r="17" spans="2:9">
      <c r="I17" s="24"/>
    </row>
    <row r="18" spans="2:9">
      <c r="B18" s="169" t="s">
        <v>58</v>
      </c>
      <c r="C18" s="169"/>
      <c r="D18" s="24"/>
      <c r="G18" s="24"/>
    </row>
    <row r="19" spans="2:9">
      <c r="B19" s="17" t="s">
        <v>5</v>
      </c>
      <c r="C19" s="18" t="s">
        <v>19</v>
      </c>
      <c r="F19" s="24"/>
      <c r="G19" s="24"/>
    </row>
    <row r="20" spans="2:9">
      <c r="B20" s="27" t="s">
        <v>59</v>
      </c>
      <c r="C20" s="9">
        <v>1</v>
      </c>
      <c r="F20" s="24"/>
      <c r="G20" s="24"/>
    </row>
    <row r="21" spans="2:9">
      <c r="B21" s="27" t="s">
        <v>60</v>
      </c>
      <c r="C21" s="9">
        <v>0.8</v>
      </c>
      <c r="F21" s="24"/>
      <c r="G21" s="24"/>
    </row>
    <row r="22" spans="2:9">
      <c r="B22" s="27" t="s">
        <v>61</v>
      </c>
      <c r="C22" s="9">
        <v>0.6</v>
      </c>
      <c r="F22" s="24"/>
      <c r="G22" s="24"/>
    </row>
    <row r="23" spans="2:9">
      <c r="B23" s="28" t="s">
        <v>62</v>
      </c>
      <c r="C23" s="15">
        <v>0.4</v>
      </c>
      <c r="F23" s="24"/>
      <c r="G23" s="24"/>
    </row>
    <row r="24" spans="2:9">
      <c r="B24" s="28" t="s">
        <v>63</v>
      </c>
      <c r="C24" s="15">
        <v>0</v>
      </c>
      <c r="F24" s="24"/>
      <c r="G24" s="24"/>
    </row>
    <row r="25" spans="2:9">
      <c r="B25" s="24"/>
      <c r="C25" s="24"/>
    </row>
    <row r="26" spans="2:9">
      <c r="B26" s="171" t="s">
        <v>69</v>
      </c>
      <c r="C26" s="172"/>
    </row>
    <row r="27" spans="2:9" ht="14.5">
      <c r="B27" s="1" t="s">
        <v>5</v>
      </c>
      <c r="C27" s="1" t="s">
        <v>19</v>
      </c>
    </row>
    <row r="28" spans="2:9">
      <c r="B28" s="19" t="s">
        <v>56</v>
      </c>
      <c r="C28" s="13">
        <v>1</v>
      </c>
    </row>
    <row r="29" spans="2:9">
      <c r="B29" s="20" t="s">
        <v>57</v>
      </c>
      <c r="C29" s="13">
        <v>0.8</v>
      </c>
    </row>
    <row r="30" spans="2:9">
      <c r="B30" s="20" t="s">
        <v>23</v>
      </c>
      <c r="C30" s="13">
        <v>0.6</v>
      </c>
    </row>
    <row r="31" spans="2:9">
      <c r="B31" s="6" t="s">
        <v>65</v>
      </c>
      <c r="C31" s="13">
        <v>0</v>
      </c>
    </row>
    <row r="33" spans="2:4" ht="25" customHeight="1">
      <c r="B33" s="177" t="s">
        <v>55</v>
      </c>
      <c r="C33" s="178"/>
    </row>
    <row r="34" spans="2:4">
      <c r="B34" s="17" t="s">
        <v>5</v>
      </c>
      <c r="C34" s="18" t="s">
        <v>19</v>
      </c>
      <c r="D34" s="24" t="s">
        <v>72</v>
      </c>
    </row>
    <row r="35" spans="2:4">
      <c r="B35" s="27" t="s">
        <v>59</v>
      </c>
      <c r="C35" s="9">
        <v>1</v>
      </c>
    </row>
    <row r="36" spans="2:4">
      <c r="B36" s="27" t="s">
        <v>60</v>
      </c>
      <c r="C36" s="9">
        <v>0.8</v>
      </c>
    </row>
    <row r="37" spans="2:4">
      <c r="B37" s="27" t="s">
        <v>61</v>
      </c>
      <c r="C37" s="9">
        <v>0.6</v>
      </c>
    </row>
    <row r="38" spans="2:4">
      <c r="B38" s="28" t="s">
        <v>62</v>
      </c>
      <c r="C38" s="15">
        <v>0.4</v>
      </c>
    </row>
    <row r="39" spans="2:4">
      <c r="B39" s="28" t="s">
        <v>63</v>
      </c>
      <c r="C39" s="15">
        <v>0</v>
      </c>
    </row>
    <row r="41" spans="2:4">
      <c r="B41" s="179" t="s">
        <v>38</v>
      </c>
      <c r="C41" s="179"/>
    </row>
    <row r="42" spans="2:4">
      <c r="B42" s="17" t="s">
        <v>5</v>
      </c>
      <c r="C42" s="18" t="s">
        <v>19</v>
      </c>
    </row>
    <row r="43" spans="2:4">
      <c r="B43" s="20" t="s">
        <v>46</v>
      </c>
      <c r="C43" s="19">
        <v>1</v>
      </c>
    </row>
    <row r="44" spans="2:4">
      <c r="B44" s="20" t="s">
        <v>47</v>
      </c>
      <c r="C44" s="19">
        <v>0.8</v>
      </c>
    </row>
    <row r="45" spans="2:4">
      <c r="B45" s="20" t="s">
        <v>48</v>
      </c>
      <c r="C45" s="19">
        <v>0.6</v>
      </c>
    </row>
    <row r="46" spans="2:4">
      <c r="B46" s="20" t="s">
        <v>49</v>
      </c>
      <c r="C46" s="19">
        <v>0.4</v>
      </c>
    </row>
    <row r="47" spans="2:4">
      <c r="B47" s="20" t="s">
        <v>50</v>
      </c>
      <c r="C47" s="19">
        <v>0</v>
      </c>
    </row>
    <row r="48" spans="2:4">
      <c r="B48" s="180" t="s">
        <v>71</v>
      </c>
      <c r="C48" s="180"/>
    </row>
    <row r="50" spans="2:3">
      <c r="B50" s="171" t="s">
        <v>118</v>
      </c>
      <c r="C50" s="172"/>
    </row>
    <row r="51" spans="2:3">
      <c r="B51" s="17" t="s">
        <v>5</v>
      </c>
      <c r="C51" s="18" t="s">
        <v>19</v>
      </c>
    </row>
    <row r="52" spans="2:3" ht="14.5">
      <c r="B52" s="29" t="s">
        <v>22</v>
      </c>
      <c r="C52" s="30">
        <v>1</v>
      </c>
    </row>
    <row r="53" spans="2:3" ht="14.5">
      <c r="B53" s="29" t="s">
        <v>23</v>
      </c>
      <c r="C53" s="30">
        <v>0.9</v>
      </c>
    </row>
    <row r="54" spans="2:3" ht="14.5">
      <c r="B54" s="29" t="s">
        <v>24</v>
      </c>
      <c r="C54" s="30">
        <v>0.8</v>
      </c>
    </row>
    <row r="55" spans="2:3" ht="14.5">
      <c r="B55" s="29" t="s">
        <v>119</v>
      </c>
      <c r="C55" s="30">
        <v>0.6</v>
      </c>
    </row>
    <row r="56" spans="2:3" ht="14.5">
      <c r="B56" s="29" t="s">
        <v>120</v>
      </c>
      <c r="C56" s="30">
        <v>0.4</v>
      </c>
    </row>
    <row r="57" spans="2:3" ht="14.5">
      <c r="B57" s="29" t="s">
        <v>121</v>
      </c>
      <c r="C57" s="30">
        <v>0</v>
      </c>
    </row>
  </sheetData>
  <mergeCells count="12">
    <mergeCell ref="I2:I9"/>
    <mergeCell ref="B12:C12"/>
    <mergeCell ref="C7:C8"/>
    <mergeCell ref="C2:C6"/>
    <mergeCell ref="B50:C50"/>
    <mergeCell ref="H2:H8"/>
    <mergeCell ref="B2:B8"/>
    <mergeCell ref="B26:C26"/>
    <mergeCell ref="B33:C33"/>
    <mergeCell ref="B41:C41"/>
    <mergeCell ref="B48:C48"/>
    <mergeCell ref="B18:C18"/>
  </mergeCells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7D82F-08E5-4647-955D-94877C4343F9}">
  <sheetPr>
    <tabColor rgb="FF7030A0"/>
  </sheetPr>
  <dimension ref="A1:K55"/>
  <sheetViews>
    <sheetView workbookViewId="0"/>
  </sheetViews>
  <sheetFormatPr defaultColWidth="15.36328125" defaultRowHeight="14.5"/>
  <cols>
    <col min="1" max="1" width="3.6328125" style="33" bestFit="1" customWidth="1"/>
    <col min="2" max="2" width="15.36328125" style="33"/>
    <col min="3" max="3" width="17" style="33" bestFit="1" customWidth="1"/>
    <col min="4" max="4" width="42.81640625" style="33" customWidth="1"/>
    <col min="5" max="5" width="15.36328125" style="33"/>
    <col min="6" max="6" width="25.81640625" style="33" customWidth="1"/>
    <col min="7" max="9" width="15.36328125" style="33"/>
    <col min="10" max="10" width="17.81640625" style="33" customWidth="1"/>
    <col min="11" max="16384" width="15.36328125" style="33"/>
  </cols>
  <sheetData>
    <row r="1" spans="1:8" ht="29">
      <c r="A1" s="31" t="s">
        <v>2</v>
      </c>
      <c r="B1" s="32" t="s">
        <v>12</v>
      </c>
      <c r="C1" s="31" t="s">
        <v>0</v>
      </c>
      <c r="D1" s="31" t="s">
        <v>10</v>
      </c>
      <c r="E1" s="31" t="s">
        <v>6</v>
      </c>
      <c r="F1" s="31" t="s">
        <v>1</v>
      </c>
      <c r="G1" s="31" t="s">
        <v>5</v>
      </c>
      <c r="H1" s="32" t="s">
        <v>15</v>
      </c>
    </row>
    <row r="2" spans="1:8" ht="29">
      <c r="A2" s="34">
        <v>1</v>
      </c>
      <c r="B2" s="157" t="s">
        <v>100</v>
      </c>
      <c r="C2" s="140" t="s">
        <v>8</v>
      </c>
      <c r="D2" s="72" t="s">
        <v>222</v>
      </c>
      <c r="E2" s="37" t="s">
        <v>132</v>
      </c>
      <c r="F2" s="37">
        <v>0.2</v>
      </c>
      <c r="G2" s="37">
        <v>1</v>
      </c>
      <c r="H2" s="149">
        <f>SUMPRODUCT(G2:G13,F2:F13)/SUM(F2:F13)</f>
        <v>1</v>
      </c>
    </row>
    <row r="3" spans="1:8" ht="14" hidden="1" customHeight="1">
      <c r="A3" s="34"/>
      <c r="B3" s="157"/>
      <c r="C3" s="141"/>
      <c r="D3" s="36" t="s">
        <v>135</v>
      </c>
      <c r="E3" s="34" t="s">
        <v>96</v>
      </c>
      <c r="F3" s="37"/>
      <c r="G3" s="37"/>
      <c r="H3" s="150"/>
    </row>
    <row r="4" spans="1:8">
      <c r="A4" s="34">
        <v>2</v>
      </c>
      <c r="B4" s="157"/>
      <c r="C4" s="141"/>
      <c r="D4" s="36" t="s">
        <v>134</v>
      </c>
      <c r="E4" s="34" t="s">
        <v>154</v>
      </c>
      <c r="F4" s="37">
        <v>0.1</v>
      </c>
      <c r="G4" s="37">
        <v>1</v>
      </c>
      <c r="H4" s="150"/>
    </row>
    <row r="5" spans="1:8">
      <c r="A5" s="34">
        <v>3</v>
      </c>
      <c r="B5" s="157"/>
      <c r="C5" s="141"/>
      <c r="D5" s="71" t="s">
        <v>122</v>
      </c>
      <c r="E5" s="34" t="s">
        <v>154</v>
      </c>
      <c r="F5" s="37">
        <v>0.15</v>
      </c>
      <c r="G5" s="37">
        <v>1</v>
      </c>
      <c r="H5" s="150"/>
    </row>
    <row r="6" spans="1:8">
      <c r="A6" s="34"/>
      <c r="B6" s="157"/>
      <c r="C6" s="141"/>
      <c r="D6" s="71" t="s">
        <v>180</v>
      </c>
      <c r="E6" s="34" t="s">
        <v>179</v>
      </c>
      <c r="F6" s="37">
        <v>0.15</v>
      </c>
      <c r="G6" s="37">
        <v>1</v>
      </c>
      <c r="H6" s="150"/>
    </row>
    <row r="7" spans="1:8">
      <c r="A7" s="34">
        <v>3.5</v>
      </c>
      <c r="B7" s="157"/>
      <c r="C7" s="152"/>
      <c r="D7" s="71" t="s">
        <v>153</v>
      </c>
      <c r="E7" s="34" t="s">
        <v>156</v>
      </c>
      <c r="F7" s="37">
        <v>0.05</v>
      </c>
      <c r="G7" s="37">
        <v>1</v>
      </c>
      <c r="H7" s="150"/>
    </row>
    <row r="8" spans="1:8">
      <c r="A8" s="34">
        <v>5</v>
      </c>
      <c r="B8" s="157"/>
      <c r="C8" s="47" t="s">
        <v>7</v>
      </c>
      <c r="D8" s="70" t="s">
        <v>129</v>
      </c>
      <c r="E8" s="40" t="s">
        <v>130</v>
      </c>
      <c r="F8" s="40">
        <v>0.05</v>
      </c>
      <c r="G8" s="37">
        <v>1</v>
      </c>
      <c r="H8" s="150"/>
    </row>
    <row r="9" spans="1:8">
      <c r="A9" s="34">
        <v>6</v>
      </c>
      <c r="B9" s="157"/>
      <c r="C9" s="93" t="s">
        <v>31</v>
      </c>
      <c r="D9" s="39" t="s">
        <v>35</v>
      </c>
      <c r="E9" s="40" t="s">
        <v>130</v>
      </c>
      <c r="F9" s="37">
        <v>0.05</v>
      </c>
      <c r="G9" s="37">
        <v>1</v>
      </c>
      <c r="H9" s="150"/>
    </row>
    <row r="10" spans="1:8">
      <c r="A10" s="34">
        <v>7</v>
      </c>
      <c r="B10" s="157"/>
      <c r="C10" s="148" t="s">
        <v>126</v>
      </c>
      <c r="D10" s="36" t="s">
        <v>136</v>
      </c>
      <c r="E10" s="40" t="s">
        <v>130</v>
      </c>
      <c r="F10" s="37">
        <v>0.1</v>
      </c>
      <c r="G10" s="37">
        <v>1</v>
      </c>
      <c r="H10" s="150"/>
    </row>
    <row r="11" spans="1:8">
      <c r="A11" s="34">
        <v>8</v>
      </c>
      <c r="B11" s="157"/>
      <c r="C11" s="148"/>
      <c r="D11" s="36" t="s">
        <v>137</v>
      </c>
      <c r="E11" s="34" t="s">
        <v>33</v>
      </c>
      <c r="F11" s="37">
        <v>0.05</v>
      </c>
      <c r="G11" s="37">
        <v>1</v>
      </c>
      <c r="H11" s="150"/>
    </row>
    <row r="12" spans="1:8" ht="43.5">
      <c r="A12" s="34">
        <v>9</v>
      </c>
      <c r="B12" s="157"/>
      <c r="C12" s="148"/>
      <c r="D12" s="43" t="s">
        <v>210</v>
      </c>
      <c r="E12" s="34" t="s">
        <v>33</v>
      </c>
      <c r="F12" s="37">
        <v>0.05</v>
      </c>
      <c r="G12" s="37">
        <v>1</v>
      </c>
      <c r="H12" s="150"/>
    </row>
    <row r="13" spans="1:8" ht="87">
      <c r="A13" s="34">
        <v>10</v>
      </c>
      <c r="B13" s="157"/>
      <c r="C13" s="46" t="s">
        <v>131</v>
      </c>
      <c r="D13" s="88" t="s">
        <v>133</v>
      </c>
      <c r="E13" s="34" t="s">
        <v>51</v>
      </c>
      <c r="F13" s="41">
        <v>0.05</v>
      </c>
      <c r="G13" s="48">
        <v>1</v>
      </c>
      <c r="H13" s="151"/>
    </row>
    <row r="14" spans="1:8">
      <c r="C14" s="51"/>
      <c r="D14" s="51"/>
      <c r="E14" s="51"/>
      <c r="F14" s="78">
        <f>SUM(F2:F13)</f>
        <v>1.0000000000000002</v>
      </c>
    </row>
    <row r="15" spans="1:8">
      <c r="A15" s="50"/>
      <c r="C15" s="82" t="s">
        <v>18</v>
      </c>
      <c r="D15" s="50"/>
      <c r="E15" s="51"/>
      <c r="F15" s="89"/>
      <c r="G15" s="83"/>
    </row>
    <row r="16" spans="1:8" ht="28.5" customHeight="1">
      <c r="C16" s="181" t="s">
        <v>152</v>
      </c>
      <c r="D16" s="182"/>
      <c r="F16" s="83"/>
      <c r="G16" s="83"/>
    </row>
    <row r="17" spans="3:8">
      <c r="C17" s="55" t="s">
        <v>5</v>
      </c>
      <c r="D17" s="55" t="s">
        <v>19</v>
      </c>
      <c r="F17" s="83"/>
      <c r="G17" s="83"/>
      <c r="H17" s="83"/>
    </row>
    <row r="18" spans="3:8">
      <c r="C18" s="34" t="s">
        <v>164</v>
      </c>
      <c r="D18" s="41">
        <v>1</v>
      </c>
      <c r="F18" s="98"/>
      <c r="G18" s="83"/>
      <c r="H18" s="83"/>
    </row>
    <row r="19" spans="3:8">
      <c r="C19" s="34" t="s">
        <v>165</v>
      </c>
      <c r="D19" s="41">
        <v>0.8</v>
      </c>
      <c r="F19" s="98"/>
      <c r="G19" s="83"/>
      <c r="H19" s="83"/>
    </row>
    <row r="20" spans="3:8">
      <c r="C20" s="34" t="s">
        <v>166</v>
      </c>
      <c r="D20" s="41">
        <v>0.6</v>
      </c>
      <c r="F20" s="83"/>
      <c r="G20" s="83"/>
      <c r="H20" s="83"/>
    </row>
    <row r="21" spans="3:8">
      <c r="C21" s="34" t="s">
        <v>167</v>
      </c>
      <c r="D21" s="41">
        <v>0.4</v>
      </c>
      <c r="F21" s="83"/>
      <c r="G21" s="83"/>
      <c r="H21" s="83"/>
    </row>
    <row r="22" spans="3:8">
      <c r="C22" s="34" t="s">
        <v>168</v>
      </c>
      <c r="D22" s="41">
        <v>0</v>
      </c>
      <c r="F22" s="83"/>
      <c r="G22" s="83"/>
      <c r="H22" s="83"/>
    </row>
    <row r="23" spans="3:8">
      <c r="C23" s="99"/>
      <c r="D23" s="100"/>
      <c r="F23" s="83"/>
      <c r="G23" s="83"/>
      <c r="H23" s="83"/>
    </row>
    <row r="24" spans="3:8">
      <c r="F24" s="83"/>
      <c r="G24" s="83"/>
      <c r="H24" s="83"/>
    </row>
    <row r="25" spans="3:8" ht="14" customHeight="1">
      <c r="C25" s="181" t="s">
        <v>137</v>
      </c>
      <c r="D25" s="182"/>
      <c r="H25" s="83"/>
    </row>
    <row r="26" spans="3:8">
      <c r="C26" s="54" t="s">
        <v>5</v>
      </c>
      <c r="D26" s="55" t="s">
        <v>19</v>
      </c>
    </row>
    <row r="27" spans="3:8">
      <c r="C27" s="113" t="s">
        <v>145</v>
      </c>
      <c r="D27" s="37">
        <v>1</v>
      </c>
      <c r="G27" s="44"/>
    </row>
    <row r="28" spans="3:8">
      <c r="C28" s="113" t="s">
        <v>146</v>
      </c>
      <c r="D28" s="37">
        <v>0.8</v>
      </c>
      <c r="G28" s="44"/>
    </row>
    <row r="29" spans="3:8">
      <c r="C29" s="113" t="s">
        <v>147</v>
      </c>
      <c r="D29" s="37">
        <v>0</v>
      </c>
      <c r="G29" s="44"/>
    </row>
    <row r="31" spans="3:8" ht="15" customHeight="1">
      <c r="C31" s="130" t="s">
        <v>198</v>
      </c>
      <c r="D31" s="131"/>
    </row>
    <row r="32" spans="3:8">
      <c r="C32" s="65" t="s">
        <v>5</v>
      </c>
      <c r="D32" s="65" t="s">
        <v>19</v>
      </c>
    </row>
    <row r="33" spans="3:11">
      <c r="C33" s="66" t="s">
        <v>199</v>
      </c>
      <c r="D33" s="67">
        <v>1</v>
      </c>
    </row>
    <row r="34" spans="3:11">
      <c r="C34" s="66" t="s">
        <v>200</v>
      </c>
      <c r="D34" s="67">
        <v>0.9</v>
      </c>
    </row>
    <row r="35" spans="3:11">
      <c r="C35" s="66" t="s">
        <v>201</v>
      </c>
      <c r="D35" s="67">
        <v>0.8</v>
      </c>
    </row>
    <row r="36" spans="3:11">
      <c r="C36" s="66" t="s">
        <v>202</v>
      </c>
      <c r="D36" s="67">
        <v>0.7</v>
      </c>
    </row>
    <row r="37" spans="3:11">
      <c r="C37" s="66" t="s">
        <v>203</v>
      </c>
      <c r="D37" s="67">
        <v>0</v>
      </c>
    </row>
    <row r="39" spans="3:11">
      <c r="C39" s="181" t="s">
        <v>186</v>
      </c>
      <c r="D39" s="182"/>
      <c r="F39" s="183" t="s">
        <v>187</v>
      </c>
      <c r="G39" s="184"/>
      <c r="H39" s="184"/>
      <c r="I39" s="184"/>
      <c r="J39" s="184"/>
      <c r="K39" s="184"/>
    </row>
    <row r="40" spans="3:11">
      <c r="C40" s="54" t="s">
        <v>5</v>
      </c>
      <c r="D40" s="55" t="s">
        <v>19</v>
      </c>
      <c r="F40" s="101" t="s">
        <v>188</v>
      </c>
      <c r="G40" s="101" t="s">
        <v>189</v>
      </c>
      <c r="H40" s="101" t="s">
        <v>190</v>
      </c>
      <c r="I40" s="101" t="s">
        <v>6</v>
      </c>
      <c r="J40" s="101" t="s">
        <v>191</v>
      </c>
      <c r="K40" s="101" t="s">
        <v>192</v>
      </c>
    </row>
    <row r="41" spans="3:11">
      <c r="C41" s="102">
        <v>1</v>
      </c>
      <c r="D41" s="102">
        <v>1</v>
      </c>
      <c r="F41" s="103">
        <v>18</v>
      </c>
      <c r="G41" s="104">
        <v>19</v>
      </c>
      <c r="H41" s="105">
        <v>0.92630000000000001</v>
      </c>
      <c r="I41" s="106">
        <v>0.93</v>
      </c>
      <c r="J41" s="106">
        <v>0.92</v>
      </c>
      <c r="K41" s="104" t="s">
        <v>193</v>
      </c>
    </row>
    <row r="42" spans="3:11">
      <c r="C42" s="107" t="s">
        <v>181</v>
      </c>
      <c r="D42" s="102">
        <v>0.9</v>
      </c>
      <c r="F42" s="103">
        <v>19</v>
      </c>
      <c r="G42" s="104">
        <v>5</v>
      </c>
      <c r="H42" s="105">
        <v>0.92</v>
      </c>
      <c r="I42" s="106">
        <v>0.93</v>
      </c>
      <c r="J42" s="106">
        <v>0.91</v>
      </c>
      <c r="K42" s="104" t="s">
        <v>193</v>
      </c>
    </row>
    <row r="43" spans="3:11">
      <c r="C43" s="107" t="s">
        <v>182</v>
      </c>
      <c r="D43" s="102">
        <v>0.8</v>
      </c>
      <c r="F43" s="103">
        <v>20</v>
      </c>
      <c r="G43" s="104">
        <v>15</v>
      </c>
      <c r="H43" s="105">
        <v>0.92</v>
      </c>
      <c r="I43" s="106">
        <v>0.93</v>
      </c>
      <c r="J43" s="106">
        <v>0.94</v>
      </c>
      <c r="K43" s="104" t="s">
        <v>194</v>
      </c>
    </row>
    <row r="44" spans="3:11">
      <c r="C44" s="107" t="s">
        <v>183</v>
      </c>
      <c r="D44" s="102">
        <v>0.7</v>
      </c>
      <c r="F44" s="103">
        <v>21</v>
      </c>
      <c r="G44" s="104">
        <v>6</v>
      </c>
      <c r="H44" s="105">
        <v>0.9</v>
      </c>
      <c r="I44" s="106">
        <v>0.93</v>
      </c>
      <c r="J44" s="106">
        <v>0.93</v>
      </c>
      <c r="K44" s="104" t="s">
        <v>194</v>
      </c>
    </row>
    <row r="45" spans="3:11">
      <c r="C45" s="107" t="s">
        <v>184</v>
      </c>
      <c r="D45" s="102">
        <v>0.6</v>
      </c>
      <c r="F45" s="103">
        <v>22</v>
      </c>
      <c r="G45" s="104">
        <v>4</v>
      </c>
      <c r="H45" s="105">
        <v>0.9</v>
      </c>
      <c r="I45" s="106">
        <v>0.93</v>
      </c>
      <c r="J45" s="106">
        <v>0.93</v>
      </c>
      <c r="K45" s="104" t="s">
        <v>194</v>
      </c>
    </row>
    <row r="46" spans="3:11">
      <c r="C46" s="107" t="s">
        <v>185</v>
      </c>
      <c r="D46" s="102">
        <v>0</v>
      </c>
      <c r="F46" s="103">
        <v>23</v>
      </c>
      <c r="G46" s="104">
        <v>3</v>
      </c>
      <c r="H46" s="105">
        <v>0.86670000000000003</v>
      </c>
      <c r="I46" s="106">
        <v>0.9</v>
      </c>
      <c r="J46" s="106">
        <v>0.91</v>
      </c>
      <c r="K46" s="104" t="s">
        <v>194</v>
      </c>
    </row>
    <row r="47" spans="3:11">
      <c r="C47" s="108"/>
      <c r="D47" s="108"/>
      <c r="F47" s="103">
        <v>24</v>
      </c>
      <c r="G47" s="104">
        <v>4</v>
      </c>
      <c r="H47" s="105">
        <v>0.85</v>
      </c>
      <c r="I47" s="106">
        <v>0.9</v>
      </c>
      <c r="J47" s="106">
        <v>0.9</v>
      </c>
      <c r="K47" s="104" t="s">
        <v>194</v>
      </c>
    </row>
    <row r="48" spans="3:11">
      <c r="F48" s="103">
        <v>25</v>
      </c>
      <c r="G48" s="104">
        <v>17</v>
      </c>
      <c r="H48" s="105">
        <v>0.84709999999999996</v>
      </c>
      <c r="I48" s="106">
        <v>0.9</v>
      </c>
      <c r="J48" s="106">
        <v>0.92</v>
      </c>
      <c r="K48" s="104" t="s">
        <v>194</v>
      </c>
    </row>
    <row r="49" spans="6:11">
      <c r="F49" s="103">
        <v>26</v>
      </c>
      <c r="G49" s="104">
        <v>7</v>
      </c>
      <c r="H49" s="105">
        <v>0.8</v>
      </c>
      <c r="I49" s="106">
        <v>0.9</v>
      </c>
      <c r="J49" s="106">
        <v>0.91</v>
      </c>
      <c r="K49" s="104" t="s">
        <v>194</v>
      </c>
    </row>
    <row r="50" spans="6:11">
      <c r="F50" s="104"/>
      <c r="G50" s="104"/>
      <c r="H50" s="105">
        <v>0.88749999999999996</v>
      </c>
      <c r="I50" s="105">
        <v>0.91839999999999999</v>
      </c>
      <c r="J50" s="105">
        <v>0.92210000000000003</v>
      </c>
      <c r="K50" s="104"/>
    </row>
    <row r="51" spans="6:11">
      <c r="F51" s="108"/>
      <c r="G51" s="108"/>
      <c r="H51" s="108"/>
      <c r="I51" s="108"/>
      <c r="J51" s="108"/>
      <c r="K51" s="108"/>
    </row>
    <row r="52" spans="6:11">
      <c r="F52" s="109" t="s">
        <v>192</v>
      </c>
      <c r="G52" s="109" t="s">
        <v>195</v>
      </c>
      <c r="H52" s="109" t="s">
        <v>196</v>
      </c>
      <c r="I52" s="108"/>
      <c r="J52" s="108"/>
      <c r="K52" s="108"/>
    </row>
    <row r="53" spans="6:11">
      <c r="F53" s="110" t="s">
        <v>197</v>
      </c>
      <c r="G53" s="111">
        <v>0.77780000000000005</v>
      </c>
      <c r="H53" s="112">
        <v>0.7</v>
      </c>
      <c r="I53" s="108"/>
      <c r="J53" s="108"/>
      <c r="K53" s="108"/>
    </row>
    <row r="54" spans="6:11">
      <c r="F54" s="114"/>
      <c r="G54" s="108"/>
      <c r="H54" s="108"/>
      <c r="I54" s="108"/>
      <c r="J54" s="108"/>
      <c r="K54" s="108"/>
    </row>
    <row r="55" spans="6:11">
      <c r="F55" s="108"/>
      <c r="G55" s="108"/>
      <c r="H55" s="108"/>
      <c r="I55" s="108"/>
      <c r="J55" s="108"/>
      <c r="K55" s="108"/>
    </row>
  </sheetData>
  <mergeCells count="9">
    <mergeCell ref="C39:D39"/>
    <mergeCell ref="F39:K39"/>
    <mergeCell ref="B2:B13"/>
    <mergeCell ref="H2:H13"/>
    <mergeCell ref="C31:D31"/>
    <mergeCell ref="C25:D25"/>
    <mergeCell ref="C16:D16"/>
    <mergeCell ref="C10:C12"/>
    <mergeCell ref="C2:C7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SOM</vt:lpstr>
      <vt:lpstr>OM Daryl - OM Carlo</vt:lpstr>
      <vt:lpstr>OM Ryan</vt:lpstr>
      <vt:lpstr>TL (Designer)</vt:lpstr>
      <vt:lpstr>TL (VQA)</vt:lpstr>
      <vt:lpstr>TL (PSI)</vt:lpstr>
      <vt:lpstr>TL (PR)</vt:lpstr>
      <vt:lpstr>Webmaster</vt:lpstr>
      <vt:lpstr>QA CE Coach</vt:lpstr>
      <vt:lpstr>Data &amp; Reports Analyst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Pasquin</dc:creator>
  <cp:lastModifiedBy>Michael Ventanilla</cp:lastModifiedBy>
  <cp:lastPrinted>2018-03-02T13:48:28Z</cp:lastPrinted>
  <dcterms:created xsi:type="dcterms:W3CDTF">2017-04-19T12:21:00Z</dcterms:created>
  <dcterms:modified xsi:type="dcterms:W3CDTF">2020-02-04T12:00:30Z</dcterms:modified>
</cp:coreProperties>
</file>