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si\OneDrive\Blog\"/>
    </mc:Choice>
  </mc:AlternateContent>
  <bookViews>
    <workbookView xWindow="0" yWindow="0" windowWidth="28800" windowHeight="11610" activeTab="1"/>
  </bookViews>
  <sheets>
    <sheet name="Pravostranný" sheetId="4" r:id="rId1"/>
    <sheet name="Levostranný" sheetId="5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Levostranný!$A$1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D3" i="5"/>
  <c r="D2" i="5"/>
  <c r="E7" i="5" l="1"/>
  <c r="D7" i="5"/>
  <c r="F7" i="5"/>
  <c r="F8" i="5"/>
  <c r="D8" i="5"/>
  <c r="D3" i="4"/>
  <c r="E3" i="4"/>
  <c r="F9" i="5" l="1"/>
  <c r="C13" i="5" s="1"/>
  <c r="E9" i="5"/>
  <c r="D9" i="5"/>
  <c r="D2" i="4"/>
  <c r="E7" i="4" l="1"/>
  <c r="D8" i="4"/>
  <c r="F8" i="4"/>
  <c r="F9" i="4" s="1"/>
  <c r="C13" i="4" s="1"/>
  <c r="D7" i="4"/>
  <c r="F7" i="4"/>
  <c r="D9" i="4" l="1"/>
  <c r="E9" i="4"/>
</calcChain>
</file>

<file path=xl/sharedStrings.xml><?xml version="1.0" encoding="utf-8"?>
<sst xmlns="http://schemas.openxmlformats.org/spreadsheetml/2006/main" count="20" uniqueCount="10">
  <si>
    <t>Počet pozorování</t>
  </si>
  <si>
    <t>Kritický obor</t>
  </si>
  <si>
    <t>Hodnota statistiky</t>
  </si>
  <si>
    <t>Hladina významnosti</t>
  </si>
  <si>
    <t>Parametr testu</t>
  </si>
  <si>
    <t>Hodnota</t>
  </si>
  <si>
    <t>p-hodnota testu</t>
  </si>
  <si>
    <t>Hranice kritického oboru</t>
  </si>
  <si>
    <t>Teoretický rozptyl</t>
  </si>
  <si>
    <t>Výběrový rozptyl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</si>
</sst>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</cellStyleXfs>
  <cellXfs count="9">
    <xf numFmtId="0" fontId="0" fillId="0" borderId="0" xfId="0"/>
    <xf numFmtId="0" fontId="4" fillId="0" borderId="0" xfId="0" applyFont="1"/>
    <xf numFmtId="2" fontId="0" fillId="3" borderId="3" xfId="3" applyNumberFormat="1" applyFont="1"/>
    <xf numFmtId="2" fontId="0" fillId="0" borderId="0" xfId="0" applyNumberFormat="1"/>
    <xf numFmtId="164" fontId="3" fillId="2" borderId="1" xfId="2" applyNumberFormat="1"/>
    <xf numFmtId="1" fontId="0" fillId="3" borderId="3" xfId="3" applyNumberFormat="1" applyFont="1"/>
    <xf numFmtId="0" fontId="4" fillId="0" borderId="0" xfId="0" applyFont="1" applyFill="1" applyBorder="1"/>
    <xf numFmtId="164" fontId="0" fillId="0" borderId="0" xfId="0" applyNumberFormat="1"/>
    <xf numFmtId="0" fontId="2" fillId="2" borderId="2" xfId="1" applyAlignment="1">
      <alignment horizontal="center"/>
    </xf>
  </cellXfs>
  <cellStyles count="4">
    <cellStyle name="Calculation" xfId="2" builtinId="22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8" sqref="C8"/>
    </sheetView>
  </sheetViews>
  <sheetFormatPr defaultRowHeight="15" x14ac:dyDescent="0.25"/>
  <cols>
    <col min="3" max="3" width="29.28515625" bestFit="1" customWidth="1"/>
    <col min="7" max="7" width="20.28515625" customWidth="1"/>
  </cols>
  <sheetData>
    <row r="1" spans="1:6" x14ac:dyDescent="0.25">
      <c r="A1">
        <v>190.39864858081273</v>
      </c>
      <c r="C1" s="1" t="s">
        <v>4</v>
      </c>
      <c r="D1" s="1" t="s">
        <v>5</v>
      </c>
    </row>
    <row r="2" spans="1:6" x14ac:dyDescent="0.25">
      <c r="A2">
        <v>190.27646638045553</v>
      </c>
      <c r="C2" s="1" t="s">
        <v>0</v>
      </c>
      <c r="D2" s="5">
        <f>COUNT(A1:A20)</f>
        <v>20</v>
      </c>
    </row>
    <row r="3" spans="1:6" x14ac:dyDescent="0.25">
      <c r="A3">
        <v>190.25830286176642</v>
      </c>
      <c r="C3" s="1" t="s">
        <v>9</v>
      </c>
      <c r="D3" s="2">
        <f>_xlfn.VAR.S(A1:A20)</f>
        <v>8.0075721641644823E-2</v>
      </c>
      <c r="E3" s="2">
        <f>VAR(A1:A20)</f>
        <v>8.0075721641644823E-2</v>
      </c>
    </row>
    <row r="4" spans="1:6" x14ac:dyDescent="0.25">
      <c r="A4">
        <v>189.88594834121614</v>
      </c>
      <c r="C4" s="1" t="s">
        <v>8</v>
      </c>
      <c r="D4" s="2">
        <v>0.09</v>
      </c>
    </row>
    <row r="5" spans="1:6" x14ac:dyDescent="0.25">
      <c r="A5">
        <v>190.16125989077409</v>
      </c>
      <c r="C5" s="1" t="s">
        <v>3</v>
      </c>
      <c r="D5" s="2">
        <v>0.05</v>
      </c>
    </row>
    <row r="6" spans="1:6" x14ac:dyDescent="0.25">
      <c r="A6">
        <v>190.16809030967124</v>
      </c>
      <c r="C6" s="1" t="s">
        <v>1</v>
      </c>
      <c r="D6" s="3"/>
    </row>
    <row r="7" spans="1:6" x14ac:dyDescent="0.25">
      <c r="A7">
        <v>190.33018341127899</v>
      </c>
      <c r="C7" s="1" t="s">
        <v>7</v>
      </c>
      <c r="D7" s="4">
        <f>_xlfn.CHISQ.INV(1-D5,D2-1)</f>
        <v>30.143527205646159</v>
      </c>
      <c r="E7" s="4">
        <f>_xlfn.CHISQ.INV.RT(D5,D2-1)</f>
        <v>30.143527205646155</v>
      </c>
      <c r="F7" s="4">
        <f>CHIINV(D5,D2-1)</f>
        <v>30.143527205646155</v>
      </c>
    </row>
    <row r="8" spans="1:6" x14ac:dyDescent="0.25">
      <c r="A8">
        <v>189.81061182552367</v>
      </c>
      <c r="C8" s="1" t="s">
        <v>2</v>
      </c>
      <c r="D8" s="4">
        <f>(D2-1)*E3/D4</f>
        <v>16.904874568791687</v>
      </c>
      <c r="F8" s="4">
        <f>(D2-1)*D3/D4</f>
        <v>16.904874568791687</v>
      </c>
    </row>
    <row r="9" spans="1:6" x14ac:dyDescent="0.25">
      <c r="A9">
        <v>190.31254649002221</v>
      </c>
      <c r="C9" s="6" t="s">
        <v>6</v>
      </c>
      <c r="D9" s="4">
        <f>1-_xlfn.CHISQ.DIST(D8,D2-1,TRUE)</f>
        <v>0.59631236468158832</v>
      </c>
      <c r="E9" s="4">
        <f>_xlfn.CHISQ.DIST.RT(D8,D2-1)</f>
        <v>0.59631236468158832</v>
      </c>
      <c r="F9" s="4">
        <f>CHIDIST(F8,D2-1)</f>
        <v>0.59631236468158832</v>
      </c>
    </row>
    <row r="10" spans="1:6" x14ac:dyDescent="0.25">
      <c r="A10">
        <v>189.71722672853502</v>
      </c>
    </row>
    <row r="11" spans="1:6" x14ac:dyDescent="0.25">
      <c r="A11">
        <v>189.66779000715178</v>
      </c>
      <c r="D11" s="7"/>
    </row>
    <row r="12" spans="1:6" x14ac:dyDescent="0.25">
      <c r="A12">
        <v>189.95495340954221</v>
      </c>
    </row>
    <row r="13" spans="1:6" x14ac:dyDescent="0.25">
      <c r="A13">
        <v>190.0361063712262</v>
      </c>
      <c r="C13" s="8" t="str">
        <f>IF(F9&gt;D5,"Nezamítáme nulovou hypotézu","Zamítáme nulovou hypotézu")</f>
        <v>Nezamítáme nulovou hypotézu</v>
      </c>
      <c r="D13" s="8"/>
      <c r="E13" s="8"/>
      <c r="F13" s="8"/>
    </row>
    <row r="14" spans="1:6" x14ac:dyDescent="0.25">
      <c r="A14">
        <v>190.32468824429088</v>
      </c>
    </row>
    <row r="15" spans="1:6" x14ac:dyDescent="0.25">
      <c r="A15">
        <v>189.90364426594169</v>
      </c>
    </row>
    <row r="16" spans="1:6" x14ac:dyDescent="0.25">
      <c r="A16">
        <v>190.4000960416306</v>
      </c>
    </row>
    <row r="17" spans="1:1" x14ac:dyDescent="0.25">
      <c r="A17">
        <v>189.83402665293397</v>
      </c>
    </row>
    <row r="18" spans="1:1" x14ac:dyDescent="0.25">
      <c r="A18">
        <v>189.51314021018334</v>
      </c>
    </row>
    <row r="19" spans="1:1" x14ac:dyDescent="0.25">
      <c r="A19">
        <v>190.52295490604592</v>
      </c>
    </row>
    <row r="20" spans="1:1" x14ac:dyDescent="0.25">
      <c r="A20">
        <v>189.94088022958749</v>
      </c>
    </row>
  </sheetData>
  <mergeCells count="1">
    <mergeCell ref="C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7" sqref="F7"/>
    </sheetView>
  </sheetViews>
  <sheetFormatPr defaultRowHeight="15" x14ac:dyDescent="0.25"/>
  <cols>
    <col min="3" max="3" width="29.28515625" customWidth="1"/>
    <col min="7" max="7" width="20.28515625" customWidth="1"/>
  </cols>
  <sheetData>
    <row r="1" spans="1:6" x14ac:dyDescent="0.25">
      <c r="A1">
        <v>189.51615677673544</v>
      </c>
      <c r="C1" s="1" t="s">
        <v>4</v>
      </c>
      <c r="D1" s="1" t="s">
        <v>5</v>
      </c>
    </row>
    <row r="2" spans="1:6" x14ac:dyDescent="0.25">
      <c r="A2">
        <v>190.24860753455869</v>
      </c>
      <c r="C2" s="1" t="s">
        <v>0</v>
      </c>
      <c r="D2" s="5">
        <f>COUNT(A1:A20)</f>
        <v>20</v>
      </c>
    </row>
    <row r="3" spans="1:6" x14ac:dyDescent="0.25">
      <c r="A3">
        <v>190.17187119283335</v>
      </c>
      <c r="C3" s="1" t="s">
        <v>9</v>
      </c>
      <c r="D3" s="2">
        <f>_xlfn.VAR.S(A1:A20)</f>
        <v>0.30513392871675071</v>
      </c>
      <c r="E3" s="2">
        <f>VAR(A1:A20)</f>
        <v>0.30513392871675071</v>
      </c>
    </row>
    <row r="4" spans="1:6" x14ac:dyDescent="0.25">
      <c r="A4">
        <v>190.81574626165093</v>
      </c>
      <c r="C4" s="1" t="s">
        <v>8</v>
      </c>
      <c r="D4" s="2">
        <v>0.64</v>
      </c>
    </row>
    <row r="5" spans="1:6" x14ac:dyDescent="0.25">
      <c r="A5">
        <v>191.14913746074308</v>
      </c>
      <c r="C5" s="1" t="s">
        <v>3</v>
      </c>
      <c r="D5" s="2">
        <v>0.05</v>
      </c>
    </row>
    <row r="6" spans="1:6" x14ac:dyDescent="0.25">
      <c r="A6">
        <v>189.49085690786887</v>
      </c>
      <c r="C6" s="1" t="s">
        <v>1</v>
      </c>
      <c r="D6" s="3"/>
    </row>
    <row r="7" spans="1:6" x14ac:dyDescent="0.25">
      <c r="A7">
        <v>190.11473332506284</v>
      </c>
      <c r="C7" s="1" t="s">
        <v>7</v>
      </c>
      <c r="D7" s="4">
        <f>_xlfn.CHISQ.INV(D5,D2-1)</f>
        <v>10.117013063859044</v>
      </c>
      <c r="E7" s="4">
        <f>_xlfn.CHISQ.INV.RT(1-D5,D2-1)</f>
        <v>10.117013063859044</v>
      </c>
      <c r="F7" s="4">
        <f>CHIINV(1-D5,D2-1)</f>
        <v>10.117013063859044</v>
      </c>
    </row>
    <row r="8" spans="1:6" x14ac:dyDescent="0.25">
      <c r="A8">
        <v>190.13831311207468</v>
      </c>
      <c r="C8" s="1" t="s">
        <v>2</v>
      </c>
      <c r="D8" s="4">
        <f>(D2-1)*E3/D4</f>
        <v>9.0586635087785368</v>
      </c>
      <c r="F8" s="4">
        <f>(D2-1)*D3/D4</f>
        <v>9.0586635087785368</v>
      </c>
    </row>
    <row r="9" spans="1:6" x14ac:dyDescent="0.25">
      <c r="A9">
        <v>190.26770635486173</v>
      </c>
      <c r="C9" s="6" t="s">
        <v>6</v>
      </c>
      <c r="D9" s="4">
        <f>_xlfn.CHISQ.DIST(D8,D2-1,TRUE)</f>
        <v>2.7507688420395821E-2</v>
      </c>
      <c r="E9" s="4">
        <f>1-_xlfn.CHISQ.DIST.RT(D8,D2-1)</f>
        <v>2.7507688420395748E-2</v>
      </c>
      <c r="F9" s="4">
        <f>1-CHIDIST(F8,D2-1)</f>
        <v>2.7507688420395748E-2</v>
      </c>
    </row>
    <row r="10" spans="1:6" x14ac:dyDescent="0.25">
      <c r="A10">
        <v>189.27616499917349</v>
      </c>
    </row>
    <row r="11" spans="1:6" x14ac:dyDescent="0.25">
      <c r="A11">
        <v>189.56230283260084</v>
      </c>
      <c r="D11" s="7"/>
    </row>
    <row r="12" spans="1:6" x14ac:dyDescent="0.25">
      <c r="A12">
        <v>189.31884531179094</v>
      </c>
    </row>
    <row r="13" spans="1:6" x14ac:dyDescent="0.25">
      <c r="A13">
        <v>189.84503574523842</v>
      </c>
      <c r="C13" s="8" t="str">
        <f>IF(F9&gt;D5,"Nezamítáme nulovou hypotézu","Zamítáme nulovou hypotézu")</f>
        <v>Zamítáme nulovou hypotézu</v>
      </c>
      <c r="D13" s="8"/>
      <c r="E13" s="8"/>
      <c r="F13" s="8"/>
    </row>
    <row r="14" spans="1:6" x14ac:dyDescent="0.25">
      <c r="A14">
        <v>190.67047494667349</v>
      </c>
    </row>
    <row r="15" spans="1:6" x14ac:dyDescent="0.25">
      <c r="A15">
        <v>190.07337575880229</v>
      </c>
    </row>
    <row r="16" spans="1:6" x14ac:dyDescent="0.25">
      <c r="A16">
        <v>191.16528099169955</v>
      </c>
    </row>
    <row r="17" spans="1:1" x14ac:dyDescent="0.25">
      <c r="A17">
        <v>190.3275954441051</v>
      </c>
    </row>
    <row r="18" spans="1:1" x14ac:dyDescent="0.25">
      <c r="A18">
        <v>189.73511421558214</v>
      </c>
    </row>
    <row r="19" spans="1:1" x14ac:dyDescent="0.25">
      <c r="A19">
        <v>190.42367332753201</v>
      </c>
    </row>
    <row r="20" spans="1:1" x14ac:dyDescent="0.25">
      <c r="A20">
        <v>189.94171048456337</v>
      </c>
    </row>
  </sheetData>
  <mergeCells count="1">
    <mergeCell ref="C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Pravostranný</vt:lpstr>
      <vt:lpstr>Levostranný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Pešík</dc:creator>
  <cp:lastModifiedBy>Pešík Jiří</cp:lastModifiedBy>
  <dcterms:created xsi:type="dcterms:W3CDTF">2017-04-01T13:35:25Z</dcterms:created>
  <dcterms:modified xsi:type="dcterms:W3CDTF">2017-12-17T13:17:24Z</dcterms:modified>
</cp:coreProperties>
</file>