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ip\OneDrive\Blog\Welchův t-test\"/>
    </mc:Choice>
  </mc:AlternateContent>
  <xr:revisionPtr revIDLastSave="0" documentId="13_ncr:1_{8D5B3220-F1D6-42D4-BC55-5CA8BA131E9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Levostranný test" sheetId="7" r:id="rId1"/>
    <sheet name="Pravostranný test" sheetId="11" r:id="rId2"/>
    <sheet name="Oboustranný test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1" l="1"/>
  <c r="F9" i="11"/>
  <c r="E9" i="7"/>
  <c r="F9" i="7"/>
  <c r="F4" i="12"/>
  <c r="E4" i="12"/>
  <c r="F3" i="12"/>
  <c r="E3" i="12"/>
  <c r="F2" i="12"/>
  <c r="E2" i="12"/>
  <c r="F9" i="12"/>
  <c r="E9" i="12"/>
  <c r="F4" i="11"/>
  <c r="E4" i="11"/>
  <c r="F3" i="11"/>
  <c r="E3" i="11"/>
  <c r="F2" i="11"/>
  <c r="E2" i="11"/>
  <c r="E8" i="12" l="1"/>
  <c r="E8" i="11"/>
  <c r="F4" i="7"/>
  <c r="E4" i="7"/>
  <c r="F2" i="7"/>
  <c r="D12" i="12" l="1"/>
  <c r="D12" i="11"/>
  <c r="F3" i="7" l="1"/>
  <c r="E3" i="7"/>
  <c r="E2" i="7" l="1"/>
  <c r="E8" i="7" l="1"/>
  <c r="D12" i="7" l="1"/>
</calcChain>
</file>

<file path=xl/sharedStrings.xml><?xml version="1.0" encoding="utf-8"?>
<sst xmlns="http://schemas.openxmlformats.org/spreadsheetml/2006/main" count="81" uniqueCount="25">
  <si>
    <t>Hodnota statistiky</t>
  </si>
  <si>
    <t>Hladina významnosti</t>
  </si>
  <si>
    <t>Parametr testu</t>
  </si>
  <si>
    <t>Hodnota</t>
  </si>
  <si>
    <t>p-hodnota testu</t>
  </si>
  <si>
    <t>Rozdíl</t>
  </si>
  <si>
    <t>Počet pozorování v jednom souboru</t>
  </si>
  <si>
    <t>T.TEST</t>
  </si>
  <si>
    <t>TTEST</t>
  </si>
  <si>
    <t>STDEV.S</t>
  </si>
  <si>
    <t>STDEV</t>
  </si>
  <si>
    <t>t Stat</t>
  </si>
  <si>
    <t>Průměrná hodnota</t>
  </si>
  <si>
    <t>Stř. hodnota</t>
  </si>
  <si>
    <t>Rozptyl</t>
  </si>
  <si>
    <t>Pozorování</t>
  </si>
  <si>
    <t>Hyp. rozdíl stř. hodnot</t>
  </si>
  <si>
    <t>P(T&lt;=t) (1)</t>
  </si>
  <si>
    <t>t krit (1)</t>
  </si>
  <si>
    <t>P(T&lt;=t) (2)</t>
  </si>
  <si>
    <t>t krit (2)</t>
  </si>
  <si>
    <t>Závod 1</t>
  </si>
  <si>
    <t>Závod 2</t>
  </si>
  <si>
    <t>Výběrový rozptyl</t>
  </si>
  <si>
    <t>Dvouvýběrový t-test s nerovností rozptylů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</si>
</sst>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2" fontId="0" fillId="3" borderId="3" xfId="3" applyNumberFormat="1" applyFont="1"/>
    <xf numFmtId="164" fontId="3" fillId="2" borderId="1" xfId="2" applyNumberFormat="1"/>
    <xf numFmtId="1" fontId="0" fillId="3" borderId="3" xfId="3" applyNumberFormat="1" applyFont="1"/>
    <xf numFmtId="0" fontId="4" fillId="0" borderId="0" xfId="0" applyFont="1" applyFill="1" applyBorder="1"/>
    <xf numFmtId="0" fontId="5" fillId="0" borderId="0" xfId="4"/>
    <xf numFmtId="0" fontId="0" fillId="0" borderId="0" xfId="0" applyFill="1" applyBorder="1" applyAlignment="1"/>
    <xf numFmtId="0" fontId="0" fillId="0" borderId="4" xfId="0" applyFill="1" applyBorder="1" applyAlignment="1"/>
    <xf numFmtId="0" fontId="6" fillId="0" borderId="5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4" xfId="0" applyNumberFormat="1" applyFill="1" applyBorder="1" applyAlignment="1"/>
    <xf numFmtId="0" fontId="7" fillId="4" borderId="0" xfId="5" applyBorder="1" applyAlignment="1"/>
    <xf numFmtId="164" fontId="7" fillId="4" borderId="0" xfId="5" applyNumberFormat="1" applyBorder="1" applyAlignment="1"/>
    <xf numFmtId="0" fontId="7" fillId="4" borderId="4" xfId="5" applyBorder="1" applyAlignment="1"/>
    <xf numFmtId="164" fontId="7" fillId="4" borderId="4" xfId="5" applyNumberFormat="1" applyBorder="1" applyAlignment="1"/>
    <xf numFmtId="165" fontId="0" fillId="0" borderId="0" xfId="0" applyNumberFormat="1"/>
    <xf numFmtId="164" fontId="0" fillId="3" borderId="3" xfId="3" applyNumberFormat="1" applyFont="1"/>
    <xf numFmtId="0" fontId="2" fillId="2" borderId="6" xfId="1" applyBorder="1" applyAlignment="1">
      <alignment horizontal="center"/>
    </xf>
    <xf numFmtId="0" fontId="2" fillId="2" borderId="7" xfId="1" applyBorder="1" applyAlignment="1">
      <alignment horizontal="center"/>
    </xf>
    <xf numFmtId="0" fontId="2" fillId="2" borderId="8" xfId="1" applyBorder="1" applyAlignment="1">
      <alignment horizontal="center"/>
    </xf>
  </cellXfs>
  <cellStyles count="6">
    <cellStyle name="Normální" xfId="0" builtinId="0"/>
    <cellStyle name="Poznámka" xfId="3" builtinId="10"/>
    <cellStyle name="Správně" xfId="5" builtinId="26"/>
    <cellStyle name="Výpočet" xfId="2" builtinId="22"/>
    <cellStyle name="Výstup" xfId="1" builtinId="21"/>
    <cellStyle name="Vysvětlující text" xfId="4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7"/>
  <sheetViews>
    <sheetView workbookViewId="0">
      <selection activeCell="E9" sqref="E9"/>
    </sheetView>
  </sheetViews>
  <sheetFormatPr defaultRowHeight="15" x14ac:dyDescent="0.25"/>
  <cols>
    <col min="1" max="1" width="12.7109375" bestFit="1" customWidth="1"/>
    <col min="2" max="2" width="12" bestFit="1" customWidth="1"/>
    <col min="4" max="4" width="36.140625" bestFit="1" customWidth="1"/>
    <col min="5" max="5" width="9.140625" customWidth="1"/>
    <col min="10" max="10" width="22.140625" customWidth="1"/>
    <col min="11" max="11" width="13.42578125" customWidth="1"/>
    <col min="12" max="12" width="14" customWidth="1"/>
    <col min="15" max="15" width="7.7109375" bestFit="1" customWidth="1"/>
    <col min="16" max="35" width="9.5703125" bestFit="1" customWidth="1"/>
  </cols>
  <sheetData>
    <row r="1" spans="1:12" x14ac:dyDescent="0.25">
      <c r="A1" s="1" t="s">
        <v>21</v>
      </c>
      <c r="B1" s="1" t="s">
        <v>22</v>
      </c>
      <c r="D1" s="1" t="s">
        <v>2</v>
      </c>
      <c r="E1" s="1" t="s">
        <v>3</v>
      </c>
    </row>
    <row r="2" spans="1:12" x14ac:dyDescent="0.25">
      <c r="A2" s="16">
        <v>199.98214418610587</v>
      </c>
      <c r="B2" s="16">
        <v>200.04821534614371</v>
      </c>
      <c r="D2" s="1" t="s">
        <v>6</v>
      </c>
      <c r="E2" s="4">
        <f>COUNT(A2:A21)</f>
        <v>20</v>
      </c>
      <c r="F2" s="4">
        <f>COUNT(B2:B21)</f>
        <v>17</v>
      </c>
    </row>
    <row r="3" spans="1:12" x14ac:dyDescent="0.25">
      <c r="A3" s="16">
        <v>200.02065953594865</v>
      </c>
      <c r="B3" s="16">
        <v>200.08816867532209</v>
      </c>
      <c r="D3" s="1" t="s">
        <v>12</v>
      </c>
      <c r="E3" s="2">
        <f>AVERAGE(A2:A21)</f>
        <v>200.00306135746087</v>
      </c>
      <c r="F3" s="2">
        <f>AVERAGE(B2:B21)</f>
        <v>200.01845219087778</v>
      </c>
    </row>
    <row r="4" spans="1:12" x14ac:dyDescent="0.25">
      <c r="A4" s="16">
        <v>200.02762556050584</v>
      </c>
      <c r="B4" s="16">
        <v>200.04806118679176</v>
      </c>
      <c r="D4" s="1" t="s">
        <v>23</v>
      </c>
      <c r="E4" s="17">
        <f>_xlfn.VAR.S(A2:A21)</f>
        <v>1.0642541538196757E-3</v>
      </c>
      <c r="F4" s="17">
        <f>_xlfn.VAR.S(B2:B21)</f>
        <v>3.4195768717230784E-3</v>
      </c>
      <c r="J4" t="s">
        <v>24</v>
      </c>
    </row>
    <row r="5" spans="1:12" ht="15.75" thickBot="1" x14ac:dyDescent="0.3">
      <c r="A5" s="16">
        <v>199.95947628121939</v>
      </c>
      <c r="B5" s="16">
        <v>200.01401884557913</v>
      </c>
      <c r="E5" s="6" t="s">
        <v>9</v>
      </c>
      <c r="F5" s="6" t="s">
        <v>10</v>
      </c>
    </row>
    <row r="6" spans="1:12" x14ac:dyDescent="0.25">
      <c r="A6" s="16">
        <v>199.99667585370844</v>
      </c>
      <c r="B6" s="16">
        <v>200.03497510417424</v>
      </c>
      <c r="D6" s="1" t="s">
        <v>1</v>
      </c>
      <c r="E6" s="2">
        <v>0.05</v>
      </c>
      <c r="J6" s="9"/>
      <c r="K6" s="9" t="s">
        <v>21</v>
      </c>
      <c r="L6" s="9" t="s">
        <v>22</v>
      </c>
    </row>
    <row r="7" spans="1:12" x14ac:dyDescent="0.25">
      <c r="A7" s="16">
        <v>200.01018089506033</v>
      </c>
      <c r="B7" s="16">
        <v>199.92516125869065</v>
      </c>
      <c r="J7" s="7" t="s">
        <v>13</v>
      </c>
      <c r="K7" s="10">
        <v>200.00306135746087</v>
      </c>
      <c r="L7" s="10">
        <v>200.01845219087778</v>
      </c>
    </row>
    <row r="8" spans="1:12" x14ac:dyDescent="0.25">
      <c r="A8" s="16">
        <v>199.99314898104785</v>
      </c>
      <c r="B8" s="16">
        <v>200.09786870916491</v>
      </c>
      <c r="D8" s="1" t="s">
        <v>0</v>
      </c>
      <c r="E8" s="3">
        <f>(E3-F3)/SQRT(E4/E2+F4/F2)</f>
        <v>-0.96501501001500456</v>
      </c>
      <c r="J8" s="7" t="s">
        <v>14</v>
      </c>
      <c r="K8" s="10">
        <v>1.0642541538196757E-3</v>
      </c>
      <c r="L8" s="10">
        <v>3.4195768717230784E-3</v>
      </c>
    </row>
    <row r="9" spans="1:12" x14ac:dyDescent="0.25">
      <c r="A9" s="16">
        <v>199.97664281181642</v>
      </c>
      <c r="B9" s="16">
        <v>200.10234042176512</v>
      </c>
      <c r="D9" s="5" t="s">
        <v>4</v>
      </c>
      <c r="E9" s="3">
        <f>IF(E8&lt;0,_xlfn.T.TEST(A2:A21,B2:B18,1,3),1-_xlfn.T.TEST(A2:A21,B2:B18,1,3))</f>
        <v>0.17204884131592918</v>
      </c>
      <c r="F9" s="3">
        <f>IF(E8&lt;0,TTEST(A2:A21,B2:B21,1,3),1-TTEST(A2:A21,B2:B21,1,3))</f>
        <v>0.17204884131592918</v>
      </c>
      <c r="J9" s="7" t="s">
        <v>15</v>
      </c>
      <c r="K9" s="7">
        <v>20</v>
      </c>
      <c r="L9" s="7">
        <v>17</v>
      </c>
    </row>
    <row r="10" spans="1:12" x14ac:dyDescent="0.25">
      <c r="A10" s="16">
        <v>200.01484636413807</v>
      </c>
      <c r="B10" s="16">
        <v>199.95362862475508</v>
      </c>
      <c r="E10" s="6" t="s">
        <v>7</v>
      </c>
      <c r="F10" s="6" t="s">
        <v>8</v>
      </c>
      <c r="J10" s="7" t="s">
        <v>16</v>
      </c>
      <c r="K10" s="7">
        <v>0</v>
      </c>
      <c r="L10" s="7"/>
    </row>
    <row r="11" spans="1:12" x14ac:dyDescent="0.25">
      <c r="A11" s="16">
        <v>199.96794849721482</v>
      </c>
      <c r="B11" s="16">
        <v>200.0133391801885</v>
      </c>
      <c r="J11" s="7" t="s">
        <v>5</v>
      </c>
      <c r="K11" s="7">
        <v>24</v>
      </c>
      <c r="L11" s="7"/>
    </row>
    <row r="12" spans="1:12" x14ac:dyDescent="0.25">
      <c r="A12" s="16">
        <v>199.92523407854605</v>
      </c>
      <c r="B12" s="16">
        <v>199.97705538928335</v>
      </c>
      <c r="D12" s="18" t="str">
        <f>IF(E9&gt;E6,"Nezamítáme nulovou hypotézu","Zamítáme nulovou hypotézu")</f>
        <v>Nezamítáme nulovou hypotézu</v>
      </c>
      <c r="E12" s="19"/>
      <c r="F12" s="19"/>
      <c r="G12" s="19"/>
      <c r="H12" s="20"/>
      <c r="J12" s="12" t="s">
        <v>11</v>
      </c>
      <c r="K12" s="13">
        <v>-0.96501501001500456</v>
      </c>
      <c r="L12" s="7"/>
    </row>
    <row r="13" spans="1:12" x14ac:dyDescent="0.25">
      <c r="A13" s="16">
        <v>200.02216061147919</v>
      </c>
      <c r="B13" s="16">
        <v>200.01042502273981</v>
      </c>
      <c r="D13" s="5"/>
      <c r="J13" s="12" t="s">
        <v>17</v>
      </c>
      <c r="K13" s="13">
        <v>0.17208060074801695</v>
      </c>
      <c r="L13" s="7"/>
    </row>
    <row r="14" spans="1:12" x14ac:dyDescent="0.25">
      <c r="A14" s="16">
        <v>200.03064892553084</v>
      </c>
      <c r="B14" s="16">
        <v>199.96209442881286</v>
      </c>
      <c r="J14" s="12" t="s">
        <v>18</v>
      </c>
      <c r="K14" s="13">
        <v>1.7108820799094284</v>
      </c>
      <c r="L14" s="7"/>
    </row>
    <row r="15" spans="1:12" x14ac:dyDescent="0.25">
      <c r="A15" s="16">
        <v>200.01761256953614</v>
      </c>
      <c r="B15" s="16">
        <v>199.91983798620117</v>
      </c>
      <c r="J15" s="7" t="s">
        <v>19</v>
      </c>
      <c r="K15" s="10">
        <v>0.34416120149603391</v>
      </c>
      <c r="L15" s="7"/>
    </row>
    <row r="16" spans="1:12" ht="15.75" thickBot="1" x14ac:dyDescent="0.3">
      <c r="A16" s="16">
        <v>200.01263867943635</v>
      </c>
      <c r="B16" s="16">
        <v>200.0877334821073</v>
      </c>
      <c r="J16" s="8" t="s">
        <v>20</v>
      </c>
      <c r="K16" s="11">
        <v>2.0638985616280254</v>
      </c>
      <c r="L16" s="8"/>
    </row>
    <row r="17" spans="1:35" x14ac:dyDescent="0.25">
      <c r="A17" s="16">
        <v>200.0830834324006</v>
      </c>
      <c r="B17" s="16">
        <v>200.04719489308832</v>
      </c>
    </row>
    <row r="18" spans="1:35" x14ac:dyDescent="0.25">
      <c r="A18" s="16">
        <v>199.9954999793772</v>
      </c>
      <c r="B18" s="16">
        <v>199.98356869011536</v>
      </c>
    </row>
    <row r="19" spans="1:35" x14ac:dyDescent="0.25">
      <c r="A19" s="16">
        <v>200.00041425209929</v>
      </c>
      <c r="B19" s="16"/>
    </row>
    <row r="20" spans="1:35" x14ac:dyDescent="0.25">
      <c r="A20" s="16">
        <v>199.99516782054343</v>
      </c>
      <c r="B20" s="16"/>
    </row>
    <row r="21" spans="1:35" x14ac:dyDescent="0.25">
      <c r="A21" s="16">
        <v>200.02941783350252</v>
      </c>
      <c r="B21" s="16"/>
    </row>
    <row r="26" spans="1:35" x14ac:dyDescent="0.25">
      <c r="O26" s="1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25">
      <c r="O27" s="1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</sheetData>
  <mergeCells count="1">
    <mergeCell ref="D12:H12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D47E-0F1A-44D9-8035-E259C1AE0256}">
  <dimension ref="A1:AI28"/>
  <sheetViews>
    <sheetView tabSelected="1" workbookViewId="0">
      <selection activeCell="F9" sqref="F9"/>
    </sheetView>
  </sheetViews>
  <sheetFormatPr defaultRowHeight="15" x14ac:dyDescent="0.25"/>
  <cols>
    <col min="1" max="1" width="12.7109375" bestFit="1" customWidth="1"/>
    <col min="2" max="2" width="12" bestFit="1" customWidth="1"/>
    <col min="4" max="4" width="36.140625" bestFit="1" customWidth="1"/>
    <col min="5" max="5" width="9.140625" customWidth="1"/>
    <col min="10" max="10" width="22.140625" customWidth="1"/>
    <col min="11" max="11" width="13.42578125" customWidth="1"/>
    <col min="12" max="12" width="14" customWidth="1"/>
    <col min="15" max="15" width="7.7109375" bestFit="1" customWidth="1"/>
    <col min="16" max="35" width="9.5703125" bestFit="1" customWidth="1"/>
  </cols>
  <sheetData>
    <row r="1" spans="1:12" x14ac:dyDescent="0.25">
      <c r="A1" s="1" t="s">
        <v>21</v>
      </c>
      <c r="B1" s="1" t="s">
        <v>22</v>
      </c>
      <c r="D1" s="1" t="s">
        <v>2</v>
      </c>
      <c r="E1" s="1" t="s">
        <v>3</v>
      </c>
    </row>
    <row r="2" spans="1:12" x14ac:dyDescent="0.25">
      <c r="A2" s="16">
        <v>44.692665824113647</v>
      </c>
      <c r="B2" s="16">
        <v>44.222263055446092</v>
      </c>
      <c r="D2" s="1" t="s">
        <v>6</v>
      </c>
      <c r="E2" s="4">
        <f>COUNT(A2:A28)</f>
        <v>25</v>
      </c>
      <c r="F2" s="4">
        <f>COUNT(B2:B28)</f>
        <v>27</v>
      </c>
    </row>
    <row r="3" spans="1:12" x14ac:dyDescent="0.25">
      <c r="A3" s="16">
        <v>45.693150923325447</v>
      </c>
      <c r="B3" s="16">
        <v>44.785717192127777</v>
      </c>
      <c r="D3" s="1" t="s">
        <v>12</v>
      </c>
      <c r="E3" s="2">
        <f>AVERAGE(A2:A28)</f>
        <v>45.098936561698793</v>
      </c>
      <c r="F3" s="2">
        <f>AVERAGE(B2:B28)</f>
        <v>44.529235138754302</v>
      </c>
    </row>
    <row r="4" spans="1:12" x14ac:dyDescent="0.25">
      <c r="A4" s="16">
        <v>44.420064114019624</v>
      </c>
      <c r="B4" s="16">
        <v>44.398384430707665</v>
      </c>
      <c r="D4" s="1" t="s">
        <v>23</v>
      </c>
      <c r="E4" s="17">
        <f>_xlfn.VAR.S(A2:A28)</f>
        <v>0.28637427547486982</v>
      </c>
      <c r="F4" s="17">
        <f>_xlfn.VAR.S(B2:B28)</f>
        <v>0.24040063226808595</v>
      </c>
      <c r="J4" t="s">
        <v>24</v>
      </c>
    </row>
    <row r="5" spans="1:12" ht="15.75" thickBot="1" x14ac:dyDescent="0.3">
      <c r="A5" s="16">
        <v>44.492332563022501</v>
      </c>
      <c r="B5" s="16">
        <v>45.084153667659848</v>
      </c>
      <c r="E5" s="6" t="s">
        <v>9</v>
      </c>
      <c r="F5" s="6" t="s">
        <v>10</v>
      </c>
    </row>
    <row r="6" spans="1:12" x14ac:dyDescent="0.25">
      <c r="A6" s="16">
        <v>44.764509084343445</v>
      </c>
      <c r="B6" s="16">
        <v>44.807056780002313</v>
      </c>
      <c r="D6" s="1" t="s">
        <v>1</v>
      </c>
      <c r="E6" s="2">
        <v>0.05</v>
      </c>
      <c r="J6" s="9"/>
      <c r="K6" s="9" t="s">
        <v>21</v>
      </c>
      <c r="L6" s="9" t="s">
        <v>22</v>
      </c>
    </row>
    <row r="7" spans="1:12" x14ac:dyDescent="0.25">
      <c r="A7" s="16">
        <v>45.712777818989707</v>
      </c>
      <c r="B7" s="16">
        <v>44.035290271523991</v>
      </c>
      <c r="J7" s="7" t="s">
        <v>13</v>
      </c>
      <c r="K7" s="10">
        <v>45.098936561698793</v>
      </c>
      <c r="L7" s="10">
        <v>44.529235138754302</v>
      </c>
    </row>
    <row r="8" spans="1:12" x14ac:dyDescent="0.25">
      <c r="A8" s="16">
        <v>45.262292587649426</v>
      </c>
      <c r="B8" s="16">
        <v>44.190676872887707</v>
      </c>
      <c r="D8" s="1" t="s">
        <v>0</v>
      </c>
      <c r="E8" s="3">
        <f>(E3-F3)/SQRT(E4/E2+F4/F2)</f>
        <v>3.9927516943161812</v>
      </c>
      <c r="J8" s="7" t="s">
        <v>14</v>
      </c>
      <c r="K8" s="10">
        <v>0.28637427547486982</v>
      </c>
      <c r="L8" s="10">
        <v>0.24040063226808595</v>
      </c>
    </row>
    <row r="9" spans="1:12" x14ac:dyDescent="0.25">
      <c r="A9" s="16">
        <v>44.96353551523498</v>
      </c>
      <c r="B9" s="16">
        <v>45.155277290206868</v>
      </c>
      <c r="D9" s="5" t="s">
        <v>4</v>
      </c>
      <c r="E9" s="3">
        <f>IF(E8&gt;0,_xlfn.T.TEST(A2:A26,B2:B28,1,3),1-_xlfn.T.TEST(A2:A26,B2:B28,1,3))</f>
        <v>1.099800080604345E-4</v>
      </c>
      <c r="F9" s="3">
        <f>IF(E8&gt;0,TTEST(A2:A26,B2:B28,1,3),1-TTEST(A2:A26,B2:B28,1,3))</f>
        <v>1.099800080604345E-4</v>
      </c>
      <c r="J9" s="7" t="s">
        <v>15</v>
      </c>
      <c r="K9" s="7">
        <v>25</v>
      </c>
      <c r="L9" s="7">
        <v>27</v>
      </c>
    </row>
    <row r="10" spans="1:12" x14ac:dyDescent="0.25">
      <c r="A10" s="16">
        <v>45.322069126923452</v>
      </c>
      <c r="B10" s="16">
        <v>43.994185658477363</v>
      </c>
      <c r="E10" s="6" t="s">
        <v>7</v>
      </c>
      <c r="F10" s="6" t="s">
        <v>8</v>
      </c>
      <c r="J10" s="7" t="s">
        <v>16</v>
      </c>
      <c r="K10" s="7">
        <v>0</v>
      </c>
      <c r="L10" s="7"/>
    </row>
    <row r="11" spans="1:12" x14ac:dyDescent="0.25">
      <c r="A11" s="16">
        <v>43.990947460697498</v>
      </c>
      <c r="B11" s="16">
        <v>44.798190911962593</v>
      </c>
      <c r="J11" s="7" t="s">
        <v>5</v>
      </c>
      <c r="K11" s="7">
        <v>49</v>
      </c>
      <c r="L11" s="7"/>
    </row>
    <row r="12" spans="1:12" x14ac:dyDescent="0.25">
      <c r="A12" s="16">
        <v>45.64706000557635</v>
      </c>
      <c r="B12" s="16">
        <v>43.95130298328877</v>
      </c>
      <c r="D12" s="18" t="str">
        <f>IF(E9&gt;E6,"Nezamítáme nulovou hypotézu","Zamítáme nulovou hypotézu")</f>
        <v>Zamítáme nulovou hypotézu</v>
      </c>
      <c r="E12" s="19"/>
      <c r="F12" s="19"/>
      <c r="G12" s="19"/>
      <c r="H12" s="20"/>
      <c r="J12" s="12" t="s">
        <v>11</v>
      </c>
      <c r="K12" s="13">
        <v>3.9927516943161812</v>
      </c>
      <c r="L12" s="7"/>
    </row>
    <row r="13" spans="1:12" x14ac:dyDescent="0.25">
      <c r="A13" s="16">
        <v>45.133114212985674</v>
      </c>
      <c r="B13" s="16">
        <v>44.926969108957564</v>
      </c>
      <c r="D13" s="5"/>
      <c r="J13" s="12" t="s">
        <v>17</v>
      </c>
      <c r="K13" s="13">
        <v>1.0922823923573969E-4</v>
      </c>
      <c r="L13" s="7"/>
    </row>
    <row r="14" spans="1:12" x14ac:dyDescent="0.25">
      <c r="A14" s="16">
        <v>44.883223722463299</v>
      </c>
      <c r="B14" s="16">
        <v>44.974880152978585</v>
      </c>
      <c r="J14" s="12" t="s">
        <v>18</v>
      </c>
      <c r="K14" s="13">
        <v>1.6765508926168529</v>
      </c>
      <c r="L14" s="7"/>
    </row>
    <row r="15" spans="1:12" x14ac:dyDescent="0.25">
      <c r="A15" s="16">
        <v>45.768545760365669</v>
      </c>
      <c r="B15" s="16">
        <v>45.439949131861795</v>
      </c>
      <c r="J15" s="7" t="s">
        <v>19</v>
      </c>
      <c r="K15" s="10">
        <v>2.1845647847147938E-4</v>
      </c>
      <c r="L15" s="7"/>
    </row>
    <row r="16" spans="1:12" ht="15.75" thickBot="1" x14ac:dyDescent="0.3">
      <c r="A16" s="16">
        <v>43.954344846424647</v>
      </c>
      <c r="B16" s="16">
        <v>44.499369038050645</v>
      </c>
      <c r="J16" s="8" t="s">
        <v>20</v>
      </c>
      <c r="K16" s="11">
        <v>2.0095752371292388</v>
      </c>
      <c r="L16" s="8"/>
    </row>
    <row r="17" spans="1:35" x14ac:dyDescent="0.25">
      <c r="A17" s="16">
        <v>45.432780780101893</v>
      </c>
      <c r="B17" s="16">
        <v>44.818125330522889</v>
      </c>
    </row>
    <row r="18" spans="1:35" x14ac:dyDescent="0.25">
      <c r="A18" s="16">
        <v>45.299471594189527</v>
      </c>
      <c r="B18" s="16">
        <v>45.614003680413589</v>
      </c>
    </row>
    <row r="19" spans="1:35" x14ac:dyDescent="0.25">
      <c r="A19" s="16">
        <v>44.999598685462843</v>
      </c>
      <c r="B19" s="16">
        <v>44.515780301509949</v>
      </c>
    </row>
    <row r="20" spans="1:35" x14ac:dyDescent="0.25">
      <c r="A20" s="16">
        <v>45.769794041843852</v>
      </c>
      <c r="B20" s="16">
        <v>43.908979647341766</v>
      </c>
    </row>
    <row r="21" spans="1:35" x14ac:dyDescent="0.25">
      <c r="A21" s="16">
        <v>45.385465455110534</v>
      </c>
      <c r="B21" s="16">
        <v>44.150760855729459</v>
      </c>
    </row>
    <row r="22" spans="1:35" x14ac:dyDescent="0.25">
      <c r="A22" s="16">
        <v>45.885743247636128</v>
      </c>
      <c r="B22" s="16">
        <v>43.783611487044254</v>
      </c>
    </row>
    <row r="23" spans="1:35" x14ac:dyDescent="0.25">
      <c r="A23" s="16">
        <v>44.684773115404823</v>
      </c>
      <c r="B23" s="16">
        <v>44.331330796951079</v>
      </c>
    </row>
    <row r="24" spans="1:35" x14ac:dyDescent="0.25">
      <c r="A24" s="16">
        <v>44.880627683523926</v>
      </c>
      <c r="B24" s="16">
        <v>44.362004642636748</v>
      </c>
    </row>
    <row r="25" spans="1:35" x14ac:dyDescent="0.25">
      <c r="A25" s="16">
        <v>45.061756963987136</v>
      </c>
      <c r="B25" s="16">
        <v>44.227646695646399</v>
      </c>
    </row>
    <row r="26" spans="1:35" x14ac:dyDescent="0.25">
      <c r="A26" s="16">
        <v>45.372768909073784</v>
      </c>
      <c r="B26" s="16">
        <v>44.011493342652102</v>
      </c>
      <c r="O26" s="1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35" x14ac:dyDescent="0.25">
      <c r="A27" s="16"/>
      <c r="B27" s="16">
        <v>45.010043491885881</v>
      </c>
    </row>
    <row r="28" spans="1:35" x14ac:dyDescent="0.25">
      <c r="A28" s="16"/>
      <c r="B28" s="16">
        <v>44.291901927892468</v>
      </c>
    </row>
  </sheetData>
  <mergeCells count="1">
    <mergeCell ref="D12:H12"/>
  </mergeCell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5B54-83D0-4D22-AD72-5F0290F6EBE1}">
  <dimension ref="A1:AP27"/>
  <sheetViews>
    <sheetView workbookViewId="0">
      <selection activeCell="E9" sqref="E9"/>
    </sheetView>
  </sheetViews>
  <sheetFormatPr defaultRowHeight="15" x14ac:dyDescent="0.25"/>
  <cols>
    <col min="1" max="1" width="12.7109375" bestFit="1" customWidth="1"/>
    <col min="2" max="2" width="12" bestFit="1" customWidth="1"/>
    <col min="4" max="4" width="36.140625" bestFit="1" customWidth="1"/>
    <col min="5" max="5" width="9.140625" customWidth="1"/>
    <col min="10" max="10" width="22.140625" customWidth="1"/>
    <col min="11" max="11" width="13.42578125" customWidth="1"/>
    <col min="12" max="12" width="14" customWidth="1"/>
    <col min="15" max="15" width="7.7109375" bestFit="1" customWidth="1"/>
    <col min="16" max="35" width="9.5703125" bestFit="1" customWidth="1"/>
  </cols>
  <sheetData>
    <row r="1" spans="1:12" x14ac:dyDescent="0.25">
      <c r="A1" s="1" t="s">
        <v>21</v>
      </c>
      <c r="B1" s="1" t="s">
        <v>22</v>
      </c>
      <c r="D1" s="1" t="s">
        <v>2</v>
      </c>
      <c r="E1" s="1" t="s">
        <v>3</v>
      </c>
    </row>
    <row r="2" spans="1:12" x14ac:dyDescent="0.25">
      <c r="A2" s="16">
        <v>190.53081976147951</v>
      </c>
      <c r="B2" s="16">
        <v>190.51845933184086</v>
      </c>
      <c r="D2" s="1" t="s">
        <v>6</v>
      </c>
      <c r="E2" s="4">
        <f>COUNT(A2:A26)</f>
        <v>20</v>
      </c>
      <c r="F2" s="4">
        <f>COUNT(B2:B26)</f>
        <v>25</v>
      </c>
    </row>
    <row r="3" spans="1:12" x14ac:dyDescent="0.25">
      <c r="A3" s="16">
        <v>190.70691157816327</v>
      </c>
      <c r="B3" s="16">
        <v>191.86782546178438</v>
      </c>
      <c r="D3" s="1" t="s">
        <v>12</v>
      </c>
      <c r="E3" s="2">
        <f>AVERAGE(A2:A26)</f>
        <v>190.1303261853991</v>
      </c>
      <c r="F3" s="2">
        <f>AVERAGE(B2:B26)</f>
        <v>190.45521413893584</v>
      </c>
    </row>
    <row r="4" spans="1:12" x14ac:dyDescent="0.25">
      <c r="A4" s="16">
        <v>190.68514168560796</v>
      </c>
      <c r="B4" s="16">
        <v>191.71020093502011</v>
      </c>
      <c r="D4" s="1" t="s">
        <v>23</v>
      </c>
      <c r="E4" s="17">
        <f>_xlfn.VAR.S(A2:A26)</f>
        <v>0.22166152994897328</v>
      </c>
      <c r="F4" s="17">
        <f>_xlfn.VAR.S(B2:B26)</f>
        <v>0.32967077889222052</v>
      </c>
      <c r="J4" t="s">
        <v>24</v>
      </c>
    </row>
    <row r="5" spans="1:12" ht="15.75" thickBot="1" x14ac:dyDescent="0.3">
      <c r="A5" s="16">
        <v>189.32068021735176</v>
      </c>
      <c r="B5" s="16">
        <v>189.7100697454589</v>
      </c>
      <c r="E5" s="6" t="s">
        <v>9</v>
      </c>
      <c r="F5" s="6" t="s">
        <v>10</v>
      </c>
    </row>
    <row r="6" spans="1:12" x14ac:dyDescent="0.25">
      <c r="A6" s="16">
        <v>189.93106712281588</v>
      </c>
      <c r="B6" s="16">
        <v>189.79865680314833</v>
      </c>
      <c r="D6" s="1" t="s">
        <v>1</v>
      </c>
      <c r="E6" s="2">
        <v>0.05</v>
      </c>
      <c r="J6" s="9"/>
      <c r="K6" s="9" t="s">
        <v>21</v>
      </c>
      <c r="L6" s="9" t="s">
        <v>22</v>
      </c>
    </row>
    <row r="7" spans="1:12" x14ac:dyDescent="0.25">
      <c r="A7" s="16">
        <v>189.65363485898706</v>
      </c>
      <c r="B7" s="16">
        <v>190.82982711672958</v>
      </c>
      <c r="J7" s="7" t="s">
        <v>13</v>
      </c>
      <c r="K7" s="10">
        <v>190.1303261853991</v>
      </c>
      <c r="L7" s="10">
        <v>190.45521413893584</v>
      </c>
    </row>
    <row r="8" spans="1:12" x14ac:dyDescent="0.25">
      <c r="A8" s="16">
        <v>189.6291978732188</v>
      </c>
      <c r="B8" s="16">
        <v>191.09171270549996</v>
      </c>
      <c r="D8" s="1" t="s">
        <v>0</v>
      </c>
      <c r="E8" s="3">
        <f>(E3-F3)/SQRT(E4/E2+F4/F2)</f>
        <v>-2.0854488704583698</v>
      </c>
      <c r="J8" s="7" t="s">
        <v>14</v>
      </c>
      <c r="K8" s="10">
        <v>0.22166152994897328</v>
      </c>
      <c r="L8" s="10">
        <v>0.32967077889222052</v>
      </c>
    </row>
    <row r="9" spans="1:12" x14ac:dyDescent="0.25">
      <c r="A9" s="16">
        <v>190.15749492376926</v>
      </c>
      <c r="B9" s="16">
        <v>190.59191182925861</v>
      </c>
      <c r="D9" s="5" t="s">
        <v>4</v>
      </c>
      <c r="E9" s="3">
        <f>_xlfn.T.TEST(A2:A21,B2:B26,2,3)</f>
        <v>4.3004302313513279E-2</v>
      </c>
      <c r="F9" s="3">
        <f>TTEST(A2:A21,B2:B26,2,3)</f>
        <v>4.3004302313513279E-2</v>
      </c>
      <c r="J9" s="7" t="s">
        <v>15</v>
      </c>
      <c r="K9" s="7">
        <v>20</v>
      </c>
      <c r="L9" s="7">
        <v>25</v>
      </c>
    </row>
    <row r="10" spans="1:12" x14ac:dyDescent="0.25">
      <c r="A10" s="16">
        <v>189.88062768352393</v>
      </c>
      <c r="B10" s="16">
        <v>190.10827494760451</v>
      </c>
      <c r="E10" s="6" t="s">
        <v>7</v>
      </c>
      <c r="F10" s="6" t="s">
        <v>8</v>
      </c>
      <c r="J10" s="7" t="s">
        <v>16</v>
      </c>
      <c r="K10" s="7">
        <v>0</v>
      </c>
      <c r="L10" s="7"/>
    </row>
    <row r="11" spans="1:12" x14ac:dyDescent="0.25">
      <c r="A11" s="16">
        <v>190.15777629869262</v>
      </c>
      <c r="B11" s="16">
        <v>190.59553218660585</v>
      </c>
      <c r="J11" s="7" t="s">
        <v>5</v>
      </c>
      <c r="K11" s="7">
        <v>43</v>
      </c>
      <c r="L11" s="7"/>
    </row>
    <row r="12" spans="1:12" x14ac:dyDescent="0.25">
      <c r="A12" s="16">
        <v>189.86708360211196</v>
      </c>
      <c r="B12" s="16">
        <v>190.91843918552331</v>
      </c>
      <c r="D12" s="18" t="str">
        <f>IF(E9&gt;E6,"Nezamítáme nulovou hypotézu","Zamítáme nulovou hypotézu")</f>
        <v>Zamítáme nulovou hypotézu</v>
      </c>
      <c r="E12" s="19"/>
      <c r="F12" s="19"/>
      <c r="G12" s="19"/>
      <c r="H12" s="20"/>
      <c r="J12" s="12" t="s">
        <v>11</v>
      </c>
      <c r="K12" s="13">
        <v>-2.0854488704583698</v>
      </c>
      <c r="L12" s="7"/>
    </row>
    <row r="13" spans="1:12" x14ac:dyDescent="0.25">
      <c r="A13" s="16">
        <v>190.81114876593347</v>
      </c>
      <c r="B13" s="16">
        <v>190.10629679662816</v>
      </c>
      <c r="D13" s="5"/>
      <c r="J13" s="7" t="s">
        <v>17</v>
      </c>
      <c r="K13" s="10">
        <v>2.1499463724983712E-2</v>
      </c>
      <c r="L13" s="7"/>
    </row>
    <row r="14" spans="1:12" x14ac:dyDescent="0.25">
      <c r="A14" s="16">
        <v>190.35090067740384</v>
      </c>
      <c r="B14" s="16">
        <v>190.16401446727104</v>
      </c>
      <c r="J14" s="7" t="s">
        <v>18</v>
      </c>
      <c r="K14" s="10">
        <v>1.6810707032025196</v>
      </c>
      <c r="L14" s="7"/>
    </row>
    <row r="15" spans="1:12" x14ac:dyDescent="0.25">
      <c r="A15" s="16">
        <v>189.60921059027896</v>
      </c>
      <c r="B15" s="16">
        <v>190.00247456581565</v>
      </c>
      <c r="J15" s="12" t="s">
        <v>19</v>
      </c>
      <c r="K15" s="13">
        <v>4.2998927449967424E-2</v>
      </c>
      <c r="L15" s="7"/>
    </row>
    <row r="16" spans="1:12" ht="15.75" thickBot="1" x14ac:dyDescent="0.3">
      <c r="A16" s="16">
        <v>190.38187067730178</v>
      </c>
      <c r="B16" s="16">
        <v>190.19418922773912</v>
      </c>
      <c r="J16" s="14" t="s">
        <v>20</v>
      </c>
      <c r="K16" s="15">
        <v>2.0166921992278248</v>
      </c>
      <c r="L16" s="8"/>
    </row>
    <row r="17" spans="1:42" x14ac:dyDescent="0.25">
      <c r="A17" s="16">
        <v>190.85053216025699</v>
      </c>
      <c r="B17" s="16">
        <v>190.20659359860292</v>
      </c>
    </row>
    <row r="18" spans="1:42" x14ac:dyDescent="0.25">
      <c r="A18" s="16">
        <v>189.79747826728271</v>
      </c>
      <c r="B18" s="16">
        <v>190.03263341012644</v>
      </c>
    </row>
    <row r="19" spans="1:42" x14ac:dyDescent="0.25">
      <c r="A19" s="16">
        <v>189.90501351021521</v>
      </c>
      <c r="B19" s="16">
        <v>190.37341311680211</v>
      </c>
      <c r="Q19" s="1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 x14ac:dyDescent="0.25">
      <c r="A20" s="16">
        <v>190.7237258614623</v>
      </c>
      <c r="B20" s="16">
        <v>190.43851247381826</v>
      </c>
      <c r="Q20" s="1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 x14ac:dyDescent="0.25">
      <c r="A21" s="16">
        <v>189.6562075921247</v>
      </c>
      <c r="B21" s="16">
        <v>190.10462560011365</v>
      </c>
    </row>
    <row r="22" spans="1:42" x14ac:dyDescent="0.25">
      <c r="A22" s="16"/>
      <c r="B22" s="16">
        <v>190.3589430560969</v>
      </c>
    </row>
    <row r="23" spans="1:42" x14ac:dyDescent="0.25">
      <c r="A23" s="16"/>
      <c r="B23" s="16">
        <v>190.27750803736853</v>
      </c>
    </row>
    <row r="24" spans="1:42" x14ac:dyDescent="0.25">
      <c r="A24" s="16"/>
      <c r="B24" s="16">
        <v>189.68885123406653</v>
      </c>
    </row>
    <row r="25" spans="1:42" x14ac:dyDescent="0.25">
      <c r="A25" s="16"/>
      <c r="B25" s="16">
        <v>191.41557012638077</v>
      </c>
    </row>
    <row r="26" spans="1:42" x14ac:dyDescent="0.25">
      <c r="A26" s="16"/>
      <c r="B26" s="16">
        <v>190.27581751409161</v>
      </c>
      <c r="O26" s="1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</row>
    <row r="27" spans="1:42" x14ac:dyDescent="0.25">
      <c r="O27" s="1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</row>
  </sheetData>
  <mergeCells count="1">
    <mergeCell ref="D12:H12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Levostranný test</vt:lpstr>
      <vt:lpstr>Pravostranný test</vt:lpstr>
      <vt:lpstr>Oboustranný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Pešík</dc:creator>
  <cp:lastModifiedBy>Jiří Pešík</cp:lastModifiedBy>
  <dcterms:created xsi:type="dcterms:W3CDTF">2017-04-01T13:35:25Z</dcterms:created>
  <dcterms:modified xsi:type="dcterms:W3CDTF">2019-12-01T18:11:33Z</dcterms:modified>
</cp:coreProperties>
</file>