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0" i="1" l="1"/>
  <c r="R60" i="1"/>
  <c r="R59" i="1"/>
  <c r="R58" i="1"/>
  <c r="I61" i="1"/>
  <c r="S21" i="1"/>
  <c r="I33" i="1"/>
  <c r="S15" i="1" s="1"/>
  <c r="S45" i="1"/>
  <c r="S46" i="1"/>
  <c r="S54" i="1"/>
  <c r="S37" i="1"/>
  <c r="J38" i="1"/>
  <c r="J39" i="1"/>
  <c r="J40" i="1"/>
  <c r="J41" i="1"/>
  <c r="J37" i="1"/>
  <c r="I53" i="1"/>
  <c r="S41" i="1" s="1"/>
  <c r="S24" i="1" l="1"/>
  <c r="S52" i="1"/>
  <c r="S51" i="1"/>
  <c r="S42" i="1"/>
  <c r="S30" i="1"/>
  <c r="S22" i="1"/>
  <c r="S50" i="1"/>
  <c r="S40" i="1"/>
  <c r="S29" i="1"/>
  <c r="S18" i="1"/>
  <c r="S25" i="1"/>
  <c r="S14" i="1"/>
  <c r="S13" i="1"/>
  <c r="S44" i="1"/>
  <c r="S31" i="1"/>
  <c r="S23" i="1"/>
  <c r="S49" i="1"/>
  <c r="S39" i="1"/>
  <c r="S28" i="1"/>
  <c r="S17" i="1"/>
  <c r="S48" i="1"/>
  <c r="S38" i="1"/>
  <c r="S27" i="1"/>
  <c r="S16" i="1"/>
  <c r="S47" i="1"/>
  <c r="S26" i="1"/>
  <c r="C37" i="1"/>
  <c r="R25" i="1"/>
  <c r="R29" i="1"/>
  <c r="R14" i="1"/>
  <c r="R18" i="1"/>
  <c r="H33" i="1"/>
  <c r="R27" i="1" s="1"/>
  <c r="R40" i="1"/>
  <c r="R47" i="1"/>
  <c r="R51" i="1"/>
  <c r="R45" i="1"/>
  <c r="H53" i="1"/>
  <c r="R37" i="1" s="1"/>
  <c r="Q59" i="1"/>
  <c r="D61" i="1"/>
  <c r="E61" i="1"/>
  <c r="F61" i="1"/>
  <c r="O60" i="1" s="1"/>
  <c r="G61" i="1"/>
  <c r="P60" i="1" s="1"/>
  <c r="H61" i="1"/>
  <c r="M59" i="1"/>
  <c r="N59" i="1"/>
  <c r="M60" i="1"/>
  <c r="N60" i="1"/>
  <c r="L58" i="1"/>
  <c r="H36" i="1"/>
  <c r="H58" i="1" s="1"/>
  <c r="Q58" i="1" s="1"/>
  <c r="R36" i="1"/>
  <c r="R44" i="1" s="1"/>
  <c r="R52" i="1" l="1"/>
  <c r="R41" i="1"/>
  <c r="R15" i="1"/>
  <c r="R26" i="1"/>
  <c r="P59" i="1"/>
  <c r="R50" i="1"/>
  <c r="R39" i="1"/>
  <c r="R13" i="1"/>
  <c r="R24" i="1"/>
  <c r="R49" i="1"/>
  <c r="R38" i="1"/>
  <c r="R31" i="1"/>
  <c r="R23" i="1"/>
  <c r="R48" i="1"/>
  <c r="R30" i="1"/>
  <c r="R22" i="1"/>
  <c r="R54" i="1"/>
  <c r="R46" i="1"/>
  <c r="R17" i="1"/>
  <c r="R28" i="1"/>
  <c r="R53" i="1"/>
  <c r="R16" i="1"/>
  <c r="O59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3" i="1"/>
  <c r="L37" i="1"/>
  <c r="L38" i="1"/>
  <c r="L39" i="1"/>
  <c r="L40" i="1"/>
  <c r="L45" i="1"/>
  <c r="L46" i="1"/>
  <c r="L47" i="1"/>
  <c r="L48" i="1"/>
  <c r="L49" i="1"/>
  <c r="L50" i="1"/>
  <c r="L51" i="1"/>
  <c r="L52" i="1"/>
  <c r="L53" i="1"/>
  <c r="L54" i="1"/>
  <c r="L41" i="1"/>
  <c r="M12" i="1"/>
  <c r="N12" i="1"/>
  <c r="O12" i="1"/>
  <c r="P12" i="1"/>
  <c r="Q12" i="1"/>
  <c r="E33" i="1"/>
  <c r="O13" i="1" s="1"/>
  <c r="D33" i="1"/>
  <c r="N13" i="1" s="1"/>
  <c r="C33" i="1"/>
  <c r="M18" i="1" s="1"/>
  <c r="G33" i="1"/>
  <c r="Q13" i="1" s="1"/>
  <c r="F53" i="1"/>
  <c r="P38" i="1" s="1"/>
  <c r="E53" i="1"/>
  <c r="O38" i="1" s="1"/>
  <c r="D53" i="1"/>
  <c r="N37" i="1" s="1"/>
  <c r="C53" i="1"/>
  <c r="M49" i="1" s="1"/>
  <c r="G53" i="1"/>
  <c r="Q38" i="1" s="1"/>
  <c r="F17" i="1"/>
  <c r="F18" i="1"/>
  <c r="F20" i="1"/>
  <c r="F21" i="1"/>
  <c r="F24" i="1"/>
  <c r="F25" i="1"/>
  <c r="F26" i="1"/>
  <c r="F27" i="1"/>
  <c r="F28" i="1"/>
  <c r="F29" i="1"/>
  <c r="F30" i="1"/>
  <c r="F31" i="1"/>
  <c r="F16" i="1"/>
  <c r="C36" i="1"/>
  <c r="F36" i="1"/>
  <c r="E36" i="1"/>
  <c r="E58" i="1" s="1"/>
  <c r="N58" i="1" s="1"/>
  <c r="D36" i="1"/>
  <c r="G36" i="1"/>
  <c r="Q29" i="1" l="1"/>
  <c r="M13" i="1"/>
  <c r="O36" i="1"/>
  <c r="Q36" i="1"/>
  <c r="G58" i="1"/>
  <c r="P58" i="1" s="1"/>
  <c r="M28" i="1"/>
  <c r="Q27" i="1"/>
  <c r="O49" i="1"/>
  <c r="M27" i="1"/>
  <c r="Q25" i="1"/>
  <c r="Q31" i="1"/>
  <c r="M25" i="1"/>
  <c r="Q23" i="1"/>
  <c r="P36" i="1"/>
  <c r="F58" i="1"/>
  <c r="O58" i="1" s="1"/>
  <c r="M23" i="1"/>
  <c r="Q18" i="1"/>
  <c r="O31" i="1"/>
  <c r="M17" i="1"/>
  <c r="Q16" i="1"/>
  <c r="N31" i="1"/>
  <c r="N36" i="1"/>
  <c r="D58" i="1"/>
  <c r="M58" i="1" s="1"/>
  <c r="M16" i="1"/>
  <c r="Q14" i="1"/>
  <c r="M31" i="1"/>
  <c r="M14" i="1"/>
  <c r="M36" i="1"/>
  <c r="O47" i="1"/>
  <c r="O45" i="1"/>
  <c r="O37" i="1"/>
  <c r="O41" i="1"/>
  <c r="O53" i="1"/>
  <c r="O51" i="1"/>
  <c r="N54" i="1"/>
  <c r="N50" i="1"/>
  <c r="N46" i="1"/>
  <c r="N38" i="1"/>
  <c r="Q53" i="1"/>
  <c r="Q49" i="1"/>
  <c r="Q45" i="1"/>
  <c r="Q37" i="1"/>
  <c r="M50" i="1"/>
  <c r="Q52" i="1"/>
  <c r="Q48" i="1"/>
  <c r="Q40" i="1"/>
  <c r="M38" i="1"/>
  <c r="N52" i="1"/>
  <c r="N48" i="1"/>
  <c r="N40" i="1"/>
  <c r="Q41" i="1"/>
  <c r="Q51" i="1"/>
  <c r="Q47" i="1"/>
  <c r="Q39" i="1"/>
  <c r="O39" i="1"/>
  <c r="Q54" i="1"/>
  <c r="Q50" i="1"/>
  <c r="Q46" i="1"/>
  <c r="M26" i="1"/>
  <c r="M15" i="1"/>
  <c r="O29" i="1"/>
  <c r="O27" i="1"/>
  <c r="O25" i="1"/>
  <c r="O23" i="1"/>
  <c r="O18" i="1"/>
  <c r="O16" i="1"/>
  <c r="O14" i="1"/>
  <c r="M37" i="1"/>
  <c r="M48" i="1"/>
  <c r="P41" i="1"/>
  <c r="P53" i="1"/>
  <c r="P51" i="1"/>
  <c r="P49" i="1"/>
  <c r="P47" i="1"/>
  <c r="P45" i="1"/>
  <c r="P39" i="1"/>
  <c r="P37" i="1"/>
  <c r="N27" i="1"/>
  <c r="N23" i="1"/>
  <c r="N18" i="1"/>
  <c r="N16" i="1"/>
  <c r="N14" i="1"/>
  <c r="M41" i="1"/>
  <c r="M47" i="1"/>
  <c r="M24" i="1"/>
  <c r="Q30" i="1"/>
  <c r="Q28" i="1"/>
  <c r="Q26" i="1"/>
  <c r="Q24" i="1"/>
  <c r="Q22" i="1"/>
  <c r="Q17" i="1"/>
  <c r="Q15" i="1"/>
  <c r="M54" i="1"/>
  <c r="M46" i="1"/>
  <c r="N41" i="1"/>
  <c r="N53" i="1"/>
  <c r="N51" i="1"/>
  <c r="N49" i="1"/>
  <c r="N47" i="1"/>
  <c r="N45" i="1"/>
  <c r="N39" i="1"/>
  <c r="N29" i="1"/>
  <c r="M30" i="1"/>
  <c r="M22" i="1"/>
  <c r="O30" i="1"/>
  <c r="O28" i="1"/>
  <c r="O26" i="1"/>
  <c r="O24" i="1"/>
  <c r="O22" i="1"/>
  <c r="O17" i="1"/>
  <c r="O15" i="1"/>
  <c r="M52" i="1"/>
  <c r="M40" i="1"/>
  <c r="P54" i="1"/>
  <c r="P52" i="1"/>
  <c r="P50" i="1"/>
  <c r="P48" i="1"/>
  <c r="P46" i="1"/>
  <c r="P40" i="1"/>
  <c r="N25" i="1"/>
  <c r="M53" i="1"/>
  <c r="M45" i="1"/>
  <c r="M29" i="1"/>
  <c r="N30" i="1"/>
  <c r="N28" i="1"/>
  <c r="N26" i="1"/>
  <c r="N24" i="1"/>
  <c r="N22" i="1"/>
  <c r="N17" i="1"/>
  <c r="N15" i="1"/>
  <c r="M51" i="1"/>
  <c r="M39" i="1"/>
  <c r="O54" i="1"/>
  <c r="O52" i="1"/>
  <c r="O50" i="1"/>
  <c r="O48" i="1"/>
  <c r="O46" i="1"/>
  <c r="O40" i="1"/>
  <c r="F33" i="1"/>
  <c r="P18" i="1" s="1"/>
  <c r="P17" i="1" l="1"/>
  <c r="P14" i="1"/>
  <c r="P31" i="1"/>
  <c r="P30" i="1"/>
  <c r="P28" i="1"/>
  <c r="P23" i="1"/>
  <c r="P29" i="1"/>
  <c r="P15" i="1"/>
  <c r="P24" i="1"/>
  <c r="P13" i="1"/>
  <c r="P22" i="1"/>
  <c r="P16" i="1"/>
  <c r="P25" i="1"/>
  <c r="P27" i="1"/>
  <c r="P26" i="1"/>
</calcChain>
</file>

<file path=xl/sharedStrings.xml><?xml version="1.0" encoding="utf-8"?>
<sst xmlns="http://schemas.openxmlformats.org/spreadsheetml/2006/main" count="48" uniqueCount="46">
  <si>
    <t>https://www.digitaldjtips.com/2019/02/final-results-are-in-for-the-worlds-biggest-digital-dj-survey/</t>
  </si>
  <si>
    <t>https://www.digitaldjtips.com/2018/03/2017-dj-census/</t>
  </si>
  <si>
    <t>https://www.digitaldjtips.com/2017/02/the-worlds-biggest-dj-survey-results-are-in/</t>
  </si>
  <si>
    <t>https://www.digitaldjtips.com/2016/02/results-biggest-digital-dj-survey-around/</t>
  </si>
  <si>
    <t>https://www.digitaldjtips.com/2014/11/results-worlds-biggest-digital-dj-survey/</t>
  </si>
  <si>
    <t>sum</t>
  </si>
  <si>
    <t>eye-balled data</t>
  </si>
  <si>
    <t>eye-balled + normalized data</t>
  </si>
  <si>
    <t>Other</t>
  </si>
  <si>
    <t>Tech House</t>
  </si>
  <si>
    <t>Techno</t>
  </si>
  <si>
    <t>Drum and bass / Trap</t>
  </si>
  <si>
    <t>Pop</t>
  </si>
  <si>
    <t>Disco</t>
  </si>
  <si>
    <t>Trance</t>
  </si>
  <si>
    <t>Latin / Reggaeton</t>
  </si>
  <si>
    <t>EDM / Big room house</t>
  </si>
  <si>
    <t>HipHop / R&amp;B</t>
  </si>
  <si>
    <t>Soca / Reggae</t>
  </si>
  <si>
    <t>Trap</t>
  </si>
  <si>
    <t>Funk</t>
  </si>
  <si>
    <t>Indie dance</t>
  </si>
  <si>
    <t>Serato DJ</t>
  </si>
  <si>
    <t>Traktor Pro</t>
  </si>
  <si>
    <t>Virtual DJ</t>
  </si>
  <si>
    <t>DJay Pro (mac)</t>
  </si>
  <si>
    <t>Ableton Live</t>
  </si>
  <si>
    <t>DJay 2 (ios)</t>
  </si>
  <si>
    <t>Mixxx</t>
  </si>
  <si>
    <t>DJuced</t>
  </si>
  <si>
    <t>Traktor DJ (ios)</t>
  </si>
  <si>
    <t>Mixvibes</t>
  </si>
  <si>
    <t>Traktor DJ (PC/Mac)</t>
  </si>
  <si>
    <t>Serato Scratch / Live</t>
  </si>
  <si>
    <t>Djay (mac)</t>
  </si>
  <si>
    <t>https://www.digitaldjtips.com/2020/02/highlights-from-the-global-digital-dj-census-2020/</t>
  </si>
  <si>
    <t>2019</t>
  </si>
  <si>
    <t>Delta (%)</t>
  </si>
  <si>
    <t>windows</t>
  </si>
  <si>
    <t>mac</t>
  </si>
  <si>
    <t>SUM</t>
  </si>
  <si>
    <t>Downtempo / Lounge / Chillout</t>
  </si>
  <si>
    <t>Windows</t>
  </si>
  <si>
    <t>MAC</t>
  </si>
  <si>
    <t>RekordBox</t>
  </si>
  <si>
    <t>House / Deep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</si>
</sst>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1" applyNumberFormat="1"/>
    <xf numFmtId="0" fontId="0" fillId="0" borderId="1" xfId="0" applyNumberFormat="1" applyBorder="1"/>
    <xf numFmtId="0" fontId="0" fillId="0" borderId="0" xfId="0" applyNumberFormat="1" applyBorder="1"/>
    <xf numFmtId="0" fontId="1" fillId="0" borderId="0" xfId="1"/>
    <xf numFmtId="46" fontId="0" fillId="0" borderId="0" xfId="0" quotePrefix="1" applyNumberFormat="1" applyAlignment="1">
      <alignment horizontal="right"/>
    </xf>
    <xf numFmtId="0" fontId="0" fillId="0" borderId="0" xfId="0" applyNumberFormat="1" applyFill="1" applyBorder="1"/>
    <xf numFmtId="0" fontId="2" fillId="0" borderId="0" xfId="0" applyNumberFormat="1" applyFont="1"/>
    <xf numFmtId="0" fontId="3" fillId="0" borderId="0" xfId="0" applyNumberFormat="1" applyFont="1"/>
    <xf numFmtId="164" fontId="0" fillId="0" borderId="0" xfId="0" applyNumberFormat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DigDJTips global census - The</a:t>
            </a:r>
            <a:r>
              <a:rPr lang="en-US" baseline="0"/>
              <a:t> </a:t>
            </a:r>
            <a:r>
              <a:rPr lang="en-US"/>
              <a:t>genre you mostly play (pt1)</a:t>
            </a:r>
          </a:p>
        </c:rich>
      </c:tx>
      <c:layout>
        <c:manualLayout>
          <c:xMode val="edge"/>
          <c:yMode val="edge"/>
          <c:x val="0.10326601470374318"/>
          <c:y val="8.99471011890723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920455468328866E-2"/>
          <c:y val="0.10423514546524557"/>
          <c:w val="0.68238246062126262"/>
          <c:h val="0.82094011475243878"/>
        </c:manualLayout>
      </c:layout>
      <c:lineChart>
        <c:grouping val="standar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HipHop / R&amp;B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Sheet1!$M$13:$S$13</c:f>
              <c:numCache>
                <c:formatCode>General</c:formatCode>
                <c:ptCount val="7"/>
                <c:pt idx="0">
                  <c:v>11.9</c:v>
                </c:pt>
                <c:pt idx="1">
                  <c:v>14.5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15.1</c:v>
                </c:pt>
                <c:pt idx="6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EDM / Big room house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Sheet1!$M$14:$S$14</c:f>
              <c:numCache>
                <c:formatCode>General</c:formatCode>
                <c:ptCount val="7"/>
                <c:pt idx="0">
                  <c:v>14.2</c:v>
                </c:pt>
                <c:pt idx="1">
                  <c:v>13.1</c:v>
                </c:pt>
                <c:pt idx="2">
                  <c:v>13.9</c:v>
                </c:pt>
                <c:pt idx="3">
                  <c:v>14</c:v>
                </c:pt>
                <c:pt idx="4">
                  <c:v>14.4</c:v>
                </c:pt>
                <c:pt idx="5">
                  <c:v>12.5</c:v>
                </c:pt>
                <c:pt idx="6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Sheet1!$M$15:$S$15</c:f>
              <c:numCache>
                <c:formatCode>General</c:formatCode>
                <c:ptCount val="7"/>
                <c:pt idx="0">
                  <c:v>6.2</c:v>
                </c:pt>
                <c:pt idx="1">
                  <c:v>6.5</c:v>
                </c:pt>
                <c:pt idx="2">
                  <c:v>7.7</c:v>
                </c:pt>
                <c:pt idx="3">
                  <c:v>12</c:v>
                </c:pt>
                <c:pt idx="4">
                  <c:v>12.4</c:v>
                </c:pt>
                <c:pt idx="5">
                  <c:v>12.6</c:v>
                </c:pt>
                <c:pt idx="6">
                  <c:v>9.6999999999999993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Sheet1!$L$16</c:f>
              <c:strCache>
                <c:ptCount val="1"/>
                <c:pt idx="0">
                  <c:v>House / Deep House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Sheet1!$M$16:$S$16</c:f>
              <c:numCache>
                <c:formatCode>General</c:formatCode>
                <c:ptCount val="7"/>
                <c:pt idx="0">
                  <c:v>13.3</c:v>
                </c:pt>
                <c:pt idx="1">
                  <c:v>13.1</c:v>
                </c:pt>
                <c:pt idx="2">
                  <c:v>13.9</c:v>
                </c:pt>
                <c:pt idx="3">
                  <c:v>10</c:v>
                </c:pt>
                <c:pt idx="4">
                  <c:v>9.3000000000000007</c:v>
                </c:pt>
                <c:pt idx="5">
                  <c:v>8.8000000000000007</c:v>
                </c:pt>
                <c:pt idx="6">
                  <c:v>19.600000000000001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Sheet1!$L$17</c:f>
              <c:strCache>
                <c:ptCount val="1"/>
                <c:pt idx="0">
                  <c:v>Tech House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Sheet1!$M$17:$S$17</c:f>
              <c:numCache>
                <c:formatCode>General</c:formatCode>
                <c:ptCount val="7"/>
                <c:pt idx="0">
                  <c:v>10.5</c:v>
                </c:pt>
                <c:pt idx="1">
                  <c:v>9.9</c:v>
                </c:pt>
                <c:pt idx="2">
                  <c:v>9.1</c:v>
                </c:pt>
                <c:pt idx="3">
                  <c:v>8</c:v>
                </c:pt>
                <c:pt idx="4">
                  <c:v>8.1999999999999993</c:v>
                </c:pt>
                <c:pt idx="5">
                  <c:v>9.6999999999999993</c:v>
                </c:pt>
                <c:pt idx="6">
                  <c:v>9.5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Sheet1!$L$18</c:f>
              <c:strCache>
                <c:ptCount val="1"/>
                <c:pt idx="0">
                  <c:v>Techno</c:v>
                </c:pt>
              </c:strCache>
            </c:strRef>
          </c:tx>
          <c:marker>
            <c:symbol val="none"/>
          </c:marker>
          <c:cat>
            <c:numRef>
              <c:f>Sheet1!$M$12:$S$12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Sheet1!$M$18:$S$18</c:f>
              <c:numCache>
                <c:formatCode>General</c:formatCode>
                <c:ptCount val="7"/>
                <c:pt idx="0">
                  <c:v>7.9</c:v>
                </c:pt>
                <c:pt idx="1">
                  <c:v>8.5</c:v>
                </c:pt>
                <c:pt idx="2">
                  <c:v>7.3</c:v>
                </c:pt>
                <c:pt idx="3">
                  <c:v>7</c:v>
                </c:pt>
                <c:pt idx="4">
                  <c:v>7.2</c:v>
                </c:pt>
                <c:pt idx="5">
                  <c:v>8.4</c:v>
                </c:pt>
                <c:pt idx="6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78912"/>
        <c:axId val="197608576"/>
      </c:lineChart>
      <c:catAx>
        <c:axId val="1974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608576"/>
        <c:crosses val="autoZero"/>
        <c:auto val="1"/>
        <c:lblAlgn val="ctr"/>
        <c:lblOffset val="100"/>
        <c:noMultiLvlLbl val="0"/>
      </c:catAx>
      <c:valAx>
        <c:axId val="197608576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7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87781376946319"/>
          <c:y val="0.39660854833838316"/>
          <c:w val="0.20873892111062237"/>
          <c:h val="0.28940524732599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The genre you mostly play (pt2)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Drum and bass / Trap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Sheet1!$M$22:$R$22</c:f>
              <c:numCache>
                <c:formatCode>General</c:formatCode>
                <c:ptCount val="6"/>
                <c:pt idx="0">
                  <c:v>7.9</c:v>
                </c:pt>
                <c:pt idx="1">
                  <c:v>8</c:v>
                </c:pt>
                <c:pt idx="2">
                  <c:v>7.1</c:v>
                </c:pt>
                <c:pt idx="3">
                  <c:v>7</c:v>
                </c:pt>
                <c:pt idx="4">
                  <c:v>6.2</c:v>
                </c:pt>
                <c:pt idx="5">
                  <c:v>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Pop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Sheet1!$M$23:$R$23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11.9</c:v>
                </c:pt>
                <c:pt idx="2">
                  <c:v>10.8</c:v>
                </c:pt>
                <c:pt idx="3">
                  <c:v>7</c:v>
                </c:pt>
                <c:pt idx="4">
                  <c:v>6.2</c:v>
                </c:pt>
                <c:pt idx="5">
                  <c:v>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Sheet1!$L$24</c:f>
              <c:strCache>
                <c:ptCount val="1"/>
                <c:pt idx="0">
                  <c:v>Disco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Sheet1!$M$24:$R$24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4.0999999999999996</c:v>
                </c:pt>
                <c:pt idx="5">
                  <c:v>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Sheet1!$L$25</c:f>
              <c:strCache>
                <c:ptCount val="1"/>
                <c:pt idx="0">
                  <c:v>Trance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Sheet1!$M$25:$R$25</c:f>
              <c:numCache>
                <c:formatCode>General</c:formatCode>
                <c:ptCount val="6"/>
                <c:pt idx="0">
                  <c:v>5.2</c:v>
                </c:pt>
                <c:pt idx="1">
                  <c:v>5.0999999999999996</c:v>
                </c:pt>
                <c:pt idx="2">
                  <c:v>3.8</c:v>
                </c:pt>
                <c:pt idx="3">
                  <c:v>4</c:v>
                </c:pt>
                <c:pt idx="4">
                  <c:v>4.0999999999999996</c:v>
                </c:pt>
                <c:pt idx="5">
                  <c:v>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Sheet1!$L$26</c:f>
              <c:strCache>
                <c:ptCount val="1"/>
                <c:pt idx="0">
                  <c:v>Latin / Reggaeton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Sheet1!$M$26:$R$26</c:f>
              <c:numCache>
                <c:formatCode>General</c:formatCode>
                <c:ptCount val="6"/>
                <c:pt idx="0">
                  <c:v>3.4</c:v>
                </c:pt>
                <c:pt idx="1">
                  <c:v>4.5</c:v>
                </c:pt>
                <c:pt idx="2">
                  <c:v>3.5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Sheet1!$L$27</c:f>
              <c:strCache>
                <c:ptCount val="1"/>
                <c:pt idx="0">
                  <c:v>Soca / Reggae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Sheet1!$M$27:$R$27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</c:v>
                </c:pt>
                <c:pt idx="3">
                  <c:v>2</c:v>
                </c:pt>
                <c:pt idx="4">
                  <c:v>2.1</c:v>
                </c:pt>
                <c:pt idx="5">
                  <c:v>1.8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Sheet1!$L$28</c:f>
              <c:strCache>
                <c:ptCount val="1"/>
                <c:pt idx="0">
                  <c:v>Trap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Sheet1!$M$28:$R$28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2.1</c:v>
                </c:pt>
                <c:pt idx="5">
                  <c:v>0.9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Sheet1!$L$29</c:f>
              <c:strCache>
                <c:ptCount val="1"/>
                <c:pt idx="0">
                  <c:v>Funk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Sheet1!$M$29:$R$29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2.1</c:v>
                </c:pt>
                <c:pt idx="5">
                  <c:v>1.6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Sheet1!$L$30</c:f>
              <c:strCache>
                <c:ptCount val="1"/>
                <c:pt idx="0">
                  <c:v>Downtempo / Lounge / Chillout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Sheet1!$M$30:$R$30</c:f>
              <c:numCache>
                <c:formatCode>General</c:formatCode>
                <c:ptCount val="6"/>
                <c:pt idx="0">
                  <c:v>5.7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Sheet1!$L$31</c:f>
              <c:strCache>
                <c:ptCount val="1"/>
                <c:pt idx="0">
                  <c:v>Indie dance</c:v>
                </c:pt>
              </c:strCache>
            </c:strRef>
          </c:tx>
          <c:marker>
            <c:symbol val="none"/>
          </c:marker>
          <c:cat>
            <c:numRef>
              <c:f>Sheet1!$M$21:$R$21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Sheet1!$M$31:$R$31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6752"/>
        <c:axId val="197610880"/>
      </c:lineChart>
      <c:catAx>
        <c:axId val="1973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610880"/>
        <c:crosses val="autoZero"/>
        <c:auto val="1"/>
        <c:lblAlgn val="ctr"/>
        <c:lblOffset val="100"/>
        <c:noMultiLvlLbl val="0"/>
      </c:catAx>
      <c:valAx>
        <c:axId val="1976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/>
              <a:t> global census - DJ Software (pt1)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99937061827397E-2"/>
          <c:y val="0.1109834774525254"/>
          <c:w val="0.82696935453749054"/>
          <c:h val="0.82294045519456294"/>
        </c:manualLayout>
      </c:layout>
      <c:lineChart>
        <c:grouping val="standard"/>
        <c:varyColors val="0"/>
        <c:ser>
          <c:idx val="5"/>
          <c:order val="5"/>
          <c:tx>
            <c:strRef>
              <c:f>Sheet1!$L$37</c:f>
              <c:strCache>
                <c:ptCount val="1"/>
                <c:pt idx="0">
                  <c:v>Serato DJ</c:v>
                </c:pt>
              </c:strCache>
            </c:strRef>
          </c:tx>
          <c:marker>
            <c:symbol val="none"/>
          </c:marker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Sheet1!$M$37:$S$37</c:f>
              <c:numCache>
                <c:formatCode>General</c:formatCode>
                <c:ptCount val="7"/>
                <c:pt idx="0">
                  <c:v>25.4</c:v>
                </c:pt>
                <c:pt idx="1">
                  <c:v>24.6</c:v>
                </c:pt>
                <c:pt idx="2">
                  <c:v>24.9</c:v>
                </c:pt>
                <c:pt idx="3">
                  <c:v>34.700000000000003</c:v>
                </c:pt>
                <c:pt idx="4">
                  <c:v>32.4</c:v>
                </c:pt>
                <c:pt idx="5">
                  <c:v>33.9</c:v>
                </c:pt>
                <c:pt idx="6">
                  <c:v>33.9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Sheet1!$L$38</c:f>
              <c:strCache>
                <c:ptCount val="1"/>
                <c:pt idx="0">
                  <c:v>RekordBox</c:v>
                </c:pt>
              </c:strCache>
            </c:strRef>
          </c:tx>
          <c:marker>
            <c:symbol val="none"/>
          </c:marker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Sheet1!$M$38:$S$38</c:f>
              <c:numCache>
                <c:formatCode>General</c:formatCode>
                <c:ptCount val="7"/>
                <c:pt idx="0">
                  <c:v>0</c:v>
                </c:pt>
                <c:pt idx="1">
                  <c:v>7.3</c:v>
                </c:pt>
                <c:pt idx="2">
                  <c:v>11.1</c:v>
                </c:pt>
                <c:pt idx="3">
                  <c:v>14.9</c:v>
                </c:pt>
                <c:pt idx="4">
                  <c:v>19.399999999999999</c:v>
                </c:pt>
                <c:pt idx="5">
                  <c:v>24.1</c:v>
                </c:pt>
                <c:pt idx="6">
                  <c:v>31.5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Sheet1!$L$39</c:f>
              <c:strCache>
                <c:ptCount val="1"/>
                <c:pt idx="0">
                  <c:v>Traktor Pro</c:v>
                </c:pt>
              </c:strCache>
            </c:strRef>
          </c:tx>
          <c:marker>
            <c:symbol val="none"/>
          </c:marker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Sheet1!$M$39:$S$39</c:f>
              <c:numCache>
                <c:formatCode>General</c:formatCode>
                <c:ptCount val="7"/>
                <c:pt idx="0">
                  <c:v>26</c:v>
                </c:pt>
                <c:pt idx="1">
                  <c:v>21.2</c:v>
                </c:pt>
                <c:pt idx="2">
                  <c:v>20.6</c:v>
                </c:pt>
                <c:pt idx="3">
                  <c:v>21.8</c:v>
                </c:pt>
                <c:pt idx="4">
                  <c:v>17.600000000000001</c:v>
                </c:pt>
                <c:pt idx="5">
                  <c:v>16.7</c:v>
                </c:pt>
                <c:pt idx="6">
                  <c:v>13.2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Sheet1!$L$40</c:f>
              <c:strCache>
                <c:ptCount val="1"/>
                <c:pt idx="0">
                  <c:v>Virtual DJ</c:v>
                </c:pt>
              </c:strCache>
            </c:strRef>
          </c:tx>
          <c:marker>
            <c:symbol val="none"/>
          </c:marker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Sheet1!$M$40:$S$40</c:f>
              <c:numCache>
                <c:formatCode>General</c:formatCode>
                <c:ptCount val="7"/>
                <c:pt idx="0">
                  <c:v>15.5</c:v>
                </c:pt>
                <c:pt idx="1">
                  <c:v>16.8</c:v>
                </c:pt>
                <c:pt idx="2">
                  <c:v>17.3</c:v>
                </c:pt>
                <c:pt idx="3">
                  <c:v>18.8</c:v>
                </c:pt>
                <c:pt idx="4">
                  <c:v>13.9</c:v>
                </c:pt>
                <c:pt idx="5">
                  <c:v>16.2</c:v>
                </c:pt>
                <c:pt idx="6">
                  <c:v>12.5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Sheet1!$L$41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Sheet1!$M$41:$S$41</c:f>
              <c:numCache>
                <c:formatCode>General</c:formatCode>
                <c:ptCount val="7"/>
                <c:pt idx="0">
                  <c:v>5.5</c:v>
                </c:pt>
                <c:pt idx="1">
                  <c:v>4.5</c:v>
                </c:pt>
                <c:pt idx="2">
                  <c:v>4.3</c:v>
                </c:pt>
                <c:pt idx="3">
                  <c:v>0</c:v>
                </c:pt>
                <c:pt idx="4">
                  <c:v>5.6</c:v>
                </c:pt>
                <c:pt idx="5">
                  <c:v>3.9</c:v>
                </c:pt>
                <c:pt idx="6">
                  <c:v>3.6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Sheet1!$L$37</c:f>
              <c:strCache>
                <c:ptCount val="1"/>
                <c:pt idx="0">
                  <c:v>Serato DJ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Sheet1!$M$37:$S$37</c:f>
              <c:numCache>
                <c:formatCode>General</c:formatCode>
                <c:ptCount val="7"/>
                <c:pt idx="0">
                  <c:v>25.4</c:v>
                </c:pt>
                <c:pt idx="1">
                  <c:v>24.6</c:v>
                </c:pt>
                <c:pt idx="2">
                  <c:v>24.9</c:v>
                </c:pt>
                <c:pt idx="3">
                  <c:v>34.700000000000003</c:v>
                </c:pt>
                <c:pt idx="4">
                  <c:v>32.4</c:v>
                </c:pt>
                <c:pt idx="5">
                  <c:v>33.9</c:v>
                </c:pt>
                <c:pt idx="6">
                  <c:v>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Sheet1!$L$38</c:f>
              <c:strCache>
                <c:ptCount val="1"/>
                <c:pt idx="0">
                  <c:v>RekordBox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6.614333343969829E-2"/>
                  <c:y val="-4.777534275769730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Sheet1!$M$38:$S$38</c:f>
              <c:numCache>
                <c:formatCode>General</c:formatCode>
                <c:ptCount val="7"/>
                <c:pt idx="0">
                  <c:v>0</c:v>
                </c:pt>
                <c:pt idx="1">
                  <c:v>7.3</c:v>
                </c:pt>
                <c:pt idx="2">
                  <c:v>11.1</c:v>
                </c:pt>
                <c:pt idx="3">
                  <c:v>14.9</c:v>
                </c:pt>
                <c:pt idx="4">
                  <c:v>19.399999999999999</c:v>
                </c:pt>
                <c:pt idx="5">
                  <c:v>24.1</c:v>
                </c:pt>
                <c:pt idx="6">
                  <c:v>31.5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</c:f>
              <c:strCache>
                <c:ptCount val="1"/>
                <c:pt idx="0">
                  <c:v>Traktor Pro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0.1266165517690111"/>
                  <c:y val="6.59398263259201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Sheet1!$M$39:$S$39</c:f>
              <c:numCache>
                <c:formatCode>General</c:formatCode>
                <c:ptCount val="7"/>
                <c:pt idx="0">
                  <c:v>26</c:v>
                </c:pt>
                <c:pt idx="1">
                  <c:v>21.2</c:v>
                </c:pt>
                <c:pt idx="2">
                  <c:v>20.6</c:v>
                </c:pt>
                <c:pt idx="3">
                  <c:v>21.8</c:v>
                </c:pt>
                <c:pt idx="4">
                  <c:v>17.600000000000001</c:v>
                </c:pt>
                <c:pt idx="5">
                  <c:v>16.7</c:v>
                </c:pt>
                <c:pt idx="6">
                  <c:v>13.2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Sheet1!$L$40</c:f>
              <c:strCache>
                <c:ptCount val="1"/>
                <c:pt idx="0">
                  <c:v>Virtual DJ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0.12161852998865541"/>
                  <c:y val="9.7590942962361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Sheet1!$M$40:$S$40</c:f>
              <c:numCache>
                <c:formatCode>General</c:formatCode>
                <c:ptCount val="7"/>
                <c:pt idx="0">
                  <c:v>15.5</c:v>
                </c:pt>
                <c:pt idx="1">
                  <c:v>16.8</c:v>
                </c:pt>
                <c:pt idx="2">
                  <c:v>17.3</c:v>
                </c:pt>
                <c:pt idx="3">
                  <c:v>18.8</c:v>
                </c:pt>
                <c:pt idx="4">
                  <c:v>13.9</c:v>
                </c:pt>
                <c:pt idx="5">
                  <c:v>16.2</c:v>
                </c:pt>
                <c:pt idx="6">
                  <c:v>12.5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Sheet1!$L$41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4.8780865642129412E-2"/>
                  <c:y val="-3.69168485675731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numRef>
              <c:f>Sheet1!$M$36:$S$36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Sheet1!$M$41:$S$41</c:f>
              <c:numCache>
                <c:formatCode>General</c:formatCode>
                <c:ptCount val="7"/>
                <c:pt idx="0">
                  <c:v>5.5</c:v>
                </c:pt>
                <c:pt idx="1">
                  <c:v>4.5</c:v>
                </c:pt>
                <c:pt idx="2">
                  <c:v>4.3</c:v>
                </c:pt>
                <c:pt idx="3">
                  <c:v>0</c:v>
                </c:pt>
                <c:pt idx="4">
                  <c:v>5.6</c:v>
                </c:pt>
                <c:pt idx="5">
                  <c:v>3.9</c:v>
                </c:pt>
                <c:pt idx="6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55712"/>
        <c:axId val="212843840"/>
      </c:lineChart>
      <c:catAx>
        <c:axId val="2231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43840"/>
        <c:crosses val="autoZero"/>
        <c:auto val="1"/>
        <c:lblAlgn val="ctr"/>
        <c:lblOffset val="100"/>
        <c:noMultiLvlLbl val="0"/>
      </c:catAx>
      <c:valAx>
        <c:axId val="2128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5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DJ Software (pt2)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Sheet1!$L$45</c:f>
              <c:strCache>
                <c:ptCount val="1"/>
                <c:pt idx="0">
                  <c:v>DJay Pro (mac)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Sheet1!$M$45:$R$45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2.2000000000000002</c:v>
                </c:pt>
                <c:pt idx="2">
                  <c:v>1.6</c:v>
                </c:pt>
                <c:pt idx="3">
                  <c:v>2</c:v>
                </c:pt>
                <c:pt idx="4">
                  <c:v>2.8</c:v>
                </c:pt>
                <c:pt idx="5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Ableton Live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Sheet1!$M$46:$R$46</c:f>
              <c:numCache>
                <c:formatCode>General</c:formatCode>
                <c:ptCount val="6"/>
                <c:pt idx="0">
                  <c:v>9.4</c:v>
                </c:pt>
                <c:pt idx="1">
                  <c:v>9.5</c:v>
                </c:pt>
                <c:pt idx="2">
                  <c:v>9.1999999999999993</c:v>
                </c:pt>
                <c:pt idx="3">
                  <c:v>3</c:v>
                </c:pt>
                <c:pt idx="4">
                  <c:v>2.8</c:v>
                </c:pt>
                <c:pt idx="5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Sheet1!$L$47</c:f>
              <c:strCache>
                <c:ptCount val="1"/>
                <c:pt idx="0">
                  <c:v>DJay 2 (ios)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Sheet1!$M$47:$R$47</c:f>
              <c:numCache>
                <c:formatCode>General</c:formatCode>
                <c:ptCount val="6"/>
                <c:pt idx="0">
                  <c:v>3.3</c:v>
                </c:pt>
                <c:pt idx="1">
                  <c:v>4.5</c:v>
                </c:pt>
                <c:pt idx="2">
                  <c:v>3.3</c:v>
                </c:pt>
                <c:pt idx="3">
                  <c:v>1</c:v>
                </c:pt>
                <c:pt idx="4">
                  <c:v>1.9</c:v>
                </c:pt>
                <c:pt idx="5">
                  <c:v>1.2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Sheet1!$L$48</c:f>
              <c:strCache>
                <c:ptCount val="1"/>
                <c:pt idx="0">
                  <c:v>Mixxx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Sheet1!$M$48:$R$48</c:f>
              <c:numCache>
                <c:formatCode>General</c:formatCode>
                <c:ptCount val="6"/>
                <c:pt idx="0">
                  <c:v>0</c:v>
                </c:pt>
                <c:pt idx="1">
                  <c:v>2.2000000000000002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Sheet1!$L$49</c:f>
              <c:strCache>
                <c:ptCount val="1"/>
                <c:pt idx="0">
                  <c:v>DJuced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Sheet1!$M$49:$R$49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Sheet1!$L$50</c:f>
              <c:strCache>
                <c:ptCount val="1"/>
                <c:pt idx="0">
                  <c:v>Traktor DJ (ios)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Sheet1!$M$50:$R$50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Sheet1!$L$51</c:f>
              <c:strCache>
                <c:ptCount val="1"/>
                <c:pt idx="0">
                  <c:v>Mixvibes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Sheet1!$M$51:$R$51</c:f>
              <c:numCache>
                <c:formatCode>General</c:formatCode>
                <c:ptCount val="6"/>
                <c:pt idx="0">
                  <c:v>1.7</c:v>
                </c:pt>
                <c:pt idx="1">
                  <c:v>1.7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Sheet1!$L$52</c:f>
              <c:strCache>
                <c:ptCount val="1"/>
                <c:pt idx="0">
                  <c:v>Traktor DJ (PC/Mac)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Sheet1!$M$52:$R$52</c:f>
              <c:numCache>
                <c:formatCode>General</c:formatCode>
                <c:ptCount val="6"/>
                <c:pt idx="0">
                  <c:v>5.5</c:v>
                </c:pt>
                <c:pt idx="1">
                  <c:v>5.6</c:v>
                </c:pt>
                <c:pt idx="2">
                  <c:v>5.4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Sheet1!$L$53</c:f>
              <c:strCache>
                <c:ptCount val="1"/>
                <c:pt idx="0">
                  <c:v>Serato Scratch / Live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Sheet1!$M$53:$R$53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Sheet1!$L$54</c:f>
              <c:strCache>
                <c:ptCount val="1"/>
                <c:pt idx="0">
                  <c:v>Djay (mac)</c:v>
                </c:pt>
              </c:strCache>
            </c:strRef>
          </c:tx>
          <c:marker>
            <c:symbol val="none"/>
          </c:marker>
          <c:cat>
            <c:numRef>
              <c:f>Sheet1!$M$44:$R$44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Sheet1!$M$54:$R$54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9312"/>
        <c:axId val="198828032"/>
      </c:lineChart>
      <c:catAx>
        <c:axId val="1973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28032"/>
        <c:crosses val="autoZero"/>
        <c:auto val="1"/>
        <c:lblAlgn val="ctr"/>
        <c:lblOffset val="100"/>
        <c:noMultiLvlLbl val="0"/>
      </c:catAx>
      <c:valAx>
        <c:axId val="1988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DigDJTips</a:t>
            </a:r>
            <a:r>
              <a:rPr lang="en-US" sz="1800" b="1" i="0" baseline="0">
                <a:effectLst/>
              </a:rPr>
              <a:t> global census - Windows vs Mac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Sheet1!$L$59</c:f>
              <c:strCache>
                <c:ptCount val="1"/>
                <c:pt idx="0">
                  <c:v>Windows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6.9849136285868904E-2"/>
                  <c:y val="-6.7910126475269547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Sheet1!$M$59:$R$59</c:f>
              <c:numCache>
                <c:formatCode>General</c:formatCode>
                <c:ptCount val="6"/>
                <c:pt idx="0">
                  <c:v>62</c:v>
                </c:pt>
                <c:pt idx="1">
                  <c:v>65</c:v>
                </c:pt>
                <c:pt idx="2">
                  <c:v>59.4</c:v>
                </c:pt>
                <c:pt idx="3">
                  <c:v>58.5</c:v>
                </c:pt>
                <c:pt idx="4">
                  <c:v>59</c:v>
                </c:pt>
                <c:pt idx="5">
                  <c:v>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Sheet1!$L$60</c:f>
              <c:strCache>
                <c:ptCount val="1"/>
                <c:pt idx="0">
                  <c:v>MAC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"/>
                  <c:y val="-4.621545527681966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035847925396151E-17"/>
                  <c:y val="-3.1995315191644509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4059284731813447E-3"/>
                  <c:y val="-5.6880560340700992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40.6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019761577271151E-3"/>
                  <c:y val="-4.2660420255525841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41.5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8019761577272471E-3"/>
                  <c:y val="-5.332552531940729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4237546996815187E-2"/>
                  <c:y val="-6.0435595361994943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MAC, </a:t>
                    </a:r>
                    <a:r>
                      <a:rPr lang="en-US"/>
                      <a:t>43.4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Sheet1!$M$60:$R$60</c:f>
              <c:numCache>
                <c:formatCode>General</c:formatCode>
                <c:ptCount val="6"/>
                <c:pt idx="0">
                  <c:v>46</c:v>
                </c:pt>
                <c:pt idx="1">
                  <c:v>42</c:v>
                </c:pt>
                <c:pt idx="2">
                  <c:v>40.6</c:v>
                </c:pt>
                <c:pt idx="3">
                  <c:v>41.5</c:v>
                </c:pt>
                <c:pt idx="4">
                  <c:v>41</c:v>
                </c:pt>
                <c:pt idx="5">
                  <c:v>43.4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7264"/>
        <c:axId val="198830336"/>
      </c:lineChart>
      <c:catAx>
        <c:axId val="1973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30336"/>
        <c:crosses val="autoZero"/>
        <c:auto val="1"/>
        <c:lblAlgn val="ctr"/>
        <c:lblOffset val="100"/>
        <c:noMultiLvlLbl val="0"/>
      </c:catAx>
      <c:valAx>
        <c:axId val="198830336"/>
        <c:scaling>
          <c:orientation val="minMax"/>
          <c:min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141366</xdr:colOff>
      <xdr:row>7</xdr:row>
      <xdr:rowOff>178776</xdr:rowOff>
    </xdr:from>
    <xdr:to>
      <xdr:col>32</xdr:col>
      <xdr:colOff>358329</xdr:colOff>
      <xdr:row>31</xdr:row>
      <xdr:rowOff>111540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74217</xdr:colOff>
      <xdr:row>32</xdr:row>
      <xdr:rowOff>19653</xdr:rowOff>
    </xdr:from>
    <xdr:to>
      <xdr:col>33</xdr:col>
      <xdr:colOff>65251</xdr:colOff>
      <xdr:row>57</xdr:row>
      <xdr:rowOff>160846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421945</xdr:colOff>
      <xdr:row>6</xdr:row>
      <xdr:rowOff>95766</xdr:rowOff>
    </xdr:from>
    <xdr:to>
      <xdr:col>45</xdr:col>
      <xdr:colOff>329711</xdr:colOff>
      <xdr:row>30</xdr:row>
      <xdr:rowOff>82320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224118</xdr:colOff>
      <xdr:row>32</xdr:row>
      <xdr:rowOff>58270</xdr:rowOff>
    </xdr:from>
    <xdr:to>
      <xdr:col>44</xdr:col>
      <xdr:colOff>457200</xdr:colOff>
      <xdr:row>57</xdr:row>
      <xdr:rowOff>98611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387507</xdr:colOff>
      <xdr:row>59</xdr:row>
      <xdr:rowOff>186952</xdr:rowOff>
    </xdr:from>
    <xdr:to>
      <xdr:col>30</xdr:col>
      <xdr:colOff>378543</xdr:colOff>
      <xdr:row>78</xdr:row>
      <xdr:rowOff>139850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digitaldjtips.com/2020/02/highlights-from-the-global-digital-dj-census-2020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taldjtips.com/2019/02/final-results-are-in-for-the-worlds-biggest-digital-dj-survey/" TargetMode="External"/><Relationship Id="rId1" Type="http://schemas.openxmlformats.org/officeDocument/2006/relationships/hyperlink" Target="https://www.digitaldjtips.com/2018/03/2017-dj-census/" TargetMode="External"/><Relationship Id="rId6" Type="http://schemas.openxmlformats.org/officeDocument/2006/relationships/hyperlink" Target="https://www.digitaldjtips.com/2014/11/results-worlds-biggest-digital-dj-survey/" TargetMode="External"/><Relationship Id="rId5" Type="http://schemas.openxmlformats.org/officeDocument/2006/relationships/hyperlink" Target="https://www.digitaldjtips.com/2016/02/results-biggest-digital-dj-survey-around/" TargetMode="External"/><Relationship Id="rId4" Type="http://schemas.openxmlformats.org/officeDocument/2006/relationships/hyperlink" Target="https://www.digitaldjtips.com/2017/02/the-worlds-biggest-dj-survey-results-are-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1"/>
  <sheetViews>
    <sheetView tabSelected="1" topLeftCell="Z1" zoomScale="115" zoomScaleNormal="115" workbookViewId="0">
      <selection activeCell="M58" sqref="M58:R60"/>
    </sheetView>
  </sheetViews>
  <sheetFormatPr defaultColWidth="8.85546875" defaultRowHeight="15" x14ac:dyDescent="0.25"/>
  <cols>
    <col min="1" max="1" width="11.140625" style="1" bestFit="1" customWidth="1"/>
    <col min="2" max="2" width="24.85546875" style="1" customWidth="1"/>
    <col min="3" max="11" width="8.85546875" style="1"/>
    <col min="12" max="12" width="23.28515625" style="1" customWidth="1"/>
    <col min="13" max="16384" width="8.85546875" style="1"/>
  </cols>
  <sheetData>
    <row r="2" spans="1:19" x14ac:dyDescent="0.25">
      <c r="A2" s="6" t="s">
        <v>36</v>
      </c>
      <c r="B2" s="5" t="s">
        <v>35</v>
      </c>
    </row>
    <row r="3" spans="1:19" x14ac:dyDescent="0.25">
      <c r="A3" s="1">
        <v>2018</v>
      </c>
      <c r="B3" s="2" t="s">
        <v>0</v>
      </c>
    </row>
    <row r="4" spans="1:19" x14ac:dyDescent="0.25">
      <c r="A4" s="1">
        <v>2017</v>
      </c>
      <c r="B4" s="2" t="s">
        <v>1</v>
      </c>
    </row>
    <row r="5" spans="1:19" x14ac:dyDescent="0.25">
      <c r="A5" s="1">
        <v>2016</v>
      </c>
      <c r="B5" s="2" t="s">
        <v>2</v>
      </c>
    </row>
    <row r="6" spans="1:19" x14ac:dyDescent="0.25">
      <c r="A6" s="1">
        <v>2015</v>
      </c>
      <c r="B6" s="2" t="s">
        <v>3</v>
      </c>
    </row>
    <row r="7" spans="1:19" x14ac:dyDescent="0.25">
      <c r="A7" s="1">
        <v>2014</v>
      </c>
      <c r="B7" s="2" t="s">
        <v>4</v>
      </c>
    </row>
    <row r="9" spans="1:19" ht="23.25" x14ac:dyDescent="0.35">
      <c r="M9" s="9" t="s">
        <v>7</v>
      </c>
    </row>
    <row r="12" spans="1:19" ht="23.25" x14ac:dyDescent="0.35">
      <c r="C12" s="9" t="s">
        <v>6</v>
      </c>
      <c r="L12" s="3"/>
      <c r="M12" s="3">
        <f>C15</f>
        <v>2014</v>
      </c>
      <c r="N12" s="3">
        <f>D15</f>
        <v>2015</v>
      </c>
      <c r="O12" s="3">
        <f>E15</f>
        <v>2016</v>
      </c>
      <c r="P12" s="3">
        <f>F15</f>
        <v>2017</v>
      </c>
      <c r="Q12" s="3">
        <f>G15</f>
        <v>2018</v>
      </c>
      <c r="R12" s="1">
        <v>2019</v>
      </c>
      <c r="S12" s="1">
        <v>2020</v>
      </c>
    </row>
    <row r="13" spans="1:19" ht="18.75" x14ac:dyDescent="0.3">
      <c r="C13" s="8"/>
      <c r="L13" s="1" t="str">
        <f t="shared" ref="L13:L18" si="0">B16</f>
        <v>HipHop / R&amp;B</v>
      </c>
      <c r="M13" s="1">
        <f t="shared" ref="M13:S28" si="1">ROUND(C16*100/C$33,1)</f>
        <v>11.9</v>
      </c>
      <c r="N13" s="1">
        <f t="shared" si="1"/>
        <v>14.5</v>
      </c>
      <c r="O13" s="1">
        <f t="shared" si="1"/>
        <v>15</v>
      </c>
      <c r="P13" s="1">
        <f t="shared" si="1"/>
        <v>16</v>
      </c>
      <c r="Q13" s="1">
        <f t="shared" si="1"/>
        <v>16.5</v>
      </c>
      <c r="R13" s="1">
        <f t="shared" si="1"/>
        <v>15.1</v>
      </c>
      <c r="S13" s="1">
        <f t="shared" si="1"/>
        <v>15</v>
      </c>
    </row>
    <row r="14" spans="1:19" x14ac:dyDescent="0.25">
      <c r="L14" s="1" t="str">
        <f t="shared" si="0"/>
        <v>EDM / Big room house</v>
      </c>
      <c r="M14" s="1">
        <f t="shared" si="1"/>
        <v>14.2</v>
      </c>
      <c r="N14" s="1">
        <f t="shared" si="1"/>
        <v>13.1</v>
      </c>
      <c r="O14" s="1">
        <f t="shared" si="1"/>
        <v>13.9</v>
      </c>
      <c r="P14" s="1">
        <f t="shared" si="1"/>
        <v>14</v>
      </c>
      <c r="Q14" s="1">
        <f t="shared" si="1"/>
        <v>14.4</v>
      </c>
      <c r="R14" s="1">
        <f t="shared" si="1"/>
        <v>12.5</v>
      </c>
      <c r="S14" s="1">
        <f t="shared" si="1"/>
        <v>10</v>
      </c>
    </row>
    <row r="15" spans="1:19" x14ac:dyDescent="0.25">
      <c r="B15" s="3"/>
      <c r="C15" s="3">
        <v>2014</v>
      </c>
      <c r="D15" s="3">
        <v>2015</v>
      </c>
      <c r="E15" s="3">
        <v>2016</v>
      </c>
      <c r="F15" s="3">
        <v>2017</v>
      </c>
      <c r="G15" s="3">
        <v>2018</v>
      </c>
      <c r="H15" s="11">
        <v>2019</v>
      </c>
      <c r="I15" s="11">
        <v>2020</v>
      </c>
      <c r="L15" s="1" t="str">
        <f t="shared" si="0"/>
        <v>Other</v>
      </c>
      <c r="M15" s="1">
        <f t="shared" si="1"/>
        <v>6.2</v>
      </c>
      <c r="N15" s="1">
        <f t="shared" si="1"/>
        <v>6.5</v>
      </c>
      <c r="O15" s="1">
        <f t="shared" si="1"/>
        <v>7.7</v>
      </c>
      <c r="P15" s="1">
        <f t="shared" si="1"/>
        <v>12</v>
      </c>
      <c r="Q15" s="1">
        <f t="shared" si="1"/>
        <v>12.4</v>
      </c>
      <c r="R15" s="1">
        <f t="shared" si="1"/>
        <v>12.6</v>
      </c>
      <c r="S15" s="1">
        <f t="shared" si="1"/>
        <v>9.6999999999999993</v>
      </c>
    </row>
    <row r="16" spans="1:19" x14ac:dyDescent="0.25">
      <c r="B16" s="1" t="s">
        <v>17</v>
      </c>
      <c r="C16" s="1">
        <v>42</v>
      </c>
      <c r="D16" s="1">
        <v>51</v>
      </c>
      <c r="E16" s="1">
        <v>41</v>
      </c>
      <c r="F16" s="1">
        <f>G16</f>
        <v>16</v>
      </c>
      <c r="G16" s="1">
        <v>16</v>
      </c>
      <c r="H16" s="1">
        <v>15.11</v>
      </c>
      <c r="I16" s="1">
        <v>13.76</v>
      </c>
      <c r="L16" s="1" t="str">
        <f t="shared" si="0"/>
        <v>House / Deep House</v>
      </c>
      <c r="M16" s="1">
        <f t="shared" si="1"/>
        <v>13.3</v>
      </c>
      <c r="N16" s="1">
        <f t="shared" si="1"/>
        <v>13.1</v>
      </c>
      <c r="O16" s="1">
        <f t="shared" si="1"/>
        <v>13.9</v>
      </c>
      <c r="P16" s="1">
        <f t="shared" si="1"/>
        <v>10</v>
      </c>
      <c r="Q16" s="1">
        <f t="shared" si="1"/>
        <v>9.3000000000000007</v>
      </c>
      <c r="R16" s="1">
        <f t="shared" si="1"/>
        <v>8.8000000000000007</v>
      </c>
      <c r="S16" s="1">
        <f t="shared" si="1"/>
        <v>19.600000000000001</v>
      </c>
    </row>
    <row r="17" spans="2:19" x14ac:dyDescent="0.25">
      <c r="B17" s="1" t="s">
        <v>16</v>
      </c>
      <c r="C17" s="1">
        <v>50</v>
      </c>
      <c r="D17" s="1">
        <v>46</v>
      </c>
      <c r="E17" s="1">
        <v>38</v>
      </c>
      <c r="F17" s="1">
        <f>G17</f>
        <v>14</v>
      </c>
      <c r="G17" s="1">
        <v>14</v>
      </c>
      <c r="H17" s="1">
        <v>12.54</v>
      </c>
      <c r="I17" s="1">
        <v>9.1300000000000008</v>
      </c>
      <c r="L17" s="1" t="str">
        <f t="shared" si="0"/>
        <v>Tech House</v>
      </c>
      <c r="M17" s="1">
        <f t="shared" si="1"/>
        <v>10.5</v>
      </c>
      <c r="N17" s="1">
        <f t="shared" si="1"/>
        <v>9.9</v>
      </c>
      <c r="O17" s="1">
        <f t="shared" si="1"/>
        <v>9.1</v>
      </c>
      <c r="P17" s="1">
        <f t="shared" si="1"/>
        <v>8</v>
      </c>
      <c r="Q17" s="1">
        <f t="shared" si="1"/>
        <v>8.1999999999999993</v>
      </c>
      <c r="R17" s="1">
        <f t="shared" si="1"/>
        <v>9.6999999999999993</v>
      </c>
      <c r="S17" s="1">
        <f t="shared" si="1"/>
        <v>9.5</v>
      </c>
    </row>
    <row r="18" spans="2:19" x14ac:dyDescent="0.25">
      <c r="B18" s="1" t="s">
        <v>8</v>
      </c>
      <c r="C18" s="1">
        <v>22</v>
      </c>
      <c r="D18" s="1">
        <v>23</v>
      </c>
      <c r="E18" s="1">
        <v>21</v>
      </c>
      <c r="F18" s="1">
        <f>G18</f>
        <v>12</v>
      </c>
      <c r="G18" s="1">
        <v>12</v>
      </c>
      <c r="H18" s="1">
        <v>12.59</v>
      </c>
      <c r="I18" s="1">
        <v>8.8800000000000008</v>
      </c>
      <c r="L18" s="1" t="str">
        <f t="shared" si="0"/>
        <v>Techno</v>
      </c>
      <c r="M18" s="1">
        <f t="shared" si="1"/>
        <v>7.9</v>
      </c>
      <c r="N18" s="1">
        <f t="shared" si="1"/>
        <v>8.5</v>
      </c>
      <c r="O18" s="1">
        <f t="shared" si="1"/>
        <v>7.3</v>
      </c>
      <c r="P18" s="1">
        <f t="shared" si="1"/>
        <v>7</v>
      </c>
      <c r="Q18" s="1">
        <f t="shared" si="1"/>
        <v>7.2</v>
      </c>
      <c r="R18" s="1">
        <f t="shared" si="1"/>
        <v>8.4</v>
      </c>
      <c r="S18" s="1">
        <f t="shared" si="1"/>
        <v>7.7</v>
      </c>
    </row>
    <row r="19" spans="2:19" x14ac:dyDescent="0.25">
      <c r="B19" s="1" t="s">
        <v>45</v>
      </c>
      <c r="C19" s="1">
        <v>47</v>
      </c>
      <c r="D19" s="1">
        <v>46</v>
      </c>
      <c r="E19" s="1">
        <v>38</v>
      </c>
      <c r="F19" s="1">
        <v>10</v>
      </c>
      <c r="G19" s="1">
        <v>9</v>
      </c>
      <c r="H19" s="1">
        <v>8.8000000000000007</v>
      </c>
      <c r="I19" s="1">
        <v>17.97</v>
      </c>
    </row>
    <row r="20" spans="2:19" x14ac:dyDescent="0.25">
      <c r="B20" s="1" t="s">
        <v>9</v>
      </c>
      <c r="C20" s="1">
        <v>37</v>
      </c>
      <c r="D20" s="1">
        <v>35</v>
      </c>
      <c r="E20" s="1">
        <v>25</v>
      </c>
      <c r="F20" s="1">
        <f>G20</f>
        <v>8</v>
      </c>
      <c r="G20" s="1">
        <v>8</v>
      </c>
      <c r="H20" s="1">
        <v>9.6999999999999993</v>
      </c>
      <c r="I20" s="1">
        <v>8.68</v>
      </c>
    </row>
    <row r="21" spans="2:19" x14ac:dyDescent="0.25">
      <c r="B21" s="1" t="s">
        <v>10</v>
      </c>
      <c r="C21" s="1">
        <v>28</v>
      </c>
      <c r="D21" s="1">
        <v>30</v>
      </c>
      <c r="E21" s="1">
        <v>20</v>
      </c>
      <c r="F21" s="1">
        <f>G21</f>
        <v>7</v>
      </c>
      <c r="G21" s="1">
        <v>7</v>
      </c>
      <c r="H21" s="1">
        <v>8.42</v>
      </c>
      <c r="I21" s="1">
        <v>7.09</v>
      </c>
      <c r="M21" s="1">
        <v>2014</v>
      </c>
      <c r="N21" s="1">
        <v>2015</v>
      </c>
      <c r="O21" s="1">
        <v>2016</v>
      </c>
      <c r="P21" s="1">
        <v>2017</v>
      </c>
      <c r="Q21" s="1">
        <v>2018</v>
      </c>
      <c r="R21" s="1">
        <v>2019</v>
      </c>
      <c r="S21" s="1">
        <f>S12</f>
        <v>2020</v>
      </c>
    </row>
    <row r="22" spans="2:19" x14ac:dyDescent="0.25">
      <c r="B22" s="1" t="s">
        <v>11</v>
      </c>
      <c r="C22" s="1">
        <v>28</v>
      </c>
      <c r="D22" s="1">
        <v>28</v>
      </c>
      <c r="E22" s="1">
        <v>19.5</v>
      </c>
      <c r="F22" s="1">
        <v>7</v>
      </c>
      <c r="G22" s="1">
        <v>6</v>
      </c>
      <c r="H22" s="1">
        <v>7.7</v>
      </c>
      <c r="I22" s="1">
        <v>6.98</v>
      </c>
      <c r="L22" s="1" t="str">
        <f t="shared" ref="L22:L40" si="2">B22</f>
        <v>Drum and bass / Trap</v>
      </c>
      <c r="M22" s="1">
        <f t="shared" ref="M22:M31" si="3">ROUND(C22*100/C$33,1)</f>
        <v>7.9</v>
      </c>
      <c r="N22" s="1">
        <f t="shared" ref="N22:N31" si="4">ROUND(D22*100/D$33,1)</f>
        <v>8</v>
      </c>
      <c r="O22" s="1">
        <f t="shared" ref="O22:O31" si="5">ROUND(E22*100/E$33,1)</f>
        <v>7.1</v>
      </c>
      <c r="P22" s="1">
        <f t="shared" ref="P22:P31" si="6">ROUND(F22*100/F$33,1)</f>
        <v>7</v>
      </c>
      <c r="Q22" s="1">
        <f t="shared" ref="Q22:R31" si="7">ROUND(G22*100/G$33,1)</f>
        <v>6.2</v>
      </c>
      <c r="R22" s="1">
        <f t="shared" si="7"/>
        <v>7.7</v>
      </c>
      <c r="S22" s="1">
        <f>ROUND(I22*100/I$33,1)</f>
        <v>7.6</v>
      </c>
    </row>
    <row r="23" spans="2:19" x14ac:dyDescent="0.25">
      <c r="B23" s="1" t="s">
        <v>12</v>
      </c>
      <c r="C23" s="1">
        <v>36</v>
      </c>
      <c r="D23" s="1">
        <v>42</v>
      </c>
      <c r="E23" s="1">
        <v>29.5</v>
      </c>
      <c r="F23" s="1">
        <v>7</v>
      </c>
      <c r="G23" s="1">
        <v>6</v>
      </c>
      <c r="H23" s="1">
        <v>7.8</v>
      </c>
      <c r="I23" s="1">
        <v>5.16</v>
      </c>
      <c r="L23" s="1" t="str">
        <f t="shared" si="2"/>
        <v>Pop</v>
      </c>
      <c r="M23" s="1">
        <f t="shared" si="3"/>
        <v>10.199999999999999</v>
      </c>
      <c r="N23" s="1">
        <f t="shared" si="4"/>
        <v>11.9</v>
      </c>
      <c r="O23" s="1">
        <f t="shared" si="5"/>
        <v>10.8</v>
      </c>
      <c r="P23" s="1">
        <f t="shared" si="6"/>
        <v>7</v>
      </c>
      <c r="Q23" s="1">
        <f t="shared" si="7"/>
        <v>6.2</v>
      </c>
      <c r="R23" s="1">
        <f t="shared" si="7"/>
        <v>7.8</v>
      </c>
      <c r="S23" s="1">
        <f>ROUND(I23*100/I$33,1)</f>
        <v>5.6</v>
      </c>
    </row>
    <row r="24" spans="2:19" x14ac:dyDescent="0.25">
      <c r="B24" s="1" t="s">
        <v>13</v>
      </c>
      <c r="F24" s="1">
        <f t="shared" ref="F24:F31" si="8">G24</f>
        <v>4</v>
      </c>
      <c r="G24" s="1">
        <v>4</v>
      </c>
      <c r="H24" s="1">
        <v>4.51</v>
      </c>
      <c r="I24" s="1">
        <v>3.02</v>
      </c>
      <c r="L24" s="1" t="str">
        <f t="shared" si="2"/>
        <v>Disco</v>
      </c>
      <c r="M24" s="1">
        <f t="shared" si="3"/>
        <v>0</v>
      </c>
      <c r="N24" s="1">
        <f t="shared" si="4"/>
        <v>0</v>
      </c>
      <c r="O24" s="1">
        <f t="shared" si="5"/>
        <v>0</v>
      </c>
      <c r="P24" s="1">
        <f t="shared" si="6"/>
        <v>4</v>
      </c>
      <c r="Q24" s="1">
        <f t="shared" si="7"/>
        <v>4.0999999999999996</v>
      </c>
      <c r="R24" s="1">
        <f t="shared" si="7"/>
        <v>4.5</v>
      </c>
      <c r="S24" s="1">
        <f>ROUND(I24*100/I$33,1)</f>
        <v>3.3</v>
      </c>
    </row>
    <row r="25" spans="2:19" x14ac:dyDescent="0.25">
      <c r="B25" s="1" t="s">
        <v>14</v>
      </c>
      <c r="C25" s="1">
        <v>18.5</v>
      </c>
      <c r="D25" s="1">
        <v>18</v>
      </c>
      <c r="E25" s="1">
        <v>10.5</v>
      </c>
      <c r="F25" s="1">
        <f t="shared" si="8"/>
        <v>4</v>
      </c>
      <c r="G25" s="1">
        <v>4</v>
      </c>
      <c r="H25" s="1">
        <v>3.75</v>
      </c>
      <c r="I25" s="1">
        <v>3.02</v>
      </c>
      <c r="L25" s="1" t="str">
        <f t="shared" si="2"/>
        <v>Trance</v>
      </c>
      <c r="M25" s="1">
        <f t="shared" si="3"/>
        <v>5.2</v>
      </c>
      <c r="N25" s="1">
        <f t="shared" si="4"/>
        <v>5.0999999999999996</v>
      </c>
      <c r="O25" s="1">
        <f t="shared" si="5"/>
        <v>3.8</v>
      </c>
      <c r="P25" s="1">
        <f t="shared" si="6"/>
        <v>4</v>
      </c>
      <c r="Q25" s="1">
        <f t="shared" si="7"/>
        <v>4.0999999999999996</v>
      </c>
      <c r="R25" s="1">
        <f t="shared" si="7"/>
        <v>3.7</v>
      </c>
      <c r="S25" s="1">
        <f>ROUND(I25*100/I$33,1)</f>
        <v>3.3</v>
      </c>
    </row>
    <row r="26" spans="2:19" x14ac:dyDescent="0.25">
      <c r="B26" s="1" t="s">
        <v>15</v>
      </c>
      <c r="C26" s="1">
        <v>12</v>
      </c>
      <c r="D26" s="1">
        <v>16</v>
      </c>
      <c r="E26" s="1">
        <v>9.5</v>
      </c>
      <c r="F26" s="1">
        <f t="shared" si="8"/>
        <v>3</v>
      </c>
      <c r="G26" s="1">
        <v>3</v>
      </c>
      <c r="H26" s="1">
        <v>3.19</v>
      </c>
      <c r="I26" s="1">
        <v>2.61</v>
      </c>
      <c r="L26" s="1" t="str">
        <f t="shared" si="2"/>
        <v>Latin / Reggaeton</v>
      </c>
      <c r="M26" s="1">
        <f t="shared" si="3"/>
        <v>3.4</v>
      </c>
      <c r="N26" s="1">
        <f t="shared" si="4"/>
        <v>4.5</v>
      </c>
      <c r="O26" s="1">
        <f t="shared" si="5"/>
        <v>3.5</v>
      </c>
      <c r="P26" s="1">
        <f t="shared" si="6"/>
        <v>3</v>
      </c>
      <c r="Q26" s="1">
        <f t="shared" si="7"/>
        <v>3.1</v>
      </c>
      <c r="R26" s="1">
        <f t="shared" si="7"/>
        <v>3.2</v>
      </c>
      <c r="S26" s="1">
        <f>ROUND(I26*100/I$33,1)</f>
        <v>2.8</v>
      </c>
    </row>
    <row r="27" spans="2:19" x14ac:dyDescent="0.25">
      <c r="B27" s="1" t="s">
        <v>18</v>
      </c>
      <c r="C27" s="1">
        <v>12</v>
      </c>
      <c r="D27" s="1">
        <v>17</v>
      </c>
      <c r="E27" s="1">
        <v>11</v>
      </c>
      <c r="F27" s="1">
        <f t="shared" si="8"/>
        <v>2</v>
      </c>
      <c r="G27" s="1">
        <v>2</v>
      </c>
      <c r="H27" s="1">
        <v>1.82</v>
      </c>
      <c r="I27" s="1">
        <v>2.13</v>
      </c>
      <c r="L27" s="1" t="str">
        <f t="shared" si="2"/>
        <v>Soca / Reggae</v>
      </c>
      <c r="M27" s="1">
        <f t="shared" si="3"/>
        <v>3.4</v>
      </c>
      <c r="N27" s="1">
        <f t="shared" si="4"/>
        <v>4.8</v>
      </c>
      <c r="O27" s="1">
        <f t="shared" si="5"/>
        <v>4</v>
      </c>
      <c r="P27" s="1">
        <f t="shared" si="6"/>
        <v>2</v>
      </c>
      <c r="Q27" s="1">
        <f t="shared" si="7"/>
        <v>2.1</v>
      </c>
      <c r="R27" s="1">
        <f t="shared" si="7"/>
        <v>1.8</v>
      </c>
      <c r="S27" s="1">
        <f>ROUND(I27*100/I$33,1)</f>
        <v>2.2999999999999998</v>
      </c>
    </row>
    <row r="28" spans="2:19" x14ac:dyDescent="0.25">
      <c r="B28" s="1" t="s">
        <v>19</v>
      </c>
      <c r="F28" s="1">
        <f t="shared" si="8"/>
        <v>2</v>
      </c>
      <c r="G28" s="1">
        <v>2</v>
      </c>
      <c r="H28" s="1">
        <v>0.92</v>
      </c>
      <c r="I28" s="1">
        <v>0.85</v>
      </c>
      <c r="L28" s="1" t="str">
        <f t="shared" si="2"/>
        <v>Trap</v>
      </c>
      <c r="M28" s="1">
        <f t="shared" si="3"/>
        <v>0</v>
      </c>
      <c r="N28" s="1">
        <f t="shared" si="4"/>
        <v>0</v>
      </c>
      <c r="O28" s="1">
        <f t="shared" si="5"/>
        <v>0</v>
      </c>
      <c r="P28" s="1">
        <f t="shared" si="6"/>
        <v>2</v>
      </c>
      <c r="Q28" s="1">
        <f t="shared" si="7"/>
        <v>2.1</v>
      </c>
      <c r="R28" s="1">
        <f t="shared" si="7"/>
        <v>0.9</v>
      </c>
      <c r="S28" s="1">
        <f>ROUND(I28*100/I$33,1)</f>
        <v>0.9</v>
      </c>
    </row>
    <row r="29" spans="2:19" x14ac:dyDescent="0.25">
      <c r="B29" s="1" t="s">
        <v>20</v>
      </c>
      <c r="F29" s="1">
        <f t="shared" si="8"/>
        <v>2</v>
      </c>
      <c r="G29" s="1">
        <v>2</v>
      </c>
      <c r="H29" s="1">
        <v>1.56</v>
      </c>
      <c r="I29" s="1">
        <v>1.1299999999999999</v>
      </c>
      <c r="L29" s="1" t="str">
        <f t="shared" si="2"/>
        <v>Funk</v>
      </c>
      <c r="M29" s="1">
        <f t="shared" si="3"/>
        <v>0</v>
      </c>
      <c r="N29" s="1">
        <f t="shared" si="4"/>
        <v>0</v>
      </c>
      <c r="O29" s="1">
        <f t="shared" si="5"/>
        <v>0</v>
      </c>
      <c r="P29" s="1">
        <f t="shared" si="6"/>
        <v>2</v>
      </c>
      <c r="Q29" s="1">
        <f t="shared" si="7"/>
        <v>2.1</v>
      </c>
      <c r="R29" s="1">
        <f t="shared" si="7"/>
        <v>1.6</v>
      </c>
      <c r="S29" s="1">
        <f>ROUND(I29*100/I$33,1)</f>
        <v>1.2</v>
      </c>
    </row>
    <row r="30" spans="2:19" x14ac:dyDescent="0.25">
      <c r="B30" s="1" t="s">
        <v>41</v>
      </c>
      <c r="C30" s="1">
        <v>20</v>
      </c>
      <c r="E30" s="1">
        <v>11</v>
      </c>
      <c r="F30" s="1">
        <f t="shared" si="8"/>
        <v>1</v>
      </c>
      <c r="G30" s="1">
        <v>1</v>
      </c>
      <c r="H30" s="1">
        <v>0.71</v>
      </c>
      <c r="I30" s="1">
        <v>0.63</v>
      </c>
      <c r="L30" s="1" t="str">
        <f t="shared" si="2"/>
        <v>Downtempo / Lounge / Chillout</v>
      </c>
      <c r="M30" s="1">
        <f t="shared" si="3"/>
        <v>5.7</v>
      </c>
      <c r="N30" s="1">
        <f t="shared" si="4"/>
        <v>0</v>
      </c>
      <c r="O30" s="1">
        <f t="shared" si="5"/>
        <v>4</v>
      </c>
      <c r="P30" s="1">
        <f t="shared" si="6"/>
        <v>1</v>
      </c>
      <c r="Q30" s="1">
        <f t="shared" si="7"/>
        <v>1</v>
      </c>
      <c r="R30" s="1">
        <f t="shared" si="7"/>
        <v>0.7</v>
      </c>
      <c r="S30" s="1">
        <f>ROUND(I30*100/I$33,1)</f>
        <v>0.7</v>
      </c>
    </row>
    <row r="31" spans="2:19" x14ac:dyDescent="0.25">
      <c r="B31" s="1" t="s">
        <v>21</v>
      </c>
      <c r="F31" s="1">
        <f t="shared" si="8"/>
        <v>1</v>
      </c>
      <c r="G31" s="1">
        <v>1</v>
      </c>
      <c r="H31" s="1">
        <v>0.89</v>
      </c>
      <c r="I31" s="1">
        <v>0.59</v>
      </c>
      <c r="L31" s="1" t="str">
        <f t="shared" si="2"/>
        <v>Indie dance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">
        <f t="shared" si="6"/>
        <v>1</v>
      </c>
      <c r="Q31" s="1">
        <f t="shared" si="7"/>
        <v>1</v>
      </c>
      <c r="R31" s="1">
        <f t="shared" si="7"/>
        <v>0.9</v>
      </c>
      <c r="S31" s="1">
        <f>ROUND(I31*100/I$33,1)</f>
        <v>0.6</v>
      </c>
    </row>
    <row r="33" spans="2:19" x14ac:dyDescent="0.25">
      <c r="B33" s="1" t="s">
        <v>5</v>
      </c>
      <c r="C33" s="1">
        <f t="shared" ref="C33:I33" si="9">SUM(C16:C31)</f>
        <v>352.5</v>
      </c>
      <c r="D33" s="1">
        <f t="shared" si="9"/>
        <v>352</v>
      </c>
      <c r="E33" s="1">
        <f t="shared" si="9"/>
        <v>274</v>
      </c>
      <c r="F33" s="1">
        <f t="shared" si="9"/>
        <v>100</v>
      </c>
      <c r="G33" s="1">
        <f t="shared" si="9"/>
        <v>97</v>
      </c>
      <c r="H33" s="1">
        <f t="shared" si="9"/>
        <v>100.00999999999999</v>
      </c>
      <c r="I33" s="1">
        <f t="shared" si="9"/>
        <v>91.629999999999981</v>
      </c>
      <c r="L33" s="1" t="str">
        <f t="shared" si="2"/>
        <v>sum</v>
      </c>
    </row>
    <row r="35" spans="2:19" x14ac:dyDescent="0.25">
      <c r="B35" s="4"/>
      <c r="C35" s="4"/>
      <c r="D35" s="4"/>
      <c r="E35" s="4"/>
      <c r="F35" s="4"/>
      <c r="G35" s="4"/>
    </row>
    <row r="36" spans="2:19" x14ac:dyDescent="0.25">
      <c r="B36" s="3"/>
      <c r="C36" s="3">
        <f t="shared" ref="C36:H36" si="10">C15</f>
        <v>2014</v>
      </c>
      <c r="D36" s="3">
        <f t="shared" si="10"/>
        <v>2015</v>
      </c>
      <c r="E36" s="3">
        <f t="shared" si="10"/>
        <v>2016</v>
      </c>
      <c r="F36" s="3">
        <f t="shared" si="10"/>
        <v>2017</v>
      </c>
      <c r="G36" s="3">
        <f t="shared" si="10"/>
        <v>2018</v>
      </c>
      <c r="H36" s="11">
        <f t="shared" si="10"/>
        <v>2019</v>
      </c>
      <c r="I36" s="3">
        <v>2020</v>
      </c>
      <c r="J36" s="1" t="s">
        <v>37</v>
      </c>
      <c r="L36" s="3"/>
      <c r="M36" s="3">
        <f>C36</f>
        <v>2014</v>
      </c>
      <c r="N36" s="3">
        <f t="shared" ref="N36:Q36" si="11">D36</f>
        <v>2015</v>
      </c>
      <c r="O36" s="3">
        <f t="shared" si="11"/>
        <v>2016</v>
      </c>
      <c r="P36" s="3">
        <f t="shared" si="11"/>
        <v>2017</v>
      </c>
      <c r="Q36" s="3">
        <f t="shared" si="11"/>
        <v>2018</v>
      </c>
      <c r="R36" s="7">
        <f>R21</f>
        <v>2019</v>
      </c>
      <c r="S36" s="1">
        <v>2020</v>
      </c>
    </row>
    <row r="37" spans="2:19" x14ac:dyDescent="0.25">
      <c r="B37" s="1" t="s">
        <v>22</v>
      </c>
      <c r="C37" s="1">
        <f>36+10</f>
        <v>46</v>
      </c>
      <c r="D37" s="1">
        <v>44</v>
      </c>
      <c r="E37" s="1">
        <v>46</v>
      </c>
      <c r="F37" s="1">
        <v>35</v>
      </c>
      <c r="G37" s="1">
        <v>35</v>
      </c>
      <c r="H37" s="1">
        <v>33.35</v>
      </c>
      <c r="I37" s="1">
        <v>33.200000000000003</v>
      </c>
      <c r="J37" s="10">
        <f>(I37-H37)*100/H37</f>
        <v>-0.44977511244377383</v>
      </c>
      <c r="L37" s="1" t="str">
        <f t="shared" si="2"/>
        <v>Serato DJ</v>
      </c>
      <c r="M37" s="1">
        <f t="shared" ref="M37:S52" si="12">ROUND(C37*100/C$53,1)</f>
        <v>25.4</v>
      </c>
      <c r="N37" s="1">
        <f t="shared" si="12"/>
        <v>24.6</v>
      </c>
      <c r="O37" s="1">
        <f t="shared" si="12"/>
        <v>24.9</v>
      </c>
      <c r="P37" s="1">
        <f t="shared" si="12"/>
        <v>34.700000000000003</v>
      </c>
      <c r="Q37" s="1">
        <f t="shared" si="12"/>
        <v>32.4</v>
      </c>
      <c r="R37" s="1">
        <f t="shared" si="12"/>
        <v>33.9</v>
      </c>
      <c r="S37" s="1">
        <f t="shared" si="12"/>
        <v>33.9</v>
      </c>
    </row>
    <row r="38" spans="2:19" x14ac:dyDescent="0.25">
      <c r="B38" s="1" t="s">
        <v>44</v>
      </c>
      <c r="C38" s="1">
        <v>0</v>
      </c>
      <c r="D38" s="1">
        <v>13</v>
      </c>
      <c r="E38" s="1">
        <v>20.5</v>
      </c>
      <c r="F38" s="1">
        <v>15</v>
      </c>
      <c r="G38" s="1">
        <v>21</v>
      </c>
      <c r="H38" s="1">
        <v>23.65</v>
      </c>
      <c r="I38" s="1">
        <v>30.85</v>
      </c>
      <c r="J38" s="10">
        <f t="shared" ref="J38:J41" si="13">(I38-H38)*100/H38</f>
        <v>30.443974630021152</v>
      </c>
      <c r="L38" s="1" t="str">
        <f t="shared" si="2"/>
        <v>RekordBox</v>
      </c>
      <c r="M38" s="1">
        <f t="shared" ref="M38:Q41" si="14">ROUND(C38*100/C$53,1)</f>
        <v>0</v>
      </c>
      <c r="N38" s="1">
        <f t="shared" si="14"/>
        <v>7.3</v>
      </c>
      <c r="O38" s="1">
        <f t="shared" si="14"/>
        <v>11.1</v>
      </c>
      <c r="P38" s="1">
        <f t="shared" si="14"/>
        <v>14.9</v>
      </c>
      <c r="Q38" s="1">
        <f t="shared" si="14"/>
        <v>19.399999999999999</v>
      </c>
      <c r="R38" s="1">
        <f t="shared" ref="R38:R41" si="15">ROUND(H38*100/H$53,1)</f>
        <v>24.1</v>
      </c>
      <c r="S38" s="1">
        <f t="shared" si="12"/>
        <v>31.5</v>
      </c>
    </row>
    <row r="39" spans="2:19" x14ac:dyDescent="0.25">
      <c r="B39" s="1" t="s">
        <v>23</v>
      </c>
      <c r="C39" s="1">
        <v>47</v>
      </c>
      <c r="D39" s="1">
        <v>38</v>
      </c>
      <c r="E39" s="1">
        <v>38</v>
      </c>
      <c r="F39" s="1">
        <v>22</v>
      </c>
      <c r="G39" s="1">
        <v>19</v>
      </c>
      <c r="H39" s="1">
        <v>16.41</v>
      </c>
      <c r="I39" s="1">
        <v>12.94</v>
      </c>
      <c r="J39" s="10">
        <f t="shared" si="13"/>
        <v>-21.145642900670325</v>
      </c>
      <c r="L39" s="1" t="str">
        <f t="shared" si="2"/>
        <v>Traktor Pro</v>
      </c>
      <c r="M39" s="1">
        <f t="shared" si="14"/>
        <v>26</v>
      </c>
      <c r="N39" s="1">
        <f t="shared" si="14"/>
        <v>21.2</v>
      </c>
      <c r="O39" s="1">
        <f t="shared" si="14"/>
        <v>20.6</v>
      </c>
      <c r="P39" s="1">
        <f t="shared" si="14"/>
        <v>21.8</v>
      </c>
      <c r="Q39" s="1">
        <f t="shared" si="14"/>
        <v>17.600000000000001</v>
      </c>
      <c r="R39" s="1">
        <f t="shared" si="15"/>
        <v>16.7</v>
      </c>
      <c r="S39" s="1">
        <f t="shared" si="12"/>
        <v>13.2</v>
      </c>
    </row>
    <row r="40" spans="2:19" x14ac:dyDescent="0.25">
      <c r="B40" s="1" t="s">
        <v>24</v>
      </c>
      <c r="C40" s="1">
        <v>28</v>
      </c>
      <c r="D40" s="1">
        <v>30</v>
      </c>
      <c r="E40" s="1">
        <v>32</v>
      </c>
      <c r="F40" s="1">
        <v>19</v>
      </c>
      <c r="G40" s="1">
        <v>15</v>
      </c>
      <c r="H40" s="1">
        <v>15.88</v>
      </c>
      <c r="I40" s="1">
        <v>12.24</v>
      </c>
      <c r="J40" s="10">
        <f t="shared" si="13"/>
        <v>-22.921914357682621</v>
      </c>
      <c r="L40" s="1" t="str">
        <f t="shared" si="2"/>
        <v>Virtual DJ</v>
      </c>
      <c r="M40" s="1">
        <f t="shared" si="14"/>
        <v>15.5</v>
      </c>
      <c r="N40" s="1">
        <f t="shared" si="14"/>
        <v>16.8</v>
      </c>
      <c r="O40" s="1">
        <f t="shared" si="14"/>
        <v>17.3</v>
      </c>
      <c r="P40" s="1">
        <f t="shared" si="14"/>
        <v>18.8</v>
      </c>
      <c r="Q40" s="1">
        <f t="shared" si="14"/>
        <v>13.9</v>
      </c>
      <c r="R40" s="1">
        <f t="shared" si="15"/>
        <v>16.2</v>
      </c>
      <c r="S40" s="1">
        <f t="shared" si="12"/>
        <v>12.5</v>
      </c>
    </row>
    <row r="41" spans="2:19" x14ac:dyDescent="0.25">
      <c r="B41" s="1" t="s">
        <v>8</v>
      </c>
      <c r="C41" s="1">
        <v>10</v>
      </c>
      <c r="D41" s="1">
        <v>8</v>
      </c>
      <c r="E41" s="1">
        <v>8</v>
      </c>
      <c r="G41" s="1">
        <v>6</v>
      </c>
      <c r="H41" s="1">
        <v>3.88</v>
      </c>
      <c r="I41" s="1">
        <v>3.49</v>
      </c>
      <c r="J41" s="10">
        <f t="shared" si="13"/>
        <v>-10.05154639175257</v>
      </c>
      <c r="L41" s="1" t="str">
        <f>B41</f>
        <v>Other</v>
      </c>
      <c r="M41" s="1">
        <f t="shared" si="14"/>
        <v>5.5</v>
      </c>
      <c r="N41" s="1">
        <f t="shared" si="14"/>
        <v>4.5</v>
      </c>
      <c r="O41" s="1">
        <f t="shared" si="14"/>
        <v>4.3</v>
      </c>
      <c r="P41" s="1">
        <f t="shared" si="14"/>
        <v>0</v>
      </c>
      <c r="Q41" s="1">
        <f t="shared" si="14"/>
        <v>5.6</v>
      </c>
      <c r="R41" s="1">
        <f t="shared" si="15"/>
        <v>3.9</v>
      </c>
      <c r="S41" s="1">
        <f>ROUND(I41*100/I$53,1)</f>
        <v>3.6</v>
      </c>
    </row>
    <row r="42" spans="2:19" x14ac:dyDescent="0.25">
      <c r="B42" s="1" t="s">
        <v>25</v>
      </c>
      <c r="C42" s="1">
        <v>2</v>
      </c>
      <c r="D42" s="1">
        <v>4</v>
      </c>
      <c r="E42" s="1">
        <v>3</v>
      </c>
      <c r="F42" s="1">
        <v>2</v>
      </c>
      <c r="G42" s="1">
        <v>3</v>
      </c>
      <c r="H42" s="1">
        <v>1.57</v>
      </c>
      <c r="I42" s="1">
        <v>2</v>
      </c>
      <c r="S42" s="1">
        <f t="shared" si="12"/>
        <v>2</v>
      </c>
    </row>
    <row r="43" spans="2:19" x14ac:dyDescent="0.25">
      <c r="B43" s="1" t="s">
        <v>26</v>
      </c>
      <c r="C43" s="1">
        <v>17</v>
      </c>
      <c r="D43" s="1">
        <v>17</v>
      </c>
      <c r="E43" s="1">
        <v>17</v>
      </c>
      <c r="F43" s="1">
        <v>3</v>
      </c>
      <c r="G43" s="1">
        <v>3</v>
      </c>
      <c r="H43" s="1">
        <v>1.48</v>
      </c>
      <c r="I43" s="1">
        <v>1.1599999999999999</v>
      </c>
    </row>
    <row r="44" spans="2:19" x14ac:dyDescent="0.25">
      <c r="B44" s="1" t="s">
        <v>27</v>
      </c>
      <c r="C44" s="1">
        <v>6</v>
      </c>
      <c r="D44" s="1">
        <v>8</v>
      </c>
      <c r="E44" s="1">
        <v>6</v>
      </c>
      <c r="F44" s="1">
        <v>1</v>
      </c>
      <c r="G44" s="1">
        <v>2</v>
      </c>
      <c r="H44" s="1">
        <v>1.18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f>R36</f>
        <v>2019</v>
      </c>
      <c r="S44" s="1">
        <f t="shared" si="12"/>
        <v>0</v>
      </c>
    </row>
    <row r="45" spans="2:19" x14ac:dyDescent="0.25">
      <c r="B45" s="1" t="s">
        <v>28</v>
      </c>
      <c r="D45" s="1">
        <v>4</v>
      </c>
      <c r="E45" s="1">
        <v>2</v>
      </c>
      <c r="F45" s="1">
        <v>1</v>
      </c>
      <c r="G45" s="1">
        <v>1</v>
      </c>
      <c r="H45" s="1">
        <v>0.49</v>
      </c>
      <c r="I45" s="1">
        <v>0.43</v>
      </c>
      <c r="L45" s="1" t="str">
        <f t="shared" ref="L45:L54" si="16">B42</f>
        <v>DJay Pro (mac)</v>
      </c>
      <c r="M45" s="1">
        <f t="shared" ref="M45:R45" si="17">ROUND(C42*100/C$53,1)</f>
        <v>1.1000000000000001</v>
      </c>
      <c r="N45" s="1">
        <f t="shared" si="17"/>
        <v>2.2000000000000002</v>
      </c>
      <c r="O45" s="1">
        <f t="shared" si="17"/>
        <v>1.6</v>
      </c>
      <c r="P45" s="1">
        <f t="shared" si="17"/>
        <v>2</v>
      </c>
      <c r="Q45" s="1">
        <f t="shared" si="17"/>
        <v>2.8</v>
      </c>
      <c r="R45" s="1">
        <f t="shared" si="17"/>
        <v>1.6</v>
      </c>
      <c r="S45" s="1">
        <f t="shared" si="12"/>
        <v>0.4</v>
      </c>
    </row>
    <row r="46" spans="2:19" x14ac:dyDescent="0.25">
      <c r="B46" s="1" t="s">
        <v>29</v>
      </c>
      <c r="F46" s="1">
        <v>1</v>
      </c>
      <c r="G46" s="1">
        <v>1</v>
      </c>
      <c r="I46" s="1">
        <v>0.59</v>
      </c>
      <c r="L46" s="1" t="str">
        <f t="shared" si="16"/>
        <v>Ableton Live</v>
      </c>
      <c r="M46" s="1">
        <f t="shared" ref="M46:M54" si="18">ROUND(C43*100/C$53,1)</f>
        <v>9.4</v>
      </c>
      <c r="N46" s="1">
        <f t="shared" ref="N46:N54" si="19">ROUND(D43*100/D$53,1)</f>
        <v>9.5</v>
      </c>
      <c r="O46" s="1">
        <f t="shared" ref="O46:O54" si="20">ROUND(E43*100/E$53,1)</f>
        <v>9.1999999999999993</v>
      </c>
      <c r="P46" s="1">
        <f t="shared" ref="P46:P54" si="21">ROUND(F43*100/F$53,1)</f>
        <v>3</v>
      </c>
      <c r="Q46" s="1">
        <f t="shared" ref="Q46:Q54" si="22">ROUND(G43*100/G$53,1)</f>
        <v>2.8</v>
      </c>
      <c r="R46" s="1">
        <f t="shared" ref="R46:R54" si="23">ROUND(H43*100/H$53,1)</f>
        <v>1.5</v>
      </c>
      <c r="S46" s="1">
        <f t="shared" si="12"/>
        <v>0.6</v>
      </c>
    </row>
    <row r="47" spans="2:19" x14ac:dyDescent="0.25">
      <c r="B47" s="1" t="s">
        <v>30</v>
      </c>
      <c r="F47" s="1">
        <v>1</v>
      </c>
      <c r="G47" s="1">
        <v>1</v>
      </c>
      <c r="I47" s="1">
        <v>0.69</v>
      </c>
      <c r="L47" s="1" t="str">
        <f t="shared" si="16"/>
        <v>DJay 2 (ios)</v>
      </c>
      <c r="M47" s="1">
        <f t="shared" si="18"/>
        <v>3.3</v>
      </c>
      <c r="N47" s="1">
        <f t="shared" si="19"/>
        <v>4.5</v>
      </c>
      <c r="O47" s="1">
        <f t="shared" si="20"/>
        <v>3.3</v>
      </c>
      <c r="P47" s="1">
        <f t="shared" si="21"/>
        <v>1</v>
      </c>
      <c r="Q47" s="1">
        <f t="shared" si="22"/>
        <v>1.9</v>
      </c>
      <c r="R47" s="1">
        <f t="shared" si="23"/>
        <v>1.2</v>
      </c>
      <c r="S47" s="1">
        <f t="shared" si="12"/>
        <v>0.7</v>
      </c>
    </row>
    <row r="48" spans="2:19" x14ac:dyDescent="0.25">
      <c r="B48" s="1" t="s">
        <v>31</v>
      </c>
      <c r="C48" s="1">
        <v>3</v>
      </c>
      <c r="D48" s="1">
        <v>3</v>
      </c>
      <c r="E48" s="1">
        <v>2</v>
      </c>
      <c r="F48" s="1">
        <v>1</v>
      </c>
      <c r="G48" s="1">
        <v>1</v>
      </c>
      <c r="H48" s="1">
        <v>0.38</v>
      </c>
      <c r="I48" s="1">
        <v>0.26</v>
      </c>
      <c r="L48" s="1" t="str">
        <f t="shared" si="16"/>
        <v>Mixxx</v>
      </c>
      <c r="M48" s="1">
        <f t="shared" si="18"/>
        <v>0</v>
      </c>
      <c r="N48" s="1">
        <f t="shared" si="19"/>
        <v>2.2000000000000002</v>
      </c>
      <c r="O48" s="1">
        <f t="shared" si="20"/>
        <v>1.1000000000000001</v>
      </c>
      <c r="P48" s="1">
        <f t="shared" si="21"/>
        <v>1</v>
      </c>
      <c r="Q48" s="1">
        <f t="shared" si="22"/>
        <v>0.9</v>
      </c>
      <c r="R48" s="1">
        <f t="shared" si="23"/>
        <v>0.5</v>
      </c>
      <c r="S48" s="1">
        <f t="shared" si="12"/>
        <v>0.3</v>
      </c>
    </row>
    <row r="49" spans="2:19" x14ac:dyDescent="0.25">
      <c r="B49" s="1" t="s">
        <v>32</v>
      </c>
      <c r="C49" s="1">
        <v>10</v>
      </c>
      <c r="D49" s="1">
        <v>10</v>
      </c>
      <c r="E49" s="1">
        <v>10</v>
      </c>
      <c r="L49" s="1" t="str">
        <f t="shared" si="16"/>
        <v>DJuced</v>
      </c>
      <c r="M49" s="1">
        <f t="shared" si="18"/>
        <v>0</v>
      </c>
      <c r="N49" s="1">
        <f t="shared" si="19"/>
        <v>0</v>
      </c>
      <c r="O49" s="1">
        <f t="shared" si="20"/>
        <v>0</v>
      </c>
      <c r="P49" s="1">
        <f t="shared" si="21"/>
        <v>1</v>
      </c>
      <c r="Q49" s="1">
        <f t="shared" si="22"/>
        <v>0.9</v>
      </c>
      <c r="R49" s="1">
        <f t="shared" si="23"/>
        <v>0</v>
      </c>
      <c r="S49" s="1">
        <f t="shared" si="12"/>
        <v>0</v>
      </c>
    </row>
    <row r="50" spans="2:19" x14ac:dyDescent="0.25">
      <c r="B50" s="1" t="s">
        <v>33</v>
      </c>
      <c r="C50" s="1">
        <v>10</v>
      </c>
      <c r="L50" s="1" t="str">
        <f t="shared" si="16"/>
        <v>Traktor DJ (ios)</v>
      </c>
      <c r="M50" s="1">
        <f t="shared" si="18"/>
        <v>0</v>
      </c>
      <c r="N50" s="1">
        <f t="shared" si="19"/>
        <v>0</v>
      </c>
      <c r="O50" s="1">
        <f t="shared" si="20"/>
        <v>0</v>
      </c>
      <c r="P50" s="1">
        <f t="shared" si="21"/>
        <v>1</v>
      </c>
      <c r="Q50" s="1">
        <f t="shared" si="22"/>
        <v>0.9</v>
      </c>
      <c r="R50" s="1">
        <f t="shared" si="23"/>
        <v>0</v>
      </c>
      <c r="S50" s="1">
        <f t="shared" si="12"/>
        <v>0</v>
      </c>
    </row>
    <row r="51" spans="2:19" x14ac:dyDescent="0.25">
      <c r="B51" s="1" t="s">
        <v>34</v>
      </c>
      <c r="C51" s="1">
        <v>2</v>
      </c>
      <c r="L51" s="1" t="str">
        <f t="shared" si="16"/>
        <v>Mixvibes</v>
      </c>
      <c r="M51" s="1">
        <f t="shared" si="18"/>
        <v>1.7</v>
      </c>
      <c r="N51" s="1">
        <f t="shared" si="19"/>
        <v>1.7</v>
      </c>
      <c r="O51" s="1">
        <f t="shared" si="20"/>
        <v>1.1000000000000001</v>
      </c>
      <c r="P51" s="1">
        <f t="shared" si="21"/>
        <v>1</v>
      </c>
      <c r="Q51" s="1">
        <f t="shared" si="22"/>
        <v>0.9</v>
      </c>
      <c r="R51" s="1">
        <f t="shared" si="23"/>
        <v>0.4</v>
      </c>
      <c r="S51" s="1">
        <f t="shared" si="12"/>
        <v>0</v>
      </c>
    </row>
    <row r="52" spans="2:19" x14ac:dyDescent="0.25">
      <c r="L52" s="1" t="str">
        <f t="shared" si="16"/>
        <v>Traktor DJ (PC/Mac)</v>
      </c>
      <c r="M52" s="1">
        <f t="shared" si="18"/>
        <v>5.5</v>
      </c>
      <c r="N52" s="1">
        <f t="shared" si="19"/>
        <v>5.6</v>
      </c>
      <c r="O52" s="1">
        <f t="shared" si="20"/>
        <v>5.4</v>
      </c>
      <c r="P52" s="1">
        <f t="shared" si="21"/>
        <v>0</v>
      </c>
      <c r="Q52" s="1">
        <f t="shared" si="22"/>
        <v>0</v>
      </c>
      <c r="R52" s="1">
        <f t="shared" si="23"/>
        <v>0</v>
      </c>
      <c r="S52" s="1">
        <f t="shared" si="12"/>
        <v>0</v>
      </c>
    </row>
    <row r="53" spans="2:19" x14ac:dyDescent="0.25">
      <c r="B53" s="1" t="s">
        <v>5</v>
      </c>
      <c r="C53" s="1">
        <f t="shared" ref="C53:I53" si="24">SUM(C37:C51)</f>
        <v>181</v>
      </c>
      <c r="D53" s="1">
        <f t="shared" si="24"/>
        <v>179</v>
      </c>
      <c r="E53" s="1">
        <f t="shared" si="24"/>
        <v>184.5</v>
      </c>
      <c r="F53" s="1">
        <f t="shared" si="24"/>
        <v>101</v>
      </c>
      <c r="G53" s="1">
        <f t="shared" si="24"/>
        <v>108</v>
      </c>
      <c r="H53" s="1">
        <f t="shared" si="24"/>
        <v>98.269999999999982</v>
      </c>
      <c r="I53" s="1">
        <f t="shared" si="24"/>
        <v>97.850000000000009</v>
      </c>
      <c r="L53" s="1" t="str">
        <f t="shared" si="16"/>
        <v>Serato Scratch / Live</v>
      </c>
      <c r="M53" s="1">
        <f t="shared" si="18"/>
        <v>5.5</v>
      </c>
      <c r="N53" s="1">
        <f t="shared" si="19"/>
        <v>0</v>
      </c>
      <c r="O53" s="1">
        <f t="shared" si="20"/>
        <v>0</v>
      </c>
      <c r="P53" s="1">
        <f t="shared" si="21"/>
        <v>0</v>
      </c>
      <c r="Q53" s="1">
        <f t="shared" si="22"/>
        <v>0</v>
      </c>
      <c r="R53" s="1">
        <f t="shared" si="23"/>
        <v>0</v>
      </c>
    </row>
    <row r="54" spans="2:19" x14ac:dyDescent="0.25">
      <c r="L54" s="1" t="str">
        <f t="shared" si="16"/>
        <v>Djay (mac)</v>
      </c>
      <c r="M54" s="1">
        <f t="shared" si="18"/>
        <v>1.1000000000000001</v>
      </c>
      <c r="N54" s="1">
        <f t="shared" si="19"/>
        <v>0</v>
      </c>
      <c r="O54" s="1">
        <f t="shared" si="20"/>
        <v>0</v>
      </c>
      <c r="P54" s="1">
        <f t="shared" si="21"/>
        <v>0</v>
      </c>
      <c r="Q54" s="1">
        <f t="shared" si="22"/>
        <v>0</v>
      </c>
      <c r="R54" s="1">
        <f t="shared" si="23"/>
        <v>0</v>
      </c>
      <c r="S54" s="1">
        <f t="shared" ref="S54" si="25">ROUND(I54*100/I$53,1)</f>
        <v>0</v>
      </c>
    </row>
    <row r="58" spans="2:19" x14ac:dyDescent="0.25">
      <c r="B58" s="3"/>
      <c r="C58" s="3"/>
      <c r="D58" s="3">
        <f t="shared" ref="D58:H58" si="26">D36</f>
        <v>2015</v>
      </c>
      <c r="E58" s="3">
        <f t="shared" si="26"/>
        <v>2016</v>
      </c>
      <c r="F58" s="3">
        <f t="shared" si="26"/>
        <v>2017</v>
      </c>
      <c r="G58" s="3">
        <f t="shared" si="26"/>
        <v>2018</v>
      </c>
      <c r="H58" s="3">
        <f t="shared" si="26"/>
        <v>2019</v>
      </c>
      <c r="I58" s="3">
        <v>2020</v>
      </c>
      <c r="L58" s="3">
        <f>B58</f>
        <v>0</v>
      </c>
      <c r="M58" s="3">
        <f>D58</f>
        <v>2015</v>
      </c>
      <c r="N58" s="3">
        <f>E58</f>
        <v>2016</v>
      </c>
      <c r="O58" s="3">
        <f>F58</f>
        <v>2017</v>
      </c>
      <c r="P58" s="3">
        <f>G58</f>
        <v>2018</v>
      </c>
      <c r="Q58" s="3">
        <f>H58</f>
        <v>2019</v>
      </c>
      <c r="R58" s="7">
        <f>I58</f>
        <v>2020</v>
      </c>
    </row>
    <row r="59" spans="2:19" x14ac:dyDescent="0.25">
      <c r="B59" s="1" t="s">
        <v>38</v>
      </c>
      <c r="D59" s="1">
        <v>62</v>
      </c>
      <c r="E59" s="1">
        <v>65</v>
      </c>
      <c r="F59" s="1">
        <v>63</v>
      </c>
      <c r="G59" s="1">
        <v>62</v>
      </c>
      <c r="H59" s="1">
        <v>62</v>
      </c>
      <c r="I59" s="1">
        <v>60.13</v>
      </c>
      <c r="L59" s="1" t="s">
        <v>42</v>
      </c>
      <c r="M59" s="1">
        <f>D59</f>
        <v>62</v>
      </c>
      <c r="N59" s="1">
        <f>E59</f>
        <v>65</v>
      </c>
      <c r="O59" s="1">
        <f>ROUND(F59*100/F$61,1)</f>
        <v>59.4</v>
      </c>
      <c r="P59" s="1">
        <f>ROUND(G59*100/G$61,1)</f>
        <v>58.5</v>
      </c>
      <c r="Q59" s="1">
        <f>ROUND(H59*100/H$61,1)</f>
        <v>59</v>
      </c>
      <c r="R59" s="1">
        <f>ROUND(I59*100/I$61,1)</f>
        <v>56.6</v>
      </c>
    </row>
    <row r="60" spans="2:19" x14ac:dyDescent="0.25">
      <c r="B60" s="1" t="s">
        <v>39</v>
      </c>
      <c r="D60" s="1">
        <v>46</v>
      </c>
      <c r="E60" s="1">
        <v>42</v>
      </c>
      <c r="F60" s="1">
        <v>43</v>
      </c>
      <c r="G60" s="1">
        <v>44</v>
      </c>
      <c r="H60" s="1">
        <v>43</v>
      </c>
      <c r="I60" s="1">
        <v>46.19</v>
      </c>
      <c r="L60" s="1" t="s">
        <v>43</v>
      </c>
      <c r="M60" s="1">
        <f>D60</f>
        <v>46</v>
      </c>
      <c r="N60" s="1">
        <f>E60</f>
        <v>42</v>
      </c>
      <c r="O60" s="1">
        <f>ROUND(F60*100/F$61,1)</f>
        <v>40.6</v>
      </c>
      <c r="P60" s="1">
        <f>ROUND(G60*100/G$61,1)</f>
        <v>41.5</v>
      </c>
      <c r="Q60" s="1">
        <f>ROUND(H60*100/H$61,1)</f>
        <v>41</v>
      </c>
      <c r="R60" s="1">
        <f>ROUND(I60*100/I$61,1)</f>
        <v>43.4</v>
      </c>
    </row>
    <row r="61" spans="2:19" x14ac:dyDescent="0.25">
      <c r="B61" s="1" t="s">
        <v>40</v>
      </c>
      <c r="D61" s="1">
        <f t="shared" ref="D61:I61" si="27">SUM(D59:D60)</f>
        <v>108</v>
      </c>
      <c r="E61" s="1">
        <f t="shared" si="27"/>
        <v>107</v>
      </c>
      <c r="F61" s="1">
        <f t="shared" si="27"/>
        <v>106</v>
      </c>
      <c r="G61" s="1">
        <f t="shared" si="27"/>
        <v>106</v>
      </c>
      <c r="H61" s="1">
        <f t="shared" si="27"/>
        <v>105</v>
      </c>
      <c r="I61" s="1">
        <f t="shared" si="27"/>
        <v>106.32</v>
      </c>
    </row>
  </sheetData>
  <hyperlinks>
    <hyperlink ref="B4" r:id="rId1"/>
    <hyperlink ref="B3" r:id="rId2"/>
    <hyperlink ref="B2" r:id="rId3"/>
    <hyperlink ref="B5" r:id="rId4"/>
    <hyperlink ref="B6" r:id="rId5"/>
    <hyperlink ref="B7" r:id="rId6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2021-02-20T23:24:20Z</dcterms:modified>
</cp:coreProperties>
</file>