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DieseArbeitsmappe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Dropbox (PETAL)\PETAL\Kurtag_Kafka-Fragmente\data (upload)\"/>
    </mc:Choice>
  </mc:AlternateContent>
  <xr:revisionPtr revIDLastSave="0" documentId="13_ncr:1_{DA68A27A-1102-4E2F-8A5C-EA86FC7513DB}" xr6:coauthVersionLast="45" xr6:coauthVersionMax="45" xr10:uidLastSave="{00000000-0000-0000-0000-000000000000}"/>
  <bookViews>
    <workbookView xWindow="-108" yWindow="-108" windowWidth="23256" windowHeight="12576" tabRatio="668" xr2:uid="{00000000-000D-0000-FFFF-FFFF00000000}"/>
  </bookViews>
  <sheets>
    <sheet name="KF-dur_raw data" sheetId="65" r:id="rId1"/>
    <sheet name="KF-dur+perc 14" sheetId="66" r:id="rId2"/>
    <sheet name="KF-dur+perc 8" sheetId="56" r:id="rId3"/>
    <sheet name="KF-dur-dev 8" sheetId="68" r:id="rId4"/>
  </sheets>
  <definedNames>
    <definedName name="_FilterDatabase" localSheetId="2" hidden="1">'KF-dur+perc 8'!$AJ$2:$AJ$80</definedName>
  </definedNames>
  <calcPr calcId="181029"/>
</workbook>
</file>

<file path=xl/calcChain.xml><?xml version="1.0" encoding="utf-8"?>
<calcChain xmlns="http://schemas.openxmlformats.org/spreadsheetml/2006/main">
  <c r="X268" i="66" l="1"/>
  <c r="Y268" i="66" s="1"/>
  <c r="W268" i="66"/>
  <c r="V268" i="66"/>
  <c r="X267" i="66"/>
  <c r="Y267" i="66" s="1"/>
  <c r="W267" i="66"/>
  <c r="V267" i="66"/>
  <c r="X266" i="66"/>
  <c r="Y266" i="66" s="1"/>
  <c r="W266" i="66"/>
  <c r="V266" i="66"/>
  <c r="X265" i="66"/>
  <c r="Y265" i="66" s="1"/>
  <c r="W265" i="66"/>
  <c r="V265" i="66"/>
  <c r="X264" i="66"/>
  <c r="Y264" i="66" s="1"/>
  <c r="W264" i="66"/>
  <c r="V264" i="66"/>
  <c r="X263" i="66"/>
  <c r="Y263" i="66" s="1"/>
  <c r="W263" i="66"/>
  <c r="V263" i="66"/>
  <c r="X262" i="66"/>
  <c r="Y262" i="66" s="1"/>
  <c r="W262" i="66"/>
  <c r="V262" i="66"/>
  <c r="X261" i="66"/>
  <c r="Y261" i="66" s="1"/>
  <c r="W261" i="66"/>
  <c r="V261" i="66"/>
  <c r="X260" i="66"/>
  <c r="Y260" i="66" s="1"/>
  <c r="W260" i="66"/>
  <c r="V260" i="66"/>
  <c r="X259" i="66"/>
  <c r="Y259" i="66" s="1"/>
  <c r="W259" i="66"/>
  <c r="V259" i="66"/>
  <c r="X258" i="66"/>
  <c r="Y258" i="66" s="1"/>
  <c r="W258" i="66"/>
  <c r="V258" i="66"/>
  <c r="X257" i="66"/>
  <c r="Y257" i="66" s="1"/>
  <c r="W257" i="66"/>
  <c r="V257" i="66"/>
  <c r="X256" i="66"/>
  <c r="Y256" i="66" s="1"/>
  <c r="W256" i="66"/>
  <c r="V256" i="66"/>
  <c r="X255" i="66"/>
  <c r="Y255" i="66" s="1"/>
  <c r="W255" i="66"/>
  <c r="V255" i="66"/>
  <c r="X254" i="66"/>
  <c r="Y254" i="66" s="1"/>
  <c r="W254" i="66"/>
  <c r="V254" i="66"/>
  <c r="X253" i="66"/>
  <c r="Y253" i="66" s="1"/>
  <c r="W253" i="66"/>
  <c r="V253" i="66"/>
  <c r="X252" i="66"/>
  <c r="Y252" i="66" s="1"/>
  <c r="W252" i="66"/>
  <c r="V252" i="66"/>
  <c r="X251" i="66"/>
  <c r="Y251" i="66" s="1"/>
  <c r="W251" i="66"/>
  <c r="V251" i="66"/>
  <c r="X250" i="66"/>
  <c r="Y250" i="66" s="1"/>
  <c r="W250" i="66"/>
  <c r="V250" i="66"/>
  <c r="X249" i="66"/>
  <c r="Y249" i="66" s="1"/>
  <c r="W249" i="66"/>
  <c r="V249" i="66"/>
  <c r="X248" i="66"/>
  <c r="Y248" i="66" s="1"/>
  <c r="W248" i="66"/>
  <c r="V248" i="66"/>
  <c r="X247" i="66"/>
  <c r="Y247" i="66" s="1"/>
  <c r="W247" i="66"/>
  <c r="V247" i="66"/>
  <c r="X246" i="66"/>
  <c r="Y246" i="66" s="1"/>
  <c r="W246" i="66"/>
  <c r="V246" i="66"/>
  <c r="X245" i="66"/>
  <c r="Y245" i="66" s="1"/>
  <c r="W245" i="66"/>
  <c r="V245" i="66"/>
  <c r="X244" i="66"/>
  <c r="Y244" i="66" s="1"/>
  <c r="W244" i="66"/>
  <c r="V244" i="66"/>
  <c r="X243" i="66"/>
  <c r="Y243" i="66" s="1"/>
  <c r="W243" i="66"/>
  <c r="V243" i="66"/>
  <c r="X242" i="66"/>
  <c r="Y242" i="66" s="1"/>
  <c r="W242" i="66"/>
  <c r="V242" i="66"/>
  <c r="X241" i="66"/>
  <c r="Y241" i="66" s="1"/>
  <c r="W241" i="66"/>
  <c r="V241" i="66"/>
  <c r="X240" i="66"/>
  <c r="Y240" i="66" s="1"/>
  <c r="W240" i="66"/>
  <c r="V240" i="66"/>
  <c r="X239" i="66"/>
  <c r="Y239" i="66" s="1"/>
  <c r="W239" i="66"/>
  <c r="V239" i="66"/>
  <c r="X238" i="66"/>
  <c r="Y238" i="66" s="1"/>
  <c r="W238" i="66"/>
  <c r="V238" i="66"/>
  <c r="X237" i="66"/>
  <c r="Y237" i="66" s="1"/>
  <c r="W237" i="66"/>
  <c r="V237" i="66"/>
  <c r="X236" i="66"/>
  <c r="Y236" i="66" s="1"/>
  <c r="W236" i="66"/>
  <c r="V236" i="66"/>
  <c r="X235" i="66"/>
  <c r="Y235" i="66" s="1"/>
  <c r="W235" i="66"/>
  <c r="V235" i="66"/>
  <c r="X234" i="66"/>
  <c r="Y234" i="66" s="1"/>
  <c r="W234" i="66"/>
  <c r="V234" i="66"/>
  <c r="X233" i="66"/>
  <c r="Y233" i="66" s="1"/>
  <c r="W233" i="66"/>
  <c r="V233" i="66"/>
  <c r="X232" i="66"/>
  <c r="Y232" i="66" s="1"/>
  <c r="W232" i="66"/>
  <c r="V232" i="66"/>
  <c r="X231" i="66"/>
  <c r="Y231" i="66" s="1"/>
  <c r="W231" i="66"/>
  <c r="V231" i="66"/>
  <c r="X230" i="66"/>
  <c r="Y230" i="66" s="1"/>
  <c r="W230" i="66"/>
  <c r="V230" i="66"/>
  <c r="X229" i="66"/>
  <c r="Y229" i="66" s="1"/>
  <c r="W229" i="66"/>
  <c r="V229" i="66"/>
  <c r="M268" i="66"/>
  <c r="K268" i="66"/>
  <c r="I268" i="66"/>
  <c r="H268" i="66"/>
  <c r="G268" i="66"/>
  <c r="F268" i="66"/>
  <c r="E268" i="66"/>
  <c r="C268" i="66"/>
  <c r="R268" i="66" s="1"/>
  <c r="M267" i="66"/>
  <c r="K267" i="66"/>
  <c r="I267" i="66"/>
  <c r="H267" i="66"/>
  <c r="G267" i="66"/>
  <c r="F267" i="66"/>
  <c r="E267" i="66"/>
  <c r="C267" i="66"/>
  <c r="R267" i="66" s="1"/>
  <c r="M266" i="66"/>
  <c r="K266" i="66"/>
  <c r="I266" i="66"/>
  <c r="H266" i="66"/>
  <c r="G266" i="66"/>
  <c r="F266" i="66"/>
  <c r="E266" i="66"/>
  <c r="C266" i="66"/>
  <c r="R266" i="66" s="1"/>
  <c r="M265" i="66"/>
  <c r="K265" i="66"/>
  <c r="I265" i="66"/>
  <c r="H265" i="66"/>
  <c r="G265" i="66"/>
  <c r="F265" i="66"/>
  <c r="E265" i="66"/>
  <c r="Q265" i="66" s="1"/>
  <c r="C265" i="66"/>
  <c r="R265" i="66" s="1"/>
  <c r="M264" i="66"/>
  <c r="K264" i="66"/>
  <c r="I264" i="66"/>
  <c r="H264" i="66"/>
  <c r="G264" i="66"/>
  <c r="F264" i="66"/>
  <c r="E264" i="66"/>
  <c r="R264" i="66" s="1"/>
  <c r="C264" i="66"/>
  <c r="P264" i="66" s="1"/>
  <c r="M263" i="66"/>
  <c r="K263" i="66"/>
  <c r="I263" i="66"/>
  <c r="H263" i="66"/>
  <c r="G263" i="66"/>
  <c r="F263" i="66"/>
  <c r="E263" i="66"/>
  <c r="Q263" i="66" s="1"/>
  <c r="C263" i="66"/>
  <c r="P263" i="66" s="1"/>
  <c r="M262" i="66"/>
  <c r="K262" i="66"/>
  <c r="I262" i="66"/>
  <c r="H262" i="66"/>
  <c r="G262" i="66"/>
  <c r="F262" i="66"/>
  <c r="E262" i="66"/>
  <c r="C262" i="66"/>
  <c r="P262" i="66" s="1"/>
  <c r="M261" i="66"/>
  <c r="K261" i="66"/>
  <c r="I261" i="66"/>
  <c r="H261" i="66"/>
  <c r="G261" i="66"/>
  <c r="F261" i="66"/>
  <c r="R261" i="66" s="1"/>
  <c r="E261" i="66"/>
  <c r="Q261" i="66" s="1"/>
  <c r="C261" i="66"/>
  <c r="P261" i="66" s="1"/>
  <c r="M260" i="66"/>
  <c r="K260" i="66"/>
  <c r="I260" i="66"/>
  <c r="H260" i="66"/>
  <c r="P260" i="66" s="1"/>
  <c r="G260" i="66"/>
  <c r="F260" i="66"/>
  <c r="E260" i="66"/>
  <c r="C260" i="66"/>
  <c r="Q260" i="66" s="1"/>
  <c r="M259" i="66"/>
  <c r="K259" i="66"/>
  <c r="I259" i="66"/>
  <c r="H259" i="66"/>
  <c r="G259" i="66"/>
  <c r="F259" i="66"/>
  <c r="E259" i="66"/>
  <c r="C259" i="66"/>
  <c r="Q259" i="66" s="1"/>
  <c r="M258" i="66"/>
  <c r="K258" i="66"/>
  <c r="I258" i="66"/>
  <c r="H258" i="66"/>
  <c r="G258" i="66"/>
  <c r="F258" i="66"/>
  <c r="R258" i="66" s="1"/>
  <c r="E258" i="66"/>
  <c r="C258" i="66"/>
  <c r="Q258" i="66" s="1"/>
  <c r="M257" i="66"/>
  <c r="K257" i="66"/>
  <c r="I257" i="66"/>
  <c r="H257" i="66"/>
  <c r="G257" i="66"/>
  <c r="F257" i="66"/>
  <c r="E257" i="66"/>
  <c r="Q257" i="66" s="1"/>
  <c r="C257" i="66"/>
  <c r="R257" i="66" s="1"/>
  <c r="M256" i="66"/>
  <c r="K256" i="66"/>
  <c r="I256" i="66"/>
  <c r="H256" i="66"/>
  <c r="G256" i="66"/>
  <c r="F256" i="66"/>
  <c r="E256" i="66"/>
  <c r="Q256" i="66" s="1"/>
  <c r="C256" i="66"/>
  <c r="P256" i="66" s="1"/>
  <c r="M255" i="66"/>
  <c r="K255" i="66"/>
  <c r="I255" i="66"/>
  <c r="H255" i="66"/>
  <c r="G255" i="66"/>
  <c r="F255" i="66"/>
  <c r="E255" i="66"/>
  <c r="Q255" i="66" s="1"/>
  <c r="C255" i="66"/>
  <c r="P255" i="66" s="1"/>
  <c r="M254" i="66"/>
  <c r="K254" i="66"/>
  <c r="I254" i="66"/>
  <c r="H254" i="66"/>
  <c r="G254" i="66"/>
  <c r="F254" i="66"/>
  <c r="E254" i="66"/>
  <c r="C254" i="66"/>
  <c r="R254" i="66" s="1"/>
  <c r="M253" i="66"/>
  <c r="K253" i="66"/>
  <c r="I253" i="66"/>
  <c r="H253" i="66"/>
  <c r="G253" i="66"/>
  <c r="F253" i="66"/>
  <c r="R253" i="66" s="1"/>
  <c r="E253" i="66"/>
  <c r="Q253" i="66" s="1"/>
  <c r="C253" i="66"/>
  <c r="P253" i="66" s="1"/>
  <c r="M252" i="66"/>
  <c r="K252" i="66"/>
  <c r="I252" i="66"/>
  <c r="H252" i="66"/>
  <c r="G252" i="66"/>
  <c r="F252" i="66"/>
  <c r="E252" i="66"/>
  <c r="C252" i="66"/>
  <c r="Q252" i="66" s="1"/>
  <c r="P251" i="66"/>
  <c r="M251" i="66"/>
  <c r="K251" i="66"/>
  <c r="I251" i="66"/>
  <c r="H251" i="66"/>
  <c r="G251" i="66"/>
  <c r="F251" i="66"/>
  <c r="E251" i="66"/>
  <c r="C251" i="66"/>
  <c r="R251" i="66" s="1"/>
  <c r="M250" i="66"/>
  <c r="K250" i="66"/>
  <c r="I250" i="66"/>
  <c r="H250" i="66"/>
  <c r="G250" i="66"/>
  <c r="F250" i="66"/>
  <c r="R250" i="66" s="1"/>
  <c r="E250" i="66"/>
  <c r="C250" i="66"/>
  <c r="Q250" i="66" s="1"/>
  <c r="M249" i="66"/>
  <c r="K249" i="66"/>
  <c r="I249" i="66"/>
  <c r="H249" i="66"/>
  <c r="G249" i="66"/>
  <c r="F249" i="66"/>
  <c r="E249" i="66"/>
  <c r="Q249" i="66" s="1"/>
  <c r="C249" i="66"/>
  <c r="R249" i="66" s="1"/>
  <c r="M248" i="66"/>
  <c r="K248" i="66"/>
  <c r="I248" i="66"/>
  <c r="H248" i="66"/>
  <c r="G248" i="66"/>
  <c r="F248" i="66"/>
  <c r="E248" i="66"/>
  <c r="R248" i="66" s="1"/>
  <c r="C248" i="66"/>
  <c r="P248" i="66" s="1"/>
  <c r="M247" i="66"/>
  <c r="K247" i="66"/>
  <c r="I247" i="66"/>
  <c r="H247" i="66"/>
  <c r="G247" i="66"/>
  <c r="F247" i="66"/>
  <c r="E247" i="66"/>
  <c r="Q247" i="66" s="1"/>
  <c r="C247" i="66"/>
  <c r="P247" i="66" s="1"/>
  <c r="M246" i="66"/>
  <c r="K246" i="66"/>
  <c r="I246" i="66"/>
  <c r="H246" i="66"/>
  <c r="G246" i="66"/>
  <c r="F246" i="66"/>
  <c r="E246" i="66"/>
  <c r="C246" i="66"/>
  <c r="R246" i="66" s="1"/>
  <c r="M245" i="66"/>
  <c r="K245" i="66"/>
  <c r="I245" i="66"/>
  <c r="H245" i="66"/>
  <c r="G245" i="66"/>
  <c r="F245" i="66"/>
  <c r="R245" i="66" s="1"/>
  <c r="E245" i="66"/>
  <c r="Q245" i="66" s="1"/>
  <c r="C245" i="66"/>
  <c r="P245" i="66" s="1"/>
  <c r="M244" i="66"/>
  <c r="K244" i="66"/>
  <c r="I244" i="66"/>
  <c r="H244" i="66"/>
  <c r="G244" i="66"/>
  <c r="F244" i="66"/>
  <c r="E244" i="66"/>
  <c r="C244" i="66"/>
  <c r="Q244" i="66" s="1"/>
  <c r="P243" i="66"/>
  <c r="M243" i="66"/>
  <c r="K243" i="66"/>
  <c r="I243" i="66"/>
  <c r="H243" i="66"/>
  <c r="G243" i="66"/>
  <c r="F243" i="66"/>
  <c r="E243" i="66"/>
  <c r="C243" i="66"/>
  <c r="R243" i="66" s="1"/>
  <c r="M242" i="66"/>
  <c r="K242" i="66"/>
  <c r="I242" i="66"/>
  <c r="H242" i="66"/>
  <c r="G242" i="66"/>
  <c r="F242" i="66"/>
  <c r="R242" i="66" s="1"/>
  <c r="E242" i="66"/>
  <c r="C242" i="66"/>
  <c r="Q242" i="66" s="1"/>
  <c r="M241" i="66"/>
  <c r="K241" i="66"/>
  <c r="I241" i="66"/>
  <c r="H241" i="66"/>
  <c r="G241" i="66"/>
  <c r="F241" i="66"/>
  <c r="E241" i="66"/>
  <c r="Q241" i="66" s="1"/>
  <c r="C241" i="66"/>
  <c r="R241" i="66" s="1"/>
  <c r="M240" i="66"/>
  <c r="K240" i="66"/>
  <c r="I240" i="66"/>
  <c r="H240" i="66"/>
  <c r="G240" i="66"/>
  <c r="F240" i="66"/>
  <c r="E240" i="66"/>
  <c r="C240" i="66"/>
  <c r="R240" i="66" s="1"/>
  <c r="M239" i="66"/>
  <c r="K239" i="66"/>
  <c r="I239" i="66"/>
  <c r="H239" i="66"/>
  <c r="G239" i="66"/>
  <c r="F239" i="66"/>
  <c r="E239" i="66"/>
  <c r="Q239" i="66" s="1"/>
  <c r="C239" i="66"/>
  <c r="P239" i="66" s="1"/>
  <c r="M238" i="66"/>
  <c r="K238" i="66"/>
  <c r="I238" i="66"/>
  <c r="H238" i="66"/>
  <c r="G238" i="66"/>
  <c r="F238" i="66"/>
  <c r="E238" i="66"/>
  <c r="C238" i="66"/>
  <c r="P238" i="66" s="1"/>
  <c r="M237" i="66"/>
  <c r="K237" i="66"/>
  <c r="I237" i="66"/>
  <c r="H237" i="66"/>
  <c r="G237" i="66"/>
  <c r="F237" i="66"/>
  <c r="E237" i="66"/>
  <c r="R237" i="66" s="1"/>
  <c r="C237" i="66"/>
  <c r="P237" i="66" s="1"/>
  <c r="M236" i="66"/>
  <c r="K236" i="66"/>
  <c r="I236" i="66"/>
  <c r="H236" i="66"/>
  <c r="G236" i="66"/>
  <c r="F236" i="66"/>
  <c r="E236" i="66"/>
  <c r="C236" i="66"/>
  <c r="Q236" i="66" s="1"/>
  <c r="M235" i="66"/>
  <c r="P235" i="66" s="1"/>
  <c r="K235" i="66"/>
  <c r="I235" i="66"/>
  <c r="H235" i="66"/>
  <c r="G235" i="66"/>
  <c r="F235" i="66"/>
  <c r="E235" i="66"/>
  <c r="C235" i="66"/>
  <c r="R235" i="66" s="1"/>
  <c r="M234" i="66"/>
  <c r="K234" i="66"/>
  <c r="I234" i="66"/>
  <c r="H234" i="66"/>
  <c r="G234" i="66"/>
  <c r="F234" i="66"/>
  <c r="R234" i="66" s="1"/>
  <c r="E234" i="66"/>
  <c r="C234" i="66"/>
  <c r="Q234" i="66" s="1"/>
  <c r="M233" i="66"/>
  <c r="K233" i="66"/>
  <c r="I233" i="66"/>
  <c r="H233" i="66"/>
  <c r="G233" i="66"/>
  <c r="F233" i="66"/>
  <c r="E233" i="66"/>
  <c r="C233" i="66"/>
  <c r="R233" i="66" s="1"/>
  <c r="M232" i="66"/>
  <c r="K232" i="66"/>
  <c r="I232" i="66"/>
  <c r="H232" i="66"/>
  <c r="G232" i="66"/>
  <c r="F232" i="66"/>
  <c r="E232" i="66"/>
  <c r="C232" i="66"/>
  <c r="R232" i="66" s="1"/>
  <c r="M231" i="66"/>
  <c r="K231" i="66"/>
  <c r="I231" i="66"/>
  <c r="H231" i="66"/>
  <c r="G231" i="66"/>
  <c r="F231" i="66"/>
  <c r="E231" i="66"/>
  <c r="C231" i="66"/>
  <c r="P231" i="66" s="1"/>
  <c r="M230" i="66"/>
  <c r="K230" i="66"/>
  <c r="I230" i="66"/>
  <c r="H230" i="66"/>
  <c r="G230" i="66"/>
  <c r="F230" i="66"/>
  <c r="E230" i="66"/>
  <c r="C230" i="66"/>
  <c r="R230" i="66" s="1"/>
  <c r="M229" i="66"/>
  <c r="K229" i="66"/>
  <c r="I229" i="66"/>
  <c r="H229" i="66"/>
  <c r="G229" i="66"/>
  <c r="F229" i="66"/>
  <c r="E229" i="66"/>
  <c r="R229" i="66" s="1"/>
  <c r="C229" i="66"/>
  <c r="P229" i="66" s="1"/>
  <c r="Q229" i="66" l="1"/>
  <c r="Q232" i="66"/>
  <c r="Q235" i="66"/>
  <c r="Q251" i="66"/>
  <c r="P254" i="66"/>
  <c r="R256" i="66"/>
  <c r="Q233" i="66"/>
  <c r="R238" i="66"/>
  <c r="P244" i="66"/>
  <c r="P252" i="66"/>
  <c r="R262" i="66"/>
  <c r="Q231" i="66"/>
  <c r="P234" i="66"/>
  <c r="R236" i="66"/>
  <c r="P242" i="66"/>
  <c r="R244" i="66"/>
  <c r="P250" i="66"/>
  <c r="R252" i="66"/>
  <c r="P258" i="66"/>
  <c r="R260" i="66"/>
  <c r="P266" i="66"/>
  <c r="R231" i="66"/>
  <c r="R239" i="66"/>
  <c r="R247" i="66"/>
  <c r="R255" i="66"/>
  <c r="R263" i="66"/>
  <c r="Q266" i="66"/>
  <c r="Q237" i="66"/>
  <c r="Q248" i="66"/>
  <c r="P259" i="66"/>
  <c r="Q264" i="66"/>
  <c r="P267" i="66"/>
  <c r="Q267" i="66"/>
  <c r="P232" i="66"/>
  <c r="P240" i="66"/>
  <c r="Q243" i="66"/>
  <c r="Q230" i="66"/>
  <c r="P233" i="66"/>
  <c r="Q238" i="66"/>
  <c r="P241" i="66"/>
  <c r="Q246" i="66"/>
  <c r="P249" i="66"/>
  <c r="Q254" i="66"/>
  <c r="P257" i="66"/>
  <c r="R259" i="66"/>
  <c r="Q262" i="66"/>
  <c r="P265" i="66"/>
  <c r="P268" i="66"/>
  <c r="Q240" i="66"/>
  <c r="P230" i="66"/>
  <c r="P246" i="66"/>
  <c r="P236" i="66"/>
  <c r="Q268" i="66"/>
  <c r="O42" i="65" l="1"/>
  <c r="N42" i="65"/>
  <c r="M42" i="65"/>
  <c r="L42" i="65"/>
  <c r="K42" i="65"/>
  <c r="J42" i="65"/>
  <c r="I42" i="65"/>
  <c r="H42" i="65"/>
  <c r="G42" i="65"/>
  <c r="F42" i="65"/>
  <c r="E42" i="65"/>
  <c r="Y42" i="65" s="1"/>
  <c r="D42" i="65"/>
  <c r="C42" i="65"/>
  <c r="Z42" i="65" s="1"/>
  <c r="B42" i="65"/>
  <c r="R42" i="65" s="1"/>
  <c r="AE41" i="65"/>
  <c r="AC41" i="65"/>
  <c r="AD41" i="65" s="1"/>
  <c r="AB41" i="65"/>
  <c r="Z41" i="65"/>
  <c r="Y41" i="65"/>
  <c r="X41" i="65"/>
  <c r="AA41" i="65" s="1"/>
  <c r="U41" i="65"/>
  <c r="V41" i="65" s="1"/>
  <c r="T41" i="65"/>
  <c r="S41" i="65"/>
  <c r="R41" i="65"/>
  <c r="Q41" i="65"/>
  <c r="P41" i="65"/>
  <c r="AE40" i="65"/>
  <c r="AC40" i="65"/>
  <c r="AD40" i="65" s="1"/>
  <c r="AB40" i="65"/>
  <c r="Z40" i="65"/>
  <c r="Y40" i="65"/>
  <c r="X40" i="65"/>
  <c r="AA40" i="65" s="1"/>
  <c r="U40" i="65"/>
  <c r="V40" i="65" s="1"/>
  <c r="T40" i="65"/>
  <c r="S40" i="65"/>
  <c r="R40" i="65"/>
  <c r="Q40" i="65"/>
  <c r="P40" i="65"/>
  <c r="AE39" i="65"/>
  <c r="AC39" i="65"/>
  <c r="AD39" i="65" s="1"/>
  <c r="AB39" i="65"/>
  <c r="Z39" i="65"/>
  <c r="Y39" i="65"/>
  <c r="X39" i="65"/>
  <c r="AA39" i="65" s="1"/>
  <c r="U39" i="65"/>
  <c r="V39" i="65" s="1"/>
  <c r="T39" i="65"/>
  <c r="S39" i="65"/>
  <c r="R39" i="65"/>
  <c r="Q39" i="65"/>
  <c r="P39" i="65"/>
  <c r="AE38" i="65"/>
  <c r="AC38" i="65"/>
  <c r="AD38" i="65" s="1"/>
  <c r="AB38" i="65"/>
  <c r="Z38" i="65"/>
  <c r="Y38" i="65"/>
  <c r="X38" i="65"/>
  <c r="AA38" i="65" s="1"/>
  <c r="U38" i="65"/>
  <c r="V38" i="65" s="1"/>
  <c r="T38" i="65"/>
  <c r="S38" i="65"/>
  <c r="R38" i="65"/>
  <c r="Q38" i="65"/>
  <c r="P38" i="65"/>
  <c r="AE37" i="65"/>
  <c r="AC37" i="65"/>
  <c r="AD37" i="65" s="1"/>
  <c r="AB37" i="65"/>
  <c r="Z37" i="65"/>
  <c r="Y37" i="65"/>
  <c r="X37" i="65"/>
  <c r="AA37" i="65" s="1"/>
  <c r="U37" i="65"/>
  <c r="V37" i="65" s="1"/>
  <c r="T37" i="65"/>
  <c r="S37" i="65"/>
  <c r="R37" i="65"/>
  <c r="Q37" i="65"/>
  <c r="P37" i="65"/>
  <c r="AE36" i="65"/>
  <c r="AC36" i="65"/>
  <c r="AD36" i="65" s="1"/>
  <c r="AB36" i="65"/>
  <c r="Z36" i="65"/>
  <c r="Y36" i="65"/>
  <c r="X36" i="65"/>
  <c r="AA36" i="65" s="1"/>
  <c r="U36" i="65"/>
  <c r="V36" i="65" s="1"/>
  <c r="T36" i="65"/>
  <c r="S36" i="65"/>
  <c r="R36" i="65"/>
  <c r="Q36" i="65"/>
  <c r="P36" i="65"/>
  <c r="AE35" i="65"/>
  <c r="AC35" i="65"/>
  <c r="AD35" i="65" s="1"/>
  <c r="AB35" i="65"/>
  <c r="Z35" i="65"/>
  <c r="Y35" i="65"/>
  <c r="X35" i="65"/>
  <c r="AA35" i="65" s="1"/>
  <c r="U35" i="65"/>
  <c r="V35" i="65" s="1"/>
  <c r="T35" i="65"/>
  <c r="S35" i="65"/>
  <c r="R35" i="65"/>
  <c r="Q35" i="65"/>
  <c r="P35" i="65"/>
  <c r="AE34" i="65"/>
  <c r="AC34" i="65"/>
  <c r="AD34" i="65" s="1"/>
  <c r="AB34" i="65"/>
  <c r="Z34" i="65"/>
  <c r="Y34" i="65"/>
  <c r="X34" i="65"/>
  <c r="AA34" i="65" s="1"/>
  <c r="T34" i="65"/>
  <c r="S34" i="65"/>
  <c r="R34" i="65"/>
  <c r="Q34" i="65"/>
  <c r="P34" i="65"/>
  <c r="U34" i="65" s="1"/>
  <c r="V34" i="65" s="1"/>
  <c r="AE33" i="65"/>
  <c r="AC33" i="65"/>
  <c r="AD33" i="65" s="1"/>
  <c r="AB33" i="65"/>
  <c r="Z33" i="65"/>
  <c r="Y33" i="65"/>
  <c r="X33" i="65"/>
  <c r="AA33" i="65" s="1"/>
  <c r="T33" i="65"/>
  <c r="S33" i="65"/>
  <c r="R33" i="65"/>
  <c r="Q33" i="65"/>
  <c r="P33" i="65"/>
  <c r="U33" i="65" s="1"/>
  <c r="V33" i="65" s="1"/>
  <c r="AE32" i="65"/>
  <c r="AC32" i="65"/>
  <c r="AD32" i="65" s="1"/>
  <c r="AB32" i="65"/>
  <c r="Z32" i="65"/>
  <c r="Y32" i="65"/>
  <c r="X32" i="65"/>
  <c r="AA32" i="65" s="1"/>
  <c r="T32" i="65"/>
  <c r="S32" i="65"/>
  <c r="R32" i="65"/>
  <c r="Q32" i="65"/>
  <c r="P32" i="65"/>
  <c r="U32" i="65" s="1"/>
  <c r="V32" i="65" s="1"/>
  <c r="AE31" i="65"/>
  <c r="AC31" i="65"/>
  <c r="AD31" i="65" s="1"/>
  <c r="AB31" i="65"/>
  <c r="Z31" i="65"/>
  <c r="Y31" i="65"/>
  <c r="X31" i="65"/>
  <c r="AA31" i="65" s="1"/>
  <c r="T31" i="65"/>
  <c r="S31" i="65"/>
  <c r="R31" i="65"/>
  <c r="Q31" i="65"/>
  <c r="P31" i="65"/>
  <c r="U31" i="65" s="1"/>
  <c r="V31" i="65" s="1"/>
  <c r="AE30" i="65"/>
  <c r="AC30" i="65"/>
  <c r="AD30" i="65" s="1"/>
  <c r="AB30" i="65"/>
  <c r="Z30" i="65"/>
  <c r="Y30" i="65"/>
  <c r="X30" i="65"/>
  <c r="AA30" i="65" s="1"/>
  <c r="T30" i="65"/>
  <c r="S30" i="65"/>
  <c r="R30" i="65"/>
  <c r="Q30" i="65"/>
  <c r="P30" i="65"/>
  <c r="U30" i="65" s="1"/>
  <c r="V30" i="65" s="1"/>
  <c r="AE29" i="65"/>
  <c r="AC29" i="65"/>
  <c r="AD29" i="65" s="1"/>
  <c r="AB29" i="65"/>
  <c r="Z29" i="65"/>
  <c r="Y29" i="65"/>
  <c r="X29" i="65"/>
  <c r="AA29" i="65" s="1"/>
  <c r="T29" i="65"/>
  <c r="S29" i="65"/>
  <c r="R29" i="65"/>
  <c r="Q29" i="65"/>
  <c r="P29" i="65"/>
  <c r="U29" i="65" s="1"/>
  <c r="V29" i="65" s="1"/>
  <c r="AE28" i="65"/>
  <c r="AC28" i="65"/>
  <c r="AD28" i="65" s="1"/>
  <c r="AB28" i="65"/>
  <c r="Z28" i="65"/>
  <c r="Y28" i="65"/>
  <c r="X28" i="65"/>
  <c r="AA28" i="65" s="1"/>
  <c r="T28" i="65"/>
  <c r="S28" i="65"/>
  <c r="R28" i="65"/>
  <c r="Q28" i="65"/>
  <c r="P28" i="65"/>
  <c r="U28" i="65" s="1"/>
  <c r="V28" i="65" s="1"/>
  <c r="AE27" i="65"/>
  <c r="AC27" i="65"/>
  <c r="AD27" i="65" s="1"/>
  <c r="AB27" i="65"/>
  <c r="Z27" i="65"/>
  <c r="Y27" i="65"/>
  <c r="X27" i="65"/>
  <c r="AA27" i="65" s="1"/>
  <c r="T27" i="65"/>
  <c r="S27" i="65"/>
  <c r="R27" i="65"/>
  <c r="Q27" i="65"/>
  <c r="P27" i="65"/>
  <c r="U27" i="65" s="1"/>
  <c r="V27" i="65" s="1"/>
  <c r="AE26" i="65"/>
  <c r="AC26" i="65"/>
  <c r="AD26" i="65" s="1"/>
  <c r="AB26" i="65"/>
  <c r="Z26" i="65"/>
  <c r="Y26" i="65"/>
  <c r="X26" i="65"/>
  <c r="AA26" i="65" s="1"/>
  <c r="T26" i="65"/>
  <c r="S26" i="65"/>
  <c r="R26" i="65"/>
  <c r="Q26" i="65"/>
  <c r="P26" i="65"/>
  <c r="U26" i="65" s="1"/>
  <c r="V26" i="65" s="1"/>
  <c r="AE25" i="65"/>
  <c r="AC25" i="65"/>
  <c r="AD25" i="65" s="1"/>
  <c r="AB25" i="65"/>
  <c r="Z25" i="65"/>
  <c r="Y25" i="65"/>
  <c r="X25" i="65"/>
  <c r="AA25" i="65" s="1"/>
  <c r="T25" i="65"/>
  <c r="S25" i="65"/>
  <c r="R25" i="65"/>
  <c r="Q25" i="65"/>
  <c r="P25" i="65"/>
  <c r="U25" i="65" s="1"/>
  <c r="V25" i="65" s="1"/>
  <c r="AE24" i="65"/>
  <c r="AC24" i="65"/>
  <c r="AD24" i="65" s="1"/>
  <c r="AB24" i="65"/>
  <c r="Z24" i="65"/>
  <c r="Y24" i="65"/>
  <c r="X24" i="65"/>
  <c r="AA24" i="65" s="1"/>
  <c r="T24" i="65"/>
  <c r="S24" i="65"/>
  <c r="R24" i="65"/>
  <c r="Q24" i="65"/>
  <c r="P24" i="65"/>
  <c r="U24" i="65" s="1"/>
  <c r="V24" i="65" s="1"/>
  <c r="AE23" i="65"/>
  <c r="AC23" i="65"/>
  <c r="AD23" i="65" s="1"/>
  <c r="AB23" i="65"/>
  <c r="Z23" i="65"/>
  <c r="Y23" i="65"/>
  <c r="X23" i="65"/>
  <c r="AA23" i="65" s="1"/>
  <c r="T23" i="65"/>
  <c r="S23" i="65"/>
  <c r="R23" i="65"/>
  <c r="Q23" i="65"/>
  <c r="P23" i="65"/>
  <c r="U23" i="65" s="1"/>
  <c r="V23" i="65" s="1"/>
  <c r="AE22" i="65"/>
  <c r="AC22" i="65"/>
  <c r="AD22" i="65" s="1"/>
  <c r="AB22" i="65"/>
  <c r="Z22" i="65"/>
  <c r="Y22" i="65"/>
  <c r="X22" i="65"/>
  <c r="AA22" i="65" s="1"/>
  <c r="T22" i="65"/>
  <c r="S22" i="65"/>
  <c r="R22" i="65"/>
  <c r="Q22" i="65"/>
  <c r="P22" i="65"/>
  <c r="U22" i="65" s="1"/>
  <c r="V22" i="65" s="1"/>
  <c r="AE21" i="65"/>
  <c r="AC21" i="65"/>
  <c r="AD21" i="65" s="1"/>
  <c r="AB21" i="65"/>
  <c r="Z21" i="65"/>
  <c r="Y21" i="65"/>
  <c r="X21" i="65"/>
  <c r="AA21" i="65" s="1"/>
  <c r="T21" i="65"/>
  <c r="S21" i="65"/>
  <c r="R21" i="65"/>
  <c r="Q21" i="65"/>
  <c r="P21" i="65"/>
  <c r="U21" i="65" s="1"/>
  <c r="V21" i="65" s="1"/>
  <c r="AE20" i="65"/>
  <c r="AC20" i="65"/>
  <c r="AD20" i="65" s="1"/>
  <c r="AB20" i="65"/>
  <c r="Z20" i="65"/>
  <c r="Y20" i="65"/>
  <c r="X20" i="65"/>
  <c r="AA20" i="65" s="1"/>
  <c r="T20" i="65"/>
  <c r="S20" i="65"/>
  <c r="R20" i="65"/>
  <c r="Q20" i="65"/>
  <c r="P20" i="65"/>
  <c r="U20" i="65" s="1"/>
  <c r="V20" i="65" s="1"/>
  <c r="AE19" i="65"/>
  <c r="AC19" i="65"/>
  <c r="AD19" i="65" s="1"/>
  <c r="AB19" i="65"/>
  <c r="Z19" i="65"/>
  <c r="Y19" i="65"/>
  <c r="X19" i="65"/>
  <c r="AA19" i="65" s="1"/>
  <c r="T19" i="65"/>
  <c r="S19" i="65"/>
  <c r="R19" i="65"/>
  <c r="Q19" i="65"/>
  <c r="P19" i="65"/>
  <c r="U19" i="65" s="1"/>
  <c r="V19" i="65" s="1"/>
  <c r="AE18" i="65"/>
  <c r="AC18" i="65"/>
  <c r="AD18" i="65" s="1"/>
  <c r="AB18" i="65"/>
  <c r="Z18" i="65"/>
  <c r="Y18" i="65"/>
  <c r="X18" i="65"/>
  <c r="AA18" i="65" s="1"/>
  <c r="T18" i="65"/>
  <c r="S18" i="65"/>
  <c r="R18" i="65"/>
  <c r="Q18" i="65"/>
  <c r="P18" i="65"/>
  <c r="U18" i="65" s="1"/>
  <c r="V18" i="65" s="1"/>
  <c r="AE17" i="65"/>
  <c r="AC17" i="65"/>
  <c r="AD17" i="65" s="1"/>
  <c r="AB17" i="65"/>
  <c r="Z17" i="65"/>
  <c r="Y17" i="65"/>
  <c r="X17" i="65"/>
  <c r="AA17" i="65" s="1"/>
  <c r="T17" i="65"/>
  <c r="S17" i="65"/>
  <c r="R17" i="65"/>
  <c r="Q17" i="65"/>
  <c r="P17" i="65"/>
  <c r="U17" i="65" s="1"/>
  <c r="V17" i="65" s="1"/>
  <c r="AE16" i="65"/>
  <c r="AC16" i="65"/>
  <c r="AD16" i="65" s="1"/>
  <c r="AB16" i="65"/>
  <c r="Z16" i="65"/>
  <c r="Y16" i="65"/>
  <c r="X16" i="65"/>
  <c r="AA16" i="65" s="1"/>
  <c r="T16" i="65"/>
  <c r="S16" i="65"/>
  <c r="R16" i="65"/>
  <c r="Q16" i="65"/>
  <c r="P16" i="65"/>
  <c r="U16" i="65" s="1"/>
  <c r="V16" i="65" s="1"/>
  <c r="AE15" i="65"/>
  <c r="AC15" i="65"/>
  <c r="AD15" i="65" s="1"/>
  <c r="AB15" i="65"/>
  <c r="Z15" i="65"/>
  <c r="Y15" i="65"/>
  <c r="X15" i="65"/>
  <c r="AA15" i="65" s="1"/>
  <c r="T15" i="65"/>
  <c r="S15" i="65"/>
  <c r="R15" i="65"/>
  <c r="Q15" i="65"/>
  <c r="P15" i="65"/>
  <c r="U15" i="65" s="1"/>
  <c r="V15" i="65" s="1"/>
  <c r="AE14" i="65"/>
  <c r="AC14" i="65"/>
  <c r="AD14" i="65" s="1"/>
  <c r="AB14" i="65"/>
  <c r="Z14" i="65"/>
  <c r="Y14" i="65"/>
  <c r="X14" i="65"/>
  <c r="AA14" i="65" s="1"/>
  <c r="T14" i="65"/>
  <c r="S14" i="65"/>
  <c r="R14" i="65"/>
  <c r="Q14" i="65"/>
  <c r="P14" i="65"/>
  <c r="U14" i="65" s="1"/>
  <c r="V14" i="65" s="1"/>
  <c r="AE13" i="65"/>
  <c r="AC13" i="65"/>
  <c r="AD13" i="65" s="1"/>
  <c r="AB13" i="65"/>
  <c r="Z13" i="65"/>
  <c r="Y13" i="65"/>
  <c r="X13" i="65"/>
  <c r="AA13" i="65" s="1"/>
  <c r="T13" i="65"/>
  <c r="S13" i="65"/>
  <c r="R13" i="65"/>
  <c r="Q13" i="65"/>
  <c r="P13" i="65"/>
  <c r="U13" i="65" s="1"/>
  <c r="V13" i="65" s="1"/>
  <c r="AE12" i="65"/>
  <c r="AC12" i="65"/>
  <c r="AD12" i="65" s="1"/>
  <c r="AB12" i="65"/>
  <c r="Z12" i="65"/>
  <c r="Y12" i="65"/>
  <c r="X12" i="65"/>
  <c r="AA12" i="65" s="1"/>
  <c r="T12" i="65"/>
  <c r="S12" i="65"/>
  <c r="R12" i="65"/>
  <c r="Q12" i="65"/>
  <c r="P12" i="65"/>
  <c r="U12" i="65" s="1"/>
  <c r="V12" i="65" s="1"/>
  <c r="AE11" i="65"/>
  <c r="AC11" i="65"/>
  <c r="AD11" i="65" s="1"/>
  <c r="AB11" i="65"/>
  <c r="Z11" i="65"/>
  <c r="Y11" i="65"/>
  <c r="X11" i="65"/>
  <c r="AA11" i="65" s="1"/>
  <c r="T11" i="65"/>
  <c r="S11" i="65"/>
  <c r="R11" i="65"/>
  <c r="U11" i="65" s="1"/>
  <c r="V11" i="65" s="1"/>
  <c r="Q11" i="65"/>
  <c r="P11" i="65"/>
  <c r="AE10" i="65"/>
  <c r="AC10" i="65"/>
  <c r="AD10" i="65" s="1"/>
  <c r="Z10" i="65"/>
  <c r="Y10" i="65"/>
  <c r="AB10" i="65" s="1"/>
  <c r="X10" i="65"/>
  <c r="AA10" i="65" s="1"/>
  <c r="T10" i="65"/>
  <c r="S10" i="65"/>
  <c r="R10" i="65"/>
  <c r="U10" i="65" s="1"/>
  <c r="V10" i="65" s="1"/>
  <c r="Q10" i="65"/>
  <c r="P10" i="65"/>
  <c r="AE9" i="65"/>
  <c r="AC9" i="65"/>
  <c r="AD9" i="65" s="1"/>
  <c r="AB9" i="65"/>
  <c r="Z9" i="65"/>
  <c r="Y9" i="65"/>
  <c r="X9" i="65"/>
  <c r="AA9" i="65" s="1"/>
  <c r="T9" i="65"/>
  <c r="S9" i="65"/>
  <c r="R9" i="65"/>
  <c r="U9" i="65" s="1"/>
  <c r="V9" i="65" s="1"/>
  <c r="Q9" i="65"/>
  <c r="AB8" i="65"/>
  <c r="AA8" i="65"/>
  <c r="Z8" i="65"/>
  <c r="AC8" i="65" s="1"/>
  <c r="AD8" i="65" s="1"/>
  <c r="Y8" i="65"/>
  <c r="X8" i="65"/>
  <c r="AE8" i="65" s="1"/>
  <c r="S8" i="65"/>
  <c r="R8" i="65"/>
  <c r="U8" i="65" s="1"/>
  <c r="V8" i="65" s="1"/>
  <c r="Q8" i="65"/>
  <c r="T8" i="65" s="1"/>
  <c r="P8" i="65"/>
  <c r="AB7" i="65"/>
  <c r="AA7" i="65"/>
  <c r="Z7" i="65"/>
  <c r="AC7" i="65" s="1"/>
  <c r="AD7" i="65" s="1"/>
  <c r="Y7" i="65"/>
  <c r="X7" i="65"/>
  <c r="AE7" i="65" s="1"/>
  <c r="S7" i="65"/>
  <c r="R7" i="65"/>
  <c r="U7" i="65" s="1"/>
  <c r="Q7" i="65"/>
  <c r="T7" i="65" s="1"/>
  <c r="P7" i="65"/>
  <c r="AB6" i="65"/>
  <c r="AA6" i="65"/>
  <c r="Z6" i="65"/>
  <c r="AC6" i="65" s="1"/>
  <c r="AD6" i="65" s="1"/>
  <c r="Y6" i="65"/>
  <c r="X6" i="65"/>
  <c r="AE6" i="65" s="1"/>
  <c r="S6" i="65"/>
  <c r="R6" i="65"/>
  <c r="U6" i="65" s="1"/>
  <c r="Q6" i="65"/>
  <c r="T6" i="65" s="1"/>
  <c r="P6" i="65"/>
  <c r="AB5" i="65"/>
  <c r="AA5" i="65"/>
  <c r="Z5" i="65"/>
  <c r="AC5" i="65" s="1"/>
  <c r="AD5" i="65" s="1"/>
  <c r="Y5" i="65"/>
  <c r="X5" i="65"/>
  <c r="AE5" i="65" s="1"/>
  <c r="S5" i="65"/>
  <c r="R5" i="65"/>
  <c r="U5" i="65" s="1"/>
  <c r="V5" i="65" s="1"/>
  <c r="Q5" i="65"/>
  <c r="T5" i="65" s="1"/>
  <c r="P5" i="65"/>
  <c r="AB4" i="65"/>
  <c r="AA4" i="65"/>
  <c r="Z4" i="65"/>
  <c r="AC4" i="65" s="1"/>
  <c r="AD4" i="65" s="1"/>
  <c r="Y4" i="65"/>
  <c r="X4" i="65"/>
  <c r="AE4" i="65" s="1"/>
  <c r="S4" i="65"/>
  <c r="R4" i="65"/>
  <c r="U4" i="65" s="1"/>
  <c r="V4" i="65" s="1"/>
  <c r="Q4" i="65"/>
  <c r="T4" i="65" s="1"/>
  <c r="P4" i="65"/>
  <c r="AB3" i="65"/>
  <c r="AA3" i="65"/>
  <c r="Z3" i="65"/>
  <c r="AC3" i="65" s="1"/>
  <c r="AD3" i="65" s="1"/>
  <c r="Y3" i="65"/>
  <c r="X3" i="65"/>
  <c r="AE3" i="65" s="1"/>
  <c r="S3" i="65"/>
  <c r="R3" i="65"/>
  <c r="U3" i="65" s="1"/>
  <c r="V3" i="65" s="1"/>
  <c r="Q3" i="65"/>
  <c r="T3" i="65" s="1"/>
  <c r="P3" i="65"/>
  <c r="AB2" i="65"/>
  <c r="AA2" i="65"/>
  <c r="Z2" i="65"/>
  <c r="AC2" i="65" s="1"/>
  <c r="AD2" i="65" s="1"/>
  <c r="Y2" i="65"/>
  <c r="X2" i="65"/>
  <c r="AE2" i="65" s="1"/>
  <c r="S2" i="65"/>
  <c r="R2" i="65"/>
  <c r="U2" i="65" s="1"/>
  <c r="Q2" i="65"/>
  <c r="T2" i="65" s="1"/>
  <c r="P2" i="65"/>
  <c r="V7" i="65" l="1"/>
  <c r="V2" i="65"/>
  <c r="V6" i="65"/>
  <c r="X42" i="65"/>
  <c r="AA42" i="65" s="1"/>
  <c r="P42" i="65"/>
  <c r="S42" i="65" s="1"/>
  <c r="Q42" i="65"/>
  <c r="B15" i="56"/>
  <c r="C15" i="56"/>
  <c r="D15" i="56"/>
  <c r="E15" i="56"/>
  <c r="F15" i="56"/>
  <c r="G15" i="56"/>
  <c r="H15" i="56"/>
  <c r="I15" i="56"/>
  <c r="AB42" i="65" l="1"/>
  <c r="AC42" i="65"/>
  <c r="AD42" i="65" s="1"/>
  <c r="U42" i="65"/>
  <c r="T42" i="65"/>
  <c r="V42" i="65" l="1"/>
  <c r="I41" i="56" l="1"/>
  <c r="H41" i="56"/>
  <c r="G41" i="56"/>
  <c r="F41" i="56"/>
  <c r="E41" i="56"/>
  <c r="D41" i="56"/>
  <c r="C41" i="56"/>
  <c r="B41" i="56"/>
  <c r="I40" i="56"/>
  <c r="H40" i="56"/>
  <c r="G40" i="56"/>
  <c r="F40" i="56"/>
  <c r="E40" i="56"/>
  <c r="D40" i="56"/>
  <c r="C40" i="56"/>
  <c r="B40" i="56"/>
  <c r="I39" i="56"/>
  <c r="H39" i="56"/>
  <c r="G39" i="56"/>
  <c r="F39" i="56"/>
  <c r="E39" i="56"/>
  <c r="D39" i="56"/>
  <c r="C39" i="56"/>
  <c r="B39" i="56"/>
  <c r="I38" i="56"/>
  <c r="H38" i="56"/>
  <c r="G38" i="56"/>
  <c r="F38" i="56"/>
  <c r="E38" i="56"/>
  <c r="D38" i="56"/>
  <c r="C38" i="56"/>
  <c r="B38" i="56"/>
  <c r="I37" i="56"/>
  <c r="H37" i="56"/>
  <c r="G37" i="56"/>
  <c r="F37" i="56"/>
  <c r="E37" i="56"/>
  <c r="D37" i="56"/>
  <c r="C37" i="56"/>
  <c r="B37" i="56"/>
  <c r="I36" i="56"/>
  <c r="H36" i="56"/>
  <c r="G36" i="56"/>
  <c r="F36" i="56"/>
  <c r="E36" i="56"/>
  <c r="D36" i="56"/>
  <c r="C36" i="56"/>
  <c r="B36" i="56"/>
  <c r="I35" i="56"/>
  <c r="H35" i="56"/>
  <c r="G35" i="56"/>
  <c r="F35" i="56"/>
  <c r="E35" i="56"/>
  <c r="D35" i="56"/>
  <c r="C35" i="56"/>
  <c r="B35" i="56"/>
  <c r="I34" i="56"/>
  <c r="H34" i="56"/>
  <c r="G34" i="56"/>
  <c r="F34" i="56"/>
  <c r="E34" i="56"/>
  <c r="D34" i="56"/>
  <c r="C34" i="56"/>
  <c r="B34" i="56"/>
  <c r="I33" i="56"/>
  <c r="H33" i="56"/>
  <c r="G33" i="56"/>
  <c r="F33" i="56"/>
  <c r="E33" i="56"/>
  <c r="D33" i="56"/>
  <c r="C33" i="56"/>
  <c r="B33" i="56"/>
  <c r="I32" i="56"/>
  <c r="H32" i="56"/>
  <c r="G32" i="56"/>
  <c r="F32" i="56"/>
  <c r="E32" i="56"/>
  <c r="D32" i="56"/>
  <c r="C32" i="56"/>
  <c r="B32" i="56"/>
  <c r="I31" i="56"/>
  <c r="H31" i="56"/>
  <c r="G31" i="56"/>
  <c r="F31" i="56"/>
  <c r="E31" i="56"/>
  <c r="D31" i="56"/>
  <c r="C31" i="56"/>
  <c r="B31" i="56"/>
  <c r="I30" i="56"/>
  <c r="H30" i="56"/>
  <c r="G30" i="56"/>
  <c r="F30" i="56"/>
  <c r="E30" i="56"/>
  <c r="D30" i="56"/>
  <c r="C30" i="56"/>
  <c r="B30" i="56"/>
  <c r="I29" i="56"/>
  <c r="H29" i="56"/>
  <c r="G29" i="56"/>
  <c r="F29" i="56"/>
  <c r="E29" i="56"/>
  <c r="D29" i="56"/>
  <c r="C29" i="56"/>
  <c r="B29" i="56"/>
  <c r="I28" i="56"/>
  <c r="H28" i="56"/>
  <c r="G28" i="56"/>
  <c r="F28" i="56"/>
  <c r="E28" i="56"/>
  <c r="D28" i="56"/>
  <c r="C28" i="56"/>
  <c r="B28" i="56"/>
  <c r="I27" i="56"/>
  <c r="H27" i="56"/>
  <c r="G27" i="56"/>
  <c r="F27" i="56"/>
  <c r="E27" i="56"/>
  <c r="D27" i="56"/>
  <c r="C27" i="56"/>
  <c r="B27" i="56"/>
  <c r="I26" i="56"/>
  <c r="H26" i="56"/>
  <c r="G26" i="56"/>
  <c r="F26" i="56"/>
  <c r="E26" i="56"/>
  <c r="D26" i="56"/>
  <c r="C26" i="56"/>
  <c r="B26" i="56"/>
  <c r="I25" i="56"/>
  <c r="H25" i="56"/>
  <c r="G25" i="56"/>
  <c r="F25" i="56"/>
  <c r="E25" i="56"/>
  <c r="D25" i="56"/>
  <c r="C25" i="56"/>
  <c r="B25" i="56"/>
  <c r="I24" i="56"/>
  <c r="H24" i="56"/>
  <c r="G24" i="56"/>
  <c r="F24" i="56"/>
  <c r="E24" i="56"/>
  <c r="D24" i="56"/>
  <c r="C24" i="56"/>
  <c r="B24" i="56"/>
  <c r="I23" i="56"/>
  <c r="H23" i="56"/>
  <c r="G23" i="56"/>
  <c r="F23" i="56"/>
  <c r="E23" i="56"/>
  <c r="D23" i="56"/>
  <c r="C23" i="56"/>
  <c r="B23" i="56"/>
  <c r="I22" i="56"/>
  <c r="H22" i="56"/>
  <c r="G22" i="56"/>
  <c r="F22" i="56"/>
  <c r="E22" i="56"/>
  <c r="D22" i="56"/>
  <c r="C22" i="56"/>
  <c r="B22" i="56"/>
  <c r="AG90" i="56"/>
  <c r="AF90" i="56"/>
  <c r="I21" i="56"/>
  <c r="AD90" i="56"/>
  <c r="H21" i="56"/>
  <c r="AB90" i="56"/>
  <c r="D21" i="56"/>
  <c r="C21" i="56"/>
  <c r="V90" i="56"/>
  <c r="B21" i="56"/>
  <c r="T90" i="56"/>
  <c r="I20" i="56"/>
  <c r="H20" i="56"/>
  <c r="G20" i="56"/>
  <c r="F20" i="56"/>
  <c r="E20" i="56"/>
  <c r="D20" i="56"/>
  <c r="C20" i="56"/>
  <c r="B20" i="56"/>
  <c r="I19" i="56"/>
  <c r="H19" i="56"/>
  <c r="G19" i="56"/>
  <c r="F19" i="56"/>
  <c r="E19" i="56"/>
  <c r="D19" i="56"/>
  <c r="C19" i="56"/>
  <c r="B19" i="56"/>
  <c r="I18" i="56"/>
  <c r="H18" i="56"/>
  <c r="G18" i="56"/>
  <c r="F18" i="56"/>
  <c r="E18" i="56"/>
  <c r="D18" i="56"/>
  <c r="C18" i="56"/>
  <c r="B18" i="56"/>
  <c r="I17" i="56"/>
  <c r="H17" i="56"/>
  <c r="G17" i="56"/>
  <c r="F17" i="56"/>
  <c r="E17" i="56"/>
  <c r="D17" i="56"/>
  <c r="C17" i="56"/>
  <c r="B17" i="56"/>
  <c r="I16" i="56"/>
  <c r="H16" i="56"/>
  <c r="G16" i="56"/>
  <c r="F16" i="56"/>
  <c r="E16" i="56"/>
  <c r="D16" i="56"/>
  <c r="C16" i="56"/>
  <c r="B16" i="56"/>
  <c r="I14" i="56"/>
  <c r="H14" i="56"/>
  <c r="G14" i="56"/>
  <c r="F14" i="56"/>
  <c r="E14" i="56"/>
  <c r="D14" i="56"/>
  <c r="C14" i="56"/>
  <c r="B14" i="56"/>
  <c r="I13" i="56"/>
  <c r="H13" i="56"/>
  <c r="G13" i="56"/>
  <c r="F13" i="56"/>
  <c r="E13" i="56"/>
  <c r="D13" i="56"/>
  <c r="C13" i="56"/>
  <c r="B13" i="56"/>
  <c r="I12" i="56"/>
  <c r="H12" i="56"/>
  <c r="G12" i="56"/>
  <c r="F12" i="56"/>
  <c r="E12" i="56"/>
  <c r="D12" i="56"/>
  <c r="C12" i="56"/>
  <c r="B12" i="56"/>
  <c r="I11" i="56"/>
  <c r="H11" i="56"/>
  <c r="G11" i="56"/>
  <c r="F11" i="56"/>
  <c r="E11" i="56"/>
  <c r="D11" i="56"/>
  <c r="C11" i="56"/>
  <c r="B11" i="56"/>
  <c r="I10" i="56"/>
  <c r="H10" i="56"/>
  <c r="G10" i="56"/>
  <c r="F10" i="56"/>
  <c r="E10" i="56"/>
  <c r="D10" i="56"/>
  <c r="C10" i="56"/>
  <c r="B10" i="56"/>
  <c r="I9" i="56"/>
  <c r="H9" i="56"/>
  <c r="G9" i="56"/>
  <c r="F9" i="56"/>
  <c r="E9" i="56"/>
  <c r="D9" i="56"/>
  <c r="C9" i="56"/>
  <c r="B9" i="56"/>
  <c r="I8" i="56"/>
  <c r="H8" i="56"/>
  <c r="G8" i="56"/>
  <c r="F8" i="56"/>
  <c r="E8" i="56"/>
  <c r="D8" i="56"/>
  <c r="C8" i="56"/>
  <c r="B8" i="56"/>
  <c r="I7" i="56"/>
  <c r="H7" i="56"/>
  <c r="G7" i="56"/>
  <c r="F7" i="56"/>
  <c r="E7" i="56"/>
  <c r="D7" i="56"/>
  <c r="C7" i="56"/>
  <c r="B7" i="56"/>
  <c r="I6" i="56"/>
  <c r="H6" i="56"/>
  <c r="G6" i="56"/>
  <c r="F6" i="56"/>
  <c r="E6" i="56"/>
  <c r="D6" i="56"/>
  <c r="C6" i="56"/>
  <c r="B6" i="56"/>
  <c r="I5" i="56"/>
  <c r="H5" i="56"/>
  <c r="G5" i="56"/>
  <c r="F5" i="56"/>
  <c r="E5" i="56"/>
  <c r="D5" i="56"/>
  <c r="C5" i="56"/>
  <c r="B5" i="56"/>
  <c r="I4" i="56"/>
  <c r="H4" i="56"/>
  <c r="G4" i="56"/>
  <c r="F4" i="56"/>
  <c r="E4" i="56"/>
  <c r="D4" i="56"/>
  <c r="C4" i="56"/>
  <c r="B4" i="56"/>
  <c r="I3" i="56"/>
  <c r="H3" i="56"/>
  <c r="G3" i="56"/>
  <c r="F3" i="56"/>
  <c r="E3" i="56"/>
  <c r="D3" i="56"/>
  <c r="C3" i="56"/>
  <c r="B3" i="56"/>
  <c r="I2" i="56"/>
  <c r="C2" i="56"/>
  <c r="AA90" i="56" l="1"/>
  <c r="G90" i="56" s="1"/>
  <c r="G21" i="56"/>
  <c r="Z90" i="56"/>
  <c r="F90" i="56" s="1"/>
  <c r="F21" i="56"/>
  <c r="Y90" i="56"/>
  <c r="E90" i="56" s="1"/>
  <c r="E21" i="56"/>
  <c r="T91" i="56"/>
  <c r="AB91" i="56"/>
  <c r="T92" i="56"/>
  <c r="AB92" i="56"/>
  <c r="W91" i="56"/>
  <c r="C91" i="56" s="1"/>
  <c r="AE91" i="56"/>
  <c r="I91" i="56" s="1"/>
  <c r="W92" i="56"/>
  <c r="C92" i="56" s="1"/>
  <c r="Y91" i="56"/>
  <c r="E91" i="56" s="1"/>
  <c r="AG91" i="56"/>
  <c r="Y92" i="56"/>
  <c r="E92" i="56" s="1"/>
  <c r="AG92" i="56"/>
  <c r="V91" i="56"/>
  <c r="AD91" i="56"/>
  <c r="V92" i="56"/>
  <c r="AD92" i="56"/>
  <c r="X91" i="56"/>
  <c r="D91" i="56" s="1"/>
  <c r="AF91" i="56"/>
  <c r="X92" i="56"/>
  <c r="D92" i="56" s="1"/>
  <c r="AF92" i="56"/>
  <c r="B2" i="56"/>
  <c r="H2" i="56"/>
  <c r="AC89" i="56"/>
  <c r="H89" i="56" s="1"/>
  <c r="Z91" i="56"/>
  <c r="F91" i="56" s="1"/>
  <c r="Z92" i="56"/>
  <c r="F92" i="56" s="1"/>
  <c r="T89" i="56"/>
  <c r="AB89" i="56"/>
  <c r="AF89" i="56"/>
  <c r="U89" i="56"/>
  <c r="B89" i="56" s="1"/>
  <c r="AG89" i="56"/>
  <c r="W90" i="56"/>
  <c r="C90" i="56" s="1"/>
  <c r="AE90" i="56"/>
  <c r="I90" i="56" s="1"/>
  <c r="U91" i="56"/>
  <c r="AC91" i="56"/>
  <c r="H91" i="56" s="1"/>
  <c r="U92" i="56"/>
  <c r="AC92" i="56"/>
  <c r="H92" i="56" s="1"/>
  <c r="V89" i="56"/>
  <c r="AD89" i="56"/>
  <c r="X90" i="56"/>
  <c r="D90" i="56" s="1"/>
  <c r="AA89" i="56"/>
  <c r="G89" i="56" s="1"/>
  <c r="U90" i="56"/>
  <c r="AC90" i="56"/>
  <c r="H90" i="56" s="1"/>
  <c r="AA91" i="56"/>
  <c r="G91" i="56" s="1"/>
  <c r="AA92" i="56"/>
  <c r="G92" i="56" s="1"/>
  <c r="AE92" i="56"/>
  <c r="I92" i="56" s="1"/>
  <c r="Y89" i="56"/>
  <c r="X89" i="56"/>
  <c r="Z89" i="56"/>
  <c r="W89" i="56"/>
  <c r="AE89" i="56"/>
  <c r="AQ6" i="56"/>
  <c r="K6" i="56" s="1"/>
  <c r="AR13" i="56"/>
  <c r="L13" i="56" s="1"/>
  <c r="AI20" i="56"/>
  <c r="AJ9" i="56"/>
  <c r="AR38" i="56"/>
  <c r="L38" i="56" s="1"/>
  <c r="AP26" i="56"/>
  <c r="CQ26" i="56" s="1"/>
  <c r="CQ69" i="56" s="1"/>
  <c r="AR31" i="56"/>
  <c r="L31" i="56" s="1"/>
  <c r="AR17" i="56"/>
  <c r="L17" i="56" s="1"/>
  <c r="AJ4" i="56"/>
  <c r="AR7" i="56"/>
  <c r="L7" i="56" s="1"/>
  <c r="AR12" i="56"/>
  <c r="L12" i="56" s="1"/>
  <c r="AR15" i="56"/>
  <c r="L15" i="56" s="1"/>
  <c r="AH33" i="56"/>
  <c r="AK33" i="56" s="1"/>
  <c r="AR35" i="56"/>
  <c r="L35" i="56" s="1"/>
  <c r="AP39" i="56"/>
  <c r="AI12" i="56"/>
  <c r="AI35" i="56"/>
  <c r="AR4" i="56"/>
  <c r="L4" i="56" s="1"/>
  <c r="AP18" i="56"/>
  <c r="AI15" i="56"/>
  <c r="AI24" i="56"/>
  <c r="AR9" i="56"/>
  <c r="L9" i="56" s="1"/>
  <c r="AQ18" i="56"/>
  <c r="K18" i="56" s="1"/>
  <c r="AR21" i="56"/>
  <c r="L21" i="56" s="1"/>
  <c r="AR24" i="56"/>
  <c r="L24" i="56" s="1"/>
  <c r="AI30" i="56"/>
  <c r="AH32" i="56"/>
  <c r="AK9" i="56"/>
  <c r="AJ40" i="56"/>
  <c r="AI8" i="56"/>
  <c r="AI11" i="56"/>
  <c r="AI16" i="56"/>
  <c r="AR30" i="56"/>
  <c r="L30" i="56" s="1"/>
  <c r="AR32" i="56"/>
  <c r="L32" i="56" s="1"/>
  <c r="AI7" i="56"/>
  <c r="AI3" i="56"/>
  <c r="AR11" i="56"/>
  <c r="L11" i="56" s="1"/>
  <c r="AP22" i="56"/>
  <c r="AS22" i="56" s="1"/>
  <c r="O22" i="56" s="1"/>
  <c r="AI23" i="56"/>
  <c r="AI34" i="56"/>
  <c r="AH36" i="56"/>
  <c r="AI6" i="56"/>
  <c r="AR8" i="56"/>
  <c r="L8" i="56" s="1"/>
  <c r="AR16" i="56"/>
  <c r="L16" i="56" s="1"/>
  <c r="AP2" i="56"/>
  <c r="AS2" i="56" s="1"/>
  <c r="O2" i="56" s="1"/>
  <c r="AR3" i="56"/>
  <c r="L3" i="56" s="1"/>
  <c r="AI13" i="56"/>
  <c r="AQ22" i="56"/>
  <c r="K22" i="56" s="1"/>
  <c r="AR25" i="56"/>
  <c r="L25" i="56" s="1"/>
  <c r="AH28" i="56"/>
  <c r="AI31" i="56"/>
  <c r="AR34" i="56"/>
  <c r="L34" i="56" s="1"/>
  <c r="AR36" i="56"/>
  <c r="L36" i="56" s="1"/>
  <c r="AH2" i="56"/>
  <c r="AR6" i="56"/>
  <c r="L6" i="56" s="1"/>
  <c r="D2" i="56"/>
  <c r="T42" i="56"/>
  <c r="AB42" i="56"/>
  <c r="AJ2" i="56"/>
  <c r="AH3" i="56"/>
  <c r="AQ3" i="56"/>
  <c r="K3" i="56" s="1"/>
  <c r="AJ6" i="56"/>
  <c r="AH7" i="56"/>
  <c r="AQ7" i="56"/>
  <c r="K7" i="56" s="1"/>
  <c r="AJ10" i="56"/>
  <c r="AH11" i="56"/>
  <c r="AQ11" i="56"/>
  <c r="K11" i="56" s="1"/>
  <c r="AJ14" i="56"/>
  <c r="AH15" i="56"/>
  <c r="AQ15" i="56"/>
  <c r="K15" i="56" s="1"/>
  <c r="AI17" i="56"/>
  <c r="AH18" i="56"/>
  <c r="AH20" i="56"/>
  <c r="AI21" i="56"/>
  <c r="AH22" i="56"/>
  <c r="AP25" i="56"/>
  <c r="AI26" i="56"/>
  <c r="AQ2" i="56"/>
  <c r="AI2" i="56"/>
  <c r="AP3" i="56"/>
  <c r="E2" i="56"/>
  <c r="U42" i="56"/>
  <c r="AC42" i="56"/>
  <c r="AP4" i="56"/>
  <c r="AP8" i="56"/>
  <c r="J8" i="56" s="1"/>
  <c r="AP12" i="56"/>
  <c r="AP16" i="56"/>
  <c r="AJ17" i="56"/>
  <c r="AI19" i="56"/>
  <c r="AQ20" i="56"/>
  <c r="K20" i="56" s="1"/>
  <c r="AP20" i="56"/>
  <c r="AJ21" i="56"/>
  <c r="AR23" i="56"/>
  <c r="L23" i="56" s="1"/>
  <c r="AQ23" i="56"/>
  <c r="K23" i="56" s="1"/>
  <c r="AP23" i="56"/>
  <c r="AH24" i="56"/>
  <c r="AR26" i="56"/>
  <c r="L26" i="56" s="1"/>
  <c r="AR28" i="56"/>
  <c r="L28" i="56" s="1"/>
  <c r="AI28" i="56"/>
  <c r="AQ28" i="56"/>
  <c r="K28" i="56" s="1"/>
  <c r="AP28" i="56"/>
  <c r="Z42" i="56"/>
  <c r="F2" i="56"/>
  <c r="V42" i="56"/>
  <c r="AD42" i="56"/>
  <c r="AJ3" i="56"/>
  <c r="AH4" i="56"/>
  <c r="AQ4" i="56"/>
  <c r="K4" i="56" s="1"/>
  <c r="AJ7" i="56"/>
  <c r="AH8" i="56"/>
  <c r="AQ8" i="56"/>
  <c r="K8" i="56" s="1"/>
  <c r="AJ11" i="56"/>
  <c r="AH12" i="56"/>
  <c r="AQ12" i="56"/>
  <c r="K12" i="56" s="1"/>
  <c r="AJ15" i="56"/>
  <c r="AH16" i="56"/>
  <c r="AQ16" i="56"/>
  <c r="K16" i="56" s="1"/>
  <c r="AP17" i="56"/>
  <c r="AI18" i="56"/>
  <c r="AR19" i="56"/>
  <c r="L19" i="56" s="1"/>
  <c r="AQ19" i="56"/>
  <c r="K19" i="56" s="1"/>
  <c r="AP19" i="56"/>
  <c r="AR20" i="56"/>
  <c r="L20" i="56" s="1"/>
  <c r="AP21" i="56"/>
  <c r="AI22" i="56"/>
  <c r="AQ24" i="56"/>
  <c r="K24" i="56" s="1"/>
  <c r="AP24" i="56"/>
  <c r="J24" i="56" s="1"/>
  <c r="AF42" i="56"/>
  <c r="AR2" i="56"/>
  <c r="G2" i="56"/>
  <c r="W42" i="56"/>
  <c r="AE42" i="56"/>
  <c r="AI4" i="56"/>
  <c r="AP5" i="56"/>
  <c r="AP9" i="56"/>
  <c r="AP13" i="56"/>
  <c r="J13" i="56" s="1"/>
  <c r="AQ17" i="56"/>
  <c r="K17" i="56" s="1"/>
  <c r="AR18" i="56"/>
  <c r="L18" i="56" s="1"/>
  <c r="AQ21" i="56"/>
  <c r="K21" i="56" s="1"/>
  <c r="AR22" i="56"/>
  <c r="L22" i="56" s="1"/>
  <c r="AQ26" i="56"/>
  <c r="K26" i="56" s="1"/>
  <c r="AH26" i="56"/>
  <c r="AH5" i="56"/>
  <c r="AQ5" i="56"/>
  <c r="K5" i="56" s="1"/>
  <c r="AJ8" i="56"/>
  <c r="AQ9" i="56"/>
  <c r="K9" i="56" s="1"/>
  <c r="AJ12" i="56"/>
  <c r="AH13" i="56"/>
  <c r="AQ13" i="56"/>
  <c r="K13" i="56" s="1"/>
  <c r="AJ16" i="56"/>
  <c r="Y42" i="56"/>
  <c r="AG42" i="56"/>
  <c r="AI5" i="56"/>
  <c r="AR5" i="56"/>
  <c r="L5" i="56" s="1"/>
  <c r="AP6" i="56"/>
  <c r="J6" i="56" s="1"/>
  <c r="AI9" i="56"/>
  <c r="AP10" i="56"/>
  <c r="AP14" i="56"/>
  <c r="AI27" i="56"/>
  <c r="X42" i="56"/>
  <c r="AJ5" i="56"/>
  <c r="AH6" i="56"/>
  <c r="AH10" i="56"/>
  <c r="AQ10" i="56"/>
  <c r="K10" i="56" s="1"/>
  <c r="AJ13" i="56"/>
  <c r="AH14" i="56"/>
  <c r="AQ14" i="56"/>
  <c r="K14" i="56" s="1"/>
  <c r="AQ25" i="56"/>
  <c r="K25" i="56" s="1"/>
  <c r="AH25" i="56"/>
  <c r="AR27" i="56"/>
  <c r="L27" i="56" s="1"/>
  <c r="AQ27" i="56"/>
  <c r="K27" i="56" s="1"/>
  <c r="AP27" i="56"/>
  <c r="AA42" i="56"/>
  <c r="AP7" i="56"/>
  <c r="AI10" i="56"/>
  <c r="AR10" i="56"/>
  <c r="L10" i="56" s="1"/>
  <c r="AP11" i="56"/>
  <c r="AI14" i="56"/>
  <c r="AR14" i="56"/>
  <c r="L14" i="56" s="1"/>
  <c r="AP15" i="56"/>
  <c r="AH17" i="56"/>
  <c r="AJ20" i="56"/>
  <c r="AH21" i="56"/>
  <c r="AI25" i="56"/>
  <c r="AP31" i="56"/>
  <c r="J31" i="56" s="1"/>
  <c r="AP35" i="56"/>
  <c r="AJ37" i="56"/>
  <c r="AH38" i="56"/>
  <c r="AI40" i="56"/>
  <c r="AH40" i="56"/>
  <c r="AJ41" i="56"/>
  <c r="AJ18" i="56"/>
  <c r="AH19" i="56"/>
  <c r="AJ22" i="56"/>
  <c r="AH23" i="56"/>
  <c r="AJ26" i="56"/>
  <c r="AH27" i="56"/>
  <c r="AJ30" i="56"/>
  <c r="AH31" i="56"/>
  <c r="AQ31" i="56"/>
  <c r="K31" i="56" s="1"/>
  <c r="AJ34" i="56"/>
  <c r="AH35" i="56"/>
  <c r="AQ35" i="56"/>
  <c r="K35" i="56" s="1"/>
  <c r="AP37" i="56"/>
  <c r="AI38" i="56"/>
  <c r="AR40" i="56"/>
  <c r="L40" i="56" s="1"/>
  <c r="AQ40" i="56"/>
  <c r="K40" i="56" s="1"/>
  <c r="AP40" i="56"/>
  <c r="AP41" i="56"/>
  <c r="AP32" i="56"/>
  <c r="AP36" i="56"/>
  <c r="J36" i="56" s="1"/>
  <c r="AQ37" i="56"/>
  <c r="K37" i="56" s="1"/>
  <c r="AI39" i="56"/>
  <c r="AQ41" i="56"/>
  <c r="K41" i="56" s="1"/>
  <c r="AJ19" i="56"/>
  <c r="AJ23" i="56"/>
  <c r="AJ27" i="56"/>
  <c r="AJ31" i="56"/>
  <c r="AQ32" i="56"/>
  <c r="K32" i="56" s="1"/>
  <c r="AJ35" i="56"/>
  <c r="AQ36" i="56"/>
  <c r="K36" i="56" s="1"/>
  <c r="AR37" i="56"/>
  <c r="L37" i="56" s="1"/>
  <c r="AP38" i="56"/>
  <c r="AR39" i="56"/>
  <c r="L39" i="56" s="1"/>
  <c r="AR41" i="56"/>
  <c r="L41" i="56" s="1"/>
  <c r="AP29" i="56"/>
  <c r="J29" i="56" s="1"/>
  <c r="AI32" i="56"/>
  <c r="AP33" i="56"/>
  <c r="J33" i="56" s="1"/>
  <c r="AI36" i="56"/>
  <c r="AQ38" i="56"/>
  <c r="K38" i="56" s="1"/>
  <c r="AJ24" i="56"/>
  <c r="AJ28" i="56"/>
  <c r="AH29" i="56"/>
  <c r="AQ29" i="56"/>
  <c r="K29" i="56" s="1"/>
  <c r="AJ32" i="56"/>
  <c r="AQ33" i="56"/>
  <c r="K33" i="56" s="1"/>
  <c r="AJ36" i="56"/>
  <c r="AI29" i="56"/>
  <c r="AR29" i="56"/>
  <c r="L29" i="56" s="1"/>
  <c r="AP30" i="56"/>
  <c r="J30" i="56" s="1"/>
  <c r="AI33" i="56"/>
  <c r="AR33" i="56"/>
  <c r="L33" i="56" s="1"/>
  <c r="AP34" i="56"/>
  <c r="AH37" i="56"/>
  <c r="AH41" i="56"/>
  <c r="AJ25" i="56"/>
  <c r="AJ29" i="56"/>
  <c r="AH30" i="56"/>
  <c r="AQ30" i="56"/>
  <c r="K30" i="56" s="1"/>
  <c r="AJ33" i="56"/>
  <c r="AH34" i="56"/>
  <c r="AQ34" i="56"/>
  <c r="K34" i="56" s="1"/>
  <c r="AI37" i="56"/>
  <c r="AI41" i="56"/>
  <c r="AJ38" i="56"/>
  <c r="AH39" i="56"/>
  <c r="AQ39" i="56"/>
  <c r="K39" i="56" s="1"/>
  <c r="AJ39" i="56"/>
  <c r="CL34" i="56" l="1"/>
  <c r="CL77" i="56" s="1"/>
  <c r="J34" i="56"/>
  <c r="CN15" i="56"/>
  <c r="CN58" i="56" s="1"/>
  <c r="J15" i="56"/>
  <c r="CP25" i="56"/>
  <c r="CP68" i="56" s="1"/>
  <c r="J25" i="56"/>
  <c r="CR32" i="56"/>
  <c r="CR75" i="56" s="1"/>
  <c r="J32" i="56"/>
  <c r="CL35" i="56"/>
  <c r="CL78" i="56" s="1"/>
  <c r="J35" i="56"/>
  <c r="E64" i="56"/>
  <c r="E97" i="56" s="1"/>
  <c r="E126" i="56" s="1"/>
  <c r="E133" i="56" s="1"/>
  <c r="E42" i="56"/>
  <c r="CP9" i="56"/>
  <c r="CP52" i="56" s="1"/>
  <c r="J9" i="56"/>
  <c r="C51" i="56"/>
  <c r="C42" i="56"/>
  <c r="CL23" i="56"/>
  <c r="CL66" i="56" s="1"/>
  <c r="J23" i="56"/>
  <c r="CK20" i="56"/>
  <c r="CK63" i="56" s="1"/>
  <c r="J20" i="56"/>
  <c r="CR16" i="56"/>
  <c r="CR59" i="56" s="1"/>
  <c r="J16" i="56"/>
  <c r="H71" i="56"/>
  <c r="H42" i="56"/>
  <c r="CL27" i="56"/>
  <c r="CL70" i="56" s="1"/>
  <c r="J27" i="56"/>
  <c r="D51" i="56"/>
  <c r="D42" i="56"/>
  <c r="CR3" i="56"/>
  <c r="CR46" i="56" s="1"/>
  <c r="J3" i="56"/>
  <c r="CO41" i="56"/>
  <c r="CO84" i="56" s="1"/>
  <c r="J41" i="56"/>
  <c r="CR7" i="56"/>
  <c r="CR50" i="56" s="1"/>
  <c r="J7" i="56"/>
  <c r="CO14" i="56"/>
  <c r="CO57" i="56" s="1"/>
  <c r="J14" i="56"/>
  <c r="CR5" i="56"/>
  <c r="CR48" i="56" s="1"/>
  <c r="J5" i="56"/>
  <c r="CK19" i="56"/>
  <c r="CK62" i="56" s="1"/>
  <c r="J19" i="56"/>
  <c r="CO17" i="56"/>
  <c r="CO60" i="56" s="1"/>
  <c r="J17" i="56"/>
  <c r="F60" i="56"/>
  <c r="F42" i="56"/>
  <c r="CQ12" i="56"/>
  <c r="CQ55" i="56" s="1"/>
  <c r="J12" i="56"/>
  <c r="B45" i="56"/>
  <c r="B42" i="56"/>
  <c r="CQ18" i="56"/>
  <c r="CQ61" i="56" s="1"/>
  <c r="J18" i="56"/>
  <c r="CR39" i="56"/>
  <c r="CR82" i="56" s="1"/>
  <c r="J39" i="56"/>
  <c r="CO38" i="56"/>
  <c r="CO81" i="56" s="1"/>
  <c r="J38" i="56"/>
  <c r="I47" i="56"/>
  <c r="I42" i="56"/>
  <c r="CQ21" i="56"/>
  <c r="CQ64" i="56" s="1"/>
  <c r="J21" i="56"/>
  <c r="CQ4" i="56"/>
  <c r="CQ47" i="56" s="1"/>
  <c r="J4" i="56"/>
  <c r="CQ40" i="56"/>
  <c r="CQ83" i="56" s="1"/>
  <c r="J40" i="56"/>
  <c r="CQ37" i="56"/>
  <c r="CQ80" i="56" s="1"/>
  <c r="J37" i="56"/>
  <c r="CM11" i="56"/>
  <c r="CM54" i="56" s="1"/>
  <c r="J11" i="56"/>
  <c r="G46" i="56"/>
  <c r="G42" i="56"/>
  <c r="CM10" i="56"/>
  <c r="CM53" i="56" s="1"/>
  <c r="J10" i="56"/>
  <c r="CQ28" i="56"/>
  <c r="CQ71" i="56" s="1"/>
  <c r="J28" i="56"/>
  <c r="CQ22" i="56"/>
  <c r="CQ65" i="56" s="1"/>
  <c r="J22" i="56"/>
  <c r="CP26" i="56"/>
  <c r="CP69" i="56" s="1"/>
  <c r="J26" i="56"/>
  <c r="AB93" i="56"/>
  <c r="CO2" i="56"/>
  <c r="CO45" i="56" s="1"/>
  <c r="T93" i="56"/>
  <c r="V93" i="56"/>
  <c r="AG93" i="56"/>
  <c r="AH90" i="56"/>
  <c r="AK90" i="56" s="1"/>
  <c r="AH92" i="56"/>
  <c r="AK92" i="56" s="1"/>
  <c r="AA93" i="56"/>
  <c r="G93" i="56" s="1"/>
  <c r="AR89" i="56"/>
  <c r="L89" i="56" s="1"/>
  <c r="AC93" i="56"/>
  <c r="H93" i="56" s="1"/>
  <c r="AP89" i="56"/>
  <c r="AQ89" i="56"/>
  <c r="AD93" i="56"/>
  <c r="AJ91" i="56"/>
  <c r="AF93" i="56"/>
  <c r="AI90" i="56"/>
  <c r="AI92" i="56"/>
  <c r="B90" i="56"/>
  <c r="AQ90" i="56"/>
  <c r="AR90" i="56"/>
  <c r="AP90" i="56"/>
  <c r="B92" i="56"/>
  <c r="AP92" i="56"/>
  <c r="AQ92" i="56"/>
  <c r="AR92" i="56"/>
  <c r="L92" i="56" s="1"/>
  <c r="B91" i="56"/>
  <c r="AR91" i="56"/>
  <c r="AP91" i="56"/>
  <c r="AQ91" i="56"/>
  <c r="AI91" i="56"/>
  <c r="U93" i="56"/>
  <c r="B93" i="56" s="1"/>
  <c r="AJ90" i="56"/>
  <c r="AJ92" i="56"/>
  <c r="AH91" i="56"/>
  <c r="Z93" i="56"/>
  <c r="F93" i="56" s="1"/>
  <c r="F89" i="56"/>
  <c r="AI89" i="56"/>
  <c r="AH89" i="56"/>
  <c r="AK89" i="56" s="1"/>
  <c r="AJ89" i="56"/>
  <c r="E89" i="56"/>
  <c r="Y93" i="56"/>
  <c r="E93" i="56" s="1"/>
  <c r="I89" i="56"/>
  <c r="AE93" i="56"/>
  <c r="I93" i="56" s="1"/>
  <c r="W93" i="56"/>
  <c r="C93" i="56" s="1"/>
  <c r="C89" i="56"/>
  <c r="X93" i="56"/>
  <c r="D93" i="56" s="1"/>
  <c r="D89" i="56"/>
  <c r="H80" i="56"/>
  <c r="F62" i="56"/>
  <c r="H56" i="56"/>
  <c r="F73" i="56"/>
  <c r="H81" i="56"/>
  <c r="D68" i="56"/>
  <c r="F66" i="56"/>
  <c r="F71" i="56"/>
  <c r="H69" i="56"/>
  <c r="H77" i="56"/>
  <c r="F48" i="56"/>
  <c r="D77" i="56"/>
  <c r="D83" i="56"/>
  <c r="D84" i="56"/>
  <c r="D69" i="56"/>
  <c r="D74" i="56"/>
  <c r="F67" i="56"/>
  <c r="C72" i="56"/>
  <c r="F53" i="56"/>
  <c r="D78" i="56"/>
  <c r="D66" i="56"/>
  <c r="D82" i="56"/>
  <c r="C78" i="56"/>
  <c r="D64" i="56"/>
  <c r="D97" i="56" s="1"/>
  <c r="D126" i="56" s="1"/>
  <c r="D75" i="56"/>
  <c r="D45" i="56"/>
  <c r="D80" i="56"/>
  <c r="D70" i="56"/>
  <c r="C82" i="56"/>
  <c r="F72" i="56"/>
  <c r="C83" i="56"/>
  <c r="D76" i="56"/>
  <c r="D71" i="56"/>
  <c r="D63" i="56"/>
  <c r="CK26" i="56"/>
  <c r="CK69" i="56" s="1"/>
  <c r="AS18" i="56"/>
  <c r="O18" i="56" s="1"/>
  <c r="C81" i="56"/>
  <c r="F69" i="56"/>
  <c r="D81" i="56"/>
  <c r="D73" i="56"/>
  <c r="D72" i="56"/>
  <c r="D60" i="56"/>
  <c r="D79" i="56"/>
  <c r="F81" i="56"/>
  <c r="AS26" i="56"/>
  <c r="O26" i="56" s="1"/>
  <c r="CL26" i="56"/>
  <c r="CL69" i="56" s="1"/>
  <c r="H68" i="56"/>
  <c r="I65" i="56"/>
  <c r="CO26" i="56"/>
  <c r="CO69" i="56" s="1"/>
  <c r="E84" i="56"/>
  <c r="H84" i="56"/>
  <c r="AT6" i="56"/>
  <c r="P6" i="56" s="1"/>
  <c r="E67" i="56"/>
  <c r="G75" i="56"/>
  <c r="H82" i="56"/>
  <c r="H75" i="56"/>
  <c r="CR40" i="56"/>
  <c r="CR83" i="56" s="1"/>
  <c r="CM19" i="56"/>
  <c r="CM62" i="56" s="1"/>
  <c r="C71" i="56"/>
  <c r="I59" i="56"/>
  <c r="I51" i="56"/>
  <c r="CO39" i="56"/>
  <c r="CO82" i="56" s="1"/>
  <c r="E82" i="56"/>
  <c r="H74" i="56"/>
  <c r="H64" i="56"/>
  <c r="H97" i="56" s="1"/>
  <c r="H126" i="56" s="1"/>
  <c r="H52" i="56"/>
  <c r="AL24" i="56"/>
  <c r="AU31" i="56"/>
  <c r="Q31" i="56" s="1"/>
  <c r="CP39" i="56"/>
  <c r="CP82" i="56" s="1"/>
  <c r="AL8" i="56"/>
  <c r="H79" i="56"/>
  <c r="I55" i="56"/>
  <c r="H47" i="56"/>
  <c r="H54" i="56"/>
  <c r="F51" i="56"/>
  <c r="AL3" i="56"/>
  <c r="H70" i="56"/>
  <c r="G77" i="56"/>
  <c r="H55" i="56"/>
  <c r="H48" i="56"/>
  <c r="CO37" i="56"/>
  <c r="CO80" i="56" s="1"/>
  <c r="C68" i="56"/>
  <c r="F70" i="56"/>
  <c r="CN26" i="56"/>
  <c r="CN69" i="56" s="1"/>
  <c r="AK36" i="56"/>
  <c r="C75" i="56"/>
  <c r="C84" i="56"/>
  <c r="CP37" i="56"/>
  <c r="CP80" i="56" s="1"/>
  <c r="F76" i="56"/>
  <c r="AU36" i="56"/>
  <c r="Q36" i="56" s="1"/>
  <c r="B56" i="56"/>
  <c r="C54" i="56"/>
  <c r="CQ19" i="56"/>
  <c r="CQ62" i="56" s="1"/>
  <c r="F68" i="56"/>
  <c r="F63" i="56"/>
  <c r="CR19" i="56"/>
  <c r="CR62" i="56" s="1"/>
  <c r="CK4" i="56"/>
  <c r="CK47" i="56" s="1"/>
  <c r="AL20" i="56"/>
  <c r="CL2" i="56"/>
  <c r="CL45" i="56" s="1"/>
  <c r="G83" i="56"/>
  <c r="E77" i="56"/>
  <c r="H78" i="56"/>
  <c r="E72" i="56"/>
  <c r="H73" i="56"/>
  <c r="H65" i="56"/>
  <c r="CP38" i="56"/>
  <c r="CP81" i="56" s="1"/>
  <c r="H76" i="56"/>
  <c r="E62" i="56"/>
  <c r="D62" i="56"/>
  <c r="H51" i="56"/>
  <c r="CO18" i="56"/>
  <c r="CO61" i="56" s="1"/>
  <c r="C76" i="56"/>
  <c r="CR20" i="56"/>
  <c r="CR63" i="56" s="1"/>
  <c r="H83" i="56"/>
  <c r="H72" i="56"/>
  <c r="H60" i="56"/>
  <c r="C55" i="56"/>
  <c r="E46" i="56"/>
  <c r="E69" i="56"/>
  <c r="CM23" i="56"/>
  <c r="CM66" i="56" s="1"/>
  <c r="D53" i="56"/>
  <c r="H58" i="56"/>
  <c r="CK12" i="56"/>
  <c r="CK55" i="56" s="1"/>
  <c r="CQ20" i="56"/>
  <c r="CQ63" i="56" s="1"/>
  <c r="AM9" i="56"/>
  <c r="E63" i="56"/>
  <c r="AU38" i="56"/>
  <c r="Q38" i="56" s="1"/>
  <c r="E49" i="56"/>
  <c r="E52" i="56"/>
  <c r="E83" i="56"/>
  <c r="E81" i="56"/>
  <c r="E76" i="56"/>
  <c r="G70" i="56"/>
  <c r="H61" i="56"/>
  <c r="CQ32" i="56"/>
  <c r="CQ75" i="56" s="1"/>
  <c r="CP20" i="56"/>
  <c r="CP63" i="56" s="1"/>
  <c r="E58" i="56"/>
  <c r="E54" i="56"/>
  <c r="CR26" i="56"/>
  <c r="CR69" i="56" s="1"/>
  <c r="H67" i="56"/>
  <c r="H66" i="56"/>
  <c r="J2" i="56"/>
  <c r="E80" i="56"/>
  <c r="E79" i="56"/>
  <c r="CR31" i="56"/>
  <c r="CR74" i="56" s="1"/>
  <c r="E70" i="56"/>
  <c r="H45" i="56"/>
  <c r="E75" i="56"/>
  <c r="AU24" i="56"/>
  <c r="Q24" i="56" s="1"/>
  <c r="E73" i="56"/>
  <c r="E74" i="56"/>
  <c r="E66" i="56"/>
  <c r="E61" i="56"/>
  <c r="H46" i="56"/>
  <c r="H62" i="56"/>
  <c r="H49" i="56"/>
  <c r="CP41" i="56"/>
  <c r="CP84" i="56" s="1"/>
  <c r="CM39" i="56"/>
  <c r="CM82" i="56" s="1"/>
  <c r="G76" i="56"/>
  <c r="I83" i="56"/>
  <c r="G81" i="56"/>
  <c r="G65" i="56"/>
  <c r="CL22" i="56"/>
  <c r="CL65" i="56" s="1"/>
  <c r="CQ39" i="56"/>
  <c r="CQ82" i="56" s="1"/>
  <c r="CK16" i="56"/>
  <c r="CK59" i="56" s="1"/>
  <c r="AU9" i="56"/>
  <c r="Q9" i="56" s="1"/>
  <c r="B82" i="56"/>
  <c r="I78" i="56"/>
  <c r="CL39" i="56"/>
  <c r="CL82" i="56" s="1"/>
  <c r="CR28" i="56"/>
  <c r="CR71" i="56" s="1"/>
  <c r="CM22" i="56"/>
  <c r="CM65" i="56" s="1"/>
  <c r="AS39" i="56"/>
  <c r="O39" i="56" s="1"/>
  <c r="CK28" i="56"/>
  <c r="CK71" i="56" s="1"/>
  <c r="I52" i="56"/>
  <c r="I81" i="56"/>
  <c r="CQ25" i="56"/>
  <c r="CQ68" i="56" s="1"/>
  <c r="I71" i="56"/>
  <c r="AM4" i="56"/>
  <c r="CL3" i="56"/>
  <c r="CL46" i="56" s="1"/>
  <c r="AL15" i="56"/>
  <c r="CM26" i="56"/>
  <c r="CM69" i="56" s="1"/>
  <c r="CO25" i="56"/>
  <c r="CO68" i="56" s="1"/>
  <c r="G79" i="56"/>
  <c r="G61" i="56"/>
  <c r="CN25" i="56"/>
  <c r="CN68" i="56" s="1"/>
  <c r="E53" i="56"/>
  <c r="C49" i="56"/>
  <c r="CR12" i="56"/>
  <c r="CR55" i="56" s="1"/>
  <c r="CO22" i="56"/>
  <c r="CO65" i="56" s="1"/>
  <c r="CR22" i="56"/>
  <c r="CR65" i="56" s="1"/>
  <c r="CK22" i="56"/>
  <c r="CK65" i="56" s="1"/>
  <c r="AT18" i="56"/>
  <c r="P18" i="56" s="1"/>
  <c r="CK39" i="56"/>
  <c r="CK82" i="56" s="1"/>
  <c r="CR41" i="56"/>
  <c r="CR84" i="56" s="1"/>
  <c r="CN39" i="56"/>
  <c r="CN82" i="56" s="1"/>
  <c r="G74" i="56"/>
  <c r="CN22" i="56"/>
  <c r="CN65" i="56" s="1"/>
  <c r="G57" i="56"/>
  <c r="I66" i="56"/>
  <c r="AU21" i="56"/>
  <c r="Q21" i="56" s="1"/>
  <c r="CP22" i="56"/>
  <c r="CP65" i="56" s="1"/>
  <c r="I80" i="56"/>
  <c r="I76" i="56"/>
  <c r="B60" i="56"/>
  <c r="E45" i="56"/>
  <c r="D57" i="56"/>
  <c r="AT22" i="56"/>
  <c r="P22" i="56" s="1"/>
  <c r="CR2" i="56"/>
  <c r="CR45" i="56" s="1"/>
  <c r="B71" i="56"/>
  <c r="E55" i="56"/>
  <c r="F61" i="56"/>
  <c r="CK2" i="56"/>
  <c r="CK45" i="56" s="1"/>
  <c r="AL7" i="56"/>
  <c r="B49" i="56"/>
  <c r="CL31" i="56"/>
  <c r="CL74" i="56" s="1"/>
  <c r="F82" i="56"/>
  <c r="CQ35" i="56"/>
  <c r="CQ78" i="56" s="1"/>
  <c r="F84" i="56"/>
  <c r="G72" i="56"/>
  <c r="B70" i="56"/>
  <c r="F57" i="56"/>
  <c r="F52" i="56"/>
  <c r="CN38" i="56"/>
  <c r="CN81" i="56" s="1"/>
  <c r="CM38" i="56"/>
  <c r="CM81" i="56" s="1"/>
  <c r="B75" i="56"/>
  <c r="B78" i="56"/>
  <c r="B74" i="56"/>
  <c r="F79" i="56"/>
  <c r="B73" i="56"/>
  <c r="I68" i="56"/>
  <c r="CK40" i="56"/>
  <c r="CK83" i="56" s="1"/>
  <c r="I79" i="56"/>
  <c r="B64" i="56"/>
  <c r="B97" i="56" s="1"/>
  <c r="B126" i="56" s="1"/>
  <c r="CN18" i="56"/>
  <c r="CN61" i="56" s="1"/>
  <c r="B59" i="56"/>
  <c r="B47" i="56"/>
  <c r="I69" i="56"/>
  <c r="B46" i="56"/>
  <c r="B67" i="56"/>
  <c r="B66" i="56"/>
  <c r="B79" i="56"/>
  <c r="CK36" i="56"/>
  <c r="CK79" i="56" s="1"/>
  <c r="F65" i="56"/>
  <c r="G84" i="56"/>
  <c r="B69" i="56"/>
  <c r="F78" i="56"/>
  <c r="CM18" i="56"/>
  <c r="CM61" i="56" s="1"/>
  <c r="CL18" i="56"/>
  <c r="CL61" i="56" s="1"/>
  <c r="G51" i="56"/>
  <c r="I84" i="56"/>
  <c r="CQ31" i="56"/>
  <c r="CQ74" i="56" s="1"/>
  <c r="I74" i="56"/>
  <c r="I82" i="56"/>
  <c r="I77" i="56"/>
  <c r="I73" i="56"/>
  <c r="CL40" i="56"/>
  <c r="CL83" i="56" s="1"/>
  <c r="G62" i="56"/>
  <c r="B84" i="56"/>
  <c r="CK31" i="56"/>
  <c r="CK74" i="56" s="1"/>
  <c r="B76" i="56"/>
  <c r="G73" i="56"/>
  <c r="G69" i="56"/>
  <c r="I63" i="56"/>
  <c r="AK32" i="56"/>
  <c r="CO21" i="56"/>
  <c r="CO64" i="56" s="1"/>
  <c r="CQ27" i="56"/>
  <c r="CQ70" i="56" s="1"/>
  <c r="CN17" i="56"/>
  <c r="CN60" i="56" s="1"/>
  <c r="I58" i="56"/>
  <c r="B51" i="56"/>
  <c r="CL19" i="56"/>
  <c r="CL62" i="56" s="1"/>
  <c r="F56" i="56"/>
  <c r="B54" i="56"/>
  <c r="H50" i="56"/>
  <c r="E48" i="56"/>
  <c r="D50" i="56"/>
  <c r="F59" i="56"/>
  <c r="F55" i="56"/>
  <c r="D52" i="56"/>
  <c r="CP17" i="56"/>
  <c r="CP60" i="56" s="1"/>
  <c r="B81" i="56"/>
  <c r="B65" i="56"/>
  <c r="B52" i="56"/>
  <c r="F83" i="56"/>
  <c r="F75" i="56"/>
  <c r="I72" i="56"/>
  <c r="CR24" i="56"/>
  <c r="CR67" i="56" s="1"/>
  <c r="B83" i="56"/>
  <c r="B80" i="56"/>
  <c r="CR35" i="56"/>
  <c r="CR78" i="56" s="1"/>
  <c r="F64" i="56"/>
  <c r="F97" i="56" s="1"/>
  <c r="F126" i="56" s="1"/>
  <c r="I50" i="56"/>
  <c r="B50" i="56"/>
  <c r="H57" i="56"/>
  <c r="H53" i="56"/>
  <c r="CQ16" i="56"/>
  <c r="CQ59" i="56" s="1"/>
  <c r="CN2" i="56"/>
  <c r="CN45" i="56" s="1"/>
  <c r="CQ2" i="56"/>
  <c r="CQ45" i="56" s="1"/>
  <c r="CR18" i="56"/>
  <c r="CR61" i="56" s="1"/>
  <c r="CP2" i="56"/>
  <c r="CP45" i="56" s="1"/>
  <c r="CN21" i="56"/>
  <c r="CN64" i="56" s="1"/>
  <c r="B58" i="56"/>
  <c r="B62" i="56"/>
  <c r="CO6" i="56"/>
  <c r="CO49" i="56" s="1"/>
  <c r="F47" i="56"/>
  <c r="B63" i="56"/>
  <c r="B53" i="56"/>
  <c r="F50" i="56"/>
  <c r="F46" i="56"/>
  <c r="CK18" i="56"/>
  <c r="CK61" i="56" s="1"/>
  <c r="CQ17" i="56"/>
  <c r="CQ60" i="56" s="1"/>
  <c r="B77" i="56"/>
  <c r="B61" i="56"/>
  <c r="AL31" i="56"/>
  <c r="B68" i="56"/>
  <c r="G82" i="56"/>
  <c r="G80" i="56"/>
  <c r="F77" i="56"/>
  <c r="F80" i="56"/>
  <c r="I60" i="56"/>
  <c r="F74" i="56"/>
  <c r="B72" i="56"/>
  <c r="I67" i="56"/>
  <c r="G53" i="56"/>
  <c r="G45" i="56"/>
  <c r="B48" i="56"/>
  <c r="CM2" i="56"/>
  <c r="CM45" i="56" s="1"/>
  <c r="CP18" i="56"/>
  <c r="CP61" i="56" s="1"/>
  <c r="AK28" i="56"/>
  <c r="AM38" i="56"/>
  <c r="AL32" i="56"/>
  <c r="AK34" i="56"/>
  <c r="AL34" i="56"/>
  <c r="AM25" i="56"/>
  <c r="AK29" i="56"/>
  <c r="AL37" i="56"/>
  <c r="CK30" i="56"/>
  <c r="CK73" i="56" s="1"/>
  <c r="CR30" i="56"/>
  <c r="CR73" i="56" s="1"/>
  <c r="CQ30" i="56"/>
  <c r="CQ73" i="56" s="1"/>
  <c r="CP30" i="56"/>
  <c r="CP73" i="56" s="1"/>
  <c r="AS30" i="56"/>
  <c r="O30" i="56" s="1"/>
  <c r="CL30" i="56"/>
  <c r="CL73" i="56" s="1"/>
  <c r="CM30" i="56"/>
  <c r="CM73" i="56" s="1"/>
  <c r="CN30" i="56"/>
  <c r="CN73" i="56" s="1"/>
  <c r="CO30" i="56"/>
  <c r="CO73" i="56" s="1"/>
  <c r="AU30" i="56"/>
  <c r="AU39" i="56"/>
  <c r="AM35" i="56"/>
  <c r="CM33" i="56"/>
  <c r="CM76" i="56" s="1"/>
  <c r="AS33" i="56"/>
  <c r="O33" i="56" s="1"/>
  <c r="CL33" i="56"/>
  <c r="CL76" i="56" s="1"/>
  <c r="CK33" i="56"/>
  <c r="CK76" i="56" s="1"/>
  <c r="CR33" i="56"/>
  <c r="CR76" i="56" s="1"/>
  <c r="CP33" i="56"/>
  <c r="CP76" i="56" s="1"/>
  <c r="CQ33" i="56"/>
  <c r="CQ76" i="56" s="1"/>
  <c r="CN33" i="56"/>
  <c r="CN76" i="56" s="1"/>
  <c r="CO33" i="56"/>
  <c r="CO76" i="56" s="1"/>
  <c r="AT39" i="56"/>
  <c r="P39" i="56" s="1"/>
  <c r="AM28" i="56"/>
  <c r="AK39" i="56"/>
  <c r="AT30" i="56"/>
  <c r="P30" i="56" s="1"/>
  <c r="AK41" i="56"/>
  <c r="AL33" i="56"/>
  <c r="AT38" i="56"/>
  <c r="P38" i="56" s="1"/>
  <c r="AL39" i="56"/>
  <c r="AL25" i="56"/>
  <c r="AK17" i="56"/>
  <c r="AT25" i="56"/>
  <c r="P25" i="56" s="1"/>
  <c r="AK6" i="56"/>
  <c r="AL5" i="56"/>
  <c r="AK13" i="56"/>
  <c r="AU34" i="56"/>
  <c r="CN13" i="56"/>
  <c r="CN56" i="56" s="1"/>
  <c r="CM13" i="56"/>
  <c r="CM56" i="56" s="1"/>
  <c r="AS13" i="56"/>
  <c r="O13" i="56" s="1"/>
  <c r="CL13" i="56"/>
  <c r="CL56" i="56" s="1"/>
  <c r="CK13" i="56"/>
  <c r="CK56" i="56" s="1"/>
  <c r="CR13" i="56"/>
  <c r="CR56" i="56" s="1"/>
  <c r="AL22" i="56"/>
  <c r="AT4" i="56"/>
  <c r="P4" i="56" s="1"/>
  <c r="AK24" i="56"/>
  <c r="AT23" i="56"/>
  <c r="P23" i="56" s="1"/>
  <c r="C56" i="56"/>
  <c r="CN8" i="56"/>
  <c r="CN51" i="56" s="1"/>
  <c r="CM8" i="56"/>
  <c r="CM51" i="56" s="1"/>
  <c r="AS8" i="56"/>
  <c r="O8" i="56" s="1"/>
  <c r="CP8" i="56"/>
  <c r="CP51" i="56" s="1"/>
  <c r="CO8" i="56"/>
  <c r="CO51" i="56" s="1"/>
  <c r="AL2" i="56"/>
  <c r="CO34" i="56"/>
  <c r="CO77" i="56" s="1"/>
  <c r="AL21" i="56"/>
  <c r="AT15" i="56"/>
  <c r="P15" i="56" s="1"/>
  <c r="AT11" i="56"/>
  <c r="P11" i="56" s="1"/>
  <c r="CK7" i="56"/>
  <c r="CK50" i="56" s="1"/>
  <c r="AM2" i="56"/>
  <c r="CM7" i="56"/>
  <c r="CM50" i="56" s="1"/>
  <c r="CN14" i="56"/>
  <c r="CN57" i="56" s="1"/>
  <c r="CM14" i="56"/>
  <c r="CM57" i="56" s="1"/>
  <c r="AM34" i="56"/>
  <c r="AM30" i="56"/>
  <c r="AK19" i="56"/>
  <c r="AK40" i="56"/>
  <c r="CR37" i="56"/>
  <c r="CR80" i="56" s="1"/>
  <c r="AM33" i="56"/>
  <c r="AK30" i="56"/>
  <c r="C74" i="56"/>
  <c r="AM36" i="56"/>
  <c r="AT33" i="56"/>
  <c r="P33" i="56" s="1"/>
  <c r="AM24" i="56"/>
  <c r="C73" i="56"/>
  <c r="AS38" i="56"/>
  <c r="O38" i="56" s="1"/>
  <c r="CR38" i="56"/>
  <c r="CR81" i="56" s="1"/>
  <c r="CQ38" i="56"/>
  <c r="CQ81" i="56" s="1"/>
  <c r="CL38" i="56"/>
  <c r="CL81" i="56" s="1"/>
  <c r="CK38" i="56"/>
  <c r="CK81" i="56" s="1"/>
  <c r="AT41" i="56"/>
  <c r="P41" i="56" s="1"/>
  <c r="AT37" i="56"/>
  <c r="P37" i="56" s="1"/>
  <c r="E71" i="56"/>
  <c r="G66" i="56"/>
  <c r="AU40" i="56"/>
  <c r="AK27" i="56"/>
  <c r="AL40" i="56"/>
  <c r="I75" i="56"/>
  <c r="CP31" i="56"/>
  <c r="CP74" i="56" s="1"/>
  <c r="CO31" i="56"/>
  <c r="CO74" i="56" s="1"/>
  <c r="CN31" i="56"/>
  <c r="CN74" i="56" s="1"/>
  <c r="AS31" i="56"/>
  <c r="O31" i="56" s="1"/>
  <c r="E65" i="56"/>
  <c r="C59" i="56"/>
  <c r="CP32" i="56"/>
  <c r="CP75" i="56" s="1"/>
  <c r="E68" i="56"/>
  <c r="D65" i="56"/>
  <c r="E60" i="56"/>
  <c r="AM5" i="56"/>
  <c r="E57" i="56"/>
  <c r="AL9" i="56"/>
  <c r="CR6" i="56"/>
  <c r="CR49" i="56" s="1"/>
  <c r="CQ6" i="56"/>
  <c r="CQ49" i="56" s="1"/>
  <c r="CL6" i="56"/>
  <c r="CL49" i="56" s="1"/>
  <c r="CK6" i="56"/>
  <c r="CK49" i="56" s="1"/>
  <c r="AS6" i="56"/>
  <c r="O6" i="56" s="1"/>
  <c r="G48" i="56"/>
  <c r="I62" i="56"/>
  <c r="AM16" i="56"/>
  <c r="D49" i="56"/>
  <c r="C66" i="56"/>
  <c r="I57" i="56"/>
  <c r="CN9" i="56"/>
  <c r="CN52" i="56" s="1"/>
  <c r="AS9" i="56"/>
  <c r="O9" i="56" s="1"/>
  <c r="CM9" i="56"/>
  <c r="CM52" i="56" s="1"/>
  <c r="CL9" i="56"/>
  <c r="CL52" i="56" s="1"/>
  <c r="CK9" i="56"/>
  <c r="CK52" i="56" s="1"/>
  <c r="CR9" i="56"/>
  <c r="CR52" i="56" s="1"/>
  <c r="C45" i="56"/>
  <c r="CK21" i="56"/>
  <c r="CK64" i="56" s="1"/>
  <c r="AS21" i="56"/>
  <c r="O21" i="56" s="1"/>
  <c r="CR21" i="56"/>
  <c r="CR64" i="56" s="1"/>
  <c r="CM21" i="56"/>
  <c r="CM64" i="56" s="1"/>
  <c r="CL21" i="56"/>
  <c r="CL64" i="56" s="1"/>
  <c r="AL18" i="56"/>
  <c r="CM15" i="56"/>
  <c r="CM58" i="56" s="1"/>
  <c r="AM11" i="56"/>
  <c r="AK4" i="56"/>
  <c r="AL28" i="56"/>
  <c r="CK23" i="56"/>
  <c r="CK66" i="56" s="1"/>
  <c r="H63" i="56"/>
  <c r="B57" i="56"/>
  <c r="G68" i="56"/>
  <c r="AK22" i="56"/>
  <c r="AK15" i="56"/>
  <c r="AK11" i="56"/>
  <c r="CQ8" i="56"/>
  <c r="CQ51" i="56" s="1"/>
  <c r="AT7" i="56"/>
  <c r="P7" i="56" s="1"/>
  <c r="CK3" i="56"/>
  <c r="CK46" i="56" s="1"/>
  <c r="CP5" i="56"/>
  <c r="CP48" i="56" s="1"/>
  <c r="AU25" i="56"/>
  <c r="AU12" i="56"/>
  <c r="CO13" i="56"/>
  <c r="CO56" i="56" s="1"/>
  <c r="AL12" i="56"/>
  <c r="AU16" i="56"/>
  <c r="AU7" i="56"/>
  <c r="CM34" i="56"/>
  <c r="CM77" i="56" s="1"/>
  <c r="C80" i="56"/>
  <c r="AT34" i="56"/>
  <c r="P34" i="56" s="1"/>
  <c r="AK37" i="56"/>
  <c r="AU29" i="56"/>
  <c r="C77" i="56"/>
  <c r="G71" i="56"/>
  <c r="AU37" i="56"/>
  <c r="CK32" i="56"/>
  <c r="CK75" i="56" s="1"/>
  <c r="CQ29" i="56"/>
  <c r="CQ72" i="56" s="1"/>
  <c r="AM19" i="56"/>
  <c r="CR36" i="56"/>
  <c r="CR79" i="56" s="1"/>
  <c r="G78" i="56"/>
  <c r="I64" i="56"/>
  <c r="I97" i="56" s="1"/>
  <c r="I126" i="56" s="1"/>
  <c r="C60" i="56"/>
  <c r="CK35" i="56"/>
  <c r="CK78" i="56" s="1"/>
  <c r="D67" i="56"/>
  <c r="AM22" i="56"/>
  <c r="AM37" i="56"/>
  <c r="C79" i="56"/>
  <c r="E78" i="56"/>
  <c r="AU35" i="56"/>
  <c r="CP28" i="56"/>
  <c r="CP71" i="56" s="1"/>
  <c r="AM20" i="56"/>
  <c r="AU14" i="56"/>
  <c r="AU10" i="56"/>
  <c r="CM31" i="56"/>
  <c r="CM74" i="56" s="1"/>
  <c r="D61" i="56"/>
  <c r="D58" i="56"/>
  <c r="AM13" i="56"/>
  <c r="I61" i="56"/>
  <c r="H59" i="56"/>
  <c r="B55" i="56"/>
  <c r="G52" i="56"/>
  <c r="I46" i="56"/>
  <c r="AT9" i="56"/>
  <c r="P9" i="56" s="1"/>
  <c r="CR23" i="56"/>
  <c r="CR66" i="56" s="1"/>
  <c r="I53" i="56"/>
  <c r="AS19" i="56"/>
  <c r="O19" i="56" s="1"/>
  <c r="CN19" i="56"/>
  <c r="CN62" i="56" s="1"/>
  <c r="CP19" i="56"/>
  <c r="CP62" i="56" s="1"/>
  <c r="CO19" i="56"/>
  <c r="CO62" i="56" s="1"/>
  <c r="CK17" i="56"/>
  <c r="CK60" i="56" s="1"/>
  <c r="AS17" i="56"/>
  <c r="O17" i="56" s="1"/>
  <c r="CR17" i="56"/>
  <c r="CR60" i="56" s="1"/>
  <c r="CM17" i="56"/>
  <c r="CM60" i="56" s="1"/>
  <c r="CL17" i="56"/>
  <c r="CL60" i="56" s="1"/>
  <c r="AM15" i="56"/>
  <c r="F45" i="56"/>
  <c r="AU28" i="56"/>
  <c r="CQ23" i="56"/>
  <c r="CQ66" i="56" s="1"/>
  <c r="AU23" i="56"/>
  <c r="CL15" i="56"/>
  <c r="CL58" i="56" s="1"/>
  <c r="CR4" i="56"/>
  <c r="CR47" i="56" s="1"/>
  <c r="AU32" i="56"/>
  <c r="C70" i="56"/>
  <c r="CP21" i="56"/>
  <c r="CP64" i="56" s="1"/>
  <c r="AK20" i="56"/>
  <c r="F58" i="56"/>
  <c r="F54" i="56"/>
  <c r="AK7" i="56"/>
  <c r="AT3" i="56"/>
  <c r="P3" i="56" s="1"/>
  <c r="AU6" i="56"/>
  <c r="F49" i="56"/>
  <c r="AU3" i="56"/>
  <c r="AP45" i="56"/>
  <c r="AW33" i="56" s="1"/>
  <c r="AX33" i="56" s="1"/>
  <c r="AL11" i="56"/>
  <c r="CK34" i="56"/>
  <c r="CK77" i="56" s="1"/>
  <c r="CR34" i="56"/>
  <c r="CR77" i="56" s="1"/>
  <c r="CQ34" i="56"/>
  <c r="CQ77" i="56" s="1"/>
  <c r="CP34" i="56"/>
  <c r="CP77" i="56" s="1"/>
  <c r="AS34" i="56"/>
  <c r="O34" i="56" s="1"/>
  <c r="AU33" i="56"/>
  <c r="AL29" i="56"/>
  <c r="AT29" i="56"/>
  <c r="P29" i="56" s="1"/>
  <c r="AT32" i="56"/>
  <c r="P32" i="56" s="1"/>
  <c r="AM27" i="56"/>
  <c r="CO36" i="56"/>
  <c r="CO79" i="56" s="1"/>
  <c r="CN36" i="56"/>
  <c r="CN79" i="56" s="1"/>
  <c r="CM36" i="56"/>
  <c r="CM79" i="56" s="1"/>
  <c r="AS36" i="56"/>
  <c r="O36" i="56" s="1"/>
  <c r="CL36" i="56"/>
  <c r="CL79" i="56" s="1"/>
  <c r="CL41" i="56"/>
  <c r="CL84" i="56" s="1"/>
  <c r="CK41" i="56"/>
  <c r="CK84" i="56" s="1"/>
  <c r="AS41" i="56"/>
  <c r="O41" i="56" s="1"/>
  <c r="CN41" i="56"/>
  <c r="CN84" i="56" s="1"/>
  <c r="CM41" i="56"/>
  <c r="CM84" i="56" s="1"/>
  <c r="CQ36" i="56"/>
  <c r="CQ79" i="56" s="1"/>
  <c r="AT35" i="56"/>
  <c r="P35" i="56" s="1"/>
  <c r="AT31" i="56"/>
  <c r="P31" i="56" s="1"/>
  <c r="C67" i="56"/>
  <c r="AL14" i="56"/>
  <c r="CR11" i="56"/>
  <c r="CR54" i="56" s="1"/>
  <c r="AL10" i="56"/>
  <c r="AL30" i="56"/>
  <c r="CO27" i="56"/>
  <c r="CO70" i="56" s="1"/>
  <c r="CN27" i="56"/>
  <c r="CN70" i="56" s="1"/>
  <c r="AS27" i="56"/>
  <c r="O27" i="56" s="1"/>
  <c r="CP27" i="56"/>
  <c r="CP70" i="56" s="1"/>
  <c r="AT10" i="56"/>
  <c r="P10" i="56" s="1"/>
  <c r="C58" i="56"/>
  <c r="CL10" i="56"/>
  <c r="CL53" i="56" s="1"/>
  <c r="CK10" i="56"/>
  <c r="CK53" i="56" s="1"/>
  <c r="CR10" i="56"/>
  <c r="CR53" i="56" s="1"/>
  <c r="CQ10" i="56"/>
  <c r="CQ53" i="56" s="1"/>
  <c r="AS10" i="56"/>
  <c r="O10" i="56" s="1"/>
  <c r="E56" i="56"/>
  <c r="C47" i="56"/>
  <c r="AT19" i="56"/>
  <c r="P19" i="56" s="1"/>
  <c r="D48" i="56"/>
  <c r="AL19" i="56"/>
  <c r="CP16" i="56"/>
  <c r="CP59" i="56" s="1"/>
  <c r="CO16" i="56"/>
  <c r="CO59" i="56" s="1"/>
  <c r="CN16" i="56"/>
  <c r="CN59" i="56" s="1"/>
  <c r="CM16" i="56"/>
  <c r="CM59" i="56" s="1"/>
  <c r="AS16" i="56"/>
  <c r="O16" i="56" s="1"/>
  <c r="G58" i="56"/>
  <c r="C52" i="56"/>
  <c r="E51" i="56"/>
  <c r="I48" i="56"/>
  <c r="CP4" i="56"/>
  <c r="CP47" i="56" s="1"/>
  <c r="CN4" i="56"/>
  <c r="CN47" i="56" s="1"/>
  <c r="CM4" i="56"/>
  <c r="CM47" i="56" s="1"/>
  <c r="AS4" i="56"/>
  <c r="O4" i="56" s="1"/>
  <c r="CO4" i="56"/>
  <c r="CO47" i="56" s="1"/>
  <c r="AR42" i="56"/>
  <c r="L42" i="56" s="1"/>
  <c r="AQ42" i="56"/>
  <c r="K42" i="56" s="1"/>
  <c r="AP42" i="56"/>
  <c r="CR27" i="56"/>
  <c r="CR70" i="56" s="1"/>
  <c r="G64" i="56"/>
  <c r="G97" i="56" s="1"/>
  <c r="G126" i="56" s="1"/>
  <c r="AL17" i="56"/>
  <c r="D59" i="56"/>
  <c r="D55" i="56"/>
  <c r="AK3" i="56"/>
  <c r="CN10" i="56"/>
  <c r="CN53" i="56" s="1"/>
  <c r="CN11" i="56"/>
  <c r="CN54" i="56" s="1"/>
  <c r="CO10" i="56"/>
  <c r="CO53" i="56" s="1"/>
  <c r="CM29" i="56"/>
  <c r="CM72" i="56" s="1"/>
  <c r="AS29" i="56"/>
  <c r="O29" i="56" s="1"/>
  <c r="CL29" i="56"/>
  <c r="CL72" i="56" s="1"/>
  <c r="CK29" i="56"/>
  <c r="CK72" i="56" s="1"/>
  <c r="CR29" i="56"/>
  <c r="CR72" i="56" s="1"/>
  <c r="AT36" i="56"/>
  <c r="P36" i="56" s="1"/>
  <c r="AK35" i="56"/>
  <c r="AK31" i="56"/>
  <c r="AM18" i="56"/>
  <c r="AK38" i="56"/>
  <c r="CN29" i="56"/>
  <c r="CN72" i="56" s="1"/>
  <c r="AK21" i="56"/>
  <c r="CR15" i="56"/>
  <c r="CR58" i="56" s="1"/>
  <c r="CQ15" i="56"/>
  <c r="CQ58" i="56" s="1"/>
  <c r="CP15" i="56"/>
  <c r="CP58" i="56" s="1"/>
  <c r="CO15" i="56"/>
  <c r="CO58" i="56" s="1"/>
  <c r="AS15" i="56"/>
  <c r="O15" i="56" s="1"/>
  <c r="CQ11" i="56"/>
  <c r="CQ54" i="56" s="1"/>
  <c r="CP11" i="56"/>
  <c r="CP54" i="56" s="1"/>
  <c r="CO11" i="56"/>
  <c r="CO54" i="56" s="1"/>
  <c r="AS11" i="56"/>
  <c r="O11" i="56" s="1"/>
  <c r="CQ7" i="56"/>
  <c r="CQ50" i="56" s="1"/>
  <c r="CP7" i="56"/>
  <c r="CP50" i="56" s="1"/>
  <c r="CO7" i="56"/>
  <c r="CO50" i="56" s="1"/>
  <c r="AS7" i="56"/>
  <c r="O7" i="56" s="1"/>
  <c r="AT27" i="56"/>
  <c r="P27" i="56" s="1"/>
  <c r="AK10" i="56"/>
  <c r="G56" i="56"/>
  <c r="AM12" i="56"/>
  <c r="AT5" i="56"/>
  <c r="P5" i="56" s="1"/>
  <c r="AU22" i="56"/>
  <c r="C57" i="56"/>
  <c r="CN7" i="56"/>
  <c r="CN50" i="56" s="1"/>
  <c r="CO24" i="56"/>
  <c r="CO67" i="56" s="1"/>
  <c r="CM24" i="56"/>
  <c r="CM67" i="56" s="1"/>
  <c r="AS24" i="56"/>
  <c r="O24" i="56" s="1"/>
  <c r="CN24" i="56"/>
  <c r="CN67" i="56" s="1"/>
  <c r="CL24" i="56"/>
  <c r="CL67" i="56" s="1"/>
  <c r="AT16" i="56"/>
  <c r="P16" i="56" s="1"/>
  <c r="CQ13" i="56"/>
  <c r="CQ56" i="56" s="1"/>
  <c r="AT12" i="56"/>
  <c r="P12" i="56" s="1"/>
  <c r="AM7" i="56"/>
  <c r="AM17" i="56"/>
  <c r="G54" i="56"/>
  <c r="AL13" i="56"/>
  <c r="CN3" i="56"/>
  <c r="CN46" i="56" s="1"/>
  <c r="AU8" i="56"/>
  <c r="CP6" i="56"/>
  <c r="CP49" i="56" s="1"/>
  <c r="AU13" i="56"/>
  <c r="AU11" i="56"/>
  <c r="AM39" i="56"/>
  <c r="AL41" i="56"/>
  <c r="AM29" i="56"/>
  <c r="AM32" i="56"/>
  <c r="AL36" i="56"/>
  <c r="AU41" i="56"/>
  <c r="CO32" i="56"/>
  <c r="CO75" i="56" s="1"/>
  <c r="CN32" i="56"/>
  <c r="CN75" i="56" s="1"/>
  <c r="CM32" i="56"/>
  <c r="CM75" i="56" s="1"/>
  <c r="AS32" i="56"/>
  <c r="O32" i="56" s="1"/>
  <c r="CL32" i="56"/>
  <c r="CL75" i="56" s="1"/>
  <c r="C64" i="56"/>
  <c r="C97" i="56" s="1"/>
  <c r="C126" i="56" s="1"/>
  <c r="CQ41" i="56"/>
  <c r="CQ84" i="56" s="1"/>
  <c r="AL38" i="56"/>
  <c r="AM26" i="56"/>
  <c r="AM41" i="56"/>
  <c r="CN34" i="56"/>
  <c r="CN77" i="56" s="1"/>
  <c r="G63" i="56"/>
  <c r="G49" i="56"/>
  <c r="AL35" i="56"/>
  <c r="CK27" i="56"/>
  <c r="CK70" i="56" s="1"/>
  <c r="AT14" i="56"/>
  <c r="P14" i="56" s="1"/>
  <c r="C65" i="56"/>
  <c r="I54" i="56"/>
  <c r="C46" i="56"/>
  <c r="AK5" i="56"/>
  <c r="AK26" i="56"/>
  <c r="AU18" i="56"/>
  <c r="C53" i="56"/>
  <c r="I49" i="56"/>
  <c r="AS5" i="56"/>
  <c r="O5" i="56" s="1"/>
  <c r="CL5" i="56"/>
  <c r="CL48" i="56" s="1"/>
  <c r="CK5" i="56"/>
  <c r="CK48" i="56" s="1"/>
  <c r="CN5" i="56"/>
  <c r="CN48" i="56" s="1"/>
  <c r="CM5" i="56"/>
  <c r="CM48" i="56" s="1"/>
  <c r="CL4" i="56"/>
  <c r="CL47" i="56" s="1"/>
  <c r="I45" i="56"/>
  <c r="E50" i="56"/>
  <c r="AT24" i="56"/>
  <c r="P24" i="56" s="1"/>
  <c r="AU20" i="56"/>
  <c r="AU19" i="56"/>
  <c r="AK16" i="56"/>
  <c r="AK12" i="56"/>
  <c r="CQ9" i="56"/>
  <c r="CQ52" i="56" s="1"/>
  <c r="CK8" i="56"/>
  <c r="CK51" i="56" s="1"/>
  <c r="CM3" i="56"/>
  <c r="CM46" i="56" s="1"/>
  <c r="CM20" i="56"/>
  <c r="CM63" i="56" s="1"/>
  <c r="CL20" i="56"/>
  <c r="CL63" i="56" s="1"/>
  <c r="AS20" i="56"/>
  <c r="O20" i="56" s="1"/>
  <c r="CO20" i="56"/>
  <c r="CO63" i="56" s="1"/>
  <c r="CN20" i="56"/>
  <c r="CN63" i="56" s="1"/>
  <c r="I56" i="56"/>
  <c r="CP12" i="56"/>
  <c r="CP55" i="56" s="1"/>
  <c r="CO12" i="56"/>
  <c r="CO55" i="56" s="1"/>
  <c r="CN12" i="56"/>
  <c r="CN55" i="56" s="1"/>
  <c r="CM12" i="56"/>
  <c r="CM55" i="56" s="1"/>
  <c r="AS12" i="56"/>
  <c r="O12" i="56" s="1"/>
  <c r="I70" i="56"/>
  <c r="AL26" i="56"/>
  <c r="CP24" i="56"/>
  <c r="CP67" i="56" s="1"/>
  <c r="AK18" i="56"/>
  <c r="G60" i="56"/>
  <c r="AM14" i="56"/>
  <c r="AM10" i="56"/>
  <c r="D47" i="56"/>
  <c r="AJ42" i="56"/>
  <c r="AI42" i="56"/>
  <c r="AH42" i="56"/>
  <c r="AK2" i="56"/>
  <c r="CP13" i="56"/>
  <c r="CP56" i="56" s="1"/>
  <c r="AL16" i="56"/>
  <c r="AU17" i="56"/>
  <c r="CN40" i="56"/>
  <c r="CN83" i="56" s="1"/>
  <c r="CM40" i="56"/>
  <c r="CM83" i="56" s="1"/>
  <c r="AS40" i="56"/>
  <c r="O40" i="56" s="1"/>
  <c r="CP40" i="56"/>
  <c r="CP83" i="56" s="1"/>
  <c r="CO40" i="56"/>
  <c r="CO83" i="56" s="1"/>
  <c r="CO29" i="56"/>
  <c r="CO72" i="56" s="1"/>
  <c r="AL23" i="56"/>
  <c r="AK23" i="56"/>
  <c r="AU27" i="56"/>
  <c r="AK14" i="56"/>
  <c r="AL27" i="56"/>
  <c r="CL14" i="56"/>
  <c r="CL57" i="56" s="1"/>
  <c r="CK14" i="56"/>
  <c r="CK57" i="56" s="1"/>
  <c r="CR14" i="56"/>
  <c r="CR57" i="56" s="1"/>
  <c r="CQ14" i="56"/>
  <c r="CQ57" i="56" s="1"/>
  <c r="AS14" i="56"/>
  <c r="O14" i="56" s="1"/>
  <c r="C50" i="56"/>
  <c r="C62" i="56"/>
  <c r="AM8" i="56"/>
  <c r="AT26" i="56"/>
  <c r="P26" i="56" s="1"/>
  <c r="AT21" i="56"/>
  <c r="P21" i="56" s="1"/>
  <c r="AT17" i="56"/>
  <c r="P17" i="56" s="1"/>
  <c r="AL4" i="56"/>
  <c r="L2" i="56"/>
  <c r="AU2" i="56"/>
  <c r="CP36" i="56"/>
  <c r="CP79" i="56" s="1"/>
  <c r="CQ24" i="56"/>
  <c r="CQ67" i="56" s="1"/>
  <c r="CK24" i="56"/>
  <c r="CK67" i="56" s="1"/>
  <c r="AT8" i="56"/>
  <c r="P8" i="56" s="1"/>
  <c r="AM3" i="56"/>
  <c r="D46" i="56"/>
  <c r="CO28" i="56"/>
  <c r="CO71" i="56" s="1"/>
  <c r="CN28" i="56"/>
  <c r="CN71" i="56" s="1"/>
  <c r="CM28" i="56"/>
  <c r="CM71" i="56" s="1"/>
  <c r="AS28" i="56"/>
  <c r="O28" i="56" s="1"/>
  <c r="CL28" i="56"/>
  <c r="CL71" i="56" s="1"/>
  <c r="CM27" i="56"/>
  <c r="CM70" i="56" s="1"/>
  <c r="AT20" i="56"/>
  <c r="P20" i="56" s="1"/>
  <c r="E59" i="56"/>
  <c r="C48" i="56"/>
  <c r="E47" i="56"/>
  <c r="CM25" i="56"/>
  <c r="CM68" i="56" s="1"/>
  <c r="AS25" i="56"/>
  <c r="O25" i="56" s="1"/>
  <c r="CK25" i="56"/>
  <c r="CK68" i="56" s="1"/>
  <c r="CR25" i="56"/>
  <c r="CR68" i="56" s="1"/>
  <c r="CL25" i="56"/>
  <c r="CL68" i="56" s="1"/>
  <c r="G67" i="56"/>
  <c r="CM6" i="56"/>
  <c r="CM49" i="56" s="1"/>
  <c r="CP14" i="56"/>
  <c r="CP57" i="56" s="1"/>
  <c r="CN6" i="56"/>
  <c r="CN49" i="56" s="1"/>
  <c r="CQ5" i="56"/>
  <c r="CQ48" i="56" s="1"/>
  <c r="CL7" i="56"/>
  <c r="CL50" i="56" s="1"/>
  <c r="CL8" i="56"/>
  <c r="CL51" i="56" s="1"/>
  <c r="CL11" i="56"/>
  <c r="CL54" i="56" s="1"/>
  <c r="AL6" i="56"/>
  <c r="AM31" i="56"/>
  <c r="AM23" i="56"/>
  <c r="CP29" i="56"/>
  <c r="CP72" i="56" s="1"/>
  <c r="AM40" i="56"/>
  <c r="AT40" i="56"/>
  <c r="P40" i="56" s="1"/>
  <c r="CL37" i="56"/>
  <c r="CL80" i="56" s="1"/>
  <c r="CK37" i="56"/>
  <c r="CK80" i="56" s="1"/>
  <c r="AS37" i="56"/>
  <c r="O37" i="56" s="1"/>
  <c r="CN37" i="56"/>
  <c r="CN80" i="56" s="1"/>
  <c r="CM37" i="56"/>
  <c r="CM80" i="56" s="1"/>
  <c r="CP35" i="56"/>
  <c r="CP78" i="56" s="1"/>
  <c r="CO35" i="56"/>
  <c r="CO78" i="56" s="1"/>
  <c r="CN35" i="56"/>
  <c r="CN78" i="56" s="1"/>
  <c r="AS35" i="56"/>
  <c r="O35" i="56" s="1"/>
  <c r="C63" i="56"/>
  <c r="AK25" i="56"/>
  <c r="C61" i="56"/>
  <c r="AU5" i="56"/>
  <c r="AT13" i="56"/>
  <c r="P13" i="56" s="1"/>
  <c r="C69" i="56"/>
  <c r="G59" i="56"/>
  <c r="G55" i="56"/>
  <c r="G47" i="56"/>
  <c r="D54" i="56"/>
  <c r="CM35" i="56"/>
  <c r="CM78" i="56" s="1"/>
  <c r="D56" i="56"/>
  <c r="AK8" i="56"/>
  <c r="AT28" i="56"/>
  <c r="P28" i="56" s="1"/>
  <c r="AU26" i="56"/>
  <c r="AS23" i="56"/>
  <c r="O23" i="56" s="1"/>
  <c r="CP23" i="56"/>
  <c r="CP66" i="56" s="1"/>
  <c r="CO23" i="56"/>
  <c r="CO66" i="56" s="1"/>
  <c r="CN23" i="56"/>
  <c r="CN66" i="56" s="1"/>
  <c r="AM21" i="56"/>
  <c r="CR8" i="56"/>
  <c r="CR51" i="56" s="1"/>
  <c r="G50" i="56"/>
  <c r="CQ3" i="56"/>
  <c r="CQ46" i="56" s="1"/>
  <c r="CP3" i="56"/>
  <c r="CP46" i="56" s="1"/>
  <c r="CO3" i="56"/>
  <c r="CO46" i="56" s="1"/>
  <c r="AS3" i="56"/>
  <c r="O3" i="56" s="1"/>
  <c r="K2" i="56"/>
  <c r="AT2" i="56"/>
  <c r="P2" i="56" s="1"/>
  <c r="CK15" i="56"/>
  <c r="CK58" i="56" s="1"/>
  <c r="CK11" i="56"/>
  <c r="CK54" i="56" s="1"/>
  <c r="AM6" i="56"/>
  <c r="AU15" i="56"/>
  <c r="AU4" i="56"/>
  <c r="CL16" i="56"/>
  <c r="CL59" i="56" s="1"/>
  <c r="CO5" i="56"/>
  <c r="CO48" i="56" s="1"/>
  <c r="CO9" i="56"/>
  <c r="CO52" i="56" s="1"/>
  <c r="CP10" i="56"/>
  <c r="CP53" i="56" s="1"/>
  <c r="CL12" i="56"/>
  <c r="CL55" i="56" s="1"/>
  <c r="CM42" i="56" l="1"/>
  <c r="CM85" i="56" s="1"/>
  <c r="J42" i="56"/>
  <c r="I133" i="56"/>
  <c r="F133" i="56"/>
  <c r="H133" i="56"/>
  <c r="C133" i="56"/>
  <c r="G133" i="56"/>
  <c r="B133" i="56"/>
  <c r="D133" i="56"/>
  <c r="AM90" i="56"/>
  <c r="AL90" i="56"/>
  <c r="AM92" i="56"/>
  <c r="AL92" i="56"/>
  <c r="AL89" i="56"/>
  <c r="AN9" i="56"/>
  <c r="H96" i="56"/>
  <c r="H125" i="56" s="1"/>
  <c r="AS89" i="56"/>
  <c r="O89" i="56" s="1"/>
  <c r="J89" i="56"/>
  <c r="AM89" i="56"/>
  <c r="L91" i="56"/>
  <c r="AU91" i="56"/>
  <c r="AU92" i="56"/>
  <c r="J92" i="56"/>
  <c r="AS92" i="56"/>
  <c r="O92" i="56" s="1"/>
  <c r="K90" i="56"/>
  <c r="AT90" i="56"/>
  <c r="P90" i="56" s="1"/>
  <c r="AM91" i="56"/>
  <c r="AK91" i="56"/>
  <c r="AL91" i="56"/>
  <c r="B96" i="56"/>
  <c r="K91" i="56"/>
  <c r="AT91" i="56"/>
  <c r="P91" i="56" s="1"/>
  <c r="J90" i="56"/>
  <c r="AS90" i="56"/>
  <c r="O90" i="56" s="1"/>
  <c r="I96" i="56"/>
  <c r="I125" i="56" s="1"/>
  <c r="C98" i="56"/>
  <c r="C127" i="56" s="1"/>
  <c r="F99" i="56"/>
  <c r="J91" i="56"/>
  <c r="AS91" i="56"/>
  <c r="O91" i="56" s="1"/>
  <c r="K92" i="56"/>
  <c r="AT92" i="56"/>
  <c r="P92" i="56" s="1"/>
  <c r="L90" i="56"/>
  <c r="AU90" i="56"/>
  <c r="B98" i="56"/>
  <c r="B127" i="56" s="1"/>
  <c r="L97" i="56"/>
  <c r="O97" i="56"/>
  <c r="J97" i="56"/>
  <c r="E113" i="56" s="1"/>
  <c r="E119" i="56" s="1"/>
  <c r="K97" i="56"/>
  <c r="C96" i="56"/>
  <c r="C125" i="56" s="1"/>
  <c r="D98" i="56"/>
  <c r="D127" i="56" s="1"/>
  <c r="E98" i="56"/>
  <c r="E127" i="56" s="1"/>
  <c r="G96" i="56"/>
  <c r="G125" i="56" s="1"/>
  <c r="E96" i="56"/>
  <c r="E125" i="56" s="1"/>
  <c r="G98" i="56"/>
  <c r="G127" i="56" s="1"/>
  <c r="AT89" i="56"/>
  <c r="P89" i="56" s="1"/>
  <c r="K89" i="56"/>
  <c r="AR93" i="56"/>
  <c r="AI93" i="56"/>
  <c r="AH93" i="56"/>
  <c r="AK93" i="56" s="1"/>
  <c r="F96" i="56"/>
  <c r="F125" i="56" s="1"/>
  <c r="B99" i="56"/>
  <c r="F98" i="56"/>
  <c r="F127" i="56" s="1"/>
  <c r="G99" i="56"/>
  <c r="D96" i="56"/>
  <c r="D125" i="56" s="1"/>
  <c r="H99" i="56"/>
  <c r="AP93" i="56"/>
  <c r="J93" i="56" s="1"/>
  <c r="AU89" i="56"/>
  <c r="AJ93" i="56"/>
  <c r="I98" i="56"/>
  <c r="I127" i="56" s="1"/>
  <c r="D99" i="56"/>
  <c r="C99" i="56"/>
  <c r="I99" i="56"/>
  <c r="H98" i="56"/>
  <c r="H127" i="56" s="1"/>
  <c r="E99" i="56"/>
  <c r="AQ93" i="56"/>
  <c r="O81" i="56"/>
  <c r="L84" i="56"/>
  <c r="AV21" i="56"/>
  <c r="R21" i="56" s="1"/>
  <c r="J46" i="56"/>
  <c r="AW35" i="56"/>
  <c r="AX35" i="56" s="1"/>
  <c r="K66" i="56"/>
  <c r="J75" i="56"/>
  <c r="K84" i="56"/>
  <c r="L46" i="56"/>
  <c r="K74" i="56"/>
  <c r="AV9" i="56"/>
  <c r="R9" i="56" s="1"/>
  <c r="O74" i="56"/>
  <c r="J83" i="56"/>
  <c r="O84" i="56"/>
  <c r="J84" i="56"/>
  <c r="J74" i="56"/>
  <c r="CT63" i="56"/>
  <c r="K83" i="56"/>
  <c r="L83" i="56"/>
  <c r="O54" i="56"/>
  <c r="O83" i="56"/>
  <c r="L76" i="56"/>
  <c r="J66" i="56"/>
  <c r="L66" i="56"/>
  <c r="O71" i="56"/>
  <c r="K80" i="56"/>
  <c r="K82" i="56"/>
  <c r="L80" i="56"/>
  <c r="J60" i="56"/>
  <c r="O66" i="56"/>
  <c r="CU62" i="56"/>
  <c r="J81" i="56"/>
  <c r="O82" i="56"/>
  <c r="CT69" i="56"/>
  <c r="CU61" i="56"/>
  <c r="O49" i="56"/>
  <c r="K60" i="56"/>
  <c r="K81" i="56"/>
  <c r="CU65" i="56"/>
  <c r="CU82" i="56"/>
  <c r="J76" i="56"/>
  <c r="O65" i="56"/>
  <c r="K73" i="56"/>
  <c r="L81" i="56"/>
  <c r="CU45" i="56"/>
  <c r="O60" i="56"/>
  <c r="K76" i="56"/>
  <c r="K75" i="56"/>
  <c r="O62" i="56"/>
  <c r="AW37" i="56"/>
  <c r="AX37" i="56" s="1"/>
  <c r="O76" i="56"/>
  <c r="O75" i="56"/>
  <c r="CU69" i="56"/>
  <c r="L54" i="56"/>
  <c r="CU47" i="56"/>
  <c r="O53" i="56"/>
  <c r="O46" i="56"/>
  <c r="J77" i="56"/>
  <c r="CT45" i="56"/>
  <c r="CT82" i="56"/>
  <c r="J82" i="56"/>
  <c r="K47" i="56"/>
  <c r="J71" i="56"/>
  <c r="J78" i="56"/>
  <c r="J54" i="56"/>
  <c r="O73" i="56"/>
  <c r="CK42" i="56"/>
  <c r="CK85" i="56" s="1"/>
  <c r="K71" i="56"/>
  <c r="O67" i="56"/>
  <c r="CT65" i="56"/>
  <c r="L71" i="56"/>
  <c r="O58" i="56"/>
  <c r="K67" i="56"/>
  <c r="H85" i="56"/>
  <c r="L68" i="56"/>
  <c r="L72" i="56"/>
  <c r="CU74" i="56"/>
  <c r="O70" i="56"/>
  <c r="L62" i="56"/>
  <c r="L47" i="56"/>
  <c r="O68" i="56"/>
  <c r="AW11" i="56"/>
  <c r="AX11" i="56" s="1"/>
  <c r="J73" i="56"/>
  <c r="J80" i="56"/>
  <c r="AV38" i="56"/>
  <c r="R38" i="56" s="1"/>
  <c r="L82" i="56"/>
  <c r="L49" i="56"/>
  <c r="AW24" i="56"/>
  <c r="AX24" i="56" s="1"/>
  <c r="J49" i="56"/>
  <c r="CT47" i="56"/>
  <c r="J67" i="56"/>
  <c r="AW28" i="56"/>
  <c r="AX28" i="56" s="1"/>
  <c r="L60" i="56"/>
  <c r="Q60" i="56" s="1"/>
  <c r="AW29" i="56"/>
  <c r="AX29" i="56" s="1"/>
  <c r="AW4" i="56"/>
  <c r="AX4" i="56" s="1"/>
  <c r="O51" i="56"/>
  <c r="AW10" i="56"/>
  <c r="AX10" i="56" s="1"/>
  <c r="CQ42" i="56"/>
  <c r="CQ85" i="56" s="1"/>
  <c r="B85" i="56"/>
  <c r="AW3" i="56"/>
  <c r="AX3" i="56" s="1"/>
  <c r="K49" i="56"/>
  <c r="AW23" i="56"/>
  <c r="AX23" i="56" s="1"/>
  <c r="J58" i="56"/>
  <c r="AW14" i="56"/>
  <c r="AX14" i="56" s="1"/>
  <c r="AW40" i="56"/>
  <c r="AX40" i="56" s="1"/>
  <c r="O52" i="56"/>
  <c r="AW17" i="56"/>
  <c r="AX17" i="56" s="1"/>
  <c r="K79" i="56"/>
  <c r="J72" i="56"/>
  <c r="J47" i="56"/>
  <c r="P47" i="56" s="1"/>
  <c r="J65" i="56"/>
  <c r="K58" i="56"/>
  <c r="AW20" i="56"/>
  <c r="AX20" i="56" s="1"/>
  <c r="AW5" i="56"/>
  <c r="AX5" i="56" s="1"/>
  <c r="J68" i="56"/>
  <c r="J48" i="56"/>
  <c r="K53" i="56"/>
  <c r="AW41" i="56"/>
  <c r="AX41" i="56" s="1"/>
  <c r="CT74" i="56"/>
  <c r="J79" i="56"/>
  <c r="K72" i="56"/>
  <c r="K59" i="56"/>
  <c r="O47" i="56"/>
  <c r="L70" i="56"/>
  <c r="L65" i="56"/>
  <c r="CT61" i="56"/>
  <c r="AW25" i="56"/>
  <c r="AX25" i="56" s="1"/>
  <c r="L58" i="56"/>
  <c r="CN42" i="56"/>
  <c r="CN85" i="56" s="1"/>
  <c r="K68" i="56"/>
  <c r="O48" i="56"/>
  <c r="AW7" i="56"/>
  <c r="AX7" i="56" s="1"/>
  <c r="AW15" i="56"/>
  <c r="AX15" i="56" s="1"/>
  <c r="AV31" i="56"/>
  <c r="R31" i="56" s="1"/>
  <c r="L73" i="56"/>
  <c r="O72" i="56"/>
  <c r="AW27" i="56"/>
  <c r="AX27" i="56" s="1"/>
  <c r="AW32" i="56"/>
  <c r="AX32" i="56" s="1"/>
  <c r="J70" i="56"/>
  <c r="AW12" i="56"/>
  <c r="AX12" i="56" s="1"/>
  <c r="CO42" i="56"/>
  <c r="CO85" i="56" s="1"/>
  <c r="CR42" i="56"/>
  <c r="CR85" i="56" s="1"/>
  <c r="L67" i="56"/>
  <c r="K63" i="56"/>
  <c r="J63" i="56"/>
  <c r="O63" i="56"/>
  <c r="L63" i="56"/>
  <c r="CU80" i="56"/>
  <c r="CT80" i="56"/>
  <c r="AN23" i="56"/>
  <c r="AN31" i="56"/>
  <c r="O59" i="56"/>
  <c r="Q19" i="56"/>
  <c r="AV19" i="56"/>
  <c r="R19" i="56" s="1"/>
  <c r="AV41" i="56"/>
  <c r="R41" i="56" s="1"/>
  <c r="Q41" i="56"/>
  <c r="AV11" i="56"/>
  <c r="R11" i="56" s="1"/>
  <c r="Q11" i="56"/>
  <c r="AN21" i="56"/>
  <c r="L56" i="56"/>
  <c r="K56" i="56"/>
  <c r="J56" i="56"/>
  <c r="O56" i="56"/>
  <c r="AN10" i="56"/>
  <c r="CT59" i="56"/>
  <c r="CU59" i="56"/>
  <c r="Q26" i="56"/>
  <c r="AV26" i="56"/>
  <c r="R26" i="56" s="1"/>
  <c r="CT68" i="56"/>
  <c r="CU68" i="56"/>
  <c r="E85" i="56"/>
  <c r="AN3" i="56"/>
  <c r="AN8" i="56"/>
  <c r="L59" i="56"/>
  <c r="AN6" i="56"/>
  <c r="Q4" i="56"/>
  <c r="AV4" i="56"/>
  <c r="R4" i="56" s="1"/>
  <c r="AN4" i="56"/>
  <c r="AV15" i="56"/>
  <c r="R15" i="56" s="1"/>
  <c r="Q15" i="56"/>
  <c r="CT54" i="56"/>
  <c r="CU54" i="56"/>
  <c r="K46" i="56"/>
  <c r="D85" i="56"/>
  <c r="Q27" i="56"/>
  <c r="AV27" i="56"/>
  <c r="R27" i="56" s="1"/>
  <c r="CT51" i="56"/>
  <c r="CU51" i="56"/>
  <c r="K65" i="56"/>
  <c r="O69" i="56"/>
  <c r="L69" i="56"/>
  <c r="J69" i="56"/>
  <c r="K69" i="56"/>
  <c r="AN40" i="56"/>
  <c r="CU67" i="56"/>
  <c r="CT67" i="56"/>
  <c r="J62" i="56"/>
  <c r="CU63" i="56"/>
  <c r="CU55" i="56"/>
  <c r="CT55" i="56"/>
  <c r="CT58" i="56"/>
  <c r="CU58" i="56"/>
  <c r="CU70" i="56"/>
  <c r="CT70" i="56"/>
  <c r="O61" i="56"/>
  <c r="L61" i="56"/>
  <c r="K61" i="56"/>
  <c r="J61" i="56"/>
  <c r="K62" i="56"/>
  <c r="CT79" i="56"/>
  <c r="CT83" i="56"/>
  <c r="CU83" i="56"/>
  <c r="AN26" i="56"/>
  <c r="Q5" i="56"/>
  <c r="AV5" i="56"/>
  <c r="R5" i="56" s="1"/>
  <c r="K70" i="56"/>
  <c r="AV2" i="56"/>
  <c r="R2" i="56" s="1"/>
  <c r="Q2" i="56"/>
  <c r="K54" i="56"/>
  <c r="AV17" i="56"/>
  <c r="R17" i="56" s="1"/>
  <c r="Q17" i="56"/>
  <c r="AL42" i="56"/>
  <c r="Q20" i="56"/>
  <c r="AV20" i="56"/>
  <c r="R20" i="56" s="1"/>
  <c r="AV18" i="56"/>
  <c r="R18" i="56" s="1"/>
  <c r="Q18" i="56"/>
  <c r="J59" i="56"/>
  <c r="AN41" i="56"/>
  <c r="AN17" i="56"/>
  <c r="CT62" i="56"/>
  <c r="AN27" i="56"/>
  <c r="Q33" i="56"/>
  <c r="AV33" i="56"/>
  <c r="R33" i="56" s="1"/>
  <c r="CU77" i="56"/>
  <c r="CT77" i="56"/>
  <c r="AV3" i="56"/>
  <c r="R3" i="56" s="1"/>
  <c r="Q3" i="56"/>
  <c r="Q32" i="56"/>
  <c r="AV32" i="56"/>
  <c r="R32" i="56" s="1"/>
  <c r="AW19" i="56"/>
  <c r="AX19" i="56" s="1"/>
  <c r="AN37" i="56"/>
  <c r="CU78" i="56"/>
  <c r="CT78" i="56"/>
  <c r="O79" i="56"/>
  <c r="AV16" i="56"/>
  <c r="R16" i="56" s="1"/>
  <c r="Q16" i="56"/>
  <c r="CP42" i="56"/>
  <c r="CP85" i="56" s="1"/>
  <c r="L64" i="56"/>
  <c r="AW8" i="56"/>
  <c r="AX8" i="56" s="1"/>
  <c r="CU56" i="56"/>
  <c r="CT56" i="56"/>
  <c r="O78" i="56"/>
  <c r="CT76" i="56"/>
  <c r="CU76" i="56"/>
  <c r="Q39" i="56"/>
  <c r="AV39" i="56"/>
  <c r="R39" i="56" s="1"/>
  <c r="Q23" i="56"/>
  <c r="AV23" i="56"/>
  <c r="R23" i="56" s="1"/>
  <c r="Q29" i="56"/>
  <c r="AV29" i="56"/>
  <c r="R29" i="56" s="1"/>
  <c r="O57" i="56"/>
  <c r="L57" i="56"/>
  <c r="K57" i="56"/>
  <c r="J57" i="56"/>
  <c r="AN11" i="56"/>
  <c r="CU49" i="56"/>
  <c r="CT49" i="56"/>
  <c r="O64" i="56"/>
  <c r="AN33" i="56"/>
  <c r="CT50" i="56"/>
  <c r="CU50" i="56"/>
  <c r="K51" i="56"/>
  <c r="AN28" i="56"/>
  <c r="AM42" i="56"/>
  <c r="AN32" i="56"/>
  <c r="Q13" i="56"/>
  <c r="AV13" i="56"/>
  <c r="R13" i="56" s="1"/>
  <c r="AN12" i="56"/>
  <c r="CU84" i="56"/>
  <c r="CT84" i="56"/>
  <c r="AW36" i="56"/>
  <c r="AX36" i="56" s="1"/>
  <c r="Q6" i="56"/>
  <c r="AV6" i="56"/>
  <c r="R6" i="56" s="1"/>
  <c r="CU60" i="56"/>
  <c r="CT60" i="56"/>
  <c r="AV35" i="56"/>
  <c r="R35" i="56" s="1"/>
  <c r="Q35" i="56"/>
  <c r="AV37" i="56"/>
  <c r="R37" i="56" s="1"/>
  <c r="Q37" i="56"/>
  <c r="CT46" i="56"/>
  <c r="CU46" i="56"/>
  <c r="AW9" i="56"/>
  <c r="AX9" i="56" s="1"/>
  <c r="AW38" i="56"/>
  <c r="AX38" i="56" s="1"/>
  <c r="AN36" i="56"/>
  <c r="AN30" i="56"/>
  <c r="CT71" i="56"/>
  <c r="J50" i="56"/>
  <c r="AW30" i="56"/>
  <c r="AX30" i="56" s="1"/>
  <c r="CU57" i="56"/>
  <c r="CT57" i="56"/>
  <c r="AN39" i="56"/>
  <c r="L48" i="56"/>
  <c r="AN7" i="56"/>
  <c r="AS42" i="56"/>
  <c r="O42" i="56" s="1"/>
  <c r="J53" i="56"/>
  <c r="AW16" i="56"/>
  <c r="AX16" i="56" s="1"/>
  <c r="L74" i="56"/>
  <c r="L75" i="56"/>
  <c r="Q10" i="56"/>
  <c r="AV10" i="56"/>
  <c r="R10" i="56" s="1"/>
  <c r="Q14" i="56"/>
  <c r="AV14" i="56"/>
  <c r="R14" i="56" s="1"/>
  <c r="O80" i="56"/>
  <c r="AN16" i="56"/>
  <c r="CU71" i="56"/>
  <c r="K50" i="56"/>
  <c r="AN29" i="56"/>
  <c r="Q8" i="56"/>
  <c r="AV8" i="56"/>
  <c r="R8" i="56" s="1"/>
  <c r="AV22" i="56"/>
  <c r="R22" i="56" s="1"/>
  <c r="Q22" i="56"/>
  <c r="CT72" i="56"/>
  <c r="CU72" i="56"/>
  <c r="AT42" i="56"/>
  <c r="P42" i="56" s="1"/>
  <c r="AN15" i="56"/>
  <c r="CU64" i="56"/>
  <c r="CT64" i="56"/>
  <c r="C85" i="56"/>
  <c r="CU52" i="56"/>
  <c r="CT52" i="56"/>
  <c r="AW6" i="56"/>
  <c r="AX6" i="56" s="1"/>
  <c r="AN5" i="56"/>
  <c r="L77" i="56"/>
  <c r="AN34" i="56"/>
  <c r="L50" i="56"/>
  <c r="O45" i="56"/>
  <c r="Q30" i="56"/>
  <c r="AV30" i="56"/>
  <c r="R30" i="56" s="1"/>
  <c r="AV24" i="56"/>
  <c r="R24" i="56" s="1"/>
  <c r="AV36" i="56"/>
  <c r="R36" i="56" s="1"/>
  <c r="AN14" i="56"/>
  <c r="CT48" i="56"/>
  <c r="CU48" i="56"/>
  <c r="K48" i="56"/>
  <c r="G85" i="56"/>
  <c r="AU42" i="56"/>
  <c r="L53" i="56"/>
  <c r="CU53" i="56"/>
  <c r="CT53" i="56"/>
  <c r="AW34" i="56"/>
  <c r="AX34" i="56" s="1"/>
  <c r="Q28" i="56"/>
  <c r="AV28" i="56"/>
  <c r="R28" i="56" s="1"/>
  <c r="AN13" i="56"/>
  <c r="L52" i="56"/>
  <c r="CT66" i="56"/>
  <c r="CU66" i="56"/>
  <c r="CL42" i="56"/>
  <c r="CL85" i="56" s="1"/>
  <c r="AW31" i="56"/>
  <c r="AX31" i="56" s="1"/>
  <c r="O77" i="56"/>
  <c r="O50" i="56"/>
  <c r="Q34" i="56"/>
  <c r="AV34" i="56"/>
  <c r="R34" i="56" s="1"/>
  <c r="J45" i="56"/>
  <c r="CU73" i="56"/>
  <c r="CT73" i="56"/>
  <c r="AN18" i="56"/>
  <c r="F85" i="56"/>
  <c r="J52" i="56"/>
  <c r="AV12" i="56"/>
  <c r="R12" i="56" s="1"/>
  <c r="Q12" i="56"/>
  <c r="AW21" i="56"/>
  <c r="AX21" i="56" s="1"/>
  <c r="J64" i="56"/>
  <c r="Q40" i="56"/>
  <c r="AV40" i="56"/>
  <c r="R40" i="56" s="1"/>
  <c r="CU81" i="56"/>
  <c r="CT81" i="56"/>
  <c r="AN24" i="56"/>
  <c r="AN2" i="56"/>
  <c r="AW13" i="56"/>
  <c r="AX13" i="56" s="1"/>
  <c r="J51" i="56"/>
  <c r="K45" i="56"/>
  <c r="K78" i="56"/>
  <c r="AN35" i="56"/>
  <c r="AN25" i="56"/>
  <c r="AN38" i="56"/>
  <c r="AK42" i="56"/>
  <c r="I85" i="56"/>
  <c r="CU79" i="56"/>
  <c r="AW2" i="56"/>
  <c r="AX2" i="56" s="1"/>
  <c r="AW26" i="56"/>
  <c r="AX26" i="56" s="1"/>
  <c r="AW22" i="56"/>
  <c r="AX22" i="56" s="1"/>
  <c r="AW39" i="56"/>
  <c r="AX39" i="56" s="1"/>
  <c r="AW18" i="56"/>
  <c r="AX18" i="56" s="1"/>
  <c r="K55" i="56"/>
  <c r="J55" i="56"/>
  <c r="O55" i="56"/>
  <c r="L55" i="56"/>
  <c r="K52" i="56"/>
  <c r="AN20" i="56"/>
  <c r="AN22" i="56"/>
  <c r="AN19" i="56"/>
  <c r="CU75" i="56"/>
  <c r="CT75" i="56"/>
  <c r="L79" i="56"/>
  <c r="AV7" i="56"/>
  <c r="R7" i="56" s="1"/>
  <c r="Q7" i="56"/>
  <c r="Q25" i="56"/>
  <c r="AV25" i="56"/>
  <c r="R25" i="56" s="1"/>
  <c r="K64" i="56"/>
  <c r="K77" i="56"/>
  <c r="L51" i="56"/>
  <c r="L45" i="56"/>
  <c r="L78" i="56"/>
  <c r="Q78" i="56" l="1"/>
  <c r="B125" i="56"/>
  <c r="B132" i="56" s="1"/>
  <c r="E134" i="56"/>
  <c r="B113" i="56"/>
  <c r="B119" i="56" s="1"/>
  <c r="E128" i="56"/>
  <c r="E135" i="56" s="1"/>
  <c r="D128" i="56"/>
  <c r="D135" i="56" s="1"/>
  <c r="F134" i="56"/>
  <c r="G134" i="56"/>
  <c r="C128" i="56"/>
  <c r="C135" i="56" s="1"/>
  <c r="G128" i="56"/>
  <c r="G135" i="56" s="1"/>
  <c r="C113" i="56"/>
  <c r="C119" i="56" s="1"/>
  <c r="H134" i="56"/>
  <c r="I134" i="56"/>
  <c r="H128" i="56"/>
  <c r="H135" i="56" s="1"/>
  <c r="B128" i="56"/>
  <c r="B135" i="56" s="1"/>
  <c r="E132" i="56"/>
  <c r="C132" i="56"/>
  <c r="F128" i="56"/>
  <c r="F135" i="56" s="1"/>
  <c r="D113" i="56"/>
  <c r="D119" i="56" s="1"/>
  <c r="G113" i="56"/>
  <c r="G119" i="56" s="1"/>
  <c r="H113" i="56"/>
  <c r="H119" i="56" s="1"/>
  <c r="I113" i="56"/>
  <c r="I119" i="56" s="1"/>
  <c r="I132" i="56"/>
  <c r="F113" i="56"/>
  <c r="F119" i="56" s="1"/>
  <c r="I128" i="56"/>
  <c r="I135" i="56" s="1"/>
  <c r="D132" i="56"/>
  <c r="B134" i="56"/>
  <c r="C134" i="56"/>
  <c r="H132" i="56"/>
  <c r="AN92" i="56"/>
  <c r="AN89" i="56"/>
  <c r="AS93" i="56"/>
  <c r="O93" i="56" s="1"/>
  <c r="AN90" i="56"/>
  <c r="AM93" i="56"/>
  <c r="I100" i="56"/>
  <c r="AN91" i="56"/>
  <c r="D100" i="56"/>
  <c r="F100" i="56"/>
  <c r="E100" i="56"/>
  <c r="C100" i="56"/>
  <c r="Q97" i="56"/>
  <c r="Q92" i="56"/>
  <c r="AV92" i="56"/>
  <c r="R92" i="56" s="1"/>
  <c r="P97" i="56"/>
  <c r="AV91" i="56"/>
  <c r="R91" i="56" s="1"/>
  <c r="Q91" i="56"/>
  <c r="AV90" i="56"/>
  <c r="R90" i="56" s="1"/>
  <c r="Q90" i="56"/>
  <c r="AV89" i="56"/>
  <c r="R89" i="56" s="1"/>
  <c r="Q89" i="56"/>
  <c r="G100" i="56"/>
  <c r="L98" i="56"/>
  <c r="O98" i="56"/>
  <c r="J98" i="56"/>
  <c r="F114" i="56" s="1"/>
  <c r="F120" i="56" s="1"/>
  <c r="K98" i="56"/>
  <c r="O96" i="56"/>
  <c r="K93" i="56"/>
  <c r="AT93" i="56"/>
  <c r="P93" i="56" s="1"/>
  <c r="AL93" i="56"/>
  <c r="H100" i="56"/>
  <c r="J96" i="56"/>
  <c r="F112" i="56" s="1"/>
  <c r="K96" i="56"/>
  <c r="L99" i="56"/>
  <c r="O99" i="56"/>
  <c r="J99" i="56"/>
  <c r="E115" i="56" s="1"/>
  <c r="E121" i="56" s="1"/>
  <c r="K99" i="56"/>
  <c r="L93" i="56"/>
  <c r="AU93" i="56"/>
  <c r="L96" i="56"/>
  <c r="B100" i="56"/>
  <c r="Q68" i="56"/>
  <c r="P83" i="56"/>
  <c r="P73" i="56"/>
  <c r="P74" i="56"/>
  <c r="P77" i="56"/>
  <c r="Q81" i="56"/>
  <c r="Q79" i="56"/>
  <c r="P46" i="56"/>
  <c r="Q74" i="56"/>
  <c r="Q46" i="56"/>
  <c r="Q84" i="56"/>
  <c r="P82" i="56"/>
  <c r="Q83" i="56"/>
  <c r="P75" i="56"/>
  <c r="Q45" i="56"/>
  <c r="Q77" i="56"/>
  <c r="Q75" i="56"/>
  <c r="P79" i="56"/>
  <c r="P54" i="56"/>
  <c r="P76" i="56"/>
  <c r="P66" i="56"/>
  <c r="Q80" i="56"/>
  <c r="P71" i="56"/>
  <c r="Q54" i="56"/>
  <c r="P81" i="56"/>
  <c r="P80" i="56"/>
  <c r="P78" i="56"/>
  <c r="R78" i="56" s="1"/>
  <c r="Q58" i="56"/>
  <c r="P58" i="56"/>
  <c r="Q50" i="56"/>
  <c r="P50" i="56"/>
  <c r="P60" i="56"/>
  <c r="R60" i="56" s="1"/>
  <c r="P84" i="56"/>
  <c r="Q70" i="56"/>
  <c r="P67" i="56"/>
  <c r="Q76" i="56"/>
  <c r="Q67" i="56"/>
  <c r="Q73" i="56"/>
  <c r="P48" i="56"/>
  <c r="Q48" i="56"/>
  <c r="Q53" i="56"/>
  <c r="CU85" i="56"/>
  <c r="P45" i="56"/>
  <c r="Q66" i="56"/>
  <c r="Q82" i="56"/>
  <c r="P63" i="56"/>
  <c r="Q49" i="56"/>
  <c r="CT85" i="56"/>
  <c r="P72" i="56"/>
  <c r="Q71" i="56"/>
  <c r="P68" i="56"/>
  <c r="Q72" i="56"/>
  <c r="Q55" i="56"/>
  <c r="P49" i="56"/>
  <c r="Q65" i="56"/>
  <c r="P70" i="56"/>
  <c r="Q57" i="56"/>
  <c r="Q47" i="56"/>
  <c r="R47" i="56" s="1"/>
  <c r="P52" i="56"/>
  <c r="P69" i="56"/>
  <c r="Q61" i="56"/>
  <c r="P65" i="56"/>
  <c r="P55" i="56"/>
  <c r="P57" i="56"/>
  <c r="Q64" i="56"/>
  <c r="P61" i="56"/>
  <c r="Q63" i="56"/>
  <c r="Q52" i="56"/>
  <c r="Q51" i="56"/>
  <c r="P64" i="56"/>
  <c r="Q69" i="56"/>
  <c r="P56" i="56"/>
  <c r="P62" i="56"/>
  <c r="Q56" i="56"/>
  <c r="AN42" i="56"/>
  <c r="Q62" i="56"/>
  <c r="AV42" i="56"/>
  <c r="R42" i="56" s="1"/>
  <c r="Q42" i="56"/>
  <c r="Q59" i="56"/>
  <c r="P53" i="56"/>
  <c r="P51" i="56"/>
  <c r="P59" i="56"/>
  <c r="G112" i="56" l="1"/>
  <c r="G118" i="56" s="1"/>
  <c r="G129" i="56"/>
  <c r="G132" i="56"/>
  <c r="F118" i="56"/>
  <c r="F129" i="56"/>
  <c r="F132" i="56"/>
  <c r="D129" i="56"/>
  <c r="D134" i="56"/>
  <c r="C114" i="56"/>
  <c r="C120" i="56" s="1"/>
  <c r="H129" i="56"/>
  <c r="F115" i="56"/>
  <c r="F121" i="56" s="1"/>
  <c r="E129" i="56"/>
  <c r="H115" i="56"/>
  <c r="H121" i="56" s="1"/>
  <c r="H114" i="56"/>
  <c r="H120" i="56" s="1"/>
  <c r="G115" i="56"/>
  <c r="G121" i="56" s="1"/>
  <c r="B112" i="56"/>
  <c r="B118" i="56" s="1"/>
  <c r="G114" i="56"/>
  <c r="D115" i="56"/>
  <c r="D121" i="56" s="1"/>
  <c r="B114" i="56"/>
  <c r="B120" i="56" s="1"/>
  <c r="D112" i="56"/>
  <c r="D118" i="56" s="1"/>
  <c r="I112" i="56"/>
  <c r="C112" i="56"/>
  <c r="E112" i="56"/>
  <c r="E118" i="56" s="1"/>
  <c r="B129" i="56"/>
  <c r="E114" i="56"/>
  <c r="E120" i="56" s="1"/>
  <c r="H112" i="56"/>
  <c r="I115" i="56"/>
  <c r="I121" i="56" s="1"/>
  <c r="I129" i="56"/>
  <c r="C129" i="56"/>
  <c r="B115" i="56"/>
  <c r="B121" i="56" s="1"/>
  <c r="I114" i="56"/>
  <c r="I120" i="56" s="1"/>
  <c r="C115" i="56"/>
  <c r="C121" i="56" s="1"/>
  <c r="D114" i="56"/>
  <c r="D120" i="56" s="1"/>
  <c r="Q96" i="56"/>
  <c r="P98" i="56"/>
  <c r="Q99" i="56"/>
  <c r="AN93" i="56"/>
  <c r="P99" i="56"/>
  <c r="Q98" i="56"/>
  <c r="P96" i="56"/>
  <c r="R97" i="56"/>
  <c r="AV93" i="56"/>
  <c r="R93" i="56" s="1"/>
  <c r="Q93" i="56"/>
  <c r="R84" i="56"/>
  <c r="R68" i="56"/>
  <c r="R83" i="56"/>
  <c r="R76" i="56"/>
  <c r="R73" i="56"/>
  <c r="R74" i="56"/>
  <c r="R77" i="56"/>
  <c r="R81" i="56"/>
  <c r="R79" i="56"/>
  <c r="R46" i="56"/>
  <c r="R75" i="56"/>
  <c r="R82" i="56"/>
  <c r="R45" i="56"/>
  <c r="R71" i="56"/>
  <c r="R54" i="56"/>
  <c r="R80" i="56"/>
  <c r="R63" i="56"/>
  <c r="R66" i="56"/>
  <c r="R58" i="56"/>
  <c r="R48" i="56"/>
  <c r="R50" i="56"/>
  <c r="R67" i="56"/>
  <c r="R49" i="56"/>
  <c r="R70" i="56"/>
  <c r="R72" i="56"/>
  <c r="R53" i="56"/>
  <c r="R55" i="56"/>
  <c r="R57" i="56"/>
  <c r="R56" i="56"/>
  <c r="R69" i="56"/>
  <c r="R61" i="56"/>
  <c r="R64" i="56"/>
  <c r="R59" i="56"/>
  <c r="R62" i="56"/>
  <c r="R52" i="56"/>
  <c r="R65" i="56"/>
  <c r="R51" i="56"/>
  <c r="F116" i="56" l="1"/>
  <c r="H116" i="56"/>
  <c r="H118" i="56"/>
  <c r="C116" i="56"/>
  <c r="C118" i="56"/>
  <c r="I116" i="56"/>
  <c r="I118" i="56"/>
  <c r="G116" i="56"/>
  <c r="G120" i="56"/>
  <c r="D116" i="56"/>
  <c r="B116" i="56"/>
  <c r="E116" i="56"/>
  <c r="R98" i="56"/>
  <c r="R96" i="56"/>
  <c r="R99" i="56"/>
</calcChain>
</file>

<file path=xl/sharedStrings.xml><?xml version="1.0" encoding="utf-8"?>
<sst xmlns="http://schemas.openxmlformats.org/spreadsheetml/2006/main" count="1194" uniqueCount="127">
  <si>
    <t>I</t>
  </si>
  <si>
    <t>III</t>
  </si>
  <si>
    <t>IV</t>
  </si>
  <si>
    <t>II</t>
  </si>
  <si>
    <t>Csengery+Keller 1987</t>
  </si>
  <si>
    <t>Csengery+Keller 1990</t>
  </si>
  <si>
    <t>Komsi+Oramo 1995</t>
  </si>
  <si>
    <t>Whittlesey+Sallaberger 1997</t>
  </si>
  <si>
    <t>Pammer+Kopatchinskaja 2004</t>
  </si>
  <si>
    <t>Arnold+Pogossian 2004</t>
  </si>
  <si>
    <t>Banse+Keller 2005</t>
  </si>
  <si>
    <t>Melzer+Stark 2012</t>
  </si>
  <si>
    <t>Melzer+Stark 2013</t>
  </si>
  <si>
    <t>Kammer+Widmann 2017</t>
  </si>
  <si>
    <t>Melzer+Stark 2019</t>
  </si>
  <si>
    <t>Komsi+Oramo 1994</t>
  </si>
  <si>
    <t>Arnold+Pogossian 2006</t>
  </si>
  <si>
    <t>Melzer+Stark 2017</t>
  </si>
  <si>
    <t>mean 14</t>
  </si>
  <si>
    <t>min 14</t>
  </si>
  <si>
    <t>max 14</t>
  </si>
  <si>
    <t>rel stdv (%) 14</t>
  </si>
  <si>
    <t>rel range - (%) 14</t>
  </si>
  <si>
    <t>rel range + (%) 14</t>
  </si>
  <si>
    <t>rel range (%) 14</t>
  </si>
  <si>
    <t>mean 8</t>
  </si>
  <si>
    <t>min 8</t>
  </si>
  <si>
    <t>max 8</t>
  </si>
  <si>
    <t>rel stdv (%) 8</t>
  </si>
  <si>
    <t>rel range - (%) 8</t>
  </si>
  <si>
    <t>rel range + (%) 8</t>
  </si>
  <si>
    <t>rel range (%) 8</t>
  </si>
  <si>
    <t>dur</t>
  </si>
  <si>
    <t>dur parts</t>
  </si>
  <si>
    <t>perc parts</t>
  </si>
  <si>
    <t>dur rel dev (%) 14</t>
  </si>
  <si>
    <t>dur rel dev (%) 8</t>
  </si>
  <si>
    <t>dur mean 8</t>
  </si>
  <si>
    <t>dur min 8</t>
  </si>
  <si>
    <t>dur max 8</t>
  </si>
  <si>
    <t>dur rel stdv (%) 8</t>
  </si>
  <si>
    <t>dur rel range - (%) 8</t>
  </si>
  <si>
    <t>dur rel range + (%) 8</t>
  </si>
  <si>
    <t>dur rel range (%) 8</t>
  </si>
  <si>
    <t>dur rel range (%) 14</t>
  </si>
  <si>
    <t>dur rel range + (%) 14</t>
  </si>
  <si>
    <t>dur rel range - (%) 14</t>
  </si>
  <si>
    <t>dur rel stdv (%) 14</t>
  </si>
  <si>
    <t>dur max 14</t>
  </si>
  <si>
    <t>dur min 14</t>
  </si>
  <si>
    <t>dur mean 14</t>
  </si>
  <si>
    <t>perc total</t>
  </si>
  <si>
    <t>perc total mean 14</t>
  </si>
  <si>
    <t>perc total min 14</t>
  </si>
  <si>
    <t>perc total max 14</t>
  </si>
  <si>
    <t>perc total abs stdv 14</t>
  </si>
  <si>
    <t>perc total range - 14</t>
  </si>
  <si>
    <t>perc total range + 14</t>
  </si>
  <si>
    <t>perc total range 14</t>
  </si>
  <si>
    <t>perc total mean 8</t>
  </si>
  <si>
    <t>perc total min 8</t>
  </si>
  <si>
    <t>perc total max 8</t>
  </si>
  <si>
    <t>perc total abs stdv 8</t>
  </si>
  <si>
    <t>perc total range - 8</t>
  </si>
  <si>
    <t>perc total range + 8</t>
  </si>
  <si>
    <t>perc total range 8</t>
  </si>
  <si>
    <t>perc total dev 14</t>
  </si>
  <si>
    <t>perc total dev 8</t>
  </si>
  <si>
    <t>perc total 8</t>
  </si>
  <si>
    <t>dur 8</t>
  </si>
  <si>
    <t>dur parts 8</t>
  </si>
  <si>
    <t>perc parts 8</t>
  </si>
  <si>
    <t>dev mean (frag.) / mean (total) 8</t>
  </si>
  <si>
    <t>dev dur mean 8</t>
  </si>
  <si>
    <t>dev dur (%)</t>
  </si>
  <si>
    <t>abs</t>
  </si>
  <si>
    <t>mean</t>
  </si>
  <si>
    <t>min</t>
  </si>
  <si>
    <t>max</t>
  </si>
  <si>
    <t>KO95</t>
  </si>
  <si>
    <t>KW17</t>
  </si>
  <si>
    <t>PK04</t>
  </si>
  <si>
    <t>MS12</t>
  </si>
  <si>
    <t>AP04</t>
  </si>
  <si>
    <t>WS97</t>
  </si>
  <si>
    <t>CK90</t>
  </si>
  <si>
    <t>BK05</t>
  </si>
  <si>
    <t>dev % dur (mean): min</t>
  </si>
  <si>
    <t>dev % dur (mean): max</t>
  </si>
  <si>
    <t>total</t>
  </si>
  <si>
    <t>perc parts dev.</t>
  </si>
  <si>
    <t>perc parts dev. Teile</t>
  </si>
  <si>
    <t>dev dur min 8</t>
  </si>
  <si>
    <t>dev dur max 8</t>
  </si>
  <si>
    <t>CK90; BK05</t>
  </si>
  <si>
    <t>CK90; KO95; AP04</t>
  </si>
  <si>
    <t>CK90; MS12</t>
  </si>
  <si>
    <t>PK04; BK05</t>
  </si>
  <si>
    <t>WS97; KW17</t>
  </si>
  <si>
    <t>KO95; PK04</t>
  </si>
  <si>
    <t>AP04; BK05</t>
  </si>
  <si>
    <t>CK90; KO95; MS12</t>
  </si>
  <si>
    <t>PK04; AP04</t>
  </si>
  <si>
    <t>MS12; KW17</t>
  </si>
  <si>
    <t>CK90; PK04</t>
  </si>
  <si>
    <t>CK87</t>
  </si>
  <si>
    <t>KO94</t>
  </si>
  <si>
    <t>MS12; MS19</t>
  </si>
  <si>
    <t>KO94; BK05</t>
  </si>
  <si>
    <t>CK87; PK04;  AP06;MS17</t>
  </si>
  <si>
    <t>KO94; KO95; PK04</t>
  </si>
  <si>
    <t>CK90; KO95; MS12; MS13</t>
  </si>
  <si>
    <t>KO94; PK04; AP04</t>
  </si>
  <si>
    <t>CK87; BK05</t>
  </si>
  <si>
    <t>KO95; KW17</t>
  </si>
  <si>
    <t>MS13; MS17</t>
  </si>
  <si>
    <t>KW17; MS17</t>
  </si>
  <si>
    <t>PK04; AP04; AP06</t>
  </si>
  <si>
    <t>MS19</t>
  </si>
  <si>
    <t>MS13</t>
  </si>
  <si>
    <t>CK87: CK90</t>
  </si>
  <si>
    <t>AP06</t>
  </si>
  <si>
    <t>MS17</t>
  </si>
  <si>
    <t>CK87; AP06</t>
  </si>
  <si>
    <t>KO94; KO95</t>
  </si>
  <si>
    <t>MS12; MS13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</si>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</sst>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</cellStyleXfs>
  <cellXfs count="7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5" fontId="0" fillId="0" borderId="0" xfId="0" applyNumberFormat="1" applyAlignment="1">
      <alignment horizontal="center"/>
    </xf>
    <xf numFmtId="4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45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45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Fill="1" applyAlignment="1">
      <alignment horizontal="center"/>
    </xf>
    <xf numFmtId="0" fontId="0" fillId="0" borderId="0" xfId="0" applyFont="1" applyFill="1"/>
    <xf numFmtId="164" fontId="0" fillId="0" borderId="0" xfId="0" applyNumberFormat="1" applyFont="1" applyFill="1"/>
    <xf numFmtId="164" fontId="0" fillId="0" borderId="0" xfId="0" applyNumberForma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5" fontId="1" fillId="2" borderId="0" xfId="0" applyNumberFormat="1" applyFont="1" applyFill="1" applyAlignment="1">
      <alignment horizontal="center" vertical="center"/>
    </xf>
    <xf numFmtId="45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 vertical="center"/>
    </xf>
    <xf numFmtId="0" fontId="1" fillId="0" borderId="0" xfId="0" applyFont="1"/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4" fontId="0" fillId="2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64" fontId="0" fillId="3" borderId="0" xfId="0" applyNumberFormat="1" applyFont="1" applyFill="1" applyAlignment="1">
      <alignment horizontal="center" vertical="center"/>
    </xf>
    <xf numFmtId="45" fontId="0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/>
    </xf>
    <xf numFmtId="0" fontId="0" fillId="0" borderId="0" xfId="0" applyFill="1"/>
    <xf numFmtId="164" fontId="5" fillId="0" borderId="0" xfId="0" applyNumberFormat="1" applyFont="1" applyFill="1" applyAlignment="1">
      <alignment horizontal="center" vertical="center"/>
    </xf>
    <xf numFmtId="45" fontId="0" fillId="0" borderId="0" xfId="0" applyNumberFormat="1" applyAlignment="1">
      <alignment horizontal="center" vertical="center"/>
    </xf>
    <xf numFmtId="164" fontId="1" fillId="0" borderId="0" xfId="0" applyNumberFormat="1" applyFont="1"/>
    <xf numFmtId="2" fontId="0" fillId="0" borderId="0" xfId="0" applyNumberFormat="1" applyAlignment="1">
      <alignment horizontal="center" vertical="center"/>
    </xf>
    <xf numFmtId="45" fontId="0" fillId="0" borderId="0" xfId="0" applyNumberFormat="1"/>
    <xf numFmtId="45" fontId="0" fillId="0" borderId="0" xfId="0" applyNumberFormat="1" applyFill="1" applyAlignment="1">
      <alignment horizontal="center"/>
    </xf>
    <xf numFmtId="45" fontId="1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2" fontId="0" fillId="0" borderId="0" xfId="0" applyNumberFormat="1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5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164" fontId="0" fillId="0" borderId="0" xfId="0" applyNumberFormat="1" applyFill="1"/>
    <xf numFmtId="2" fontId="0" fillId="0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horizontal="center" vertical="center"/>
    </xf>
    <xf numFmtId="45" fontId="0" fillId="0" borderId="0" xfId="0" applyNumberFormat="1" applyFont="1" applyFill="1" applyAlignment="1">
      <alignment horizontal="center"/>
    </xf>
    <xf numFmtId="49" fontId="0" fillId="0" borderId="0" xfId="0" applyNumberFormat="1" applyFont="1" applyFill="1" applyAlignment="1">
      <alignment horizontal="center" vertical="center"/>
    </xf>
    <xf numFmtId="45" fontId="0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45" fontId="1" fillId="4" borderId="0" xfId="0" applyNumberFormat="1" applyFont="1" applyFill="1" applyAlignment="1">
      <alignment horizontal="center"/>
    </xf>
    <xf numFmtId="2" fontId="0" fillId="0" borderId="0" xfId="0" applyNumberFormat="1"/>
    <xf numFmtId="49" fontId="0" fillId="0" borderId="0" xfId="0" applyNumberFormat="1" applyAlignment="1">
      <alignment horizontal="center" vertical="center"/>
    </xf>
    <xf numFmtId="1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45" fontId="1" fillId="0" borderId="0" xfId="0" applyNumberFormat="1" applyFont="1"/>
    <xf numFmtId="0" fontId="0" fillId="0" borderId="0" xfId="0" applyFont="1" applyFill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</cellXfs>
  <cellStyles count="6">
    <cellStyle name="Besuchter Hyperlink" xfId="2" builtinId="9" hidden="1"/>
    <cellStyle name="Besuchter Hyperlink" xfId="4" builtinId="9" hidden="1"/>
    <cellStyle name="Link" xfId="1" builtinId="8" hidden="1"/>
    <cellStyle name="Link" xfId="3" builtinId="8" hidden="1"/>
    <cellStyle name="Standard" xfId="0" builtinId="0"/>
    <cellStyle name="Standard 2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C2C0-8AC9-4E3E-9B94-F0B2D59D903C}">
  <dimension ref="A1:AF43"/>
  <sheetViews>
    <sheetView tabSelected="1" zoomScale="55" zoomScaleNormal="55" workbookViewId="0"/>
  </sheetViews>
  <sheetFormatPr baseColWidth="10" defaultRowHeight="14.4" x14ac:dyDescent="0.3"/>
  <cols>
    <col min="1" max="1" width="8.21875" bestFit="1" customWidth="1"/>
    <col min="2" max="3" width="28.21875" bestFit="1" customWidth="1"/>
    <col min="4" max="5" width="24.33203125" bestFit="1" customWidth="1"/>
    <col min="6" max="6" width="37.109375" bestFit="1" customWidth="1"/>
    <col min="7" max="7" width="38.44140625" bestFit="1" customWidth="1"/>
    <col min="8" max="8" width="29.88671875" bestFit="1" customWidth="1"/>
    <col min="9" max="9" width="24.33203125" bestFit="1" customWidth="1"/>
    <col min="10" max="10" width="29.88671875" bestFit="1" customWidth="1"/>
    <col min="11" max="12" width="24.88671875" bestFit="1" customWidth="1"/>
    <col min="13" max="13" width="29.88671875" bestFit="1" customWidth="1"/>
    <col min="14" max="15" width="24.88671875" bestFit="1" customWidth="1"/>
    <col min="16" max="16" width="16" bestFit="1" customWidth="1"/>
    <col min="17" max="17" width="14" bestFit="1" customWidth="1"/>
    <col min="18" max="18" width="14.5546875" bestFit="1" customWidth="1"/>
    <col min="19" max="19" width="23.44140625" bestFit="1" customWidth="1"/>
    <col min="20" max="20" width="27.109375" bestFit="1" customWidth="1"/>
    <col min="21" max="21" width="27.33203125" bestFit="1" customWidth="1"/>
    <col min="22" max="22" width="25.44140625" bestFit="1" customWidth="1"/>
    <col min="23" max="23" width="5.109375" bestFit="1" customWidth="1"/>
    <col min="24" max="24" width="14.88671875" bestFit="1" customWidth="1"/>
    <col min="25" max="25" width="12.88671875" bestFit="1" customWidth="1"/>
    <col min="26" max="26" width="13.44140625" bestFit="1" customWidth="1"/>
    <col min="27" max="27" width="22.33203125" bestFit="1" customWidth="1"/>
    <col min="28" max="28" width="26" bestFit="1" customWidth="1"/>
    <col min="29" max="29" width="26.21875" bestFit="1" customWidth="1"/>
    <col min="30" max="30" width="24" bestFit="1" customWidth="1"/>
    <col min="31" max="31" width="6.21875" bestFit="1" customWidth="1"/>
    <col min="32" max="32" width="29" bestFit="1" customWidth="1"/>
  </cols>
  <sheetData>
    <row r="1" spans="1:32" x14ac:dyDescent="0.3">
      <c r="A1" s="2"/>
      <c r="B1" s="4" t="s">
        <v>4</v>
      </c>
      <c r="C1" s="25" t="s">
        <v>5</v>
      </c>
      <c r="D1" s="10" t="s">
        <v>15</v>
      </c>
      <c r="E1" s="25" t="s">
        <v>6</v>
      </c>
      <c r="F1" s="25" t="s">
        <v>7</v>
      </c>
      <c r="G1" s="26" t="s">
        <v>8</v>
      </c>
      <c r="H1" s="25" t="s">
        <v>9</v>
      </c>
      <c r="I1" s="25" t="s">
        <v>10</v>
      </c>
      <c r="J1" s="10" t="s">
        <v>16</v>
      </c>
      <c r="K1" s="25" t="s">
        <v>11</v>
      </c>
      <c r="L1" s="7" t="s">
        <v>12</v>
      </c>
      <c r="M1" s="27" t="s">
        <v>13</v>
      </c>
      <c r="N1" s="7" t="s">
        <v>17</v>
      </c>
      <c r="O1" s="7" t="s">
        <v>14</v>
      </c>
      <c r="P1" s="27" t="s">
        <v>50</v>
      </c>
      <c r="Q1" s="6" t="s">
        <v>49</v>
      </c>
      <c r="R1" s="6" t="s">
        <v>48</v>
      </c>
      <c r="S1" s="7" t="s">
        <v>47</v>
      </c>
      <c r="T1" s="7" t="s">
        <v>46</v>
      </c>
      <c r="U1" s="7" t="s">
        <v>45</v>
      </c>
      <c r="V1" s="7" t="s">
        <v>44</v>
      </c>
      <c r="W1" s="7"/>
      <c r="X1" s="33" t="s">
        <v>37</v>
      </c>
      <c r="Y1" s="6" t="s">
        <v>38</v>
      </c>
      <c r="Z1" s="6" t="s">
        <v>39</v>
      </c>
      <c r="AA1" s="7" t="s">
        <v>40</v>
      </c>
      <c r="AB1" s="7" t="s">
        <v>41</v>
      </c>
      <c r="AC1" s="7" t="s">
        <v>42</v>
      </c>
      <c r="AD1" s="7" t="s">
        <v>43</v>
      </c>
      <c r="AF1" s="5"/>
    </row>
    <row r="2" spans="1:32" x14ac:dyDescent="0.3">
      <c r="A2" s="11">
        <v>1</v>
      </c>
      <c r="B2" s="23">
        <v>69.897854166999991</v>
      </c>
      <c r="C2" s="23">
        <v>63.272562499999999</v>
      </c>
      <c r="D2" s="23">
        <v>58.896000000000008</v>
      </c>
      <c r="E2" s="23">
        <v>54.122729166000006</v>
      </c>
      <c r="F2" s="23">
        <v>57.932000000000002</v>
      </c>
      <c r="G2" s="23">
        <v>57.993749999999999</v>
      </c>
      <c r="H2" s="23">
        <v>62.107750000000003</v>
      </c>
      <c r="I2" s="23">
        <v>63.396666666999991</v>
      </c>
      <c r="J2" s="23">
        <v>61.929645833000002</v>
      </c>
      <c r="K2" s="23">
        <v>62.212645832999996</v>
      </c>
      <c r="L2" s="23">
        <v>61.301333333000002</v>
      </c>
      <c r="M2" s="23">
        <v>59.318666666999995</v>
      </c>
      <c r="N2" s="23">
        <v>61.551562500000003</v>
      </c>
      <c r="O2" s="23">
        <v>61.154666667000001</v>
      </c>
      <c r="P2" s="32">
        <f>AVERAGE(B2:O2)</f>
        <v>61.077702380928578</v>
      </c>
      <c r="Q2" s="17">
        <f>MIN(B2:O2)</f>
        <v>54.122729166000006</v>
      </c>
      <c r="R2" s="17">
        <f>MAX(B2:O2)</f>
        <v>69.897854166999991</v>
      </c>
      <c r="S2" s="18">
        <f>STDEV(B2:O2)/P2*100</f>
        <v>5.8677880704014926</v>
      </c>
      <c r="T2" s="18">
        <f>Q2/P2*100-100</f>
        <v>-11.387090450049826</v>
      </c>
      <c r="U2" s="18">
        <f>R2/P2*100-100</f>
        <v>14.440870304946984</v>
      </c>
      <c r="V2" s="18">
        <f>U2-T2</f>
        <v>25.827960754996809</v>
      </c>
      <c r="W2" s="11">
        <v>1</v>
      </c>
      <c r="X2" s="34">
        <f t="shared" ref="X2:X42" si="0">AVERAGE(C2,E2:I2,K2,M2)</f>
        <v>60.044596354124998</v>
      </c>
      <c r="Y2" s="17">
        <f t="shared" ref="Y2:Y42" si="1">MIN(C2,E2:I2,K2,M2)</f>
        <v>54.122729166000006</v>
      </c>
      <c r="Z2" s="17">
        <f t="shared" ref="Z2:Z42" si="2">MAX(C2,E2:I2,K2,M2)</f>
        <v>63.396666666999991</v>
      </c>
      <c r="AA2" s="31">
        <f t="shared" ref="AA2:AA42" si="3">STDEV(C2,E2:I2,K2,M2)/X2*100</f>
        <v>5.4469489148684023</v>
      </c>
      <c r="AB2" s="18">
        <f>Y2/X2*100-100</f>
        <v>-9.8624481596971663</v>
      </c>
      <c r="AC2" s="18">
        <f>Z2/X2*100-100</f>
        <v>5.5826344357542013</v>
      </c>
      <c r="AD2" s="18">
        <f>AC2-AB2</f>
        <v>15.445082595451368</v>
      </c>
      <c r="AE2" s="9">
        <f t="shared" ref="AE2:AE41" si="4">X2-$AX$45</f>
        <v>60.044596354124998</v>
      </c>
      <c r="AF2" s="43"/>
    </row>
    <row r="3" spans="1:32" x14ac:dyDescent="0.3">
      <c r="A3" s="11">
        <v>2</v>
      </c>
      <c r="B3" s="23">
        <v>35.451814059</v>
      </c>
      <c r="C3" s="23">
        <v>31.366825396999999</v>
      </c>
      <c r="D3" s="23">
        <v>31.108843537999999</v>
      </c>
      <c r="E3" s="23">
        <v>31.888027210999997</v>
      </c>
      <c r="F3" s="23">
        <v>31.655056690000002</v>
      </c>
      <c r="G3" s="23">
        <v>32.612244898</v>
      </c>
      <c r="H3" s="23">
        <v>36.822403627999996</v>
      </c>
      <c r="I3" s="23">
        <v>35.159183674000005</v>
      </c>
      <c r="J3" s="23">
        <v>33.389863946000006</v>
      </c>
      <c r="K3" s="23">
        <v>33.558321995</v>
      </c>
      <c r="L3" s="23">
        <v>30.733061224</v>
      </c>
      <c r="M3" s="23">
        <v>29.119999999999997</v>
      </c>
      <c r="N3" s="23">
        <v>31.108843537999999</v>
      </c>
      <c r="O3" s="23">
        <v>32.802902494999998</v>
      </c>
      <c r="P3" s="32">
        <f t="shared" ref="P3:P4" si="5">AVERAGE(B3:O3)</f>
        <v>32.626956592357139</v>
      </c>
      <c r="Q3" s="17">
        <f>MIN(B3:O3)</f>
        <v>29.119999999999997</v>
      </c>
      <c r="R3" s="17">
        <f>MAX(B3:O3)</f>
        <v>36.822403627999996</v>
      </c>
      <c r="S3" s="18">
        <f>STDEV(B3:O3)/P3*100</f>
        <v>6.4205386677540446</v>
      </c>
      <c r="T3" s="18">
        <f>Q3/P3*100-100</f>
        <v>-10.748647617285414</v>
      </c>
      <c r="U3" s="18">
        <f>R3/P3*100-100</f>
        <v>12.858836599628304</v>
      </c>
      <c r="V3" s="18">
        <f>U3-T3</f>
        <v>23.607484216913718</v>
      </c>
      <c r="W3" s="11">
        <v>2</v>
      </c>
      <c r="X3" s="34">
        <f t="shared" si="0"/>
        <v>32.772757936624998</v>
      </c>
      <c r="Y3" s="17">
        <f t="shared" si="1"/>
        <v>29.119999999999997</v>
      </c>
      <c r="Z3" s="17">
        <f t="shared" si="2"/>
        <v>36.822403627999996</v>
      </c>
      <c r="AA3" s="31">
        <f t="shared" si="3"/>
        <v>7.3021315388115138</v>
      </c>
      <c r="AB3" s="18">
        <f>Y3/X3*100-100</f>
        <v>-11.145714204732471</v>
      </c>
      <c r="AC3" s="18">
        <f>Z3/X3*100-100</f>
        <v>12.356743668647255</v>
      </c>
      <c r="AD3" s="18">
        <f>AC3-AB3</f>
        <v>23.502457873379726</v>
      </c>
      <c r="AE3" s="9">
        <f t="shared" si="4"/>
        <v>32.772757936624998</v>
      </c>
      <c r="AF3" s="43"/>
    </row>
    <row r="4" spans="1:32" x14ac:dyDescent="0.3">
      <c r="A4" s="11">
        <v>3</v>
      </c>
      <c r="B4" s="32">
        <v>18.943666667000002</v>
      </c>
      <c r="C4" s="23">
        <v>18.943666667000002</v>
      </c>
      <c r="D4" s="23">
        <v>16.042874999999999</v>
      </c>
      <c r="E4" s="23">
        <v>18.531687499999997</v>
      </c>
      <c r="F4" s="23">
        <v>20.952000000000002</v>
      </c>
      <c r="G4" s="23">
        <v>19.6736875</v>
      </c>
      <c r="H4" s="23">
        <v>19.147500000000001</v>
      </c>
      <c r="I4" s="23">
        <v>19.68</v>
      </c>
      <c r="J4" s="23">
        <v>19.366229167</v>
      </c>
      <c r="K4" s="23">
        <v>23.266874999999999</v>
      </c>
      <c r="L4" s="23">
        <v>22.581333332999996</v>
      </c>
      <c r="M4" s="23">
        <v>22.190999999999999</v>
      </c>
      <c r="N4" s="23">
        <v>21.980666667000001</v>
      </c>
      <c r="O4" s="23">
        <v>23.394812499999997</v>
      </c>
      <c r="P4" s="32">
        <f t="shared" si="5"/>
        <v>20.3354285715</v>
      </c>
      <c r="Q4" s="17">
        <f>MIN(B4:O4)</f>
        <v>16.042874999999999</v>
      </c>
      <c r="R4" s="17">
        <f>MAX(B4:O4)</f>
        <v>23.394812499999997</v>
      </c>
      <c r="S4" s="18">
        <f>STDEV(B4:O4)/P4*100</f>
        <v>10.413704517974965</v>
      </c>
      <c r="T4" s="18">
        <f>Q4/P4*100-100</f>
        <v>-21.108744064120657</v>
      </c>
      <c r="U4" s="18">
        <f>R4/P4*100-100</f>
        <v>15.044600204726976</v>
      </c>
      <c r="V4" s="18">
        <f>U4-T4</f>
        <v>36.153344268847633</v>
      </c>
      <c r="W4" s="11">
        <v>3</v>
      </c>
      <c r="X4" s="34">
        <f t="shared" si="0"/>
        <v>20.298302083375003</v>
      </c>
      <c r="Y4" s="17">
        <f t="shared" si="1"/>
        <v>18.531687499999997</v>
      </c>
      <c r="Z4" s="17">
        <f t="shared" si="2"/>
        <v>23.266874999999999</v>
      </c>
      <c r="AA4" s="31">
        <f t="shared" si="3"/>
        <v>8.301234340205168</v>
      </c>
      <c r="AB4" s="18">
        <f>Y4/X4*100-100</f>
        <v>-8.7032628449348124</v>
      </c>
      <c r="AC4" s="18">
        <f>Z4/X4*100-100</f>
        <v>14.624735135143936</v>
      </c>
      <c r="AD4" s="18">
        <f>AC4-AB4</f>
        <v>23.327997980078749</v>
      </c>
      <c r="AE4" s="9">
        <f t="shared" si="4"/>
        <v>20.298302083375003</v>
      </c>
      <c r="AF4" s="43"/>
    </row>
    <row r="5" spans="1:32" x14ac:dyDescent="0.3">
      <c r="A5" s="11">
        <v>4</v>
      </c>
      <c r="B5" s="23">
        <v>20.076833333</v>
      </c>
      <c r="C5" s="23">
        <v>15.993124999999999</v>
      </c>
      <c r="D5" s="23">
        <v>25.838750000000001</v>
      </c>
      <c r="E5" s="23">
        <v>24.855</v>
      </c>
      <c r="F5" s="23">
        <v>20.589374999999997</v>
      </c>
      <c r="G5" s="23">
        <v>17.273333334</v>
      </c>
      <c r="H5" s="23">
        <v>21.164999999999999</v>
      </c>
      <c r="I5" s="23">
        <v>26.244166667000002</v>
      </c>
      <c r="J5" s="23">
        <v>22.338666667000002</v>
      </c>
      <c r="K5" s="23">
        <v>20.443875000000002</v>
      </c>
      <c r="L5" s="23">
        <v>19.966437500000001</v>
      </c>
      <c r="M5" s="23">
        <v>21.160333333000001</v>
      </c>
      <c r="N5" s="23">
        <v>17.803333333999998</v>
      </c>
      <c r="O5" s="23">
        <v>21.590208333</v>
      </c>
      <c r="P5" s="32">
        <f>AVERAGE(B5:O5)</f>
        <v>21.095602678642859</v>
      </c>
      <c r="Q5" s="17">
        <f>MIN(B5:O5)</f>
        <v>15.993124999999999</v>
      </c>
      <c r="R5" s="17">
        <f>MAX(B5:O5)</f>
        <v>26.244166667000002</v>
      </c>
      <c r="S5" s="18">
        <f>STDEV(B5:O5)/P5*100</f>
        <v>14.366994526828647</v>
      </c>
      <c r="T5" s="18">
        <f t="shared" ref="T5:T42" si="6">Q5/P5*100-100</f>
        <v>-24.187399413853186</v>
      </c>
      <c r="U5" s="18">
        <f t="shared" ref="U5:U42" si="7">R5/P5*100-100</f>
        <v>24.405863472056836</v>
      </c>
      <c r="V5" s="18">
        <f t="shared" ref="V5:V42" si="8">U5-T5</f>
        <v>48.593262885910022</v>
      </c>
      <c r="W5" s="11">
        <v>4</v>
      </c>
      <c r="X5" s="34">
        <f t="shared" si="0"/>
        <v>20.96552604175</v>
      </c>
      <c r="Y5" s="17">
        <f t="shared" si="1"/>
        <v>15.993124999999999</v>
      </c>
      <c r="Z5" s="17">
        <f t="shared" si="2"/>
        <v>26.244166667000002</v>
      </c>
      <c r="AA5" s="31">
        <f t="shared" si="3"/>
        <v>16.309072171918114</v>
      </c>
      <c r="AB5" s="18">
        <f t="shared" ref="AB5:AB41" si="9">Y5/X5*100-100</f>
        <v>-23.717034487225078</v>
      </c>
      <c r="AC5" s="18">
        <f t="shared" ref="AC5:AC41" si="10">Z5/X5*100-100</f>
        <v>25.177716098028284</v>
      </c>
      <c r="AD5" s="18">
        <f t="shared" ref="AD5:AD41" si="11">AC5-AB5</f>
        <v>48.894750585253362</v>
      </c>
      <c r="AE5" s="9">
        <f t="shared" si="4"/>
        <v>20.96552604175</v>
      </c>
      <c r="AF5" s="43"/>
    </row>
    <row r="6" spans="1:32" x14ac:dyDescent="0.3">
      <c r="A6" s="11">
        <v>5</v>
      </c>
      <c r="B6" s="23">
        <v>51.677333334000004</v>
      </c>
      <c r="C6" s="23">
        <v>54.449770833000002</v>
      </c>
      <c r="D6" s="23">
        <v>73.122666667000004</v>
      </c>
      <c r="E6" s="23">
        <v>71.752333332999996</v>
      </c>
      <c r="F6" s="23">
        <v>55.106854167000002</v>
      </c>
      <c r="G6" s="23">
        <v>48.428895832999999</v>
      </c>
      <c r="H6" s="23">
        <v>70.36222916700001</v>
      </c>
      <c r="I6" s="23">
        <v>56.296354166000008</v>
      </c>
      <c r="J6" s="23">
        <v>63.477333332999997</v>
      </c>
      <c r="K6" s="23">
        <v>58.575104166999999</v>
      </c>
      <c r="L6" s="23">
        <v>59.68</v>
      </c>
      <c r="M6" s="23">
        <v>53.832666667000005</v>
      </c>
      <c r="N6" s="23">
        <v>59.768000000000008</v>
      </c>
      <c r="O6" s="23">
        <v>61.878458332999998</v>
      </c>
      <c r="P6" s="32">
        <f t="shared" ref="P6:P42" si="12">AVERAGE(B6:O6)</f>
        <v>59.886285714285712</v>
      </c>
      <c r="Q6" s="17">
        <f t="shared" ref="Q6:Q42" si="13">MIN(B6:O6)</f>
        <v>48.428895832999999</v>
      </c>
      <c r="R6" s="17">
        <f t="shared" ref="R6:R42" si="14">MAX(B6:O6)</f>
        <v>73.122666667000004</v>
      </c>
      <c r="S6" s="18">
        <f t="shared" ref="S6:S42" si="15">STDEV(B6:O6)/P6*100</f>
        <v>12.640775770160722</v>
      </c>
      <c r="T6" s="18">
        <f t="shared" si="6"/>
        <v>-19.131909325531254</v>
      </c>
      <c r="U6" s="18">
        <f t="shared" si="7"/>
        <v>22.102524467562333</v>
      </c>
      <c r="V6" s="18">
        <f t="shared" si="8"/>
        <v>41.234433793093586</v>
      </c>
      <c r="W6" s="11">
        <v>5</v>
      </c>
      <c r="X6" s="34">
        <f t="shared" si="0"/>
        <v>58.600526041625002</v>
      </c>
      <c r="Y6" s="17">
        <f t="shared" si="1"/>
        <v>48.428895832999999</v>
      </c>
      <c r="Z6" s="17">
        <f t="shared" si="2"/>
        <v>71.752333332999996</v>
      </c>
      <c r="AA6" s="31">
        <f t="shared" si="3"/>
        <v>14.016316253109155</v>
      </c>
      <c r="AB6" s="18">
        <f t="shared" si="9"/>
        <v>-17.357574915624326</v>
      </c>
      <c r="AC6" s="18">
        <f t="shared" si="10"/>
        <v>22.443155684358572</v>
      </c>
      <c r="AD6" s="18">
        <f t="shared" si="11"/>
        <v>39.800730599982899</v>
      </c>
      <c r="AE6" s="9">
        <f t="shared" si="4"/>
        <v>58.600526041625002</v>
      </c>
      <c r="AF6" s="43"/>
    </row>
    <row r="7" spans="1:32" x14ac:dyDescent="0.3">
      <c r="A7" s="11">
        <v>6</v>
      </c>
      <c r="B7" s="23">
        <v>91.029999999999987</v>
      </c>
      <c r="C7" s="23">
        <v>90.143750000000011</v>
      </c>
      <c r="D7" s="23">
        <v>60.182666666999999</v>
      </c>
      <c r="E7" s="23">
        <v>63.906854166999999</v>
      </c>
      <c r="F7" s="23">
        <v>88.887999999999991</v>
      </c>
      <c r="G7" s="23">
        <v>83.567999999999998</v>
      </c>
      <c r="H7" s="23">
        <v>86.835000000000008</v>
      </c>
      <c r="I7" s="23">
        <v>84.032583332999991</v>
      </c>
      <c r="J7" s="23">
        <v>86.407333332999997</v>
      </c>
      <c r="K7" s="23">
        <v>76.362666666999999</v>
      </c>
      <c r="L7" s="23">
        <v>75.141333333000006</v>
      </c>
      <c r="M7" s="23">
        <v>69.148187499999992</v>
      </c>
      <c r="N7" s="23">
        <v>75.973333332999999</v>
      </c>
      <c r="O7" s="23">
        <v>76.082104166999997</v>
      </c>
      <c r="P7" s="32">
        <f t="shared" si="12"/>
        <v>79.121558035714273</v>
      </c>
      <c r="Q7" s="17">
        <f t="shared" si="13"/>
        <v>60.182666666999999</v>
      </c>
      <c r="R7" s="17">
        <f t="shared" si="14"/>
        <v>91.029999999999987</v>
      </c>
      <c r="S7" s="18">
        <f t="shared" si="15"/>
        <v>12.380408511634867</v>
      </c>
      <c r="T7" s="18">
        <f t="shared" si="6"/>
        <v>-23.936448976605774</v>
      </c>
      <c r="U7" s="18">
        <f t="shared" si="7"/>
        <v>15.050818335643015</v>
      </c>
      <c r="V7" s="18">
        <f t="shared" si="8"/>
        <v>38.98726731224879</v>
      </c>
      <c r="W7" s="11">
        <v>6</v>
      </c>
      <c r="X7" s="34">
        <f t="shared" si="0"/>
        <v>80.360630208374999</v>
      </c>
      <c r="Y7" s="17">
        <f t="shared" si="1"/>
        <v>63.906854166999999</v>
      </c>
      <c r="Z7" s="17">
        <f t="shared" si="2"/>
        <v>90.143750000000011</v>
      </c>
      <c r="AA7" s="31">
        <f t="shared" si="3"/>
        <v>11.959313763792952</v>
      </c>
      <c r="AB7" s="18">
        <f t="shared" si="9"/>
        <v>-20.474921611130199</v>
      </c>
      <c r="AC7" s="18">
        <f t="shared" si="10"/>
        <v>12.174020744060115</v>
      </c>
      <c r="AD7" s="18">
        <f t="shared" si="11"/>
        <v>32.648942355190314</v>
      </c>
      <c r="AE7" s="9">
        <f t="shared" si="4"/>
        <v>80.360630208374999</v>
      </c>
      <c r="AF7" s="43"/>
    </row>
    <row r="8" spans="1:32" x14ac:dyDescent="0.3">
      <c r="A8" s="11">
        <v>7</v>
      </c>
      <c r="B8" s="23">
        <v>31.696000000000005</v>
      </c>
      <c r="C8" s="23">
        <v>30.673666667000003</v>
      </c>
      <c r="D8" s="23">
        <v>18.152791667000002</v>
      </c>
      <c r="E8" s="23">
        <v>19.091770833000002</v>
      </c>
      <c r="F8" s="23">
        <v>29.625000000000004</v>
      </c>
      <c r="G8" s="23">
        <v>27.527999999999999</v>
      </c>
      <c r="H8" s="23">
        <v>25.381</v>
      </c>
      <c r="I8" s="23">
        <v>30.237000000000002</v>
      </c>
      <c r="J8" s="23">
        <v>24.497333333</v>
      </c>
      <c r="K8" s="23">
        <v>21.018666667000002</v>
      </c>
      <c r="L8" s="23">
        <v>21.157499999999999</v>
      </c>
      <c r="M8" s="23">
        <v>23.336666665999999</v>
      </c>
      <c r="N8" s="23">
        <v>18.727458332999998</v>
      </c>
      <c r="O8" s="23">
        <v>21.293499999999998</v>
      </c>
      <c r="P8" s="32">
        <f t="shared" si="12"/>
        <v>24.458311011857145</v>
      </c>
      <c r="Q8" s="17">
        <f t="shared" si="13"/>
        <v>18.152791667000002</v>
      </c>
      <c r="R8" s="17">
        <f t="shared" si="14"/>
        <v>31.696000000000005</v>
      </c>
      <c r="S8" s="18">
        <f t="shared" si="15"/>
        <v>19.535298568962641</v>
      </c>
      <c r="T8" s="18">
        <f t="shared" si="6"/>
        <v>-25.780681837761776</v>
      </c>
      <c r="U8" s="18">
        <f t="shared" si="7"/>
        <v>29.591941097789231</v>
      </c>
      <c r="V8" s="18">
        <f t="shared" si="8"/>
        <v>55.372622935551007</v>
      </c>
      <c r="W8" s="11">
        <v>7</v>
      </c>
      <c r="X8" s="34">
        <f t="shared" si="0"/>
        <v>25.861471354125001</v>
      </c>
      <c r="Y8" s="17">
        <f t="shared" si="1"/>
        <v>19.091770833000002</v>
      </c>
      <c r="Z8" s="17">
        <f t="shared" si="2"/>
        <v>30.673666667000003</v>
      </c>
      <c r="AA8" s="31">
        <f t="shared" si="3"/>
        <v>16.989292761323057</v>
      </c>
      <c r="AB8" s="18">
        <f t="shared" si="9"/>
        <v>-26.176780231977048</v>
      </c>
      <c r="AC8" s="18">
        <f t="shared" si="10"/>
        <v>18.607585187172432</v>
      </c>
      <c r="AD8" s="18">
        <f t="shared" si="11"/>
        <v>44.784365419149481</v>
      </c>
      <c r="AE8" s="9">
        <f t="shared" si="4"/>
        <v>25.861471354125001</v>
      </c>
      <c r="AF8" s="43"/>
    </row>
    <row r="9" spans="1:32" x14ac:dyDescent="0.3">
      <c r="A9" s="11">
        <v>8</v>
      </c>
      <c r="B9" s="23">
        <v>8.8076190479999994</v>
      </c>
      <c r="C9" s="23">
        <v>10.579591835999999</v>
      </c>
      <c r="D9" s="23">
        <v>10.988117914</v>
      </c>
      <c r="E9" s="23">
        <v>10.20399093</v>
      </c>
      <c r="F9" s="23">
        <v>14.477188209000001</v>
      </c>
      <c r="G9" s="23">
        <v>9.1268934239999986</v>
      </c>
      <c r="H9" s="23">
        <v>10.21632653</v>
      </c>
      <c r="I9" s="23">
        <v>12.086621315</v>
      </c>
      <c r="J9" s="23">
        <v>9.2484353739999996</v>
      </c>
      <c r="K9" s="23">
        <v>11.84154195</v>
      </c>
      <c r="L9" s="23">
        <v>9.849251701</v>
      </c>
      <c r="M9" s="23">
        <v>12.533333333</v>
      </c>
      <c r="N9" s="23">
        <v>9.093151928000001</v>
      </c>
      <c r="O9" s="23">
        <v>9.5473469390000005</v>
      </c>
      <c r="P9" s="32">
        <v>10.614243602214286</v>
      </c>
      <c r="Q9" s="17">
        <f t="shared" si="13"/>
        <v>8.8076190479999994</v>
      </c>
      <c r="R9" s="17">
        <f t="shared" si="14"/>
        <v>14.477188209000001</v>
      </c>
      <c r="S9" s="18">
        <f t="shared" si="15"/>
        <v>15.264426369917702</v>
      </c>
      <c r="T9" s="18">
        <f t="shared" si="6"/>
        <v>-17.020756465749457</v>
      </c>
      <c r="U9" s="18">
        <f t="shared" si="7"/>
        <v>36.393969759464056</v>
      </c>
      <c r="V9" s="18">
        <f t="shared" si="8"/>
        <v>53.414726225213514</v>
      </c>
      <c r="W9" s="11">
        <v>8</v>
      </c>
      <c r="X9" s="34">
        <f t="shared" si="0"/>
        <v>11.383185940875002</v>
      </c>
      <c r="Y9" s="17">
        <f t="shared" si="1"/>
        <v>9.1268934239999986</v>
      </c>
      <c r="Z9" s="17">
        <f t="shared" si="2"/>
        <v>14.477188209000001</v>
      </c>
      <c r="AA9" s="31">
        <f t="shared" si="3"/>
        <v>14.882276024506528</v>
      </c>
      <c r="AB9" s="18">
        <f t="shared" si="9"/>
        <v>-19.821274365492499</v>
      </c>
      <c r="AC9" s="18">
        <f t="shared" si="10"/>
        <v>27.180459707813313</v>
      </c>
      <c r="AD9" s="18">
        <f t="shared" si="11"/>
        <v>47.001734073305812</v>
      </c>
      <c r="AE9" s="9">
        <f t="shared" si="4"/>
        <v>11.383185940875002</v>
      </c>
      <c r="AF9" s="43"/>
    </row>
    <row r="10" spans="1:32" x14ac:dyDescent="0.3">
      <c r="A10" s="11">
        <v>9</v>
      </c>
      <c r="B10" s="23">
        <v>18.737414966000003</v>
      </c>
      <c r="C10" s="23">
        <v>21.102653062000002</v>
      </c>
      <c r="D10" s="23">
        <v>21.126235827999999</v>
      </c>
      <c r="E10" s="23">
        <v>22.949433107000001</v>
      </c>
      <c r="F10" s="23">
        <v>26.378458049999999</v>
      </c>
      <c r="G10" s="23">
        <v>24.118367347</v>
      </c>
      <c r="H10" s="23">
        <v>22.826507936999999</v>
      </c>
      <c r="I10" s="23">
        <v>22.114693877000001</v>
      </c>
      <c r="J10" s="23">
        <v>21.840544218000002</v>
      </c>
      <c r="K10" s="23">
        <v>20.783673469</v>
      </c>
      <c r="L10" s="23">
        <v>22.006122448999999</v>
      </c>
      <c r="M10" s="23">
        <v>23.924988662000001</v>
      </c>
      <c r="N10" s="23">
        <v>22.492154194999998</v>
      </c>
      <c r="O10" s="23">
        <v>22.243265306000001</v>
      </c>
      <c r="P10" s="32">
        <f t="shared" si="12"/>
        <v>22.331750890928571</v>
      </c>
      <c r="Q10" s="17">
        <f t="shared" si="13"/>
        <v>18.737414966000003</v>
      </c>
      <c r="R10" s="17">
        <f t="shared" si="14"/>
        <v>26.378458049999999</v>
      </c>
      <c r="S10" s="18">
        <f t="shared" si="15"/>
        <v>7.9949721664171216</v>
      </c>
      <c r="T10" s="18">
        <f t="shared" si="6"/>
        <v>-16.095181889157786</v>
      </c>
      <c r="U10" s="18">
        <f t="shared" si="7"/>
        <v>18.120868259887544</v>
      </c>
      <c r="V10" s="18">
        <f t="shared" si="8"/>
        <v>34.21605014904533</v>
      </c>
      <c r="W10" s="11">
        <v>9</v>
      </c>
      <c r="X10" s="34">
        <f t="shared" si="0"/>
        <v>23.024846938875005</v>
      </c>
      <c r="Y10" s="17">
        <f t="shared" si="1"/>
        <v>20.783673469</v>
      </c>
      <c r="Z10" s="17">
        <f t="shared" si="2"/>
        <v>26.378458049999999</v>
      </c>
      <c r="AA10" s="31">
        <f t="shared" si="3"/>
        <v>7.845828258129302</v>
      </c>
      <c r="AB10" s="18">
        <f t="shared" si="9"/>
        <v>-9.7337171266533886</v>
      </c>
      <c r="AC10" s="18">
        <f t="shared" si="10"/>
        <v>14.565183082554086</v>
      </c>
      <c r="AD10" s="18">
        <f t="shared" si="11"/>
        <v>24.298900209207474</v>
      </c>
      <c r="AE10" s="9">
        <f t="shared" si="4"/>
        <v>23.024846938875005</v>
      </c>
      <c r="AF10" s="43"/>
    </row>
    <row r="11" spans="1:32" x14ac:dyDescent="0.3">
      <c r="A11" s="11">
        <v>10</v>
      </c>
      <c r="B11" s="23">
        <v>12.763</v>
      </c>
      <c r="C11" s="23">
        <v>12.84</v>
      </c>
      <c r="D11" s="23">
        <v>11.470666667000001</v>
      </c>
      <c r="E11" s="23">
        <v>10.395</v>
      </c>
      <c r="F11" s="23">
        <v>14.620041667000001</v>
      </c>
      <c r="G11" s="23">
        <v>16.853333333000002</v>
      </c>
      <c r="H11" s="23">
        <v>15.112937500000001</v>
      </c>
      <c r="I11" s="23">
        <v>16.973750000000003</v>
      </c>
      <c r="J11" s="23">
        <v>15.553166667000001</v>
      </c>
      <c r="K11" s="23">
        <v>15.650708333000001</v>
      </c>
      <c r="L11" s="23">
        <v>15.0625</v>
      </c>
      <c r="M11" s="23">
        <v>12.306000000000001</v>
      </c>
      <c r="N11" s="23">
        <v>13.778229166999999</v>
      </c>
      <c r="O11" s="23">
        <v>15.507999999999999</v>
      </c>
      <c r="P11" s="32">
        <f t="shared" si="12"/>
        <v>14.206238095285718</v>
      </c>
      <c r="Q11" s="17">
        <f t="shared" si="13"/>
        <v>10.395</v>
      </c>
      <c r="R11" s="17">
        <f t="shared" si="14"/>
        <v>16.973750000000003</v>
      </c>
      <c r="S11" s="18">
        <f t="shared" si="15"/>
        <v>14.043160921484477</v>
      </c>
      <c r="T11" s="18">
        <f t="shared" si="6"/>
        <v>-26.827919324753978</v>
      </c>
      <c r="U11" s="18">
        <f t="shared" si="7"/>
        <v>19.480962420534638</v>
      </c>
      <c r="V11" s="18">
        <f t="shared" si="8"/>
        <v>46.308881745288616</v>
      </c>
      <c r="W11" s="11">
        <v>10</v>
      </c>
      <c r="X11" s="34">
        <f t="shared" si="0"/>
        <v>14.343971354124999</v>
      </c>
      <c r="Y11" s="17">
        <f t="shared" si="1"/>
        <v>10.395</v>
      </c>
      <c r="Z11" s="17">
        <f t="shared" si="2"/>
        <v>16.973750000000003</v>
      </c>
      <c r="AA11" s="31">
        <f t="shared" si="3"/>
        <v>16.156980120137931</v>
      </c>
      <c r="AB11" s="18">
        <f t="shared" si="9"/>
        <v>-27.530530120512026</v>
      </c>
      <c r="AC11" s="18">
        <f t="shared" si="10"/>
        <v>18.333685845787315</v>
      </c>
      <c r="AD11" s="18">
        <f t="shared" si="11"/>
        <v>45.864215966299341</v>
      </c>
      <c r="AE11" s="9">
        <f t="shared" si="4"/>
        <v>14.343971354124999</v>
      </c>
      <c r="AF11" s="43"/>
    </row>
    <row r="12" spans="1:32" x14ac:dyDescent="0.3">
      <c r="A12" s="11">
        <v>11</v>
      </c>
      <c r="B12" s="23">
        <v>74.834208333999996</v>
      </c>
      <c r="C12" s="23">
        <v>80.984999999999999</v>
      </c>
      <c r="D12" s="23">
        <v>80.217375000000004</v>
      </c>
      <c r="E12" s="23">
        <v>76.224562500000005</v>
      </c>
      <c r="F12" s="23">
        <v>59.949666667000002</v>
      </c>
      <c r="G12" s="23">
        <v>75.293333332999993</v>
      </c>
      <c r="H12" s="23">
        <v>76.92</v>
      </c>
      <c r="I12" s="23">
        <v>68.920291665999997</v>
      </c>
      <c r="J12" s="23">
        <v>78.482437499999989</v>
      </c>
      <c r="K12" s="23">
        <v>67.284895833999997</v>
      </c>
      <c r="L12" s="23">
        <v>67.895333333999986</v>
      </c>
      <c r="M12" s="23">
        <v>59.798708333999997</v>
      </c>
      <c r="N12" s="23">
        <v>68.864625000000004</v>
      </c>
      <c r="O12" s="23">
        <v>75.2854375</v>
      </c>
      <c r="P12" s="32">
        <f t="shared" si="12"/>
        <v>72.211133928714275</v>
      </c>
      <c r="Q12" s="17">
        <f t="shared" si="13"/>
        <v>59.798708333999997</v>
      </c>
      <c r="R12" s="17">
        <f t="shared" si="14"/>
        <v>80.984999999999999</v>
      </c>
      <c r="S12" s="18">
        <f t="shared" si="15"/>
        <v>9.516075519671146</v>
      </c>
      <c r="T12" s="18">
        <f t="shared" si="6"/>
        <v>-17.189074481184079</v>
      </c>
      <c r="U12" s="18">
        <f t="shared" si="7"/>
        <v>12.150295382353576</v>
      </c>
      <c r="V12" s="18">
        <f t="shared" si="8"/>
        <v>29.339369863537655</v>
      </c>
      <c r="W12" s="11">
        <v>11</v>
      </c>
      <c r="X12" s="34">
        <f t="shared" si="0"/>
        <v>70.672057291749994</v>
      </c>
      <c r="Y12" s="17">
        <f t="shared" si="1"/>
        <v>59.798708333999997</v>
      </c>
      <c r="Z12" s="17">
        <f t="shared" si="2"/>
        <v>80.984999999999999</v>
      </c>
      <c r="AA12" s="31">
        <f t="shared" si="3"/>
        <v>11.285994558202244</v>
      </c>
      <c r="AB12" s="18">
        <f t="shared" si="9"/>
        <v>-15.38564090877162</v>
      </c>
      <c r="AC12" s="18">
        <f t="shared" si="10"/>
        <v>14.592673686681962</v>
      </c>
      <c r="AD12" s="18">
        <f t="shared" si="11"/>
        <v>29.978314595453583</v>
      </c>
      <c r="AE12" s="9">
        <f t="shared" si="4"/>
        <v>70.672057291749994</v>
      </c>
      <c r="AF12" s="43"/>
    </row>
    <row r="13" spans="1:32" x14ac:dyDescent="0.3">
      <c r="A13" s="11">
        <v>12</v>
      </c>
      <c r="B13" s="23">
        <v>12.196375</v>
      </c>
      <c r="C13" s="23">
        <v>12.187666667</v>
      </c>
      <c r="D13" s="23">
        <v>8.9843333330000004</v>
      </c>
      <c r="E13" s="23">
        <v>9.2160000000000011</v>
      </c>
      <c r="F13" s="23">
        <v>12.1753125</v>
      </c>
      <c r="G13" s="23">
        <v>9.1762499999999996</v>
      </c>
      <c r="H13" s="23">
        <v>12.623999999999999</v>
      </c>
      <c r="I13" s="23">
        <v>12.877270834000001</v>
      </c>
      <c r="J13" s="23">
        <v>12.025604167000001</v>
      </c>
      <c r="K13" s="23">
        <v>12.054083334000001</v>
      </c>
      <c r="L13" s="23">
        <v>10.829333332999999</v>
      </c>
      <c r="M13" s="23">
        <v>11.656666667</v>
      </c>
      <c r="N13" s="23">
        <v>11.582354166</v>
      </c>
      <c r="O13" s="23">
        <v>12.072333333</v>
      </c>
      <c r="P13" s="32">
        <f t="shared" si="12"/>
        <v>11.404113095285711</v>
      </c>
      <c r="Q13" s="17">
        <f t="shared" si="13"/>
        <v>8.9843333330000004</v>
      </c>
      <c r="R13" s="17">
        <f t="shared" si="14"/>
        <v>12.877270834000001</v>
      </c>
      <c r="S13" s="18">
        <f t="shared" si="15"/>
        <v>11.608245490195374</v>
      </c>
      <c r="T13" s="18">
        <f t="shared" si="6"/>
        <v>-21.218482683112043</v>
      </c>
      <c r="U13" s="18">
        <f t="shared" si="7"/>
        <v>12.917775599079874</v>
      </c>
      <c r="V13" s="18">
        <f t="shared" si="8"/>
        <v>34.136258282191918</v>
      </c>
      <c r="W13" s="11">
        <v>12</v>
      </c>
      <c r="X13" s="34">
        <f t="shared" si="0"/>
        <v>11.495906250249998</v>
      </c>
      <c r="Y13" s="17">
        <f t="shared" si="1"/>
        <v>9.1762499999999996</v>
      </c>
      <c r="Z13" s="17">
        <f t="shared" si="2"/>
        <v>12.877270834000001</v>
      </c>
      <c r="AA13" s="31">
        <f t="shared" si="3"/>
        <v>12.749390058398449</v>
      </c>
      <c r="AB13" s="18">
        <f t="shared" si="9"/>
        <v>-20.178106882174291</v>
      </c>
      <c r="AC13" s="18">
        <f t="shared" si="10"/>
        <v>12.016143431231981</v>
      </c>
      <c r="AD13" s="18">
        <f t="shared" si="11"/>
        <v>32.194250313406272</v>
      </c>
      <c r="AE13" s="9">
        <f t="shared" si="4"/>
        <v>11.495906250249998</v>
      </c>
      <c r="AF13" s="43"/>
    </row>
    <row r="14" spans="1:32" x14ac:dyDescent="0.3">
      <c r="A14" s="11">
        <v>13</v>
      </c>
      <c r="B14" s="23">
        <v>36.472925170000003</v>
      </c>
      <c r="C14" s="23">
        <v>41.956462585000004</v>
      </c>
      <c r="D14" s="23">
        <v>23.331700680000001</v>
      </c>
      <c r="E14" s="23">
        <v>26.076938776000002</v>
      </c>
      <c r="F14" s="23">
        <v>37.189047619</v>
      </c>
      <c r="G14" s="23">
        <v>39.707709749999999</v>
      </c>
      <c r="H14" s="23">
        <v>33.415600906999998</v>
      </c>
      <c r="I14" s="23">
        <v>40.950702948</v>
      </c>
      <c r="J14" s="23">
        <v>32.600929706000002</v>
      </c>
      <c r="K14" s="23">
        <v>33.715147392999995</v>
      </c>
      <c r="L14" s="23">
        <v>33.182607709999999</v>
      </c>
      <c r="M14" s="23">
        <v>36.331995465000006</v>
      </c>
      <c r="N14" s="23">
        <v>34.153650794000001</v>
      </c>
      <c r="O14" s="23">
        <v>36.415782311999997</v>
      </c>
      <c r="P14" s="32">
        <f t="shared" si="12"/>
        <v>34.678657272499997</v>
      </c>
      <c r="Q14" s="17">
        <f t="shared" si="13"/>
        <v>23.331700680000001</v>
      </c>
      <c r="R14" s="17">
        <f t="shared" si="14"/>
        <v>41.956462585000004</v>
      </c>
      <c r="S14" s="18">
        <f t="shared" si="15"/>
        <v>14.854376341488789</v>
      </c>
      <c r="T14" s="18">
        <f t="shared" si="6"/>
        <v>-32.720288168417852</v>
      </c>
      <c r="U14" s="18">
        <f t="shared" si="7"/>
        <v>20.986410331034563</v>
      </c>
      <c r="V14" s="18">
        <f t="shared" si="8"/>
        <v>53.706698499452415</v>
      </c>
      <c r="W14" s="11">
        <v>13</v>
      </c>
      <c r="X14" s="34">
        <f t="shared" si="0"/>
        <v>36.167950680375</v>
      </c>
      <c r="Y14" s="17">
        <f t="shared" si="1"/>
        <v>26.076938776000002</v>
      </c>
      <c r="Z14" s="17">
        <f t="shared" si="2"/>
        <v>41.956462585000004</v>
      </c>
      <c r="AA14" s="31">
        <f t="shared" si="3"/>
        <v>14.22929492957021</v>
      </c>
      <c r="AB14" s="18">
        <f t="shared" si="9"/>
        <v>-27.900424863857324</v>
      </c>
      <c r="AC14" s="18">
        <f t="shared" si="10"/>
        <v>16.004533836543573</v>
      </c>
      <c r="AD14" s="18">
        <f t="shared" si="11"/>
        <v>43.904958700400897</v>
      </c>
      <c r="AE14" s="9">
        <f t="shared" si="4"/>
        <v>36.167950680375</v>
      </c>
      <c r="AF14" s="43"/>
    </row>
    <row r="15" spans="1:32" x14ac:dyDescent="0.3">
      <c r="A15" s="11">
        <v>14</v>
      </c>
      <c r="B15" s="23">
        <v>22.379479165999999</v>
      </c>
      <c r="C15" s="23">
        <v>21.279249999999998</v>
      </c>
      <c r="D15" s="23">
        <v>26.846666666999997</v>
      </c>
      <c r="E15" s="23">
        <v>21.140979167000001</v>
      </c>
      <c r="F15" s="23">
        <v>22.079791666000002</v>
      </c>
      <c r="G15" s="23">
        <v>26.780145832999999</v>
      </c>
      <c r="H15" s="23">
        <v>26.876249999999999</v>
      </c>
      <c r="I15" s="23">
        <v>22.222000000000001</v>
      </c>
      <c r="J15" s="23">
        <v>25.475999999999999</v>
      </c>
      <c r="K15" s="23">
        <v>20.593791666999998</v>
      </c>
      <c r="L15" s="23">
        <v>21.134062500000002</v>
      </c>
      <c r="M15" s="23">
        <v>23.706666667</v>
      </c>
      <c r="N15" s="23">
        <v>21.939104167</v>
      </c>
      <c r="O15" s="23">
        <v>22.175999999999998</v>
      </c>
      <c r="P15" s="32">
        <f t="shared" si="12"/>
        <v>23.187870535714286</v>
      </c>
      <c r="Q15" s="17">
        <f t="shared" si="13"/>
        <v>20.593791666999998</v>
      </c>
      <c r="R15" s="17">
        <f t="shared" si="14"/>
        <v>26.876249999999999</v>
      </c>
      <c r="S15" s="18">
        <f t="shared" si="15"/>
        <v>9.9770485342120452</v>
      </c>
      <c r="T15" s="18">
        <f t="shared" si="6"/>
        <v>-11.187223357655256</v>
      </c>
      <c r="U15" s="18">
        <f t="shared" si="7"/>
        <v>15.906503611898387</v>
      </c>
      <c r="V15" s="18">
        <f t="shared" si="8"/>
        <v>27.093726969553643</v>
      </c>
      <c r="W15" s="11">
        <v>14</v>
      </c>
      <c r="X15" s="34">
        <f t="shared" si="0"/>
        <v>23.084859375000004</v>
      </c>
      <c r="Y15" s="17">
        <f t="shared" si="1"/>
        <v>20.593791666999998</v>
      </c>
      <c r="Z15" s="17">
        <f t="shared" si="2"/>
        <v>26.876249999999999</v>
      </c>
      <c r="AA15" s="31">
        <f t="shared" si="3"/>
        <v>10.788120829531135</v>
      </c>
      <c r="AB15" s="18">
        <f t="shared" si="9"/>
        <v>-10.7909156713241</v>
      </c>
      <c r="AC15" s="18">
        <f t="shared" si="10"/>
        <v>16.423711158084515</v>
      </c>
      <c r="AD15" s="18">
        <f t="shared" si="11"/>
        <v>27.214626829408616</v>
      </c>
      <c r="AE15" s="9">
        <f t="shared" si="4"/>
        <v>23.084859375000004</v>
      </c>
      <c r="AF15" s="43"/>
    </row>
    <row r="16" spans="1:32" x14ac:dyDescent="0.3">
      <c r="A16" s="11">
        <v>15</v>
      </c>
      <c r="B16" s="23">
        <v>68.751187499999986</v>
      </c>
      <c r="C16" s="23">
        <v>59.342604166999998</v>
      </c>
      <c r="D16" s="23">
        <v>47.046666666999997</v>
      </c>
      <c r="E16" s="23">
        <v>40.455000000000005</v>
      </c>
      <c r="F16" s="23">
        <v>53.343333332999997</v>
      </c>
      <c r="G16" s="23">
        <v>57.625500000000002</v>
      </c>
      <c r="H16" s="23">
        <v>68.625937500000006</v>
      </c>
      <c r="I16" s="23">
        <v>72.598854166999999</v>
      </c>
      <c r="J16" s="23">
        <v>67.370666666999995</v>
      </c>
      <c r="K16" s="23">
        <v>44.554666666999999</v>
      </c>
      <c r="L16" s="23">
        <v>48.473312500000006</v>
      </c>
      <c r="M16" s="23">
        <v>52.885729167000001</v>
      </c>
      <c r="N16" s="23">
        <v>59.459999999999994</v>
      </c>
      <c r="O16" s="23">
        <v>58.1</v>
      </c>
      <c r="P16" s="32">
        <f t="shared" si="12"/>
        <v>57.045247023928582</v>
      </c>
      <c r="Q16" s="17">
        <f t="shared" si="13"/>
        <v>40.455000000000005</v>
      </c>
      <c r="R16" s="17">
        <f t="shared" si="14"/>
        <v>72.598854166999999</v>
      </c>
      <c r="S16" s="18">
        <f t="shared" si="15"/>
        <v>17.312401786811471</v>
      </c>
      <c r="T16" s="18">
        <f t="shared" si="6"/>
        <v>-29.082610540663495</v>
      </c>
      <c r="U16" s="18">
        <f t="shared" si="7"/>
        <v>27.265386608891703</v>
      </c>
      <c r="V16" s="18">
        <f t="shared" si="8"/>
        <v>56.347997149555198</v>
      </c>
      <c r="W16" s="11">
        <v>15</v>
      </c>
      <c r="X16" s="34">
        <f t="shared" si="0"/>
        <v>56.178953125125005</v>
      </c>
      <c r="Y16" s="17">
        <f t="shared" si="1"/>
        <v>40.455000000000005</v>
      </c>
      <c r="Z16" s="17">
        <f t="shared" si="2"/>
        <v>72.598854166999999</v>
      </c>
      <c r="AA16" s="31">
        <f t="shared" si="3"/>
        <v>19.47475589069554</v>
      </c>
      <c r="AB16" s="18">
        <f t="shared" si="9"/>
        <v>-27.989046164857683</v>
      </c>
      <c r="AC16" s="18">
        <f t="shared" si="10"/>
        <v>29.227851585812999</v>
      </c>
      <c r="AD16" s="18">
        <f t="shared" si="11"/>
        <v>57.216897750670682</v>
      </c>
      <c r="AE16" s="9">
        <f t="shared" si="4"/>
        <v>56.178953125125005</v>
      </c>
      <c r="AF16" s="43"/>
    </row>
    <row r="17" spans="1:32" x14ac:dyDescent="0.3">
      <c r="A17" s="11">
        <v>16</v>
      </c>
      <c r="B17" s="23">
        <v>71.2608125</v>
      </c>
      <c r="C17" s="23">
        <v>63.980666667000008</v>
      </c>
      <c r="D17" s="23">
        <v>46.570666665999994</v>
      </c>
      <c r="E17" s="23">
        <v>43.711791667</v>
      </c>
      <c r="F17" s="23">
        <v>50.868750000000006</v>
      </c>
      <c r="G17" s="23">
        <v>46.233479167000006</v>
      </c>
      <c r="H17" s="23">
        <v>64.404020833000004</v>
      </c>
      <c r="I17" s="23">
        <v>71.464062500000011</v>
      </c>
      <c r="J17" s="23">
        <v>63.010666666999995</v>
      </c>
      <c r="K17" s="23">
        <v>62.011249999999997</v>
      </c>
      <c r="L17" s="23">
        <v>67.836562499999999</v>
      </c>
      <c r="M17" s="23">
        <v>56.947499999999998</v>
      </c>
      <c r="N17" s="23">
        <v>65.898666666999986</v>
      </c>
      <c r="O17" s="23">
        <v>69.149333332999987</v>
      </c>
      <c r="P17" s="32">
        <f t="shared" si="12"/>
        <v>60.239159226214284</v>
      </c>
      <c r="Q17" s="17">
        <f t="shared" si="13"/>
        <v>43.711791667</v>
      </c>
      <c r="R17" s="17">
        <f t="shared" si="14"/>
        <v>71.464062500000011</v>
      </c>
      <c r="S17" s="18">
        <f t="shared" si="15"/>
        <v>16.039127081891717</v>
      </c>
      <c r="T17" s="18">
        <f t="shared" si="6"/>
        <v>-27.436252051841507</v>
      </c>
      <c r="U17" s="18">
        <f t="shared" si="7"/>
        <v>18.633897647264945</v>
      </c>
      <c r="V17" s="18">
        <f t="shared" si="8"/>
        <v>46.070149699106452</v>
      </c>
      <c r="W17" s="11">
        <v>16</v>
      </c>
      <c r="X17" s="34">
        <f t="shared" si="0"/>
        <v>57.452690104250003</v>
      </c>
      <c r="Y17" s="17">
        <f t="shared" si="1"/>
        <v>43.711791667</v>
      </c>
      <c r="Z17" s="17">
        <f t="shared" si="2"/>
        <v>71.464062500000011</v>
      </c>
      <c r="AA17" s="31">
        <f t="shared" si="3"/>
        <v>16.981746446336821</v>
      </c>
      <c r="AB17" s="18">
        <f t="shared" si="9"/>
        <v>-23.916893033758114</v>
      </c>
      <c r="AC17" s="18">
        <f t="shared" si="10"/>
        <v>24.387669872943917</v>
      </c>
      <c r="AD17" s="18">
        <f t="shared" si="11"/>
        <v>48.304562906702031</v>
      </c>
      <c r="AE17" s="9">
        <f t="shared" si="4"/>
        <v>57.452690104250003</v>
      </c>
      <c r="AF17" s="43"/>
    </row>
    <row r="18" spans="1:32" x14ac:dyDescent="0.3">
      <c r="A18" s="11">
        <v>17</v>
      </c>
      <c r="B18" s="23">
        <v>37.598820861999997</v>
      </c>
      <c r="C18" s="23">
        <v>39.077732427000001</v>
      </c>
      <c r="D18" s="23">
        <v>39.536870747999998</v>
      </c>
      <c r="E18" s="23">
        <v>38.135600906999997</v>
      </c>
      <c r="F18" s="23">
        <v>39.465850340000003</v>
      </c>
      <c r="G18" s="23">
        <v>44.042857143000006</v>
      </c>
      <c r="H18" s="23">
        <v>38.603537415000005</v>
      </c>
      <c r="I18" s="23">
        <v>41.494421768000002</v>
      </c>
      <c r="J18" s="23">
        <v>36.985623583000006</v>
      </c>
      <c r="K18" s="23">
        <v>40.292335601000005</v>
      </c>
      <c r="L18" s="23">
        <v>38.824126984000003</v>
      </c>
      <c r="M18" s="23">
        <v>34.227006802999995</v>
      </c>
      <c r="N18" s="23">
        <v>38.933696144999999</v>
      </c>
      <c r="O18" s="23">
        <v>40.493786847999999</v>
      </c>
      <c r="P18" s="32">
        <f t="shared" si="12"/>
        <v>39.122304826714291</v>
      </c>
      <c r="Q18" s="17">
        <f t="shared" si="13"/>
        <v>34.227006802999995</v>
      </c>
      <c r="R18" s="17">
        <f t="shared" si="14"/>
        <v>44.042857143000006</v>
      </c>
      <c r="S18" s="18">
        <f t="shared" si="15"/>
        <v>5.7418203747236882</v>
      </c>
      <c r="T18" s="18">
        <f t="shared" si="6"/>
        <v>-12.512805790449207</v>
      </c>
      <c r="U18" s="18">
        <f t="shared" si="7"/>
        <v>12.577357949845961</v>
      </c>
      <c r="V18" s="18">
        <f t="shared" si="8"/>
        <v>25.090163740295168</v>
      </c>
      <c r="W18" s="11">
        <v>17</v>
      </c>
      <c r="X18" s="34">
        <f t="shared" si="0"/>
        <v>39.417417800499997</v>
      </c>
      <c r="Y18" s="17">
        <f t="shared" si="1"/>
        <v>34.227006802999995</v>
      </c>
      <c r="Z18" s="17">
        <f t="shared" si="2"/>
        <v>44.042857143000006</v>
      </c>
      <c r="AA18" s="31">
        <f t="shared" si="3"/>
        <v>7.165169231654092</v>
      </c>
      <c r="AB18" s="18">
        <f t="shared" si="9"/>
        <v>-13.167810798185172</v>
      </c>
      <c r="AC18" s="18">
        <f t="shared" si="10"/>
        <v>11.734506217303093</v>
      </c>
      <c r="AD18" s="18">
        <f t="shared" si="11"/>
        <v>24.902317015488265</v>
      </c>
      <c r="AE18" s="9">
        <f t="shared" si="4"/>
        <v>39.417417800499997</v>
      </c>
      <c r="AF18" s="43"/>
    </row>
    <row r="19" spans="1:32" x14ac:dyDescent="0.3">
      <c r="A19" s="11">
        <v>18</v>
      </c>
      <c r="B19" s="23">
        <v>126.588276644</v>
      </c>
      <c r="C19" s="23">
        <v>123.624489795</v>
      </c>
      <c r="D19" s="23">
        <v>152.27646258499999</v>
      </c>
      <c r="E19" s="23">
        <v>159.35963718900001</v>
      </c>
      <c r="F19" s="23">
        <v>130.97471655300001</v>
      </c>
      <c r="G19" s="23">
        <v>110.69421768700001</v>
      </c>
      <c r="H19" s="23">
        <v>137.87151927500003</v>
      </c>
      <c r="I19" s="23">
        <v>133.78609977299999</v>
      </c>
      <c r="J19" s="23">
        <v>133.87725623599999</v>
      </c>
      <c r="K19" s="23">
        <v>138.873469387</v>
      </c>
      <c r="L19" s="23">
        <v>139.56353741500001</v>
      </c>
      <c r="M19" s="23">
        <v>114.923854875</v>
      </c>
      <c r="N19" s="23">
        <v>137.527437642</v>
      </c>
      <c r="O19" s="23">
        <v>140.51657596400003</v>
      </c>
      <c r="P19" s="32">
        <f t="shared" si="12"/>
        <v>134.31839650142857</v>
      </c>
      <c r="Q19" s="17">
        <f t="shared" si="13"/>
        <v>110.69421768700001</v>
      </c>
      <c r="R19" s="17">
        <f t="shared" si="14"/>
        <v>159.35963718900001</v>
      </c>
      <c r="S19" s="18">
        <f t="shared" si="15"/>
        <v>9.6391613567202796</v>
      </c>
      <c r="T19" s="18">
        <f t="shared" si="6"/>
        <v>-17.588193002421164</v>
      </c>
      <c r="U19" s="18">
        <f t="shared" si="7"/>
        <v>18.643195079614514</v>
      </c>
      <c r="V19" s="18">
        <f t="shared" si="8"/>
        <v>36.231388082035679</v>
      </c>
      <c r="W19" s="11">
        <v>18</v>
      </c>
      <c r="X19" s="34">
        <f t="shared" si="0"/>
        <v>131.26350056675</v>
      </c>
      <c r="Y19" s="17">
        <f t="shared" si="1"/>
        <v>110.69421768700001</v>
      </c>
      <c r="Z19" s="17">
        <f t="shared" si="2"/>
        <v>159.35963718900001</v>
      </c>
      <c r="AA19" s="31">
        <f t="shared" si="3"/>
        <v>11.681598821132329</v>
      </c>
      <c r="AB19" s="18">
        <f t="shared" si="9"/>
        <v>-15.670222713045902</v>
      </c>
      <c r="AC19" s="18">
        <f t="shared" si="10"/>
        <v>21.404378597965689</v>
      </c>
      <c r="AD19" s="18">
        <f t="shared" si="11"/>
        <v>37.074601311011591</v>
      </c>
      <c r="AE19" s="9">
        <f t="shared" si="4"/>
        <v>131.26350056675</v>
      </c>
      <c r="AF19" s="43"/>
    </row>
    <row r="20" spans="1:32" x14ac:dyDescent="0.3">
      <c r="A20" s="11">
        <v>19</v>
      </c>
      <c r="B20" s="23">
        <v>66.954666666999998</v>
      </c>
      <c r="C20" s="23">
        <v>71.654708332999988</v>
      </c>
      <c r="D20" s="23">
        <v>58.076812499999996</v>
      </c>
      <c r="E20" s="23">
        <v>59.535416667</v>
      </c>
      <c r="F20" s="23">
        <v>76.941583332999997</v>
      </c>
      <c r="G20" s="23">
        <v>64.563541666000006</v>
      </c>
      <c r="H20" s="23">
        <v>59.178437499999994</v>
      </c>
      <c r="I20" s="23">
        <v>68.977500000000006</v>
      </c>
      <c r="J20" s="23">
        <v>64.293395833000005</v>
      </c>
      <c r="K20" s="23">
        <v>66.200166667000005</v>
      </c>
      <c r="L20" s="23">
        <v>62.115250000000003</v>
      </c>
      <c r="M20" s="23">
        <v>64.046395832999991</v>
      </c>
      <c r="N20" s="23">
        <v>63.071999999999996</v>
      </c>
      <c r="O20" s="23">
        <v>63.815999999999995</v>
      </c>
      <c r="P20" s="32">
        <f t="shared" si="12"/>
        <v>64.958991071357133</v>
      </c>
      <c r="Q20" s="17">
        <f t="shared" si="13"/>
        <v>58.076812499999996</v>
      </c>
      <c r="R20" s="17">
        <f t="shared" si="14"/>
        <v>76.941583332999997</v>
      </c>
      <c r="S20" s="18">
        <f t="shared" si="15"/>
        <v>7.8108042523992491</v>
      </c>
      <c r="T20" s="18">
        <f t="shared" si="6"/>
        <v>-10.594651268208736</v>
      </c>
      <c r="U20" s="18">
        <f t="shared" si="7"/>
        <v>18.446395278030181</v>
      </c>
      <c r="V20" s="18">
        <f t="shared" si="8"/>
        <v>29.041046546238917</v>
      </c>
      <c r="W20" s="11">
        <v>19</v>
      </c>
      <c r="X20" s="34">
        <f t="shared" si="0"/>
        <v>66.387218749875004</v>
      </c>
      <c r="Y20" s="17">
        <f t="shared" si="1"/>
        <v>59.178437499999994</v>
      </c>
      <c r="Z20" s="17">
        <f t="shared" si="2"/>
        <v>76.941583332999997</v>
      </c>
      <c r="AA20" s="31">
        <f t="shared" si="3"/>
        <v>9.0666123049612537</v>
      </c>
      <c r="AB20" s="18">
        <f t="shared" si="9"/>
        <v>-10.85868844277887</v>
      </c>
      <c r="AC20" s="18">
        <f t="shared" si="10"/>
        <v>15.898187605795528</v>
      </c>
      <c r="AD20" s="18">
        <f t="shared" si="11"/>
        <v>26.756876048574398</v>
      </c>
      <c r="AE20" s="9">
        <f t="shared" si="4"/>
        <v>66.387218749875004</v>
      </c>
      <c r="AF20" s="43"/>
    </row>
    <row r="21" spans="1:32" x14ac:dyDescent="0.3">
      <c r="A21" s="11">
        <v>20</v>
      </c>
      <c r="B21" s="23">
        <v>465.68213151999998</v>
      </c>
      <c r="C21" s="23">
        <v>420.64081632600005</v>
      </c>
      <c r="D21" s="23">
        <v>278.71793650800004</v>
      </c>
      <c r="E21" s="23">
        <v>327.725147392</v>
      </c>
      <c r="F21" s="23">
        <v>297.11383220000005</v>
      </c>
      <c r="G21" s="23">
        <v>316.570884353</v>
      </c>
      <c r="H21" s="23">
        <v>427.50258503399999</v>
      </c>
      <c r="I21" s="23">
        <v>437.28952380999999</v>
      </c>
      <c r="J21" s="23">
        <v>410.24417233600002</v>
      </c>
      <c r="K21" s="23">
        <v>440.40222222199998</v>
      </c>
      <c r="L21" s="23">
        <v>416.97471655300001</v>
      </c>
      <c r="M21" s="23">
        <v>312.09861678000004</v>
      </c>
      <c r="N21" s="23">
        <v>430.77201814</v>
      </c>
      <c r="O21" s="23">
        <v>441.70192743699999</v>
      </c>
      <c r="P21" s="32">
        <f t="shared" si="12"/>
        <v>387.38832361507139</v>
      </c>
      <c r="Q21" s="17">
        <f t="shared" si="13"/>
        <v>278.71793650800004</v>
      </c>
      <c r="R21" s="17">
        <f t="shared" si="14"/>
        <v>465.68213151999998</v>
      </c>
      <c r="S21" s="18">
        <f t="shared" si="15"/>
        <v>16.725842215319371</v>
      </c>
      <c r="T21" s="18">
        <f t="shared" si="6"/>
        <v>-28.052055387981113</v>
      </c>
      <c r="U21" s="18">
        <f t="shared" si="7"/>
        <v>20.210678312216061</v>
      </c>
      <c r="V21" s="18">
        <f t="shared" si="8"/>
        <v>48.262733700197174</v>
      </c>
      <c r="W21" s="11">
        <v>20</v>
      </c>
      <c r="X21" s="34">
        <f t="shared" si="0"/>
        <v>372.41795351462508</v>
      </c>
      <c r="Y21" s="17">
        <f t="shared" si="1"/>
        <v>297.11383220000005</v>
      </c>
      <c r="Z21" s="17">
        <f t="shared" si="2"/>
        <v>440.40222222199998</v>
      </c>
      <c r="AA21" s="31">
        <f t="shared" si="3"/>
        <v>17.168028097142983</v>
      </c>
      <c r="AB21" s="18">
        <f t="shared" si="9"/>
        <v>-20.22032520289541</v>
      </c>
      <c r="AC21" s="18">
        <f t="shared" si="10"/>
        <v>18.254831182488914</v>
      </c>
      <c r="AD21" s="18">
        <f t="shared" si="11"/>
        <v>38.475156385384324</v>
      </c>
      <c r="AE21" s="9">
        <f t="shared" si="4"/>
        <v>372.41795351462508</v>
      </c>
      <c r="AF21" s="43"/>
    </row>
    <row r="22" spans="1:32" x14ac:dyDescent="0.3">
      <c r="A22" s="11">
        <v>21</v>
      </c>
      <c r="B22" s="23">
        <v>40.444489795999999</v>
      </c>
      <c r="C22" s="23">
        <v>39.782857143000001</v>
      </c>
      <c r="D22" s="23">
        <v>33.626530612000003</v>
      </c>
      <c r="E22" s="23">
        <v>31.910158730999996</v>
      </c>
      <c r="F22" s="23">
        <v>40.798707483000001</v>
      </c>
      <c r="G22" s="23">
        <v>37.417369613999995</v>
      </c>
      <c r="H22" s="23">
        <v>40.240340136</v>
      </c>
      <c r="I22" s="23">
        <v>43.006099773999999</v>
      </c>
      <c r="J22" s="23">
        <v>40.816326531000001</v>
      </c>
      <c r="K22" s="23">
        <v>37.087052153999991</v>
      </c>
      <c r="L22" s="23">
        <v>35.146122449000003</v>
      </c>
      <c r="M22" s="23">
        <v>31.126349206999997</v>
      </c>
      <c r="N22" s="23">
        <v>35.356734694000004</v>
      </c>
      <c r="O22" s="23">
        <v>34.810385487000005</v>
      </c>
      <c r="P22" s="32">
        <f t="shared" si="12"/>
        <v>37.254965986499997</v>
      </c>
      <c r="Q22" s="17">
        <f t="shared" si="13"/>
        <v>31.126349206999997</v>
      </c>
      <c r="R22" s="17">
        <f t="shared" si="14"/>
        <v>43.006099773999999</v>
      </c>
      <c r="S22" s="18">
        <f t="shared" si="15"/>
        <v>9.9091081881387613</v>
      </c>
      <c r="T22" s="18">
        <f t="shared" si="6"/>
        <v>-16.450469399759527</v>
      </c>
      <c r="U22" s="18">
        <f t="shared" si="7"/>
        <v>15.437227320470598</v>
      </c>
      <c r="V22" s="18">
        <f t="shared" si="8"/>
        <v>31.887696720230124</v>
      </c>
      <c r="W22" s="11">
        <v>21</v>
      </c>
      <c r="X22" s="34">
        <f t="shared" si="0"/>
        <v>37.671116780249996</v>
      </c>
      <c r="Y22" s="17">
        <f t="shared" si="1"/>
        <v>31.126349206999997</v>
      </c>
      <c r="Z22" s="17">
        <f t="shared" si="2"/>
        <v>43.006099773999999</v>
      </c>
      <c r="AA22" s="31">
        <f t="shared" si="3"/>
        <v>11.250349717295038</v>
      </c>
      <c r="AB22" s="18">
        <f t="shared" si="9"/>
        <v>-17.373436554663684</v>
      </c>
      <c r="AC22" s="18">
        <f t="shared" si="10"/>
        <v>14.161998501055862</v>
      </c>
      <c r="AD22" s="18">
        <f t="shared" si="11"/>
        <v>31.535435055719546</v>
      </c>
      <c r="AE22" s="9">
        <f t="shared" si="4"/>
        <v>37.671116780249996</v>
      </c>
      <c r="AF22" s="43"/>
    </row>
    <row r="23" spans="1:32" x14ac:dyDescent="0.3">
      <c r="A23" s="11">
        <v>22</v>
      </c>
      <c r="B23" s="23">
        <v>18.986190476000001</v>
      </c>
      <c r="C23" s="23">
        <v>20.103673469</v>
      </c>
      <c r="D23" s="23">
        <v>21.217528344000002</v>
      </c>
      <c r="E23" s="23">
        <v>15.646394558000001</v>
      </c>
      <c r="F23" s="23">
        <v>20.294852607999999</v>
      </c>
      <c r="G23" s="23">
        <v>21.057301587000001</v>
      </c>
      <c r="H23" s="23">
        <v>22.675124716999999</v>
      </c>
      <c r="I23" s="23">
        <v>29.466167800000001</v>
      </c>
      <c r="J23" s="23">
        <v>21.120340135999999</v>
      </c>
      <c r="K23" s="23">
        <v>25.975646259000001</v>
      </c>
      <c r="L23" s="23">
        <v>25.325396824999999</v>
      </c>
      <c r="M23" s="23">
        <v>16.21941043</v>
      </c>
      <c r="N23" s="23">
        <v>26.305850339999999</v>
      </c>
      <c r="O23" s="23">
        <v>27.230385487</v>
      </c>
      <c r="P23" s="32">
        <f t="shared" si="12"/>
        <v>22.258875931142853</v>
      </c>
      <c r="Q23" s="17">
        <f t="shared" si="13"/>
        <v>15.646394558000001</v>
      </c>
      <c r="R23" s="17">
        <f t="shared" si="14"/>
        <v>29.466167800000001</v>
      </c>
      <c r="S23" s="18">
        <f t="shared" si="15"/>
        <v>18.467491947103522</v>
      </c>
      <c r="T23" s="18">
        <f t="shared" si="6"/>
        <v>-29.707166676333344</v>
      </c>
      <c r="U23" s="18">
        <f t="shared" si="7"/>
        <v>32.379406269897373</v>
      </c>
      <c r="V23" s="18">
        <f t="shared" si="8"/>
        <v>62.086572946230717</v>
      </c>
      <c r="W23" s="11">
        <v>22</v>
      </c>
      <c r="X23" s="34">
        <f t="shared" si="0"/>
        <v>21.429821428500002</v>
      </c>
      <c r="Y23" s="17">
        <f t="shared" si="1"/>
        <v>15.646394558000001</v>
      </c>
      <c r="Z23" s="17">
        <f t="shared" si="2"/>
        <v>29.466167800000001</v>
      </c>
      <c r="AA23" s="31">
        <f t="shared" si="3"/>
        <v>21.642943148719159</v>
      </c>
      <c r="AB23" s="18">
        <f t="shared" si="9"/>
        <v>-26.987751110275198</v>
      </c>
      <c r="AC23" s="18">
        <f t="shared" si="10"/>
        <v>37.500762189330601</v>
      </c>
      <c r="AD23" s="18">
        <f t="shared" si="11"/>
        <v>64.488513299605799</v>
      </c>
      <c r="AE23" s="9">
        <f t="shared" si="4"/>
        <v>21.429821428500002</v>
      </c>
      <c r="AF23" s="43"/>
    </row>
    <row r="24" spans="1:32" x14ac:dyDescent="0.3">
      <c r="A24" s="11">
        <v>23</v>
      </c>
      <c r="B24" s="23">
        <v>60.287346937999999</v>
      </c>
      <c r="C24" s="23">
        <v>52.035396824999999</v>
      </c>
      <c r="D24" s="23">
        <v>57.776757370000006</v>
      </c>
      <c r="E24" s="23">
        <v>58.072675737000004</v>
      </c>
      <c r="F24" s="23">
        <v>51.695532880000002</v>
      </c>
      <c r="G24" s="23">
        <v>55.991292516999998</v>
      </c>
      <c r="H24" s="23">
        <v>72.273265305999985</v>
      </c>
      <c r="I24" s="23">
        <v>55.663038548999999</v>
      </c>
      <c r="J24" s="23">
        <v>65.055079365000012</v>
      </c>
      <c r="K24" s="23">
        <v>47.733877550999999</v>
      </c>
      <c r="L24" s="23">
        <v>46.402176871000002</v>
      </c>
      <c r="M24" s="23">
        <v>48.125668935</v>
      </c>
      <c r="N24" s="23">
        <v>45.674512471</v>
      </c>
      <c r="O24" s="23">
        <v>50.153809523999996</v>
      </c>
      <c r="P24" s="32">
        <f t="shared" si="12"/>
        <v>54.781459345642865</v>
      </c>
      <c r="Q24" s="17">
        <f t="shared" si="13"/>
        <v>45.674512471</v>
      </c>
      <c r="R24" s="17">
        <f t="shared" si="14"/>
        <v>72.273265305999985</v>
      </c>
      <c r="S24" s="18">
        <f t="shared" si="15"/>
        <v>13.860237203861095</v>
      </c>
      <c r="T24" s="18">
        <f t="shared" si="6"/>
        <v>-16.624140691803603</v>
      </c>
      <c r="U24" s="18">
        <f t="shared" si="7"/>
        <v>31.930156971527197</v>
      </c>
      <c r="V24" s="18">
        <f t="shared" si="8"/>
        <v>48.5542976633308</v>
      </c>
      <c r="W24" s="11">
        <v>23</v>
      </c>
      <c r="X24" s="34">
        <f t="shared" si="0"/>
        <v>55.198843537499997</v>
      </c>
      <c r="Y24" s="17">
        <f t="shared" si="1"/>
        <v>47.733877550999999</v>
      </c>
      <c r="Z24" s="17">
        <f t="shared" si="2"/>
        <v>72.273265305999985</v>
      </c>
      <c r="AA24" s="31">
        <f t="shared" si="3"/>
        <v>14.177013230396657</v>
      </c>
      <c r="AB24" s="18">
        <f t="shared" si="9"/>
        <v>-13.523772434523167</v>
      </c>
      <c r="AC24" s="18">
        <f t="shared" si="10"/>
        <v>30.932571543641615</v>
      </c>
      <c r="AD24" s="18">
        <f t="shared" si="11"/>
        <v>44.456343978164782</v>
      </c>
      <c r="AE24" s="9">
        <f t="shared" si="4"/>
        <v>55.198843537499997</v>
      </c>
      <c r="AF24" s="43"/>
    </row>
    <row r="25" spans="1:32" x14ac:dyDescent="0.3">
      <c r="A25" s="11">
        <v>24</v>
      </c>
      <c r="B25" s="23">
        <v>100.254421769</v>
      </c>
      <c r="C25" s="23">
        <v>106.87274376400001</v>
      </c>
      <c r="D25" s="23">
        <v>81.676893424000014</v>
      </c>
      <c r="E25" s="23">
        <v>83.303129251999991</v>
      </c>
      <c r="F25" s="23">
        <v>96.806893424000009</v>
      </c>
      <c r="G25" s="23">
        <v>88.950566894000019</v>
      </c>
      <c r="H25" s="23">
        <v>125.390839003</v>
      </c>
      <c r="I25" s="23">
        <v>100.185260771</v>
      </c>
      <c r="J25" s="23">
        <v>112.45145124700001</v>
      </c>
      <c r="K25" s="23">
        <v>105.832743764</v>
      </c>
      <c r="L25" s="23">
        <v>102.38850340100001</v>
      </c>
      <c r="M25" s="23">
        <v>80.206734694000005</v>
      </c>
      <c r="N25" s="23">
        <v>96.126258504000006</v>
      </c>
      <c r="O25" s="23">
        <v>103.711655329</v>
      </c>
      <c r="P25" s="32">
        <f t="shared" si="12"/>
        <v>98.868435374285724</v>
      </c>
      <c r="Q25" s="17">
        <f t="shared" si="13"/>
        <v>80.206734694000005</v>
      </c>
      <c r="R25" s="17">
        <f t="shared" si="14"/>
        <v>125.390839003</v>
      </c>
      <c r="S25" s="18">
        <f t="shared" si="15"/>
        <v>12.658553254956914</v>
      </c>
      <c r="T25" s="18">
        <f t="shared" si="6"/>
        <v>-18.875286748129696</v>
      </c>
      <c r="U25" s="18">
        <f t="shared" si="7"/>
        <v>26.82595666484309</v>
      </c>
      <c r="V25" s="18">
        <f t="shared" si="8"/>
        <v>45.701243412972786</v>
      </c>
      <c r="W25" s="11">
        <v>24</v>
      </c>
      <c r="X25" s="34">
        <f t="shared" si="0"/>
        <v>98.443613945750002</v>
      </c>
      <c r="Y25" s="17">
        <f t="shared" si="1"/>
        <v>80.206734694000005</v>
      </c>
      <c r="Z25" s="17">
        <f t="shared" si="2"/>
        <v>125.390839003</v>
      </c>
      <c r="AA25" s="31">
        <f t="shared" si="3"/>
        <v>14.916704296653108</v>
      </c>
      <c r="AB25" s="18">
        <f t="shared" si="9"/>
        <v>-18.525202926621446</v>
      </c>
      <c r="AC25" s="18">
        <f t="shared" si="10"/>
        <v>27.373258637274319</v>
      </c>
      <c r="AD25" s="18">
        <f t="shared" si="11"/>
        <v>45.898461563895765</v>
      </c>
      <c r="AE25" s="9">
        <f t="shared" si="4"/>
        <v>98.443613945750002</v>
      </c>
      <c r="AF25" s="43"/>
    </row>
    <row r="26" spans="1:32" x14ac:dyDescent="0.3">
      <c r="A26" s="11">
        <v>25</v>
      </c>
      <c r="B26" s="23">
        <v>14.832585034000001</v>
      </c>
      <c r="C26" s="23">
        <v>15.330090703</v>
      </c>
      <c r="D26" s="23">
        <v>14.468934240000001</v>
      </c>
      <c r="E26" s="23">
        <v>14.135600906999999</v>
      </c>
      <c r="F26" s="23">
        <v>12.761088435</v>
      </c>
      <c r="G26" s="23">
        <v>17.108934241</v>
      </c>
      <c r="H26" s="23">
        <v>17.457551021</v>
      </c>
      <c r="I26" s="23">
        <v>15.728751699999998</v>
      </c>
      <c r="J26" s="23">
        <v>16.312766440000001</v>
      </c>
      <c r="K26" s="23">
        <v>14.733605442</v>
      </c>
      <c r="L26" s="23">
        <v>15.074489795</v>
      </c>
      <c r="M26" s="23">
        <v>12.535510203999999</v>
      </c>
      <c r="N26" s="23">
        <v>14.093061225</v>
      </c>
      <c r="O26" s="23">
        <v>14.415873015999999</v>
      </c>
      <c r="P26" s="32">
        <f t="shared" si="12"/>
        <v>14.927774457357144</v>
      </c>
      <c r="Q26" s="17">
        <f t="shared" si="13"/>
        <v>12.535510203999999</v>
      </c>
      <c r="R26" s="17">
        <f t="shared" si="14"/>
        <v>17.457551021</v>
      </c>
      <c r="S26" s="18">
        <f t="shared" si="15"/>
        <v>9.5030770439410155</v>
      </c>
      <c r="T26" s="18">
        <f t="shared" si="6"/>
        <v>-16.025592161717839</v>
      </c>
      <c r="U26" s="18">
        <f t="shared" si="7"/>
        <v>16.946776432544894</v>
      </c>
      <c r="V26" s="18">
        <f t="shared" si="8"/>
        <v>32.972368594262733</v>
      </c>
      <c r="W26" s="11">
        <v>25</v>
      </c>
      <c r="X26" s="34">
        <f t="shared" si="0"/>
        <v>14.973891581625001</v>
      </c>
      <c r="Y26" s="17">
        <f t="shared" si="1"/>
        <v>12.535510203999999</v>
      </c>
      <c r="Z26" s="17">
        <f t="shared" si="2"/>
        <v>17.457551021</v>
      </c>
      <c r="AA26" s="31">
        <f t="shared" si="3"/>
        <v>12.112357699436531</v>
      </c>
      <c r="AB26" s="18">
        <f t="shared" si="9"/>
        <v>-16.284219531930006</v>
      </c>
      <c r="AC26" s="18">
        <f t="shared" si="10"/>
        <v>16.586599587930692</v>
      </c>
      <c r="AD26" s="18">
        <f t="shared" si="11"/>
        <v>32.870819119860698</v>
      </c>
      <c r="AE26" s="9">
        <f t="shared" si="4"/>
        <v>14.973891581625001</v>
      </c>
      <c r="AF26" s="43"/>
    </row>
    <row r="27" spans="1:32" x14ac:dyDescent="0.3">
      <c r="A27" s="11">
        <v>26</v>
      </c>
      <c r="B27" s="23">
        <v>26.082789115000001</v>
      </c>
      <c r="C27" s="23">
        <v>32.671065760000005</v>
      </c>
      <c r="D27" s="23">
        <v>26.234195011000001</v>
      </c>
      <c r="E27" s="23">
        <v>25.146190475999997</v>
      </c>
      <c r="F27" s="23">
        <v>24.161768707</v>
      </c>
      <c r="G27" s="23">
        <v>21.688526076999999</v>
      </c>
      <c r="H27" s="23">
        <v>28.812494331</v>
      </c>
      <c r="I27" s="23">
        <v>30.217482993000001</v>
      </c>
      <c r="J27" s="23">
        <v>27.457596372000001</v>
      </c>
      <c r="K27" s="23">
        <v>31.679773243</v>
      </c>
      <c r="L27" s="23">
        <v>29.628707482999999</v>
      </c>
      <c r="M27" s="23">
        <v>16.143673468999999</v>
      </c>
      <c r="N27" s="23">
        <v>31.219229025000001</v>
      </c>
      <c r="O27" s="23">
        <v>31.603809524000003</v>
      </c>
      <c r="P27" s="32">
        <f t="shared" si="12"/>
        <v>27.33909297042857</v>
      </c>
      <c r="Q27" s="17">
        <f t="shared" si="13"/>
        <v>16.143673468999999</v>
      </c>
      <c r="R27" s="17">
        <f t="shared" si="14"/>
        <v>32.671065760000005</v>
      </c>
      <c r="S27" s="18">
        <f t="shared" si="15"/>
        <v>16.706538109241649</v>
      </c>
      <c r="T27" s="18">
        <f t="shared" si="6"/>
        <v>-40.950222867811078</v>
      </c>
      <c r="U27" s="18">
        <f t="shared" si="7"/>
        <v>19.503107858548134</v>
      </c>
      <c r="V27" s="18">
        <f t="shared" si="8"/>
        <v>60.453330726359212</v>
      </c>
      <c r="W27" s="11">
        <v>26</v>
      </c>
      <c r="X27" s="34">
        <f t="shared" si="0"/>
        <v>26.315121882000003</v>
      </c>
      <c r="Y27" s="17">
        <f t="shared" si="1"/>
        <v>16.143673468999999</v>
      </c>
      <c r="Z27" s="17">
        <f t="shared" si="2"/>
        <v>32.671065760000005</v>
      </c>
      <c r="AA27" s="31">
        <f t="shared" si="3"/>
        <v>21.376772992078479</v>
      </c>
      <c r="AB27" s="18">
        <f t="shared" si="9"/>
        <v>-38.652484524335229</v>
      </c>
      <c r="AC27" s="18">
        <f t="shared" si="10"/>
        <v>24.153199466454225</v>
      </c>
      <c r="AD27" s="18">
        <f t="shared" si="11"/>
        <v>62.805683990789454</v>
      </c>
      <c r="AE27" s="9">
        <f t="shared" si="4"/>
        <v>26.315121882000003</v>
      </c>
      <c r="AF27" s="43"/>
    </row>
    <row r="28" spans="1:32" x14ac:dyDescent="0.3">
      <c r="A28" s="11">
        <v>27</v>
      </c>
      <c r="B28" s="23">
        <v>37.606734694000004</v>
      </c>
      <c r="C28" s="23">
        <v>41.681269840999995</v>
      </c>
      <c r="D28" s="23">
        <v>38.035736960999998</v>
      </c>
      <c r="E28" s="23">
        <v>39.442199547000001</v>
      </c>
      <c r="F28" s="23">
        <v>39.795419501000005</v>
      </c>
      <c r="G28" s="23">
        <v>36.771700680999999</v>
      </c>
      <c r="H28" s="23">
        <v>37.015079365000005</v>
      </c>
      <c r="I28" s="23">
        <v>42.695691609999997</v>
      </c>
      <c r="J28" s="23">
        <v>36.772426304</v>
      </c>
      <c r="K28" s="23">
        <v>40.245532878999995</v>
      </c>
      <c r="L28" s="23">
        <v>38.888866213000007</v>
      </c>
      <c r="M28" s="23">
        <v>44.410725623000005</v>
      </c>
      <c r="N28" s="23">
        <v>44.401678004000004</v>
      </c>
      <c r="O28" s="23">
        <v>41.700861677999995</v>
      </c>
      <c r="P28" s="32">
        <f t="shared" si="12"/>
        <v>39.961708778642858</v>
      </c>
      <c r="Q28" s="17">
        <f t="shared" si="13"/>
        <v>36.771700680999999</v>
      </c>
      <c r="R28" s="17">
        <f t="shared" si="14"/>
        <v>44.410725623000005</v>
      </c>
      <c r="S28" s="18">
        <f t="shared" si="15"/>
        <v>6.6850804791985494</v>
      </c>
      <c r="T28" s="18">
        <f t="shared" si="6"/>
        <v>-7.9826618909442857</v>
      </c>
      <c r="U28" s="18">
        <f t="shared" si="7"/>
        <v>11.133199706252</v>
      </c>
      <c r="V28" s="18">
        <f t="shared" si="8"/>
        <v>19.115861597196286</v>
      </c>
      <c r="W28" s="11">
        <v>27</v>
      </c>
      <c r="X28" s="34">
        <f t="shared" si="0"/>
        <v>40.257202380875</v>
      </c>
      <c r="Y28" s="17">
        <f t="shared" si="1"/>
        <v>36.771700680999999</v>
      </c>
      <c r="Z28" s="17">
        <f t="shared" si="2"/>
        <v>44.410725623000005</v>
      </c>
      <c r="AA28" s="31">
        <f t="shared" si="3"/>
        <v>6.5562495341161071</v>
      </c>
      <c r="AB28" s="18">
        <f t="shared" si="9"/>
        <v>-8.6580822653758389</v>
      </c>
      <c r="AC28" s="18">
        <f t="shared" si="10"/>
        <v>10.31746618363681</v>
      </c>
      <c r="AD28" s="18">
        <f t="shared" si="11"/>
        <v>18.975548449012649</v>
      </c>
      <c r="AE28" s="9">
        <f t="shared" si="4"/>
        <v>40.257202380875</v>
      </c>
      <c r="AF28" s="43"/>
    </row>
    <row r="29" spans="1:32" x14ac:dyDescent="0.3">
      <c r="A29" s="11">
        <v>28</v>
      </c>
      <c r="B29" s="23">
        <v>49.073990930000001</v>
      </c>
      <c r="C29" s="23">
        <v>42.779115646000001</v>
      </c>
      <c r="D29" s="23">
        <v>52.152018140999999</v>
      </c>
      <c r="E29" s="23">
        <v>52.144943310999999</v>
      </c>
      <c r="F29" s="23">
        <v>47.550589569000003</v>
      </c>
      <c r="G29" s="23">
        <v>42.420589569000001</v>
      </c>
      <c r="H29" s="23">
        <v>47.725351474</v>
      </c>
      <c r="I29" s="23">
        <v>47.529002267000003</v>
      </c>
      <c r="J29" s="23">
        <v>44.628866213999999</v>
      </c>
      <c r="K29" s="23">
        <v>49.896870747999998</v>
      </c>
      <c r="L29" s="23">
        <v>48.285374150000003</v>
      </c>
      <c r="M29" s="23">
        <v>40.933038548999995</v>
      </c>
      <c r="N29" s="23">
        <v>47.996689343</v>
      </c>
      <c r="O29" s="23">
        <v>54.288730158</v>
      </c>
      <c r="P29" s="32">
        <f t="shared" si="12"/>
        <v>47.671797862071422</v>
      </c>
      <c r="Q29" s="17">
        <f t="shared" si="13"/>
        <v>40.933038548999995</v>
      </c>
      <c r="R29" s="17">
        <f t="shared" si="14"/>
        <v>54.288730158</v>
      </c>
      <c r="S29" s="18">
        <f t="shared" si="15"/>
        <v>8.1758905799865857</v>
      </c>
      <c r="T29" s="18">
        <f t="shared" si="6"/>
        <v>-14.135735624170593</v>
      </c>
      <c r="U29" s="18">
        <f t="shared" si="7"/>
        <v>13.880181979025252</v>
      </c>
      <c r="V29" s="18">
        <f t="shared" si="8"/>
        <v>28.015917603195845</v>
      </c>
      <c r="W29" s="11">
        <v>28</v>
      </c>
      <c r="X29" s="34">
        <f t="shared" si="0"/>
        <v>46.372437641624998</v>
      </c>
      <c r="Y29" s="17">
        <f t="shared" si="1"/>
        <v>40.933038548999995</v>
      </c>
      <c r="Z29" s="17">
        <f t="shared" si="2"/>
        <v>52.144943310999999</v>
      </c>
      <c r="AA29" s="31">
        <f t="shared" si="3"/>
        <v>8.4866642367410385</v>
      </c>
      <c r="AB29" s="18">
        <f t="shared" si="9"/>
        <v>-11.729810571231368</v>
      </c>
      <c r="AC29" s="18">
        <f t="shared" si="10"/>
        <v>12.44813937534623</v>
      </c>
      <c r="AD29" s="18">
        <f t="shared" si="11"/>
        <v>24.177949946577598</v>
      </c>
      <c r="AE29" s="9">
        <f t="shared" si="4"/>
        <v>46.372437641624998</v>
      </c>
      <c r="AF29" s="43"/>
    </row>
    <row r="30" spans="1:32" x14ac:dyDescent="0.3">
      <c r="A30" s="11">
        <v>29</v>
      </c>
      <c r="B30" s="23">
        <v>66.849705216000004</v>
      </c>
      <c r="C30" s="23">
        <v>58.012902495000006</v>
      </c>
      <c r="D30" s="23">
        <v>57.351836734999999</v>
      </c>
      <c r="E30" s="23">
        <v>56.347437640999999</v>
      </c>
      <c r="F30" s="23">
        <v>47.485170068000009</v>
      </c>
      <c r="G30" s="23">
        <v>58.256598638999996</v>
      </c>
      <c r="H30" s="23">
        <v>88.936712017999994</v>
      </c>
      <c r="I30" s="23">
        <v>64.550136054999996</v>
      </c>
      <c r="J30" s="23">
        <v>75.050544217999999</v>
      </c>
      <c r="K30" s="23">
        <v>83.757551019999994</v>
      </c>
      <c r="L30" s="23">
        <v>77.862675737000004</v>
      </c>
      <c r="M30" s="23">
        <v>53.421383220000003</v>
      </c>
      <c r="N30" s="23">
        <v>73.724081633000011</v>
      </c>
      <c r="O30" s="23">
        <v>70.341950112999996</v>
      </c>
      <c r="P30" s="32">
        <f t="shared" si="12"/>
        <v>66.567763200571434</v>
      </c>
      <c r="Q30" s="17">
        <f t="shared" si="13"/>
        <v>47.485170068000009</v>
      </c>
      <c r="R30" s="17">
        <f t="shared" si="14"/>
        <v>88.936712017999994</v>
      </c>
      <c r="S30" s="18">
        <f t="shared" si="15"/>
        <v>18.321036891955632</v>
      </c>
      <c r="T30" s="18">
        <f t="shared" si="6"/>
        <v>-28.666417820101273</v>
      </c>
      <c r="U30" s="18">
        <f t="shared" si="7"/>
        <v>33.603275432328985</v>
      </c>
      <c r="V30" s="18">
        <f t="shared" si="8"/>
        <v>62.269693252430258</v>
      </c>
      <c r="W30" s="11">
        <v>29</v>
      </c>
      <c r="X30" s="34">
        <f t="shared" si="0"/>
        <v>63.845986394500002</v>
      </c>
      <c r="Y30" s="17">
        <f t="shared" si="1"/>
        <v>47.485170068000009</v>
      </c>
      <c r="Z30" s="17">
        <f t="shared" si="2"/>
        <v>88.936712017999994</v>
      </c>
      <c r="AA30" s="31">
        <f t="shared" si="3"/>
        <v>23.113209866134714</v>
      </c>
      <c r="AB30" s="18">
        <f t="shared" si="9"/>
        <v>-25.625442178005713</v>
      </c>
      <c r="AC30" s="18">
        <f t="shared" si="10"/>
        <v>39.298829950666146</v>
      </c>
      <c r="AD30" s="18">
        <f t="shared" si="11"/>
        <v>64.924272128671859</v>
      </c>
      <c r="AE30" s="9">
        <f t="shared" si="4"/>
        <v>63.845986394500002</v>
      </c>
      <c r="AF30" s="43"/>
    </row>
    <row r="31" spans="1:32" x14ac:dyDescent="0.3">
      <c r="A31" s="11">
        <v>30</v>
      </c>
      <c r="B31" s="23">
        <v>20.538072562</v>
      </c>
      <c r="C31" s="23">
        <v>20.616303855000002</v>
      </c>
      <c r="D31" s="23">
        <v>21.203333333000003</v>
      </c>
      <c r="E31" s="23">
        <v>18.977800452999997</v>
      </c>
      <c r="F31" s="23">
        <v>22.194149660000001</v>
      </c>
      <c r="G31" s="23">
        <v>22.487256235</v>
      </c>
      <c r="H31" s="23">
        <v>21.777006802999999</v>
      </c>
      <c r="I31" s="23">
        <v>23.398956915999999</v>
      </c>
      <c r="J31" s="23">
        <v>20.730566892999999</v>
      </c>
      <c r="K31" s="23">
        <v>17.311428571</v>
      </c>
      <c r="L31" s="23">
        <v>16.312108842999997</v>
      </c>
      <c r="M31" s="23">
        <v>18.329977323999998</v>
      </c>
      <c r="N31" s="23">
        <v>16.994716554</v>
      </c>
      <c r="O31" s="23">
        <v>19.475011337999998</v>
      </c>
      <c r="P31" s="32">
        <f t="shared" si="12"/>
        <v>20.024763524285714</v>
      </c>
      <c r="Q31" s="17">
        <f t="shared" si="13"/>
        <v>16.312108842999997</v>
      </c>
      <c r="R31" s="17">
        <f t="shared" si="14"/>
        <v>23.398956915999999</v>
      </c>
      <c r="S31" s="18">
        <f t="shared" si="15"/>
        <v>10.934245835267909</v>
      </c>
      <c r="T31" s="18">
        <f t="shared" si="6"/>
        <v>-18.540317226633249</v>
      </c>
      <c r="U31" s="18">
        <f t="shared" si="7"/>
        <v>16.850103561133793</v>
      </c>
      <c r="V31" s="18">
        <f t="shared" si="8"/>
        <v>35.390420787767042</v>
      </c>
      <c r="W31" s="11">
        <v>30</v>
      </c>
      <c r="X31" s="34">
        <f t="shared" si="0"/>
        <v>20.636609977124998</v>
      </c>
      <c r="Y31" s="17">
        <f t="shared" si="1"/>
        <v>17.311428571</v>
      </c>
      <c r="Z31" s="17">
        <f t="shared" si="2"/>
        <v>23.398956915999999</v>
      </c>
      <c r="AA31" s="31">
        <f t="shared" si="3"/>
        <v>10.665594312637035</v>
      </c>
      <c r="AB31" s="18">
        <f t="shared" si="9"/>
        <v>-16.113021517637108</v>
      </c>
      <c r="AC31" s="18">
        <f t="shared" si="10"/>
        <v>13.385662383196518</v>
      </c>
      <c r="AD31" s="18">
        <f t="shared" si="11"/>
        <v>29.498683900833626</v>
      </c>
      <c r="AE31" s="9">
        <f t="shared" si="4"/>
        <v>20.636609977124998</v>
      </c>
      <c r="AF31" s="43"/>
    </row>
    <row r="32" spans="1:32" x14ac:dyDescent="0.3">
      <c r="A32" s="11">
        <v>31</v>
      </c>
      <c r="B32" s="23">
        <v>158.35158730200001</v>
      </c>
      <c r="C32" s="23">
        <v>132.22868480699998</v>
      </c>
      <c r="D32" s="23">
        <v>133.87428571499998</v>
      </c>
      <c r="E32" s="23">
        <v>136.56954648499999</v>
      </c>
      <c r="F32" s="23">
        <v>111.566893424</v>
      </c>
      <c r="G32" s="23">
        <v>137.625328798</v>
      </c>
      <c r="H32" s="23">
        <v>157.72879818600001</v>
      </c>
      <c r="I32" s="23">
        <v>159.17478457999999</v>
      </c>
      <c r="J32" s="23">
        <v>148.13335600900001</v>
      </c>
      <c r="K32" s="23">
        <v>116.736530613</v>
      </c>
      <c r="L32" s="23">
        <v>115.147437642</v>
      </c>
      <c r="M32" s="23">
        <v>127.546371882</v>
      </c>
      <c r="N32" s="23">
        <v>126.417142857</v>
      </c>
      <c r="O32" s="23">
        <v>127.75365079299999</v>
      </c>
      <c r="P32" s="32">
        <f t="shared" si="12"/>
        <v>134.91817136378569</v>
      </c>
      <c r="Q32" s="17">
        <f t="shared" si="13"/>
        <v>111.566893424</v>
      </c>
      <c r="R32" s="17">
        <f t="shared" si="14"/>
        <v>159.17478457999999</v>
      </c>
      <c r="S32" s="18">
        <f t="shared" si="15"/>
        <v>11.801046724587447</v>
      </c>
      <c r="T32" s="18">
        <f t="shared" si="6"/>
        <v>-17.30773379430309</v>
      </c>
      <c r="U32" s="18">
        <f t="shared" si="7"/>
        <v>17.978759251643098</v>
      </c>
      <c r="V32" s="18">
        <f t="shared" si="8"/>
        <v>35.286493045946187</v>
      </c>
      <c r="W32" s="11">
        <v>31</v>
      </c>
      <c r="X32" s="34">
        <f t="shared" si="0"/>
        <v>134.89711734687498</v>
      </c>
      <c r="Y32" s="17">
        <f t="shared" si="1"/>
        <v>111.566893424</v>
      </c>
      <c r="Z32" s="17">
        <f t="shared" si="2"/>
        <v>159.17478457999999</v>
      </c>
      <c r="AA32" s="31">
        <f t="shared" si="3"/>
        <v>12.705157613932236</v>
      </c>
      <c r="AB32" s="18">
        <f t="shared" si="9"/>
        <v>-17.294827629921514</v>
      </c>
      <c r="AC32" s="18">
        <f t="shared" si="10"/>
        <v>17.997172742170122</v>
      </c>
      <c r="AD32" s="18">
        <f t="shared" si="11"/>
        <v>35.292000372091636</v>
      </c>
      <c r="AE32" s="9">
        <f t="shared" si="4"/>
        <v>134.89711734687498</v>
      </c>
      <c r="AF32" s="43"/>
    </row>
    <row r="33" spans="1:32" x14ac:dyDescent="0.3">
      <c r="A33" s="11">
        <v>32</v>
      </c>
      <c r="B33" s="23">
        <v>210.107210885</v>
      </c>
      <c r="C33" s="23">
        <v>210.18476190499999</v>
      </c>
      <c r="D33" s="23">
        <v>235.58757369599999</v>
      </c>
      <c r="E33" s="23">
        <v>244.17922902499998</v>
      </c>
      <c r="F33" s="23">
        <v>231.03854875299999</v>
      </c>
      <c r="G33" s="23">
        <v>221.059365079</v>
      </c>
      <c r="H33" s="23">
        <v>250.39591836700001</v>
      </c>
      <c r="I33" s="23">
        <v>226.24353741500002</v>
      </c>
      <c r="J33" s="23">
        <v>245.65841269799998</v>
      </c>
      <c r="K33" s="23">
        <v>234.267755102</v>
      </c>
      <c r="L33" s="23">
        <v>226.24943310699999</v>
      </c>
      <c r="M33" s="23">
        <v>216.383424037</v>
      </c>
      <c r="N33" s="23">
        <v>224.50156462500001</v>
      </c>
      <c r="O33" s="23">
        <v>226.62657596399998</v>
      </c>
      <c r="P33" s="32">
        <f t="shared" si="12"/>
        <v>228.74880790414289</v>
      </c>
      <c r="Q33" s="17">
        <f t="shared" si="13"/>
        <v>210.107210885</v>
      </c>
      <c r="R33" s="17">
        <f t="shared" si="14"/>
        <v>250.39591836700001</v>
      </c>
      <c r="S33" s="18">
        <f t="shared" si="15"/>
        <v>5.4417022557557129</v>
      </c>
      <c r="T33" s="18">
        <f t="shared" si="6"/>
        <v>-8.1493744994529749</v>
      </c>
      <c r="U33" s="18">
        <f t="shared" si="7"/>
        <v>9.4632670050583698</v>
      </c>
      <c r="V33" s="18">
        <f t="shared" si="8"/>
        <v>17.612641504511345</v>
      </c>
      <c r="W33" s="11">
        <v>32</v>
      </c>
      <c r="X33" s="34">
        <f t="shared" si="0"/>
        <v>229.21906746037499</v>
      </c>
      <c r="Y33" s="17">
        <f t="shared" si="1"/>
        <v>210.18476190499999</v>
      </c>
      <c r="Z33" s="17">
        <f t="shared" si="2"/>
        <v>250.39591836700001</v>
      </c>
      <c r="AA33" s="31">
        <f t="shared" si="3"/>
        <v>5.9534054611531761</v>
      </c>
      <c r="AB33" s="18">
        <f t="shared" si="9"/>
        <v>-8.3039800162634521</v>
      </c>
      <c r="AC33" s="18">
        <f t="shared" si="10"/>
        <v>9.2386951667037209</v>
      </c>
      <c r="AD33" s="18">
        <f t="shared" si="11"/>
        <v>17.542675182967173</v>
      </c>
      <c r="AE33" s="9">
        <f t="shared" si="4"/>
        <v>229.21906746037499</v>
      </c>
      <c r="AF33" s="43"/>
    </row>
    <row r="34" spans="1:32" x14ac:dyDescent="0.3">
      <c r="A34" s="11">
        <v>33</v>
      </c>
      <c r="B34" s="23">
        <v>201.11020408199997</v>
      </c>
      <c r="C34" s="23">
        <v>190.37272108899998</v>
      </c>
      <c r="D34" s="23">
        <v>187.26458049899998</v>
      </c>
      <c r="E34" s="23">
        <v>195.485895691</v>
      </c>
      <c r="F34" s="23">
        <v>159.43498866199999</v>
      </c>
      <c r="G34" s="23">
        <v>170.97142857100002</v>
      </c>
      <c r="H34" s="23">
        <v>219.19233559999998</v>
      </c>
      <c r="I34" s="23">
        <v>208.549138322</v>
      </c>
      <c r="J34" s="23">
        <v>197.55827664399999</v>
      </c>
      <c r="K34" s="23">
        <v>222.234058957</v>
      </c>
      <c r="L34" s="23">
        <v>218.74083900299999</v>
      </c>
      <c r="M34" s="23">
        <v>155.82684807199999</v>
      </c>
      <c r="N34" s="23">
        <v>170.731972789</v>
      </c>
      <c r="O34" s="23">
        <v>200.81154194999999</v>
      </c>
      <c r="P34" s="32">
        <f t="shared" si="12"/>
        <v>192.73463070935713</v>
      </c>
      <c r="Q34" s="17">
        <f t="shared" si="13"/>
        <v>155.82684807199999</v>
      </c>
      <c r="R34" s="17">
        <f t="shared" si="14"/>
        <v>222.234058957</v>
      </c>
      <c r="S34" s="18">
        <f t="shared" si="15"/>
        <v>11.264158537155193</v>
      </c>
      <c r="T34" s="18">
        <f t="shared" si="6"/>
        <v>-19.149533481097066</v>
      </c>
      <c r="U34" s="18">
        <f t="shared" si="7"/>
        <v>15.305722764544512</v>
      </c>
      <c r="V34" s="18">
        <f t="shared" si="8"/>
        <v>34.455256245641579</v>
      </c>
      <c r="W34" s="11">
        <v>33</v>
      </c>
      <c r="X34" s="34">
        <f t="shared" si="0"/>
        <v>190.25842687050002</v>
      </c>
      <c r="Y34" s="17">
        <f t="shared" si="1"/>
        <v>155.82684807199999</v>
      </c>
      <c r="Z34" s="17">
        <f t="shared" si="2"/>
        <v>222.234058957</v>
      </c>
      <c r="AA34" s="31">
        <f t="shared" si="3"/>
        <v>13.661446787610831</v>
      </c>
      <c r="AB34" s="18">
        <f t="shared" si="9"/>
        <v>-18.097268733298193</v>
      </c>
      <c r="AC34" s="18">
        <f t="shared" si="10"/>
        <v>16.806420936227056</v>
      </c>
      <c r="AD34" s="18">
        <f t="shared" si="11"/>
        <v>34.903689669525249</v>
      </c>
      <c r="AE34" s="9">
        <f t="shared" si="4"/>
        <v>190.25842687050002</v>
      </c>
      <c r="AF34" s="43"/>
    </row>
    <row r="35" spans="1:32" x14ac:dyDescent="0.3">
      <c r="A35" s="11">
        <v>34</v>
      </c>
      <c r="B35" s="23">
        <v>57.554671202000002</v>
      </c>
      <c r="C35" s="23">
        <v>55.402721088</v>
      </c>
      <c r="D35" s="23">
        <v>57.207709750999996</v>
      </c>
      <c r="E35" s="23">
        <v>61.159705215999999</v>
      </c>
      <c r="F35" s="23">
        <v>67.839999999999989</v>
      </c>
      <c r="G35" s="23">
        <v>48.042811790999998</v>
      </c>
      <c r="H35" s="23">
        <v>66.319138321999986</v>
      </c>
      <c r="I35" s="23">
        <v>55.426303854999993</v>
      </c>
      <c r="J35" s="23">
        <v>63.725714285000002</v>
      </c>
      <c r="K35" s="23">
        <v>61.296349206000002</v>
      </c>
      <c r="L35" s="23">
        <v>57.039274377000005</v>
      </c>
      <c r="M35" s="23">
        <v>49.322448979999997</v>
      </c>
      <c r="N35" s="23">
        <v>57.503265306000003</v>
      </c>
      <c r="O35" s="23">
        <v>57.393197279000006</v>
      </c>
      <c r="P35" s="32">
        <f t="shared" si="12"/>
        <v>58.230950761285712</v>
      </c>
      <c r="Q35" s="17">
        <f t="shared" si="13"/>
        <v>48.042811790999998</v>
      </c>
      <c r="R35" s="17">
        <f t="shared" si="14"/>
        <v>67.839999999999989</v>
      </c>
      <c r="S35" s="18">
        <f t="shared" si="15"/>
        <v>9.6336084005498499</v>
      </c>
      <c r="T35" s="18">
        <f t="shared" si="6"/>
        <v>-17.4960889992186</v>
      </c>
      <c r="U35" s="18">
        <f t="shared" si="7"/>
        <v>16.50161831996526</v>
      </c>
      <c r="V35" s="18">
        <f t="shared" si="8"/>
        <v>33.99770731918386</v>
      </c>
      <c r="W35" s="11">
        <v>34</v>
      </c>
      <c r="X35" s="34">
        <f t="shared" si="0"/>
        <v>58.10118480725</v>
      </c>
      <c r="Y35" s="17">
        <f t="shared" si="1"/>
        <v>48.042811790999998</v>
      </c>
      <c r="Z35" s="17">
        <f t="shared" si="2"/>
        <v>67.839999999999989</v>
      </c>
      <c r="AA35" s="31">
        <f t="shared" si="3"/>
        <v>12.590980178886884</v>
      </c>
      <c r="AB35" s="18">
        <f t="shared" si="9"/>
        <v>-17.311820833978757</v>
      </c>
      <c r="AC35" s="18">
        <f t="shared" si="10"/>
        <v>16.761818584351417</v>
      </c>
      <c r="AD35" s="18">
        <f t="shared" si="11"/>
        <v>34.073639418330174</v>
      </c>
      <c r="AE35" s="9">
        <f t="shared" si="4"/>
        <v>58.10118480725</v>
      </c>
      <c r="AF35" s="43"/>
    </row>
    <row r="36" spans="1:32" x14ac:dyDescent="0.3">
      <c r="A36" s="11">
        <v>35</v>
      </c>
      <c r="B36" s="23">
        <v>33.71521542</v>
      </c>
      <c r="C36" s="23">
        <v>32.985396825000002</v>
      </c>
      <c r="D36" s="23">
        <v>35.399183672999996</v>
      </c>
      <c r="E36" s="23">
        <v>36.842358277000002</v>
      </c>
      <c r="F36" s="23">
        <v>38.582925170000003</v>
      </c>
      <c r="G36" s="23">
        <v>33.047709750000003</v>
      </c>
      <c r="H36" s="23">
        <v>36.464897958999998</v>
      </c>
      <c r="I36" s="23">
        <v>40.071201813999998</v>
      </c>
      <c r="J36" s="23">
        <v>36.982131519999996</v>
      </c>
      <c r="K36" s="23">
        <v>38.907301586999999</v>
      </c>
      <c r="L36" s="23">
        <v>38.087346939</v>
      </c>
      <c r="M36" s="23">
        <v>34.912290249999998</v>
      </c>
      <c r="N36" s="23">
        <v>36.493061225000005</v>
      </c>
      <c r="O36" s="23">
        <v>33.805351473999998</v>
      </c>
      <c r="P36" s="32">
        <f t="shared" si="12"/>
        <v>36.164026563071431</v>
      </c>
      <c r="Q36" s="17">
        <f t="shared" si="13"/>
        <v>32.985396825000002</v>
      </c>
      <c r="R36" s="17">
        <f t="shared" si="14"/>
        <v>40.071201813999998</v>
      </c>
      <c r="S36" s="18">
        <f t="shared" si="15"/>
        <v>6.2867540612036947</v>
      </c>
      <c r="T36" s="18">
        <f t="shared" si="6"/>
        <v>-8.7894796021338379</v>
      </c>
      <c r="U36" s="18">
        <f t="shared" si="7"/>
        <v>10.804038217686582</v>
      </c>
      <c r="V36" s="18">
        <f t="shared" si="8"/>
        <v>19.59351781982042</v>
      </c>
      <c r="W36" s="11">
        <v>35</v>
      </c>
      <c r="X36" s="34">
        <f t="shared" si="0"/>
        <v>36.476760204000001</v>
      </c>
      <c r="Y36" s="17">
        <f t="shared" si="1"/>
        <v>32.985396825000002</v>
      </c>
      <c r="Z36" s="17">
        <f t="shared" si="2"/>
        <v>40.071201813999998</v>
      </c>
      <c r="AA36" s="31">
        <f t="shared" si="3"/>
        <v>7.3116972536501095</v>
      </c>
      <c r="AB36" s="18">
        <f t="shared" si="9"/>
        <v>-9.5714733421339844</v>
      </c>
      <c r="AC36" s="18">
        <f t="shared" si="10"/>
        <v>9.8540593788969204</v>
      </c>
      <c r="AD36" s="18">
        <f t="shared" si="11"/>
        <v>19.425532721030905</v>
      </c>
      <c r="AE36" s="9">
        <f t="shared" si="4"/>
        <v>36.476760204000001</v>
      </c>
      <c r="AF36" s="43"/>
    </row>
    <row r="37" spans="1:32" x14ac:dyDescent="0.3">
      <c r="A37" s="11">
        <v>36</v>
      </c>
      <c r="B37" s="23">
        <v>51.928503401</v>
      </c>
      <c r="C37" s="23">
        <v>43.930294784000004</v>
      </c>
      <c r="D37" s="23">
        <v>56.915873015999999</v>
      </c>
      <c r="E37" s="23">
        <v>60.518458049000003</v>
      </c>
      <c r="F37" s="23">
        <v>52.030725622999995</v>
      </c>
      <c r="G37" s="23">
        <v>53.028095237999999</v>
      </c>
      <c r="H37" s="23">
        <v>51.254580499000006</v>
      </c>
      <c r="I37" s="23">
        <v>55.944852607999998</v>
      </c>
      <c r="J37" s="23">
        <v>51.237732426999997</v>
      </c>
      <c r="K37" s="23">
        <v>76.733356008999991</v>
      </c>
      <c r="L37" s="23">
        <v>74.788299319000004</v>
      </c>
      <c r="M37" s="23">
        <v>69.090068026999987</v>
      </c>
      <c r="N37" s="23">
        <v>67.316371881999999</v>
      </c>
      <c r="O37" s="23">
        <v>70.20988662100001</v>
      </c>
      <c r="P37" s="32">
        <f t="shared" si="12"/>
        <v>59.63764982164286</v>
      </c>
      <c r="Q37" s="17">
        <f t="shared" si="13"/>
        <v>43.930294784000004</v>
      </c>
      <c r="R37" s="17">
        <f t="shared" si="14"/>
        <v>76.733356008999991</v>
      </c>
      <c r="S37" s="18">
        <f t="shared" si="15"/>
        <v>17.10156396855578</v>
      </c>
      <c r="T37" s="18">
        <f t="shared" si="6"/>
        <v>-26.337984619814051</v>
      </c>
      <c r="U37" s="18">
        <f t="shared" si="7"/>
        <v>28.665962254523635</v>
      </c>
      <c r="V37" s="18">
        <f t="shared" si="8"/>
        <v>55.003946874337686</v>
      </c>
      <c r="W37" s="11">
        <v>36</v>
      </c>
      <c r="X37" s="34">
        <f t="shared" si="0"/>
        <v>57.816303854624998</v>
      </c>
      <c r="Y37" s="17">
        <f t="shared" si="1"/>
        <v>43.930294784000004</v>
      </c>
      <c r="Z37" s="17">
        <f t="shared" si="2"/>
        <v>76.733356008999991</v>
      </c>
      <c r="AA37" s="31">
        <f t="shared" si="3"/>
        <v>18.351565067397249</v>
      </c>
      <c r="AB37" s="18">
        <f t="shared" si="9"/>
        <v>-24.017462454086271</v>
      </c>
      <c r="AC37" s="18">
        <f t="shared" si="10"/>
        <v>32.719234702274605</v>
      </c>
      <c r="AD37" s="18">
        <f t="shared" si="11"/>
        <v>56.736697156360876</v>
      </c>
      <c r="AE37" s="9">
        <f t="shared" si="4"/>
        <v>57.816303854624998</v>
      </c>
      <c r="AF37" s="43"/>
    </row>
    <row r="38" spans="1:32" x14ac:dyDescent="0.3">
      <c r="A38" s="11">
        <v>37</v>
      </c>
      <c r="B38" s="23">
        <v>103.46521542000001</v>
      </c>
      <c r="C38" s="23">
        <v>107.685283447</v>
      </c>
      <c r="D38" s="23">
        <v>89.939909297</v>
      </c>
      <c r="E38" s="23">
        <v>90.721904762000008</v>
      </c>
      <c r="F38" s="23">
        <v>121.603854875</v>
      </c>
      <c r="G38" s="23">
        <v>113.123061225</v>
      </c>
      <c r="H38" s="23">
        <v>112.553968254</v>
      </c>
      <c r="I38" s="23">
        <v>123.46242630399999</v>
      </c>
      <c r="J38" s="23">
        <v>107.728253968</v>
      </c>
      <c r="K38" s="23">
        <v>130.20600907100001</v>
      </c>
      <c r="L38" s="23">
        <v>136.97172335599998</v>
      </c>
      <c r="M38" s="23">
        <v>96.961133786999994</v>
      </c>
      <c r="N38" s="23">
        <v>136.89147392300001</v>
      </c>
      <c r="O38" s="23">
        <v>130.01458049899998</v>
      </c>
      <c r="P38" s="32">
        <f t="shared" si="12"/>
        <v>114.380628442</v>
      </c>
      <c r="Q38" s="17">
        <f t="shared" si="13"/>
        <v>89.939909297</v>
      </c>
      <c r="R38" s="17">
        <f t="shared" si="14"/>
        <v>136.97172335599998</v>
      </c>
      <c r="S38" s="18">
        <f t="shared" si="15"/>
        <v>13.972152530564742</v>
      </c>
      <c r="T38" s="18">
        <f t="shared" si="6"/>
        <v>-21.367883249035799</v>
      </c>
      <c r="U38" s="18">
        <f t="shared" si="7"/>
        <v>19.750805028541564</v>
      </c>
      <c r="V38" s="18">
        <f t="shared" si="8"/>
        <v>41.118688277577363</v>
      </c>
      <c r="W38" s="11">
        <v>37</v>
      </c>
      <c r="X38" s="34">
        <f t="shared" si="0"/>
        <v>112.03970521562501</v>
      </c>
      <c r="Y38" s="17">
        <f t="shared" si="1"/>
        <v>90.721904762000008</v>
      </c>
      <c r="Z38" s="17">
        <f t="shared" si="2"/>
        <v>130.20600907100001</v>
      </c>
      <c r="AA38" s="31">
        <f t="shared" si="3"/>
        <v>11.946989065469115</v>
      </c>
      <c r="AB38" s="18">
        <f t="shared" si="9"/>
        <v>-19.027005125190229</v>
      </c>
      <c r="AC38" s="18">
        <f t="shared" si="10"/>
        <v>16.214166058731777</v>
      </c>
      <c r="AD38" s="18">
        <f t="shared" si="11"/>
        <v>35.241171183922006</v>
      </c>
      <c r="AE38" s="9">
        <f t="shared" si="4"/>
        <v>112.03970521562501</v>
      </c>
      <c r="AF38" s="43"/>
    </row>
    <row r="39" spans="1:32" x14ac:dyDescent="0.3">
      <c r="A39" s="11">
        <v>38</v>
      </c>
      <c r="B39" s="23">
        <v>170.04437641699997</v>
      </c>
      <c r="C39" s="23">
        <v>158.22015873000001</v>
      </c>
      <c r="D39" s="23">
        <v>154.88346938700002</v>
      </c>
      <c r="E39" s="23">
        <v>175.90201814100001</v>
      </c>
      <c r="F39" s="23">
        <v>147.05081632700001</v>
      </c>
      <c r="G39" s="23">
        <v>150.33523809499999</v>
      </c>
      <c r="H39" s="23">
        <v>145.96739229000002</v>
      </c>
      <c r="I39" s="23">
        <v>158.46823129299997</v>
      </c>
      <c r="J39" s="23">
        <v>144.91573696099999</v>
      </c>
      <c r="K39" s="23">
        <v>163.912222222</v>
      </c>
      <c r="L39" s="23">
        <v>169.13977324300001</v>
      </c>
      <c r="M39" s="23">
        <v>131.92276644</v>
      </c>
      <c r="N39" s="23">
        <v>152.858412698</v>
      </c>
      <c r="O39" s="23">
        <v>193.98643990899998</v>
      </c>
      <c r="P39" s="32">
        <f t="shared" si="12"/>
        <v>158.40050372521429</v>
      </c>
      <c r="Q39" s="17">
        <f t="shared" si="13"/>
        <v>131.92276644</v>
      </c>
      <c r="R39" s="17">
        <f t="shared" si="14"/>
        <v>193.98643990899998</v>
      </c>
      <c r="S39" s="18">
        <f t="shared" si="15"/>
        <v>9.7934331703377211</v>
      </c>
      <c r="T39" s="18">
        <f t="shared" si="6"/>
        <v>-16.715690078326148</v>
      </c>
      <c r="U39" s="18">
        <f t="shared" si="7"/>
        <v>22.465797359785228</v>
      </c>
      <c r="V39" s="18">
        <f t="shared" si="8"/>
        <v>39.181487438111375</v>
      </c>
      <c r="W39" s="11">
        <v>38</v>
      </c>
      <c r="X39" s="34">
        <f t="shared" si="0"/>
        <v>153.97235544225001</v>
      </c>
      <c r="Y39" s="17">
        <f t="shared" si="1"/>
        <v>131.92276644</v>
      </c>
      <c r="Z39" s="17">
        <f t="shared" si="2"/>
        <v>175.90201814100001</v>
      </c>
      <c r="AA39" s="31">
        <f t="shared" si="3"/>
        <v>8.6069477330757085</v>
      </c>
      <c r="AB39" s="18">
        <f t="shared" si="9"/>
        <v>-14.32048560854814</v>
      </c>
      <c r="AC39" s="18">
        <f t="shared" si="10"/>
        <v>14.242597403775576</v>
      </c>
      <c r="AD39" s="18">
        <f t="shared" si="11"/>
        <v>28.563083012323716</v>
      </c>
      <c r="AE39" s="9">
        <f t="shared" si="4"/>
        <v>153.97235544225001</v>
      </c>
      <c r="AF39" s="43"/>
    </row>
    <row r="40" spans="1:32" x14ac:dyDescent="0.3">
      <c r="A40" s="11">
        <v>39</v>
      </c>
      <c r="B40" s="23">
        <v>77.198367347000001</v>
      </c>
      <c r="C40" s="23">
        <v>88.020294785000004</v>
      </c>
      <c r="D40" s="23">
        <v>96.883265305999998</v>
      </c>
      <c r="E40" s="23">
        <v>87.307029478000004</v>
      </c>
      <c r="F40" s="23">
        <v>92.528979591999999</v>
      </c>
      <c r="G40" s="23">
        <v>86.031791382999998</v>
      </c>
      <c r="H40" s="23">
        <v>84.141678003999999</v>
      </c>
      <c r="I40" s="23">
        <v>92.487346938000002</v>
      </c>
      <c r="J40" s="23">
        <v>81.634104308999994</v>
      </c>
      <c r="K40" s="23">
        <v>95.954988662000005</v>
      </c>
      <c r="L40" s="23">
        <v>95.270022676000011</v>
      </c>
      <c r="M40" s="23">
        <v>78.242539681999986</v>
      </c>
      <c r="N40" s="23">
        <v>90.480907029999997</v>
      </c>
      <c r="O40" s="23">
        <v>93.601088435999998</v>
      </c>
      <c r="P40" s="32">
        <f t="shared" si="12"/>
        <v>88.555885973428573</v>
      </c>
      <c r="Q40" s="17">
        <f t="shared" si="13"/>
        <v>77.198367347000001</v>
      </c>
      <c r="R40" s="17">
        <f t="shared" si="14"/>
        <v>96.883265305999998</v>
      </c>
      <c r="S40" s="18">
        <f t="shared" si="15"/>
        <v>7.2816028342737678</v>
      </c>
      <c r="T40" s="18">
        <f t="shared" si="6"/>
        <v>-12.825255488761556</v>
      </c>
      <c r="U40" s="18">
        <f t="shared" si="7"/>
        <v>9.4035300319507513</v>
      </c>
      <c r="V40" s="18">
        <f t="shared" si="8"/>
        <v>22.228785520712307</v>
      </c>
      <c r="W40" s="11">
        <v>39</v>
      </c>
      <c r="X40" s="34">
        <f t="shared" si="0"/>
        <v>88.089331065500005</v>
      </c>
      <c r="Y40" s="17">
        <f t="shared" si="1"/>
        <v>78.242539681999986</v>
      </c>
      <c r="Z40" s="17">
        <f t="shared" si="2"/>
        <v>95.954988662000005</v>
      </c>
      <c r="AA40" s="31">
        <f t="shared" si="3"/>
        <v>6.3397122193543556</v>
      </c>
      <c r="AB40" s="18">
        <f t="shared" si="9"/>
        <v>-11.178188396252324</v>
      </c>
      <c r="AC40" s="18">
        <f t="shared" si="10"/>
        <v>8.9291830251853952</v>
      </c>
      <c r="AD40" s="18">
        <f t="shared" si="11"/>
        <v>20.107371421437719</v>
      </c>
      <c r="AE40" s="9">
        <f t="shared" si="4"/>
        <v>88.089331065500005</v>
      </c>
      <c r="AF40" s="43"/>
    </row>
    <row r="41" spans="1:32" x14ac:dyDescent="0.3">
      <c r="A41" s="11">
        <v>40</v>
      </c>
      <c r="B41" s="23">
        <v>349.75340136099999</v>
      </c>
      <c r="C41" s="23">
        <v>377.22040816299995</v>
      </c>
      <c r="D41" s="23">
        <v>361.917823129</v>
      </c>
      <c r="E41" s="23">
        <v>407.46664399099996</v>
      </c>
      <c r="F41" s="23">
        <v>401.83673469399997</v>
      </c>
      <c r="G41" s="23">
        <v>361.39990929699997</v>
      </c>
      <c r="H41" s="23">
        <v>429.80902494400004</v>
      </c>
      <c r="I41" s="23">
        <v>365.74208616800001</v>
      </c>
      <c r="J41" s="23">
        <v>439.88752834500002</v>
      </c>
      <c r="K41" s="23">
        <v>369.91712018100003</v>
      </c>
      <c r="L41" s="23">
        <v>371.45215419499993</v>
      </c>
      <c r="M41" s="23">
        <v>321.68344671199998</v>
      </c>
      <c r="N41" s="23">
        <v>370.96569161000002</v>
      </c>
      <c r="O41" s="23">
        <v>387.75941043100005</v>
      </c>
      <c r="P41" s="32">
        <f t="shared" si="12"/>
        <v>379.77224165864288</v>
      </c>
      <c r="Q41" s="17">
        <f t="shared" si="13"/>
        <v>321.68344671199998</v>
      </c>
      <c r="R41" s="17">
        <f t="shared" si="14"/>
        <v>439.88752834500002</v>
      </c>
      <c r="S41" s="18">
        <f t="shared" si="15"/>
        <v>8.267044387324713</v>
      </c>
      <c r="T41" s="18">
        <f t="shared" si="6"/>
        <v>-15.2956926743624</v>
      </c>
      <c r="U41" s="18">
        <f t="shared" si="7"/>
        <v>15.829299799217964</v>
      </c>
      <c r="V41" s="18">
        <f t="shared" si="8"/>
        <v>31.124992473580363</v>
      </c>
      <c r="W41" s="11">
        <v>40</v>
      </c>
      <c r="X41" s="34">
        <f t="shared" si="0"/>
        <v>379.38442176875003</v>
      </c>
      <c r="Y41" s="17">
        <f t="shared" si="1"/>
        <v>321.68344671199998</v>
      </c>
      <c r="Z41" s="17">
        <f t="shared" si="2"/>
        <v>429.80902494400004</v>
      </c>
      <c r="AA41" s="31">
        <f t="shared" si="3"/>
        <v>8.7809941840575387</v>
      </c>
      <c r="AB41" s="18">
        <f t="shared" si="9"/>
        <v>-15.20910499902422</v>
      </c>
      <c r="AC41" s="18">
        <f t="shared" si="10"/>
        <v>13.29116333774661</v>
      </c>
      <c r="AD41" s="18">
        <f t="shared" si="11"/>
        <v>28.50026833677083</v>
      </c>
      <c r="AE41" s="9">
        <f t="shared" si="4"/>
        <v>379.38442176875003</v>
      </c>
      <c r="AF41" s="43"/>
    </row>
    <row r="42" spans="1:32" s="28" customFormat="1" x14ac:dyDescent="0.3">
      <c r="A42" s="61" t="s">
        <v>89</v>
      </c>
      <c r="B42" s="37">
        <f>SUM(B2:B41)</f>
        <v>3189.9854983039995</v>
      </c>
      <c r="C42" s="37">
        <f>SUM(C2:C41)</f>
        <v>3110.231154053</v>
      </c>
      <c r="D42" s="37">
        <f>SUM(D2:D41)</f>
        <v>2902.1525429420008</v>
      </c>
      <c r="E42" s="37">
        <f>SUM(E2:E41)</f>
        <v>3020.5572202400008</v>
      </c>
      <c r="F42" s="37">
        <f>SUM(F2:F41)</f>
        <v>2967.3844974489998</v>
      </c>
      <c r="G42" s="37">
        <f t="shared" ref="G42:O42" si="16">SUM(G2:G41)</f>
        <v>2904.6792998820001</v>
      </c>
      <c r="H42" s="37">
        <f t="shared" si="16"/>
        <v>3372.1300398250009</v>
      </c>
      <c r="I42" s="37">
        <f t="shared" si="16"/>
        <v>3274.8122448969998</v>
      </c>
      <c r="J42" s="37">
        <f t="shared" si="16"/>
        <v>3260.2725154520003</v>
      </c>
      <c r="K42" s="37">
        <f t="shared" si="16"/>
        <v>3234.1158810940001</v>
      </c>
      <c r="L42" s="37">
        <f t="shared" si="16"/>
        <v>3182.5084413259997</v>
      </c>
      <c r="M42" s="37">
        <f t="shared" si="16"/>
        <v>2736.838792943</v>
      </c>
      <c r="N42" s="37">
        <f t="shared" si="16"/>
        <v>3130.5329614539996</v>
      </c>
      <c r="O42" s="37">
        <f t="shared" si="16"/>
        <v>3274.9166364769994</v>
      </c>
      <c r="P42" s="27">
        <f t="shared" si="12"/>
        <v>3111.5084090241435</v>
      </c>
      <c r="Q42" s="6">
        <f t="shared" si="13"/>
        <v>2736.838792943</v>
      </c>
      <c r="R42" s="6">
        <f t="shared" si="14"/>
        <v>3372.1300398250009</v>
      </c>
      <c r="S42" s="7">
        <f t="shared" si="15"/>
        <v>5.8181857122838849</v>
      </c>
      <c r="T42" s="7">
        <f t="shared" si="6"/>
        <v>-12.04141422194165</v>
      </c>
      <c r="U42" s="7">
        <f t="shared" si="7"/>
        <v>8.376054200753245</v>
      </c>
      <c r="V42" s="7">
        <f t="shared" si="8"/>
        <v>20.417468422694895</v>
      </c>
      <c r="X42" s="33">
        <f t="shared" si="0"/>
        <v>3077.5936412978749</v>
      </c>
      <c r="Y42" s="6">
        <f t="shared" si="1"/>
        <v>2736.838792943</v>
      </c>
      <c r="Z42" s="6">
        <f t="shared" si="2"/>
        <v>3372.1300398250009</v>
      </c>
      <c r="AA42" s="14">
        <f t="shared" si="3"/>
        <v>6.8667411293251446</v>
      </c>
      <c r="AB42" s="7">
        <f>Y42/X42*100-100</f>
        <v>-11.072119586625234</v>
      </c>
      <c r="AC42" s="7">
        <f>Z42/X42*100-100</f>
        <v>9.5703472536066982</v>
      </c>
      <c r="AD42" s="7">
        <f>AC42-AB42</f>
        <v>20.642466840231933</v>
      </c>
      <c r="AE42" s="7"/>
    </row>
    <row r="43" spans="1:32" x14ac:dyDescent="0.3">
      <c r="A43" s="2"/>
      <c r="B43" s="4" t="s">
        <v>4</v>
      </c>
      <c r="C43" s="10" t="s">
        <v>5</v>
      </c>
      <c r="D43" s="10" t="s">
        <v>15</v>
      </c>
      <c r="E43" s="10" t="s">
        <v>6</v>
      </c>
      <c r="F43" s="10" t="s">
        <v>7</v>
      </c>
      <c r="G43" s="4" t="s">
        <v>8</v>
      </c>
      <c r="H43" s="10" t="s">
        <v>9</v>
      </c>
      <c r="I43" s="10" t="s">
        <v>10</v>
      </c>
      <c r="J43" s="10" t="s">
        <v>16</v>
      </c>
      <c r="K43" s="10" t="s">
        <v>11</v>
      </c>
      <c r="L43" s="7" t="s">
        <v>12</v>
      </c>
      <c r="M43" s="7" t="s">
        <v>13</v>
      </c>
      <c r="N43" s="7" t="s">
        <v>17</v>
      </c>
      <c r="O43" s="7" t="s">
        <v>14</v>
      </c>
      <c r="P43" s="27" t="s">
        <v>18</v>
      </c>
      <c r="Q43" s="6" t="s">
        <v>19</v>
      </c>
      <c r="R43" s="6" t="s">
        <v>20</v>
      </c>
      <c r="S43" s="7" t="s">
        <v>21</v>
      </c>
      <c r="T43" s="7" t="s">
        <v>22</v>
      </c>
      <c r="U43" s="7" t="s">
        <v>23</v>
      </c>
      <c r="V43" s="7" t="s">
        <v>24</v>
      </c>
      <c r="W43" s="7"/>
      <c r="X43" s="33" t="s">
        <v>25</v>
      </c>
      <c r="Y43" s="6" t="s">
        <v>26</v>
      </c>
      <c r="Z43" s="6" t="s">
        <v>27</v>
      </c>
      <c r="AA43" s="7" t="s">
        <v>28</v>
      </c>
      <c r="AB43" s="7" t="s">
        <v>29</v>
      </c>
      <c r="AC43" s="7" t="s">
        <v>30</v>
      </c>
      <c r="AD43" s="7" t="s">
        <v>31</v>
      </c>
    </row>
  </sheetData>
  <conditionalFormatting sqref="B5:O5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O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O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O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O9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O10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O1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O1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O1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O1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O1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O1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O1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O1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O2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O2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O2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O2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O2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O2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O2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O2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O2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O3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O3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O3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O3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O3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O3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O3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:O3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:O3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:O3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:O4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:O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O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O29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O3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O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O15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:O42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4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:AA42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DEF0E-A706-457B-87B7-708972071696}">
  <dimension ref="A1:Z297"/>
  <sheetViews>
    <sheetView zoomScale="55" zoomScaleNormal="55" workbookViewId="0"/>
  </sheetViews>
  <sheetFormatPr baseColWidth="10" defaultRowHeight="14.4" x14ac:dyDescent="0.3"/>
  <cols>
    <col min="1" max="1" width="22.77734375" style="5" bestFit="1" customWidth="1"/>
    <col min="2" max="2" width="29.77734375" bestFit="1" customWidth="1"/>
    <col min="3" max="3" width="28.21875" bestFit="1" customWidth="1"/>
    <col min="4" max="4" width="24.21875" bestFit="1" customWidth="1"/>
    <col min="5" max="5" width="29.77734375" bestFit="1" customWidth="1"/>
    <col min="6" max="6" width="37.21875" bestFit="1" customWidth="1"/>
    <col min="7" max="7" width="38.44140625" bestFit="1" customWidth="1"/>
    <col min="8" max="8" width="29.77734375" bestFit="1" customWidth="1"/>
    <col min="9" max="9" width="24.21875" bestFit="1" customWidth="1"/>
    <col min="10" max="10" width="29.77734375" bestFit="1" customWidth="1"/>
    <col min="11" max="12" width="24.77734375" bestFit="1" customWidth="1"/>
    <col min="13" max="13" width="29.77734375" bestFit="1" customWidth="1"/>
    <col min="14" max="15" width="24.77734375" bestFit="1" customWidth="1"/>
    <col min="16" max="16" width="24" style="39" bestFit="1" customWidth="1"/>
    <col min="17" max="17" width="22.21875" style="2" bestFit="1" customWidth="1"/>
    <col min="18" max="18" width="22.77734375" style="2" bestFit="1" customWidth="1"/>
    <col min="19" max="19" width="24.21875" style="2" bestFit="1" customWidth="1"/>
    <col min="20" max="20" width="18.21875" style="2" bestFit="1" customWidth="1"/>
    <col min="21" max="21" width="5.21875" style="2" bestFit="1" customWidth="1"/>
    <col min="22" max="22" width="27.77734375" bestFit="1" customWidth="1"/>
    <col min="23" max="24" width="27.21875" bestFit="1" customWidth="1"/>
    <col min="25" max="25" width="25.44140625" bestFit="1" customWidth="1"/>
    <col min="26" max="26" width="5.21875" style="2" bestFit="1" customWidth="1"/>
  </cols>
  <sheetData>
    <row r="1" spans="1:26" x14ac:dyDescent="0.3">
      <c r="A1" s="30" t="s">
        <v>32</v>
      </c>
      <c r="B1" s="4" t="s">
        <v>4</v>
      </c>
      <c r="C1" s="10" t="s">
        <v>5</v>
      </c>
      <c r="D1" s="10" t="s">
        <v>15</v>
      </c>
      <c r="E1" s="10" t="s">
        <v>6</v>
      </c>
      <c r="F1" s="10" t="s">
        <v>7</v>
      </c>
      <c r="G1" s="4" t="s">
        <v>8</v>
      </c>
      <c r="H1" s="10" t="s">
        <v>9</v>
      </c>
      <c r="I1" s="10" t="s">
        <v>10</v>
      </c>
      <c r="J1" s="10" t="s">
        <v>16</v>
      </c>
      <c r="K1" s="10" t="s">
        <v>11</v>
      </c>
      <c r="L1" s="7" t="s">
        <v>12</v>
      </c>
      <c r="M1" s="7" t="s">
        <v>13</v>
      </c>
      <c r="N1" s="7" t="s">
        <v>17</v>
      </c>
      <c r="O1" s="7" t="s">
        <v>14</v>
      </c>
      <c r="P1" s="37" t="s">
        <v>50</v>
      </c>
      <c r="Q1" s="6" t="s">
        <v>49</v>
      </c>
      <c r="R1" s="6" t="s">
        <v>48</v>
      </c>
      <c r="S1" s="6" t="s">
        <v>77</v>
      </c>
      <c r="T1" s="6" t="s">
        <v>78</v>
      </c>
      <c r="U1" s="7"/>
      <c r="V1" s="7" t="s">
        <v>47</v>
      </c>
      <c r="W1" s="7" t="s">
        <v>46</v>
      </c>
      <c r="X1" s="7" t="s">
        <v>45</v>
      </c>
      <c r="Y1" s="7" t="s">
        <v>44</v>
      </c>
      <c r="Z1" s="7"/>
    </row>
    <row r="2" spans="1:26" x14ac:dyDescent="0.3">
      <c r="A2" s="11">
        <v>1</v>
      </c>
      <c r="B2" s="3">
        <v>8.0900294174768511E-4</v>
      </c>
      <c r="C2" s="3">
        <v>7.3232132523148147E-4</v>
      </c>
      <c r="D2" s="3">
        <v>6.8166666666666679E-4</v>
      </c>
      <c r="E2" s="3">
        <v>6.2642047645833344E-4</v>
      </c>
      <c r="F2" s="3">
        <v>6.7050925925925926E-4</v>
      </c>
      <c r="G2" s="3">
        <v>6.7122395833333335E-4</v>
      </c>
      <c r="H2" s="3">
        <v>7.1883969907407411E-4</v>
      </c>
      <c r="I2" s="3">
        <v>7.337577160532406E-4</v>
      </c>
      <c r="J2" s="3">
        <v>7.1677830825231479E-4</v>
      </c>
      <c r="K2" s="3">
        <v>7.2005377121527774E-4</v>
      </c>
      <c r="L2" s="3">
        <v>7.0950617283564818E-4</v>
      </c>
      <c r="M2" s="3">
        <v>6.8655864197916664E-4</v>
      </c>
      <c r="N2" s="3">
        <v>7.1240234375000004E-4</v>
      </c>
      <c r="O2" s="3">
        <v>7.0780864197916664E-4</v>
      </c>
      <c r="P2" s="45">
        <v>7.0691785163111778E-4</v>
      </c>
      <c r="Q2" s="3">
        <v>6.2642047645833344E-4</v>
      </c>
      <c r="R2" s="3">
        <v>8.0900294174768511E-4</v>
      </c>
      <c r="S2" s="43" t="s">
        <v>79</v>
      </c>
      <c r="T2" s="2" t="s">
        <v>105</v>
      </c>
      <c r="U2" s="11">
        <v>1</v>
      </c>
      <c r="V2" s="13">
        <v>5.8677880704014926</v>
      </c>
      <c r="W2" s="13">
        <v>-11.387090450049826</v>
      </c>
      <c r="X2" s="13">
        <v>14.440870304946984</v>
      </c>
      <c r="Y2" s="13">
        <v>25.827960754996809</v>
      </c>
      <c r="Z2" s="11">
        <v>1</v>
      </c>
    </row>
    <row r="3" spans="1:26" x14ac:dyDescent="0.3">
      <c r="A3" s="11">
        <v>2</v>
      </c>
      <c r="B3" s="3">
        <v>4.1032192197916668E-4</v>
      </c>
      <c r="C3" s="3">
        <v>3.6304196061342592E-4</v>
      </c>
      <c r="D3" s="3">
        <v>3.6005605946759256E-4</v>
      </c>
      <c r="E3" s="3">
        <v>3.6907438901620369E-4</v>
      </c>
      <c r="F3" s="3">
        <v>3.663779709490741E-4</v>
      </c>
      <c r="G3" s="3">
        <v>3.7745653817129629E-4</v>
      </c>
      <c r="H3" s="3">
        <v>4.261852271759259E-4</v>
      </c>
      <c r="I3" s="3">
        <v>4.069349962268519E-4</v>
      </c>
      <c r="J3" s="3">
        <v>3.8645675863425934E-4</v>
      </c>
      <c r="K3" s="3">
        <v>3.8840650457175926E-4</v>
      </c>
      <c r="L3" s="3">
        <v>3.5570672712962963E-4</v>
      </c>
      <c r="M3" s="3">
        <v>3.37037037037037E-4</v>
      </c>
      <c r="N3" s="3">
        <v>3.6005605946759256E-4</v>
      </c>
      <c r="O3" s="3">
        <v>3.7966322332175922E-4</v>
      </c>
      <c r="P3" s="45">
        <v>3.7762681241154097E-4</v>
      </c>
      <c r="Q3" s="3">
        <v>3.37037037037037E-4</v>
      </c>
      <c r="R3" s="3">
        <v>4.261852271759259E-4</v>
      </c>
      <c r="S3" s="43" t="s">
        <v>80</v>
      </c>
      <c r="T3" s="2" t="s">
        <v>83</v>
      </c>
      <c r="U3" s="11">
        <v>2</v>
      </c>
      <c r="V3" s="13">
        <v>6.4205386677540446</v>
      </c>
      <c r="W3" s="13">
        <v>-10.748647617285414</v>
      </c>
      <c r="X3" s="13">
        <v>12.858836599628304</v>
      </c>
      <c r="Y3" s="13">
        <v>23.607484216913718</v>
      </c>
      <c r="Z3" s="11">
        <v>2</v>
      </c>
    </row>
    <row r="4" spans="1:26" x14ac:dyDescent="0.3">
      <c r="A4" s="11">
        <v>3</v>
      </c>
      <c r="B4" s="3">
        <v>2.1925540123842596E-4</v>
      </c>
      <c r="C4" s="3">
        <v>2.1925540123842596E-4</v>
      </c>
      <c r="D4" s="3">
        <v>1.856814236111111E-4</v>
      </c>
      <c r="E4" s="3">
        <v>2.1448712384259256E-4</v>
      </c>
      <c r="F4" s="3">
        <v>2.4250000000000001E-4</v>
      </c>
      <c r="G4" s="3">
        <v>2.2770471643518517E-4</v>
      </c>
      <c r="H4" s="3">
        <v>2.2161458333333335E-4</v>
      </c>
      <c r="I4" s="3">
        <v>2.2777777777777778E-4</v>
      </c>
      <c r="J4" s="3">
        <v>2.2414617091435186E-4</v>
      </c>
      <c r="K4" s="3">
        <v>2.692925347222222E-4</v>
      </c>
      <c r="L4" s="3">
        <v>2.6135802468749998E-4</v>
      </c>
      <c r="M4" s="3">
        <v>2.5684027777777776E-4</v>
      </c>
      <c r="N4" s="3">
        <v>2.5440586420138892E-4</v>
      </c>
      <c r="O4" s="3">
        <v>2.7077329282407405E-4</v>
      </c>
      <c r="P4" s="45">
        <v>2.3536375661458334E-4</v>
      </c>
      <c r="Q4" s="3">
        <v>1.856814236111111E-4</v>
      </c>
      <c r="R4" s="3">
        <v>2.7077329282407405E-4</v>
      </c>
      <c r="S4" s="43" t="s">
        <v>106</v>
      </c>
      <c r="T4" s="2" t="s">
        <v>107</v>
      </c>
      <c r="U4" s="11">
        <v>3</v>
      </c>
      <c r="V4" s="13">
        <v>10.413704517974965</v>
      </c>
      <c r="W4" s="13">
        <v>-21.108744064120657</v>
      </c>
      <c r="X4" s="13">
        <v>15.044600204726976</v>
      </c>
      <c r="Y4" s="13">
        <v>36.153344268847633</v>
      </c>
      <c r="Z4" s="11">
        <v>3</v>
      </c>
    </row>
    <row r="5" spans="1:26" x14ac:dyDescent="0.3">
      <c r="A5" s="11">
        <v>4</v>
      </c>
      <c r="B5" s="3">
        <v>2.3237075616898149E-4</v>
      </c>
      <c r="C5" s="3">
        <v>1.8510561342592591E-4</v>
      </c>
      <c r="D5" s="3">
        <v>2.9905960648148147E-4</v>
      </c>
      <c r="E5" s="3">
        <v>2.8767361111111111E-4</v>
      </c>
      <c r="F5" s="3">
        <v>2.3830295138888886E-4</v>
      </c>
      <c r="G5" s="3">
        <v>1.9992283951388888E-4</v>
      </c>
      <c r="H5" s="3">
        <v>2.4496527777777776E-4</v>
      </c>
      <c r="I5" s="3">
        <v>3.037519290162037E-4</v>
      </c>
      <c r="J5" s="3">
        <v>2.5854938271990742E-4</v>
      </c>
      <c r="K5" s="3">
        <v>2.3661892361111114E-4</v>
      </c>
      <c r="L5" s="3">
        <v>2.3109302662037038E-4</v>
      </c>
      <c r="M5" s="3">
        <v>2.4491126542824075E-4</v>
      </c>
      <c r="N5" s="3">
        <v>2.0605709877314813E-4</v>
      </c>
      <c r="O5" s="3">
        <v>2.4988667052083335E-4</v>
      </c>
      <c r="P5" s="45">
        <v>2.4416206803984792E-4</v>
      </c>
      <c r="Q5" s="3">
        <v>1.8510561342592591E-4</v>
      </c>
      <c r="R5" s="3">
        <v>3.037519290162037E-4</v>
      </c>
      <c r="S5" s="43" t="s">
        <v>85</v>
      </c>
      <c r="T5" s="2" t="s">
        <v>108</v>
      </c>
      <c r="U5" s="11">
        <v>4</v>
      </c>
      <c r="V5" s="13">
        <v>14.366994526828647</v>
      </c>
      <c r="W5" s="13">
        <v>-24.187399413853186</v>
      </c>
      <c r="X5" s="13">
        <v>24.405863472056836</v>
      </c>
      <c r="Y5" s="13">
        <v>48.593262885910022</v>
      </c>
      <c r="Z5" s="11">
        <v>4</v>
      </c>
    </row>
    <row r="6" spans="1:26" x14ac:dyDescent="0.3">
      <c r="A6" s="11">
        <v>5</v>
      </c>
      <c r="B6" s="3">
        <v>5.9811728395833342E-4</v>
      </c>
      <c r="C6" s="3">
        <v>6.3020568093750007E-4</v>
      </c>
      <c r="D6" s="3">
        <v>8.4632716049768525E-4</v>
      </c>
      <c r="E6" s="3">
        <v>8.3046682098379622E-4</v>
      </c>
      <c r="F6" s="3">
        <v>6.3781081211805558E-4</v>
      </c>
      <c r="G6" s="3">
        <v>5.6051962769675925E-4</v>
      </c>
      <c r="H6" s="3">
        <v>8.1437765239583345E-4</v>
      </c>
      <c r="I6" s="3">
        <v>6.5157817321759271E-4</v>
      </c>
      <c r="J6" s="3">
        <v>7.3469135802083335E-4</v>
      </c>
      <c r="K6" s="3">
        <v>6.7795259452546293E-4</v>
      </c>
      <c r="L6" s="3">
        <v>6.9074074074074079E-4</v>
      </c>
      <c r="M6" s="3">
        <v>6.2306327160879631E-4</v>
      </c>
      <c r="N6" s="3">
        <v>6.9175925925925937E-4</v>
      </c>
      <c r="O6" s="3">
        <v>7.1618586033564814E-4</v>
      </c>
      <c r="P6" s="45">
        <v>6.9312830687830683E-4</v>
      </c>
      <c r="Q6" s="3">
        <v>5.6051962769675925E-4</v>
      </c>
      <c r="R6" s="3">
        <v>8.4632716049768525E-4</v>
      </c>
      <c r="S6" s="43" t="s">
        <v>81</v>
      </c>
      <c r="T6" s="2" t="s">
        <v>106</v>
      </c>
      <c r="U6" s="11">
        <v>5</v>
      </c>
      <c r="V6" s="13">
        <v>12.640775770160722</v>
      </c>
      <c r="W6" s="13">
        <v>-19.131909325531254</v>
      </c>
      <c r="X6" s="13">
        <v>22.102524467562333</v>
      </c>
      <c r="Y6" s="13">
        <v>41.234433793093586</v>
      </c>
      <c r="Z6" s="11">
        <v>5</v>
      </c>
    </row>
    <row r="7" spans="1:26" x14ac:dyDescent="0.3">
      <c r="A7" s="11">
        <v>6</v>
      </c>
      <c r="B7" s="3">
        <v>1.0535879629629628E-3</v>
      </c>
      <c r="C7" s="3">
        <v>1.0433304398148149E-3</v>
      </c>
      <c r="D7" s="3">
        <v>6.9655864197916667E-4</v>
      </c>
      <c r="E7" s="3">
        <v>7.3966266396990736E-4</v>
      </c>
      <c r="F7" s="3">
        <v>1.0287962962962961E-3</v>
      </c>
      <c r="G7" s="3">
        <v>9.6722222222222218E-4</v>
      </c>
      <c r="H7" s="3">
        <v>1.0050347222222223E-3</v>
      </c>
      <c r="I7" s="3">
        <v>9.7259934413194439E-4</v>
      </c>
      <c r="J7" s="3">
        <v>1.0000848765393518E-3</v>
      </c>
      <c r="K7" s="3">
        <v>8.8382716049768514E-4</v>
      </c>
      <c r="L7" s="3">
        <v>8.6969135802083338E-4</v>
      </c>
      <c r="M7" s="3">
        <v>8.0032624421296286E-4</v>
      </c>
      <c r="N7" s="3">
        <v>8.7932098765046299E-4</v>
      </c>
      <c r="O7" s="3">
        <v>8.8057990934027771E-4</v>
      </c>
      <c r="P7" s="45">
        <v>9.1575877356150773E-4</v>
      </c>
      <c r="Q7" s="3">
        <v>6.9655864197916667E-4</v>
      </c>
      <c r="R7" s="3">
        <v>1.0535879629629628E-3</v>
      </c>
      <c r="S7" s="43" t="s">
        <v>106</v>
      </c>
      <c r="T7" s="2" t="s">
        <v>105</v>
      </c>
      <c r="U7" s="11">
        <v>6</v>
      </c>
      <c r="V7" s="13">
        <v>12.380408511634867</v>
      </c>
      <c r="W7" s="13">
        <v>-23.936448976605774</v>
      </c>
      <c r="X7" s="13">
        <v>15.050818335643015</v>
      </c>
      <c r="Y7" s="13">
        <v>38.98726731224879</v>
      </c>
      <c r="Z7" s="11">
        <v>6</v>
      </c>
    </row>
    <row r="8" spans="1:26" x14ac:dyDescent="0.3">
      <c r="A8" s="11">
        <v>7</v>
      </c>
      <c r="B8" s="3">
        <v>3.6685185185185193E-4</v>
      </c>
      <c r="C8" s="3">
        <v>3.5501929012731484E-4</v>
      </c>
      <c r="D8" s="3">
        <v>2.1010175540509262E-4</v>
      </c>
      <c r="E8" s="3">
        <v>2.2096956982638891E-4</v>
      </c>
      <c r="F8" s="3">
        <v>3.4288194444444448E-4</v>
      </c>
      <c r="G8" s="3">
        <v>3.1861111111111109E-4</v>
      </c>
      <c r="H8" s="3">
        <v>2.9376157407407405E-4</v>
      </c>
      <c r="I8" s="3">
        <v>3.4996527777777782E-4</v>
      </c>
      <c r="J8" s="3">
        <v>2.835339506134259E-4</v>
      </c>
      <c r="K8" s="3">
        <v>2.4327160494212966E-4</v>
      </c>
      <c r="L8" s="3">
        <v>2.4487847222222223E-4</v>
      </c>
      <c r="M8" s="3">
        <v>2.7010030863425927E-4</v>
      </c>
      <c r="N8" s="3">
        <v>2.1675298996527776E-4</v>
      </c>
      <c r="O8" s="3">
        <v>2.4645254629629626E-4</v>
      </c>
      <c r="P8" s="45">
        <v>2.8308230337797621E-4</v>
      </c>
      <c r="Q8" s="3">
        <v>2.1010175540509262E-4</v>
      </c>
      <c r="R8" s="3">
        <v>3.6685185185185193E-4</v>
      </c>
      <c r="S8" s="43" t="s">
        <v>106</v>
      </c>
      <c r="T8" s="2" t="s">
        <v>105</v>
      </c>
      <c r="U8" s="11">
        <v>7</v>
      </c>
      <c r="V8" s="13">
        <v>19.535298568962641</v>
      </c>
      <c r="W8" s="13">
        <v>-25.780681837761776</v>
      </c>
      <c r="X8" s="13">
        <v>29.591941097789231</v>
      </c>
      <c r="Y8" s="13">
        <v>55.372622935551007</v>
      </c>
      <c r="Z8" s="11">
        <v>7</v>
      </c>
    </row>
    <row r="9" spans="1:26" x14ac:dyDescent="0.3">
      <c r="A9" s="11">
        <v>8</v>
      </c>
      <c r="B9" s="3">
        <v>1.0194003527777777E-4</v>
      </c>
      <c r="C9" s="3">
        <v>1.2244897958333333E-4</v>
      </c>
      <c r="D9" s="3">
        <v>1.271772906712963E-4</v>
      </c>
      <c r="E9" s="3">
        <v>1.18101746875E-4</v>
      </c>
      <c r="F9" s="3">
        <v>1.675600487152778E-4</v>
      </c>
      <c r="G9" s="3">
        <v>1.0563534055555554E-4</v>
      </c>
      <c r="H9" s="3">
        <v>1.1824452002314815E-4</v>
      </c>
      <c r="I9" s="3">
        <v>1.398914504050926E-4</v>
      </c>
      <c r="J9" s="3">
        <v>1.0704207608796295E-4</v>
      </c>
      <c r="K9" s="3">
        <v>1.3705488368055555E-4</v>
      </c>
      <c r="L9" s="3">
        <v>1.1399596876157408E-4</v>
      </c>
      <c r="M9" s="3">
        <v>1.450617283912037E-4</v>
      </c>
      <c r="N9" s="3">
        <v>1.052448139814815E-4</v>
      </c>
      <c r="O9" s="3">
        <v>1.1050170068287037E-4</v>
      </c>
      <c r="P9" s="45">
        <v>1.2285004169229497E-4</v>
      </c>
      <c r="Q9" s="3">
        <v>1.0194003527777777E-4</v>
      </c>
      <c r="R9" s="3">
        <v>1.675600487152778E-4</v>
      </c>
      <c r="S9" s="43" t="s">
        <v>109</v>
      </c>
      <c r="T9" s="2" t="s">
        <v>84</v>
      </c>
      <c r="U9" s="11">
        <v>8</v>
      </c>
      <c r="V9" s="13">
        <v>15.264426369917702</v>
      </c>
      <c r="W9" s="13">
        <v>-17.020756465749457</v>
      </c>
      <c r="X9" s="13">
        <v>36.393969759464056</v>
      </c>
      <c r="Y9" s="13">
        <v>53.414726225213514</v>
      </c>
      <c r="Z9" s="11">
        <v>8</v>
      </c>
    </row>
    <row r="10" spans="1:26" x14ac:dyDescent="0.3">
      <c r="A10" s="11">
        <v>9</v>
      </c>
      <c r="B10" s="3">
        <v>2.1686822877314818E-4</v>
      </c>
      <c r="C10" s="3">
        <v>2.4424366969907408E-4</v>
      </c>
      <c r="D10" s="3">
        <v>2.4451661837962964E-4</v>
      </c>
      <c r="E10" s="3">
        <v>2.6561843873842592E-4</v>
      </c>
      <c r="F10" s="3">
        <v>3.0530622743055554E-4</v>
      </c>
      <c r="G10" s="3">
        <v>2.7914777021990743E-4</v>
      </c>
      <c r="H10" s="3">
        <v>2.6419569371527777E-4</v>
      </c>
      <c r="I10" s="3">
        <v>2.5595710505787035E-4</v>
      </c>
      <c r="J10" s="3">
        <v>2.5278407659722226E-4</v>
      </c>
      <c r="K10" s="3">
        <v>2.4055177626157407E-4</v>
      </c>
      <c r="L10" s="3">
        <v>2.5470049130787037E-4</v>
      </c>
      <c r="M10" s="3">
        <v>2.7690959099537036E-4</v>
      </c>
      <c r="N10" s="3">
        <v>2.6032585873842591E-4</v>
      </c>
      <c r="O10" s="3">
        <v>2.5744520030092594E-4</v>
      </c>
      <c r="P10" s="45">
        <v>2.5846933901537696E-4</v>
      </c>
      <c r="Q10" s="3">
        <v>2.1686822877314818E-4</v>
      </c>
      <c r="R10" s="3">
        <v>3.0530622743055554E-4</v>
      </c>
      <c r="S10" s="43" t="s">
        <v>105</v>
      </c>
      <c r="T10" s="2" t="s">
        <v>84</v>
      </c>
      <c r="U10" s="11">
        <v>9</v>
      </c>
      <c r="V10" s="13">
        <v>7.9949721664171216</v>
      </c>
      <c r="W10" s="13">
        <v>-16.095181889157786</v>
      </c>
      <c r="X10" s="13">
        <v>18.120868259887544</v>
      </c>
      <c r="Y10" s="13">
        <v>34.21605014904533</v>
      </c>
      <c r="Z10" s="11">
        <v>9</v>
      </c>
    </row>
    <row r="11" spans="1:26" x14ac:dyDescent="0.3">
      <c r="A11" s="11">
        <v>10</v>
      </c>
      <c r="B11" s="3">
        <v>1.4771990740740742E-4</v>
      </c>
      <c r="C11" s="3">
        <v>1.4861111111111111E-4</v>
      </c>
      <c r="D11" s="3">
        <v>1.3276234568287038E-4</v>
      </c>
      <c r="E11" s="3">
        <v>1.2031249999999999E-4</v>
      </c>
      <c r="F11" s="3">
        <v>1.6921344521990742E-4</v>
      </c>
      <c r="G11" s="3">
        <v>1.9506172839120372E-4</v>
      </c>
      <c r="H11" s="3">
        <v>1.7491825810185186E-4</v>
      </c>
      <c r="I11" s="3">
        <v>1.9645543981481483E-4</v>
      </c>
      <c r="J11" s="3">
        <v>1.800135030902778E-4</v>
      </c>
      <c r="K11" s="3">
        <v>1.8114245755787038E-4</v>
      </c>
      <c r="L11" s="3">
        <v>1.7433449074074074E-4</v>
      </c>
      <c r="M11" s="3">
        <v>1.4243055555555556E-4</v>
      </c>
      <c r="N11" s="3">
        <v>1.5947024498842591E-4</v>
      </c>
      <c r="O11" s="3">
        <v>1.7949074074074072E-4</v>
      </c>
      <c r="P11" s="45">
        <v>1.6442405202876989E-4</v>
      </c>
      <c r="Q11" s="3">
        <v>1.2031249999999999E-4</v>
      </c>
      <c r="R11" s="3">
        <v>1.9645543981481483E-4</v>
      </c>
      <c r="S11" s="43" t="s">
        <v>79</v>
      </c>
      <c r="T11" s="2" t="s">
        <v>97</v>
      </c>
      <c r="U11" s="11">
        <v>10</v>
      </c>
      <c r="V11" s="13">
        <v>14.043160921484477</v>
      </c>
      <c r="W11" s="13">
        <v>-26.827919324753978</v>
      </c>
      <c r="X11" s="13">
        <v>19.480962420534638</v>
      </c>
      <c r="Y11" s="13">
        <v>46.308881745288616</v>
      </c>
      <c r="Z11" s="11">
        <v>10</v>
      </c>
    </row>
    <row r="12" spans="1:26" x14ac:dyDescent="0.3">
      <c r="A12" s="11">
        <v>11</v>
      </c>
      <c r="B12" s="3">
        <v>8.6613667053240737E-4</v>
      </c>
      <c r="C12" s="3">
        <v>9.3732638888888891E-4</v>
      </c>
      <c r="D12" s="3">
        <v>9.2844184027777782E-4</v>
      </c>
      <c r="E12" s="3">
        <v>8.8222873263888899E-4</v>
      </c>
      <c r="F12" s="3">
        <v>6.9386188271990741E-4</v>
      </c>
      <c r="G12" s="3">
        <v>8.7145061728009256E-4</v>
      </c>
      <c r="H12" s="3">
        <v>8.9027777777777781E-4</v>
      </c>
      <c r="I12" s="3">
        <v>7.9768856094907404E-4</v>
      </c>
      <c r="J12" s="3">
        <v>9.0836154513888878E-4</v>
      </c>
      <c r="K12" s="3">
        <v>7.7876036844907407E-4</v>
      </c>
      <c r="L12" s="3">
        <v>7.8582561729166655E-4</v>
      </c>
      <c r="M12" s="3">
        <v>6.9211467979166661E-4</v>
      </c>
      <c r="N12" s="3">
        <v>7.9704427083333342E-4</v>
      </c>
      <c r="O12" s="3">
        <v>8.7135923032407409E-4</v>
      </c>
      <c r="P12" s="45">
        <v>8.357770130638226E-4</v>
      </c>
      <c r="Q12" s="3">
        <v>6.9211467979166661E-4</v>
      </c>
      <c r="R12" s="3">
        <v>9.3732638888888891E-4</v>
      </c>
      <c r="S12" s="43" t="s">
        <v>98</v>
      </c>
      <c r="T12" s="2" t="s">
        <v>85</v>
      </c>
      <c r="U12" s="11">
        <v>11</v>
      </c>
      <c r="V12" s="13">
        <v>9.516075519671146</v>
      </c>
      <c r="W12" s="13">
        <v>-17.189074481184079</v>
      </c>
      <c r="X12" s="13">
        <v>12.150295382353576</v>
      </c>
      <c r="Y12" s="13">
        <v>29.339369863537655</v>
      </c>
      <c r="Z12" s="11">
        <v>11</v>
      </c>
    </row>
    <row r="13" spans="1:26" x14ac:dyDescent="0.3">
      <c r="A13" s="11">
        <v>12</v>
      </c>
      <c r="B13" s="3">
        <v>1.4116174768518519E-4</v>
      </c>
      <c r="C13" s="3">
        <v>1.4106095679398148E-4</v>
      </c>
      <c r="D13" s="3">
        <v>1.0398533950231481E-4</v>
      </c>
      <c r="E13" s="3">
        <v>1.0666666666666668E-4</v>
      </c>
      <c r="F13" s="3">
        <v>1.4091796875000001E-4</v>
      </c>
      <c r="G13" s="3">
        <v>1.0620659722222222E-4</v>
      </c>
      <c r="H13" s="3">
        <v>1.461111111111111E-4</v>
      </c>
      <c r="I13" s="3">
        <v>1.4904248650462963E-4</v>
      </c>
      <c r="J13" s="3">
        <v>1.3918523341435187E-4</v>
      </c>
      <c r="K13" s="3">
        <v>1.3951485340277779E-4</v>
      </c>
      <c r="L13" s="3">
        <v>1.2533950616898149E-4</v>
      </c>
      <c r="M13" s="3">
        <v>1.3491512346064814E-4</v>
      </c>
      <c r="N13" s="3">
        <v>1.3405502506944443E-4</v>
      </c>
      <c r="O13" s="3">
        <v>1.3972608024305554E-4</v>
      </c>
      <c r="P13" s="45">
        <v>1.3199204971395498E-4</v>
      </c>
      <c r="Q13" s="3">
        <v>1.0398533950231481E-4</v>
      </c>
      <c r="R13" s="3">
        <v>1.4904248650462963E-4</v>
      </c>
      <c r="S13" s="43" t="s">
        <v>110</v>
      </c>
      <c r="T13" s="2" t="s">
        <v>100</v>
      </c>
      <c r="U13" s="11">
        <v>12</v>
      </c>
      <c r="V13" s="13">
        <v>11.608245490195374</v>
      </c>
      <c r="W13" s="13">
        <v>-21.218482683112043</v>
      </c>
      <c r="X13" s="13">
        <v>12.917775599079874</v>
      </c>
      <c r="Y13" s="13">
        <v>34.136258282191918</v>
      </c>
      <c r="Z13" s="11">
        <v>12</v>
      </c>
    </row>
    <row r="14" spans="1:26" x14ac:dyDescent="0.3">
      <c r="A14" s="11">
        <v>13</v>
      </c>
      <c r="B14" s="3">
        <v>4.221403376157408E-4</v>
      </c>
      <c r="C14" s="3">
        <v>4.8560720584490746E-4</v>
      </c>
      <c r="D14" s="3">
        <v>2.7004283194444445E-4</v>
      </c>
      <c r="E14" s="3">
        <v>3.0181642101851855E-4</v>
      </c>
      <c r="F14" s="3">
        <v>4.3042879188657406E-4</v>
      </c>
      <c r="G14" s="3">
        <v>4.5957997395833331E-4</v>
      </c>
      <c r="H14" s="3">
        <v>3.8675464012731482E-4</v>
      </c>
      <c r="I14" s="3">
        <v>4.7396646930555555E-4</v>
      </c>
      <c r="J14" s="3">
        <v>3.7732557530092595E-4</v>
      </c>
      <c r="K14" s="3">
        <v>3.9022161334490736E-4</v>
      </c>
      <c r="L14" s="3">
        <v>3.8405795960648145E-4</v>
      </c>
      <c r="M14" s="3">
        <v>4.2050920677083337E-4</v>
      </c>
      <c r="N14" s="3">
        <v>3.9529688418981485E-4</v>
      </c>
      <c r="O14" s="3">
        <v>4.2147896194444443E-4</v>
      </c>
      <c r="P14" s="45">
        <v>4.0137334806134256E-4</v>
      </c>
      <c r="Q14" s="3">
        <v>2.7004283194444445E-4</v>
      </c>
      <c r="R14" s="3">
        <v>4.8560720584490746E-4</v>
      </c>
      <c r="S14" s="43" t="s">
        <v>106</v>
      </c>
      <c r="T14" s="2" t="s">
        <v>85</v>
      </c>
      <c r="U14" s="11">
        <v>13</v>
      </c>
      <c r="V14" s="13">
        <v>14.854376341488789</v>
      </c>
      <c r="W14" s="13">
        <v>-32.720288168417852</v>
      </c>
      <c r="X14" s="13">
        <v>20.986410331034563</v>
      </c>
      <c r="Y14" s="13">
        <v>53.706698499452415</v>
      </c>
      <c r="Z14" s="11">
        <v>13</v>
      </c>
    </row>
    <row r="15" spans="1:26" x14ac:dyDescent="0.3">
      <c r="A15" s="11">
        <v>14</v>
      </c>
      <c r="B15" s="3">
        <v>2.590217496064815E-4</v>
      </c>
      <c r="C15" s="3">
        <v>2.4628761574074071E-4</v>
      </c>
      <c r="D15" s="3">
        <v>3.1072530864583331E-4</v>
      </c>
      <c r="E15" s="3">
        <v>2.4468725887731482E-4</v>
      </c>
      <c r="F15" s="3">
        <v>2.5555314428240742E-4</v>
      </c>
      <c r="G15" s="3">
        <v>3.0995539158564813E-4</v>
      </c>
      <c r="H15" s="3">
        <v>3.1106770833333333E-4</v>
      </c>
      <c r="I15" s="3">
        <v>2.5719907407407408E-4</v>
      </c>
      <c r="J15" s="3">
        <v>2.9486111111111108E-4</v>
      </c>
      <c r="K15" s="3">
        <v>2.3835407021990739E-4</v>
      </c>
      <c r="L15" s="3">
        <v>2.4460720486111113E-4</v>
      </c>
      <c r="M15" s="3">
        <v>2.7438271605324073E-4</v>
      </c>
      <c r="N15" s="3">
        <v>2.5392481674768521E-4</v>
      </c>
      <c r="O15" s="3">
        <v>2.5666666666666665E-4</v>
      </c>
      <c r="P15" s="45">
        <v>2.6837813120039684E-4</v>
      </c>
      <c r="Q15" s="3">
        <v>2.3835407021990739E-4</v>
      </c>
      <c r="R15" s="3">
        <v>3.1106770833333333E-4</v>
      </c>
      <c r="S15" s="43" t="s">
        <v>111</v>
      </c>
      <c r="T15" s="2" t="s">
        <v>112</v>
      </c>
      <c r="U15" s="11">
        <v>14</v>
      </c>
      <c r="V15" s="13">
        <v>9.9770485342120452</v>
      </c>
      <c r="W15" s="13">
        <v>-11.187223357655256</v>
      </c>
      <c r="X15" s="13">
        <v>15.906503611898387</v>
      </c>
      <c r="Y15" s="13">
        <v>27.093726969553643</v>
      </c>
      <c r="Z15" s="11">
        <v>14</v>
      </c>
    </row>
    <row r="16" spans="1:26" x14ac:dyDescent="0.3">
      <c r="A16" s="11">
        <v>15</v>
      </c>
      <c r="B16" s="3">
        <v>7.9573133680555538E-4</v>
      </c>
      <c r="C16" s="3">
        <v>6.8683569637731476E-4</v>
      </c>
      <c r="D16" s="3">
        <v>5.4452160494212955E-4</v>
      </c>
      <c r="E16" s="3">
        <v>4.6822916666666671E-4</v>
      </c>
      <c r="F16" s="3">
        <v>6.1739969135416665E-4</v>
      </c>
      <c r="G16" s="3">
        <v>6.6696180555555562E-4</v>
      </c>
      <c r="H16" s="3">
        <v>7.9428168402777787E-4</v>
      </c>
      <c r="I16" s="3">
        <v>8.4026451582175929E-4</v>
      </c>
      <c r="J16" s="3">
        <v>7.79753086423611E-4</v>
      </c>
      <c r="K16" s="3">
        <v>5.1567901234953698E-4</v>
      </c>
      <c r="L16" s="3">
        <v>5.6103370949074085E-4</v>
      </c>
      <c r="M16" s="3">
        <v>6.1210334684027776E-4</v>
      </c>
      <c r="N16" s="3">
        <v>6.881944444444444E-4</v>
      </c>
      <c r="O16" s="3">
        <v>6.7245370370370375E-4</v>
      </c>
      <c r="P16" s="45">
        <v>6.6024591462880298E-4</v>
      </c>
      <c r="Q16" s="3">
        <v>4.6822916666666671E-4</v>
      </c>
      <c r="R16" s="3">
        <v>8.4026451582175929E-4</v>
      </c>
      <c r="S16" s="43" t="s">
        <v>79</v>
      </c>
      <c r="T16" s="2" t="s">
        <v>86</v>
      </c>
      <c r="U16" s="11">
        <v>15</v>
      </c>
      <c r="V16" s="13">
        <v>17.312401786811471</v>
      </c>
      <c r="W16" s="13">
        <v>-29.082610540663495</v>
      </c>
      <c r="X16" s="13">
        <v>27.265386608891703</v>
      </c>
      <c r="Y16" s="13">
        <v>56.347997149555198</v>
      </c>
      <c r="Z16" s="11">
        <v>15</v>
      </c>
    </row>
    <row r="17" spans="1:26" x14ac:dyDescent="0.3">
      <c r="A17" s="11">
        <v>16</v>
      </c>
      <c r="B17" s="3">
        <v>8.2477792245370365E-4</v>
      </c>
      <c r="C17" s="3">
        <v>7.4051697531250012E-4</v>
      </c>
      <c r="D17" s="3">
        <v>5.3901234567129623E-4</v>
      </c>
      <c r="E17" s="3">
        <v>5.0592351466435185E-4</v>
      </c>
      <c r="F17" s="3">
        <v>5.8875868055555558E-4</v>
      </c>
      <c r="G17" s="3">
        <v>5.3510971258101858E-4</v>
      </c>
      <c r="H17" s="3">
        <v>7.4541690778935187E-4</v>
      </c>
      <c r="I17" s="3">
        <v>8.2713035300925944E-4</v>
      </c>
      <c r="J17" s="3">
        <v>7.2929012346064812E-4</v>
      </c>
      <c r="K17" s="3">
        <v>7.1772280092592591E-4</v>
      </c>
      <c r="L17" s="3">
        <v>7.8514539930555553E-4</v>
      </c>
      <c r="M17" s="3">
        <v>6.5911458333333328E-4</v>
      </c>
      <c r="N17" s="3">
        <v>7.6271604938657391E-4</v>
      </c>
      <c r="O17" s="3">
        <v>8.0033950616898136E-4</v>
      </c>
      <c r="P17" s="45">
        <v>6.9721249104414676E-4</v>
      </c>
      <c r="Q17" s="3">
        <v>5.0592351466435185E-4</v>
      </c>
      <c r="R17" s="3">
        <v>8.2713035300925944E-4</v>
      </c>
      <c r="S17" s="43" t="s">
        <v>79</v>
      </c>
      <c r="T17" s="2" t="s">
        <v>113</v>
      </c>
      <c r="U17" s="11">
        <v>16</v>
      </c>
      <c r="V17" s="13">
        <v>16.039127081891717</v>
      </c>
      <c r="W17" s="13">
        <v>-27.436252051841507</v>
      </c>
      <c r="X17" s="13">
        <v>18.633897647264945</v>
      </c>
      <c r="Y17" s="13">
        <v>46.070149699106452</v>
      </c>
      <c r="Z17" s="11">
        <v>16</v>
      </c>
    </row>
    <row r="18" spans="1:26" x14ac:dyDescent="0.3">
      <c r="A18" s="11">
        <v>17</v>
      </c>
      <c r="B18" s="3">
        <v>4.351715377546296E-4</v>
      </c>
      <c r="C18" s="3">
        <v>4.5228856975694444E-4</v>
      </c>
      <c r="D18" s="3">
        <v>4.5760267069444441E-4</v>
      </c>
      <c r="E18" s="3">
        <v>4.4138426975694439E-4</v>
      </c>
      <c r="F18" s="3">
        <v>4.5678067523148151E-4</v>
      </c>
      <c r="G18" s="3">
        <v>5.0975529100694454E-4</v>
      </c>
      <c r="H18" s="3">
        <v>4.4680020156250005E-4</v>
      </c>
      <c r="I18" s="3">
        <v>4.8025951120370374E-4</v>
      </c>
      <c r="J18" s="3">
        <v>4.2807434702546302E-4</v>
      </c>
      <c r="K18" s="3">
        <v>4.6634647686342599E-4</v>
      </c>
      <c r="L18" s="3">
        <v>4.4935332157407411E-4</v>
      </c>
      <c r="M18" s="3">
        <v>3.9614591207175919E-4</v>
      </c>
      <c r="N18" s="3">
        <v>4.506214831597222E-4</v>
      </c>
      <c r="O18" s="3">
        <v>4.6867808851851851E-4</v>
      </c>
      <c r="P18" s="45">
        <v>4.528044540128969E-4</v>
      </c>
      <c r="Q18" s="3">
        <v>3.9614591207175919E-4</v>
      </c>
      <c r="R18" s="3">
        <v>5.0975529100694454E-4</v>
      </c>
      <c r="S18" s="43" t="s">
        <v>80</v>
      </c>
      <c r="T18" s="2" t="s">
        <v>81</v>
      </c>
      <c r="U18" s="11">
        <v>17</v>
      </c>
      <c r="V18" s="13">
        <v>5.7418203747236882</v>
      </c>
      <c r="W18" s="13">
        <v>-12.512805790449207</v>
      </c>
      <c r="X18" s="13">
        <v>12.577357949845961</v>
      </c>
      <c r="Y18" s="13">
        <v>25.090163740295168</v>
      </c>
      <c r="Z18" s="11">
        <v>17</v>
      </c>
    </row>
    <row r="19" spans="1:26" x14ac:dyDescent="0.3">
      <c r="A19" s="11">
        <v>18</v>
      </c>
      <c r="B19" s="3">
        <v>1.4651420907870372E-3</v>
      </c>
      <c r="C19" s="3">
        <v>1.4308390022569446E-3</v>
      </c>
      <c r="D19" s="3">
        <v>1.7624590576967591E-3</v>
      </c>
      <c r="E19" s="3">
        <v>1.8444402452430556E-3</v>
      </c>
      <c r="F19" s="3">
        <v>1.5159110712152778E-3</v>
      </c>
      <c r="G19" s="3">
        <v>1.2811830750810186E-3</v>
      </c>
      <c r="H19" s="3">
        <v>1.5957351767939818E-3</v>
      </c>
      <c r="I19" s="3">
        <v>1.5484502288541666E-3</v>
      </c>
      <c r="J19" s="3">
        <v>1.5495052805092591E-3</v>
      </c>
      <c r="K19" s="3">
        <v>1.6073318216087962E-3</v>
      </c>
      <c r="L19" s="3">
        <v>1.6153187200810186E-3</v>
      </c>
      <c r="M19" s="3">
        <v>1.330137209201389E-3</v>
      </c>
      <c r="N19" s="3">
        <v>1.5917527504861111E-3</v>
      </c>
      <c r="O19" s="3">
        <v>1.626349258842593E-3</v>
      </c>
      <c r="P19" s="45">
        <v>1.5546110706183862E-3</v>
      </c>
      <c r="Q19" s="3">
        <v>1.2811830750810186E-3</v>
      </c>
      <c r="R19" s="3">
        <v>1.8444402452430556E-3</v>
      </c>
      <c r="S19" s="43" t="s">
        <v>81</v>
      </c>
      <c r="T19" s="2" t="s">
        <v>79</v>
      </c>
      <c r="U19" s="11">
        <v>18</v>
      </c>
      <c r="V19" s="13">
        <v>9.6391613567202796</v>
      </c>
      <c r="W19" s="13">
        <v>-17.588193002421164</v>
      </c>
      <c r="X19" s="13">
        <v>18.643195079614514</v>
      </c>
      <c r="Y19" s="13">
        <v>36.231388082035679</v>
      </c>
      <c r="Z19" s="11">
        <v>18</v>
      </c>
    </row>
    <row r="20" spans="1:26" x14ac:dyDescent="0.3">
      <c r="A20" s="11">
        <v>19</v>
      </c>
      <c r="B20" s="3">
        <v>7.749382716087963E-4</v>
      </c>
      <c r="C20" s="3">
        <v>8.2933690200231471E-4</v>
      </c>
      <c r="D20" s="3">
        <v>6.7218532986111103E-4</v>
      </c>
      <c r="E20" s="3">
        <v>6.8906732253472226E-4</v>
      </c>
      <c r="F20" s="3">
        <v>8.9052758487268512E-4</v>
      </c>
      <c r="G20" s="3">
        <v>7.4726321372685194E-4</v>
      </c>
      <c r="H20" s="3">
        <v>6.8493561921296293E-4</v>
      </c>
      <c r="I20" s="3">
        <v>7.9835069444444452E-4</v>
      </c>
      <c r="J20" s="3">
        <v>7.441365258449075E-4</v>
      </c>
      <c r="K20" s="3">
        <v>7.6620563271990745E-4</v>
      </c>
      <c r="L20" s="3">
        <v>7.1892650462962969E-4</v>
      </c>
      <c r="M20" s="3">
        <v>7.4127772954861101E-4</v>
      </c>
      <c r="N20" s="3">
        <v>7.2999999999999996E-4</v>
      </c>
      <c r="O20" s="3">
        <v>7.3861111111111111E-4</v>
      </c>
      <c r="P20" s="45">
        <v>7.5184017443700383E-4</v>
      </c>
      <c r="Q20" s="3">
        <v>6.7218532986111103E-4</v>
      </c>
      <c r="R20" s="3">
        <v>8.9052758487268512E-4</v>
      </c>
      <c r="S20" s="43" t="s">
        <v>106</v>
      </c>
      <c r="T20" s="2" t="s">
        <v>84</v>
      </c>
      <c r="U20" s="11">
        <v>19</v>
      </c>
      <c r="V20" s="13">
        <v>7.8108042523992491</v>
      </c>
      <c r="W20" s="13">
        <v>-10.594651268208736</v>
      </c>
      <c r="X20" s="13">
        <v>18.446395278030181</v>
      </c>
      <c r="Y20" s="13">
        <v>29.041046546238917</v>
      </c>
      <c r="Z20" s="11">
        <v>19</v>
      </c>
    </row>
    <row r="21" spans="1:26" x14ac:dyDescent="0.3">
      <c r="A21" s="11">
        <v>20</v>
      </c>
      <c r="B21" s="3">
        <v>5.389839485185185E-3</v>
      </c>
      <c r="C21" s="3">
        <v>4.8685279667361114E-3</v>
      </c>
      <c r="D21" s="3">
        <v>3.2259020429166673E-3</v>
      </c>
      <c r="E21" s="3">
        <v>3.7931151318518516E-3</v>
      </c>
      <c r="F21" s="3">
        <v>3.4388175023148154E-3</v>
      </c>
      <c r="G21" s="3">
        <v>3.664014865196759E-3</v>
      </c>
      <c r="H21" s="3">
        <v>4.9479465860416665E-3</v>
      </c>
      <c r="I21" s="3">
        <v>5.0612213403935184E-3</v>
      </c>
      <c r="J21" s="3">
        <v>4.7481964390740745E-3</v>
      </c>
      <c r="K21" s="3">
        <v>5.0972479423842592E-3</v>
      </c>
      <c r="L21" s="3">
        <v>4.8260962564004627E-3</v>
      </c>
      <c r="M21" s="3">
        <v>3.6122525090277781E-3</v>
      </c>
      <c r="N21" s="3">
        <v>4.9857872469907406E-3</v>
      </c>
      <c r="O21" s="3">
        <v>5.1122908268171298E-3</v>
      </c>
      <c r="P21" s="45">
        <v>4.483661152952215E-3</v>
      </c>
      <c r="Q21" s="3">
        <v>3.2259020429166673E-3</v>
      </c>
      <c r="R21" s="3">
        <v>5.389839485185185E-3</v>
      </c>
      <c r="S21" s="43" t="s">
        <v>106</v>
      </c>
      <c r="T21" s="2" t="s">
        <v>105</v>
      </c>
      <c r="U21" s="11">
        <v>20</v>
      </c>
      <c r="V21" s="13">
        <v>16.725842215319371</v>
      </c>
      <c r="W21" s="13">
        <v>-28.052055387981113</v>
      </c>
      <c r="X21" s="13">
        <v>20.210678312216061</v>
      </c>
      <c r="Y21" s="13">
        <v>48.262733700197174</v>
      </c>
      <c r="Z21" s="11">
        <v>20</v>
      </c>
    </row>
    <row r="22" spans="1:26" x14ac:dyDescent="0.3">
      <c r="A22" s="11">
        <v>21</v>
      </c>
      <c r="B22" s="3">
        <v>4.6810752078703703E-4</v>
      </c>
      <c r="C22" s="3">
        <v>4.604497354513889E-4</v>
      </c>
      <c r="D22" s="3">
        <v>3.8919595615740743E-4</v>
      </c>
      <c r="E22" s="3">
        <v>3.6933054086805549E-4</v>
      </c>
      <c r="F22" s="3">
        <v>4.7220726253472225E-4</v>
      </c>
      <c r="G22" s="3">
        <v>4.3307140756944438E-4</v>
      </c>
      <c r="H22" s="3">
        <v>4.6574467749999998E-4</v>
      </c>
      <c r="I22" s="3">
        <v>4.9775578442129626E-4</v>
      </c>
      <c r="J22" s="3">
        <v>4.7241118670138889E-4</v>
      </c>
      <c r="K22" s="3">
        <v>4.2924828881944435E-4</v>
      </c>
      <c r="L22" s="3">
        <v>4.0678382464120376E-4</v>
      </c>
      <c r="M22" s="3">
        <v>3.6025867137731476E-4</v>
      </c>
      <c r="N22" s="3">
        <v>4.0922146636574076E-4</v>
      </c>
      <c r="O22" s="3">
        <v>4.0289798017361116E-4</v>
      </c>
      <c r="P22" s="45">
        <v>4.3119173595486106E-4</v>
      </c>
      <c r="Q22" s="3">
        <v>3.6025867137731476E-4</v>
      </c>
      <c r="R22" s="3">
        <v>4.9775578442129626E-4</v>
      </c>
      <c r="S22" s="43" t="s">
        <v>80</v>
      </c>
      <c r="T22" s="2" t="s">
        <v>86</v>
      </c>
      <c r="U22" s="11">
        <v>21</v>
      </c>
      <c r="V22" s="13">
        <v>9.9091081881387613</v>
      </c>
      <c r="W22" s="13">
        <v>-16.450469399759527</v>
      </c>
      <c r="X22" s="13">
        <v>15.437227320470598</v>
      </c>
      <c r="Y22" s="13">
        <v>31.887696720230124</v>
      </c>
      <c r="Z22" s="11">
        <v>21</v>
      </c>
    </row>
    <row r="23" spans="1:26" x14ac:dyDescent="0.3">
      <c r="A23" s="11">
        <v>22</v>
      </c>
      <c r="B23" s="3">
        <v>2.1974757495370371E-4</v>
      </c>
      <c r="C23" s="3">
        <v>2.3268140589120369E-4</v>
      </c>
      <c r="D23" s="3">
        <v>2.4557324472222227E-4</v>
      </c>
      <c r="E23" s="3">
        <v>1.8109252960648149E-4</v>
      </c>
      <c r="F23" s="3">
        <v>2.3489412740740741E-4</v>
      </c>
      <c r="G23" s="3">
        <v>2.4371876836805557E-4</v>
      </c>
      <c r="H23" s="3">
        <v>2.6244357311342592E-4</v>
      </c>
      <c r="I23" s="3">
        <v>3.4104360879629633E-4</v>
      </c>
      <c r="J23" s="3">
        <v>2.4444838120370372E-4</v>
      </c>
      <c r="K23" s="3">
        <v>3.006440539236111E-4</v>
      </c>
      <c r="L23" s="3">
        <v>2.9311801880787034E-4</v>
      </c>
      <c r="M23" s="3">
        <v>1.8772465775462963E-4</v>
      </c>
      <c r="N23" s="3">
        <v>3.0446586041666665E-4</v>
      </c>
      <c r="O23" s="3">
        <v>3.1516649869212961E-4</v>
      </c>
      <c r="P23" s="45">
        <v>2.5762587883267193E-4</v>
      </c>
      <c r="Q23" s="3">
        <v>1.8109252960648149E-4</v>
      </c>
      <c r="R23" s="3">
        <v>3.4104360879629633E-4</v>
      </c>
      <c r="S23" s="43" t="s">
        <v>114</v>
      </c>
      <c r="T23" s="2" t="s">
        <v>86</v>
      </c>
      <c r="U23" s="11">
        <v>22</v>
      </c>
      <c r="V23" s="13">
        <v>18.467491947103522</v>
      </c>
      <c r="W23" s="13">
        <v>-29.707166676333344</v>
      </c>
      <c r="X23" s="13">
        <v>32.379406269897373</v>
      </c>
      <c r="Y23" s="13">
        <v>62.086572946230717</v>
      </c>
      <c r="Z23" s="11">
        <v>22</v>
      </c>
    </row>
    <row r="24" spans="1:26" x14ac:dyDescent="0.3">
      <c r="A24" s="11">
        <v>23</v>
      </c>
      <c r="B24" s="3">
        <v>6.9777021918981485E-4</v>
      </c>
      <c r="C24" s="3">
        <v>6.0226153732638888E-4</v>
      </c>
      <c r="D24" s="3">
        <v>6.6871246956018524E-4</v>
      </c>
      <c r="E24" s="3">
        <v>6.7213745065972227E-4</v>
      </c>
      <c r="F24" s="3">
        <v>5.9832792685185184E-4</v>
      </c>
      <c r="G24" s="3">
        <v>6.4804736709490743E-4</v>
      </c>
      <c r="H24" s="3">
        <v>8.3649612622685172E-4</v>
      </c>
      <c r="I24" s="3">
        <v>6.4424813135416663E-4</v>
      </c>
      <c r="J24" s="3">
        <v>7.5295230746527794E-4</v>
      </c>
      <c r="K24" s="3">
        <v>5.5247543461805549E-4</v>
      </c>
      <c r="L24" s="3">
        <v>5.3706223230324081E-4</v>
      </c>
      <c r="M24" s="3">
        <v>5.5701005711805555E-4</v>
      </c>
      <c r="N24" s="3">
        <v>5.2864019063657405E-4</v>
      </c>
      <c r="O24" s="3">
        <v>5.8048390652777778E-4</v>
      </c>
      <c r="P24" s="45">
        <v>6.3404466835234802E-4</v>
      </c>
      <c r="Q24" s="3">
        <v>5.2864019063657405E-4</v>
      </c>
      <c r="R24" s="3">
        <v>8.3649612622685172E-4</v>
      </c>
      <c r="S24" s="43" t="s">
        <v>115</v>
      </c>
      <c r="T24" s="2" t="s">
        <v>83</v>
      </c>
      <c r="U24" s="11">
        <v>23</v>
      </c>
      <c r="V24" s="13">
        <v>13.860237203861095</v>
      </c>
      <c r="W24" s="13">
        <v>-16.624140691803603</v>
      </c>
      <c r="X24" s="13">
        <v>31.930156971527197</v>
      </c>
      <c r="Y24" s="13">
        <v>48.5542976633308</v>
      </c>
      <c r="Z24" s="11">
        <v>23</v>
      </c>
    </row>
    <row r="25" spans="1:26" x14ac:dyDescent="0.3">
      <c r="A25" s="11">
        <v>24</v>
      </c>
      <c r="B25" s="3">
        <v>1.1603521038078704E-3</v>
      </c>
      <c r="C25" s="3">
        <v>1.2369530528240742E-3</v>
      </c>
      <c r="D25" s="3">
        <v>9.4533441462962982E-4</v>
      </c>
      <c r="E25" s="3">
        <v>9.641565885648147E-4</v>
      </c>
      <c r="F25" s="3">
        <v>1.1204501553703705E-3</v>
      </c>
      <c r="G25" s="3">
        <v>1.0295204501620373E-3</v>
      </c>
      <c r="H25" s="3">
        <v>1.4512828588310184E-3</v>
      </c>
      <c r="I25" s="3">
        <v>1.1595516292939815E-3</v>
      </c>
      <c r="J25" s="3">
        <v>1.3015214264699075E-3</v>
      </c>
      <c r="K25" s="3">
        <v>1.224916015787037E-3</v>
      </c>
      <c r="L25" s="3">
        <v>1.1850521226967595E-3</v>
      </c>
      <c r="M25" s="3">
        <v>9.2831868858796304E-4</v>
      </c>
      <c r="N25" s="3">
        <v>1.112572436388889E-3</v>
      </c>
      <c r="O25" s="3">
        <v>1.2003663811226851E-3</v>
      </c>
      <c r="P25" s="45">
        <v>1.1443105946097884E-3</v>
      </c>
      <c r="Q25" s="3">
        <v>9.2831868858796304E-4</v>
      </c>
      <c r="R25" s="3">
        <v>1.4512828588310184E-3</v>
      </c>
      <c r="S25" s="43" t="s">
        <v>80</v>
      </c>
      <c r="T25" s="2" t="s">
        <v>83</v>
      </c>
      <c r="U25" s="11">
        <v>24</v>
      </c>
      <c r="V25" s="13">
        <v>12.658553254956914</v>
      </c>
      <c r="W25" s="13">
        <v>-18.875286748129696</v>
      </c>
      <c r="X25" s="13">
        <v>26.82595666484309</v>
      </c>
      <c r="Y25" s="13">
        <v>45.701243412972786</v>
      </c>
      <c r="Z25" s="11">
        <v>24</v>
      </c>
    </row>
    <row r="26" spans="1:26" x14ac:dyDescent="0.3">
      <c r="A26" s="11">
        <v>25</v>
      </c>
      <c r="B26" s="3">
        <v>1.7167343789351852E-4</v>
      </c>
      <c r="C26" s="3">
        <v>1.774316053587963E-4</v>
      </c>
      <c r="D26" s="3">
        <v>1.6746451666666668E-4</v>
      </c>
      <c r="E26" s="3">
        <v>1.6360649197916664E-4</v>
      </c>
      <c r="F26" s="3">
        <v>1.4769778281250001E-4</v>
      </c>
      <c r="G26" s="3">
        <v>1.9802007223379629E-4</v>
      </c>
      <c r="H26" s="3">
        <v>2.020549886689815E-4</v>
      </c>
      <c r="I26" s="3">
        <v>1.8204573726851849E-4</v>
      </c>
      <c r="J26" s="3">
        <v>1.8880516712962964E-4</v>
      </c>
      <c r="K26" s="3">
        <v>1.7052784076388889E-4</v>
      </c>
      <c r="L26" s="3">
        <v>1.7447326151620371E-4</v>
      </c>
      <c r="M26" s="3">
        <v>1.4508692365740739E-4</v>
      </c>
      <c r="N26" s="3">
        <v>1.6311413454861111E-4</v>
      </c>
      <c r="O26" s="3">
        <v>1.6685038212962961E-4</v>
      </c>
      <c r="P26" s="45">
        <v>1.727751673305225E-4</v>
      </c>
      <c r="Q26" s="3">
        <v>1.4508692365740739E-4</v>
      </c>
      <c r="R26" s="3">
        <v>2.020549886689815E-4</v>
      </c>
      <c r="S26" s="43" t="s">
        <v>98</v>
      </c>
      <c r="T26" s="2" t="s">
        <v>102</v>
      </c>
      <c r="U26" s="11">
        <v>25</v>
      </c>
      <c r="V26" s="13">
        <v>9.5030770439410155</v>
      </c>
      <c r="W26" s="13">
        <v>-16.025592161717839</v>
      </c>
      <c r="X26" s="13">
        <v>16.946776432544894</v>
      </c>
      <c r="Y26" s="13">
        <v>32.972368594262733</v>
      </c>
      <c r="Z26" s="11">
        <v>25</v>
      </c>
    </row>
    <row r="27" spans="1:26" x14ac:dyDescent="0.3">
      <c r="A27" s="11">
        <v>26</v>
      </c>
      <c r="B27" s="3">
        <v>3.0188413327546297E-4</v>
      </c>
      <c r="C27" s="3">
        <v>3.7813733518518523E-4</v>
      </c>
      <c r="D27" s="3">
        <v>3.036365163310185E-4</v>
      </c>
      <c r="E27" s="3">
        <v>2.9104387124999999E-4</v>
      </c>
      <c r="F27" s="3">
        <v>2.7965010077546295E-4</v>
      </c>
      <c r="G27" s="3">
        <v>2.5102460737268516E-4</v>
      </c>
      <c r="H27" s="3">
        <v>3.3347794364583334E-4</v>
      </c>
      <c r="I27" s="3">
        <v>3.4973938649305556E-4</v>
      </c>
      <c r="J27" s="3">
        <v>3.1779625430555558E-4</v>
      </c>
      <c r="K27" s="3">
        <v>3.6666404216435187E-4</v>
      </c>
      <c r="L27" s="3">
        <v>3.4292485512731481E-4</v>
      </c>
      <c r="M27" s="3">
        <v>1.8684807255787037E-4</v>
      </c>
      <c r="N27" s="3">
        <v>3.6133366927083334E-4</v>
      </c>
      <c r="O27" s="3">
        <v>3.6578483245370375E-4</v>
      </c>
      <c r="P27" s="45">
        <v>3.1642468715773809E-4</v>
      </c>
      <c r="Q27" s="3">
        <v>1.8684807255787037E-4</v>
      </c>
      <c r="R27" s="3">
        <v>3.7813733518518523E-4</v>
      </c>
      <c r="S27" s="43" t="s">
        <v>80</v>
      </c>
      <c r="T27" s="2" t="s">
        <v>85</v>
      </c>
      <c r="U27" s="11">
        <v>26</v>
      </c>
      <c r="V27" s="13">
        <v>16.706538109241649</v>
      </c>
      <c r="W27" s="13">
        <v>-40.950222867811078</v>
      </c>
      <c r="X27" s="13">
        <v>19.503107858548134</v>
      </c>
      <c r="Y27" s="13">
        <v>60.453330726359212</v>
      </c>
      <c r="Z27" s="11">
        <v>26</v>
      </c>
    </row>
    <row r="28" spans="1:26" x14ac:dyDescent="0.3">
      <c r="A28" s="11">
        <v>27</v>
      </c>
      <c r="B28" s="3">
        <v>4.3526313303240743E-4</v>
      </c>
      <c r="C28" s="3">
        <v>4.8242210464120367E-4</v>
      </c>
      <c r="D28" s="3">
        <v>4.4022843704861109E-4</v>
      </c>
      <c r="E28" s="3">
        <v>4.5650693920138888E-4</v>
      </c>
      <c r="F28" s="3">
        <v>4.6059513311342599E-4</v>
      </c>
      <c r="G28" s="3">
        <v>4.2559838751157406E-4</v>
      </c>
      <c r="H28" s="3">
        <v>4.2841527042824081E-4</v>
      </c>
      <c r="I28" s="3">
        <v>4.9416309733796293E-4</v>
      </c>
      <c r="J28" s="3">
        <v>4.2560678592592593E-4</v>
      </c>
      <c r="K28" s="3">
        <v>4.6580477869212955E-4</v>
      </c>
      <c r="L28" s="3">
        <v>4.5010261820601862E-4</v>
      </c>
      <c r="M28" s="3">
        <v>5.1401302804398154E-4</v>
      </c>
      <c r="N28" s="3">
        <v>5.1390831023148155E-4</v>
      </c>
      <c r="O28" s="3">
        <v>4.8264886201388884E-4</v>
      </c>
      <c r="P28" s="45">
        <v>4.6251977753058863E-4</v>
      </c>
      <c r="Q28" s="3">
        <v>4.2559838751157406E-4</v>
      </c>
      <c r="R28" s="3">
        <v>5.1401302804398154E-4</v>
      </c>
      <c r="S28" s="43" t="s">
        <v>117</v>
      </c>
      <c r="T28" s="2" t="s">
        <v>116</v>
      </c>
      <c r="U28" s="11">
        <v>27</v>
      </c>
      <c r="V28" s="13">
        <v>6.6850804791985494</v>
      </c>
      <c r="W28" s="13">
        <v>-7.9826618909442857</v>
      </c>
      <c r="X28" s="13">
        <v>11.133199706252</v>
      </c>
      <c r="Y28" s="13">
        <v>19.115861597196286</v>
      </c>
      <c r="Z28" s="11">
        <v>27</v>
      </c>
    </row>
    <row r="29" spans="1:26" x14ac:dyDescent="0.3">
      <c r="A29" s="11">
        <v>28</v>
      </c>
      <c r="B29" s="3">
        <v>5.6798600613425926E-4</v>
      </c>
      <c r="C29" s="3">
        <v>4.951286533101852E-4</v>
      </c>
      <c r="D29" s="3">
        <v>6.0361132107638888E-4</v>
      </c>
      <c r="E29" s="3">
        <v>6.0352943646990742E-4</v>
      </c>
      <c r="F29" s="3">
        <v>5.5035404593750008E-4</v>
      </c>
      <c r="G29" s="3">
        <v>4.9097904593750001E-4</v>
      </c>
      <c r="H29" s="3">
        <v>5.5237675317129631E-4</v>
      </c>
      <c r="I29" s="3">
        <v>5.5010419290509266E-4</v>
      </c>
      <c r="J29" s="3">
        <v>5.1653780340277775E-4</v>
      </c>
      <c r="K29" s="3">
        <v>5.7751007810185185E-4</v>
      </c>
      <c r="L29" s="3">
        <v>5.5885849710648149E-4</v>
      </c>
      <c r="M29" s="3">
        <v>4.7376202024305552E-4</v>
      </c>
      <c r="N29" s="3">
        <v>5.555172377662037E-4</v>
      </c>
      <c r="O29" s="3">
        <v>6.2834178423611109E-4</v>
      </c>
      <c r="P29" s="45">
        <v>5.5175691969990069E-4</v>
      </c>
      <c r="Q29" s="3">
        <v>4.7376202024305552E-4</v>
      </c>
      <c r="R29" s="3">
        <v>6.2834178423611109E-4</v>
      </c>
      <c r="S29" s="43" t="s">
        <v>80</v>
      </c>
      <c r="T29" s="2" t="s">
        <v>118</v>
      </c>
      <c r="U29" s="11">
        <v>28</v>
      </c>
      <c r="V29" s="13">
        <v>8.1758905799865857</v>
      </c>
      <c r="W29" s="13">
        <v>-14.135735624170593</v>
      </c>
      <c r="X29" s="13">
        <v>13.880181979025252</v>
      </c>
      <c r="Y29" s="13">
        <v>28.015917603195845</v>
      </c>
      <c r="Z29" s="11">
        <v>28</v>
      </c>
    </row>
    <row r="30" spans="1:26" x14ac:dyDescent="0.3">
      <c r="A30" s="11">
        <v>29</v>
      </c>
      <c r="B30" s="3">
        <v>7.7372344000000001E-4</v>
      </c>
      <c r="C30" s="3">
        <v>6.7144563072916671E-4</v>
      </c>
      <c r="D30" s="3">
        <v>6.6379440665509262E-4</v>
      </c>
      <c r="E30" s="3">
        <v>6.5216941714120371E-4</v>
      </c>
      <c r="F30" s="3">
        <v>5.4959687578703714E-4</v>
      </c>
      <c r="G30" s="3">
        <v>6.742661879513888E-4</v>
      </c>
      <c r="H30" s="3">
        <v>1.0293600928009258E-3</v>
      </c>
      <c r="I30" s="3">
        <v>7.4710805619212963E-4</v>
      </c>
      <c r="J30" s="3">
        <v>8.6864055807870364E-4</v>
      </c>
      <c r="K30" s="3">
        <v>9.694160997685185E-4</v>
      </c>
      <c r="L30" s="3">
        <v>9.0118837658564822E-4</v>
      </c>
      <c r="M30" s="3">
        <v>6.1830304652777778E-4</v>
      </c>
      <c r="N30" s="3">
        <v>8.5328798186342606E-4</v>
      </c>
      <c r="O30" s="3">
        <v>8.1414294112268511E-4</v>
      </c>
      <c r="P30" s="45">
        <v>7.7046022222883607E-4</v>
      </c>
      <c r="Q30" s="3">
        <v>5.4959687578703714E-4</v>
      </c>
      <c r="R30" s="3">
        <v>1.0293600928009258E-3</v>
      </c>
      <c r="S30" s="43" t="s">
        <v>84</v>
      </c>
      <c r="T30" s="2" t="s">
        <v>83</v>
      </c>
      <c r="U30" s="11">
        <v>29</v>
      </c>
      <c r="V30" s="13">
        <v>18.321036891955632</v>
      </c>
      <c r="W30" s="13">
        <v>-28.666417820101273</v>
      </c>
      <c r="X30" s="13">
        <v>33.603275432328985</v>
      </c>
      <c r="Y30" s="13">
        <v>62.269693252430258</v>
      </c>
      <c r="Z30" s="11">
        <v>29</v>
      </c>
    </row>
    <row r="31" spans="1:26" x14ac:dyDescent="0.3">
      <c r="A31" s="11">
        <v>30</v>
      </c>
      <c r="B31" s="3">
        <v>2.377091731712963E-4</v>
      </c>
      <c r="C31" s="3">
        <v>2.3861462795138892E-4</v>
      </c>
      <c r="D31" s="3">
        <v>2.4540895061342594E-4</v>
      </c>
      <c r="E31" s="3">
        <v>2.1965046820601847E-4</v>
      </c>
      <c r="F31" s="3">
        <v>2.5687673217592591E-4</v>
      </c>
      <c r="G31" s="3">
        <v>2.6026916938657409E-4</v>
      </c>
      <c r="H31" s="3">
        <v>2.5204868984953703E-4</v>
      </c>
      <c r="I31" s="3">
        <v>2.7082126060185187E-4</v>
      </c>
      <c r="J31" s="3">
        <v>2.3993711681712961E-4</v>
      </c>
      <c r="K31" s="3">
        <v>2.0036375660879629E-4</v>
      </c>
      <c r="L31" s="3">
        <v>1.8879755605324071E-4</v>
      </c>
      <c r="M31" s="3">
        <v>2.1215251532407406E-4</v>
      </c>
      <c r="N31" s="3">
        <v>1.9669810826388888E-4</v>
      </c>
      <c r="O31" s="3">
        <v>2.2540522381944442E-4</v>
      </c>
      <c r="P31" s="45">
        <v>2.3176809634589947E-4</v>
      </c>
      <c r="Q31" s="3">
        <v>1.8879755605324071E-4</v>
      </c>
      <c r="R31" s="3">
        <v>2.7082126060185187E-4</v>
      </c>
      <c r="S31" s="43" t="s">
        <v>119</v>
      </c>
      <c r="T31" s="2" t="s">
        <v>86</v>
      </c>
      <c r="U31" s="11">
        <v>30</v>
      </c>
      <c r="V31" s="13">
        <v>10.934245835267909</v>
      </c>
      <c r="W31" s="13">
        <v>-18.540317226633249</v>
      </c>
      <c r="X31" s="13">
        <v>16.850103561133793</v>
      </c>
      <c r="Y31" s="13">
        <v>35.390420787767042</v>
      </c>
      <c r="Z31" s="11">
        <v>30</v>
      </c>
    </row>
    <row r="32" spans="1:26" x14ac:dyDescent="0.3">
      <c r="A32" s="11">
        <v>31</v>
      </c>
      <c r="B32" s="3">
        <v>1.8327730011805557E-3</v>
      </c>
      <c r="C32" s="3">
        <v>1.5304245926736108E-3</v>
      </c>
      <c r="D32" s="3">
        <v>1.5494708994791666E-3</v>
      </c>
      <c r="E32" s="3">
        <v>1.5806660472800925E-3</v>
      </c>
      <c r="F32" s="3">
        <v>1.2912834887037036E-3</v>
      </c>
      <c r="G32" s="3">
        <v>1.5928857499768519E-3</v>
      </c>
      <c r="H32" s="3">
        <v>1.8255647938194444E-3</v>
      </c>
      <c r="I32" s="3">
        <v>1.8423007474537036E-3</v>
      </c>
      <c r="J32" s="3">
        <v>1.7145064352893521E-3</v>
      </c>
      <c r="K32" s="3">
        <v>1.3511172524652778E-3</v>
      </c>
      <c r="L32" s="3">
        <v>1.3327249727083333E-3</v>
      </c>
      <c r="M32" s="3">
        <v>1.4762311560416667E-3</v>
      </c>
      <c r="N32" s="3">
        <v>1.4631613756597222E-3</v>
      </c>
      <c r="O32" s="3">
        <v>1.4786302175115739E-3</v>
      </c>
      <c r="P32" s="45">
        <v>1.561552909303075E-3</v>
      </c>
      <c r="Q32" s="3">
        <v>1.2912834887037036E-3</v>
      </c>
      <c r="R32" s="3">
        <v>1.8423007474537036E-3</v>
      </c>
      <c r="S32" s="43" t="s">
        <v>84</v>
      </c>
      <c r="T32" s="2" t="s">
        <v>86</v>
      </c>
      <c r="U32" s="11">
        <v>31</v>
      </c>
      <c r="V32" s="13">
        <v>11.801046724587447</v>
      </c>
      <c r="W32" s="13">
        <v>-17.30773379430309</v>
      </c>
      <c r="X32" s="13">
        <v>17.978759251643098</v>
      </c>
      <c r="Y32" s="13">
        <v>35.286493045946187</v>
      </c>
      <c r="Z32" s="11">
        <v>31</v>
      </c>
    </row>
    <row r="33" spans="1:26" x14ac:dyDescent="0.3">
      <c r="A33" s="11">
        <v>32</v>
      </c>
      <c r="B33" s="3">
        <v>2.4317964222800928E-3</v>
      </c>
      <c r="C33" s="3">
        <v>2.4326940035300925E-3</v>
      </c>
      <c r="D33" s="3">
        <v>2.7267080288888887E-3</v>
      </c>
      <c r="E33" s="3">
        <v>2.826148484085648E-3</v>
      </c>
      <c r="F33" s="3">
        <v>2.6740572772337963E-3</v>
      </c>
      <c r="G33" s="3">
        <v>2.5585574661921295E-3</v>
      </c>
      <c r="H33" s="3">
        <v>2.8981009070254632E-3</v>
      </c>
      <c r="I33" s="3">
        <v>2.6185594608217596E-3</v>
      </c>
      <c r="J33" s="3">
        <v>2.843268665486111E-3</v>
      </c>
      <c r="K33" s="3">
        <v>2.7114323507175927E-3</v>
      </c>
      <c r="L33" s="3">
        <v>2.6186276979976849E-3</v>
      </c>
      <c r="M33" s="3">
        <v>2.5044377782060187E-3</v>
      </c>
      <c r="N33" s="3">
        <v>2.5983977387152779E-3</v>
      </c>
      <c r="O33" s="3">
        <v>2.622992777361111E-3</v>
      </c>
      <c r="P33" s="45">
        <v>2.6475556470386911E-3</v>
      </c>
      <c r="Q33" s="3">
        <v>2.4317964222800928E-3</v>
      </c>
      <c r="R33" s="3">
        <v>2.8981009070254632E-3</v>
      </c>
      <c r="S33" s="43" t="s">
        <v>120</v>
      </c>
      <c r="T33" s="2" t="s">
        <v>83</v>
      </c>
      <c r="U33" s="11">
        <v>32</v>
      </c>
      <c r="V33" s="13">
        <v>5.4417022557557129</v>
      </c>
      <c r="W33" s="13">
        <v>-8.1493744994529749</v>
      </c>
      <c r="X33" s="13">
        <v>9.4632670050583698</v>
      </c>
      <c r="Y33" s="13">
        <v>17.612641504511345</v>
      </c>
      <c r="Z33" s="11">
        <v>32</v>
      </c>
    </row>
    <row r="34" spans="1:26" x14ac:dyDescent="0.3">
      <c r="A34" s="11">
        <v>33</v>
      </c>
      <c r="B34" s="3">
        <v>2.327664399097222E-3</v>
      </c>
      <c r="C34" s="3">
        <v>2.2033879755671295E-3</v>
      </c>
      <c r="D34" s="3">
        <v>2.1674141261458332E-3</v>
      </c>
      <c r="E34" s="3">
        <v>2.2625682371643519E-3</v>
      </c>
      <c r="F34" s="3">
        <v>1.8453123687731481E-3</v>
      </c>
      <c r="G34" s="3">
        <v>1.9788359788310188E-3</v>
      </c>
      <c r="H34" s="3">
        <v>2.5369483287037034E-3</v>
      </c>
      <c r="I34" s="3">
        <v>2.4137631750231481E-3</v>
      </c>
      <c r="J34" s="3">
        <v>2.2865541278240739E-3</v>
      </c>
      <c r="K34" s="3">
        <v>2.5721534601504631E-3</v>
      </c>
      <c r="L34" s="3">
        <v>2.5317226736458333E-3</v>
      </c>
      <c r="M34" s="3">
        <v>1.8035514823148146E-3</v>
      </c>
      <c r="N34" s="3">
        <v>1.9760644998726849E-3</v>
      </c>
      <c r="O34" s="3">
        <v>2.3242076614583334E-3</v>
      </c>
      <c r="P34" s="45">
        <v>2.2307248924694112E-3</v>
      </c>
      <c r="Q34" s="3">
        <v>1.8035514823148146E-3</v>
      </c>
      <c r="R34" s="3">
        <v>2.5721534601504631E-3</v>
      </c>
      <c r="S34" s="43" t="s">
        <v>80</v>
      </c>
      <c r="T34" s="2" t="s">
        <v>82</v>
      </c>
      <c r="U34" s="11">
        <v>33</v>
      </c>
      <c r="V34" s="13">
        <v>11.264158537155193</v>
      </c>
      <c r="W34" s="13">
        <v>-19.149533481097066</v>
      </c>
      <c r="X34" s="13">
        <v>15.305722764544512</v>
      </c>
      <c r="Y34" s="13">
        <v>34.455256245641579</v>
      </c>
      <c r="Z34" s="11">
        <v>33</v>
      </c>
    </row>
    <row r="35" spans="1:26" x14ac:dyDescent="0.3">
      <c r="A35" s="11">
        <v>34</v>
      </c>
      <c r="B35" s="3">
        <v>6.6614202780092594E-4</v>
      </c>
      <c r="C35" s="3">
        <v>6.4123519777777775E-4</v>
      </c>
      <c r="D35" s="3">
        <v>6.621262702662037E-4</v>
      </c>
      <c r="E35" s="3">
        <v>7.0786695851851849E-4</v>
      </c>
      <c r="F35" s="3">
        <v>7.851851851851851E-4</v>
      </c>
      <c r="G35" s="3">
        <v>5.560510623958333E-4</v>
      </c>
      <c r="H35" s="3">
        <v>7.675826194675924E-4</v>
      </c>
      <c r="I35" s="3">
        <v>6.4150814646990733E-4</v>
      </c>
      <c r="J35" s="3">
        <v>7.3756613755787041E-4</v>
      </c>
      <c r="K35" s="3">
        <v>7.0944848618055556E-4</v>
      </c>
      <c r="L35" s="3">
        <v>6.6017678677083344E-4</v>
      </c>
      <c r="M35" s="3">
        <v>5.7086167800925918E-4</v>
      </c>
      <c r="N35" s="3">
        <v>6.6554705215277781E-4</v>
      </c>
      <c r="O35" s="3">
        <v>6.6427311665509265E-4</v>
      </c>
      <c r="P35" s="45">
        <v>6.7396933751488091E-4</v>
      </c>
      <c r="Q35" s="3">
        <v>5.560510623958333E-4</v>
      </c>
      <c r="R35" s="3">
        <v>7.851851851851851E-4</v>
      </c>
      <c r="S35" s="43" t="s">
        <v>81</v>
      </c>
      <c r="T35" s="2" t="s">
        <v>84</v>
      </c>
      <c r="U35" s="11">
        <v>34</v>
      </c>
      <c r="V35" s="13">
        <v>9.6336084005498499</v>
      </c>
      <c r="W35" s="13">
        <v>-17.4960889992186</v>
      </c>
      <c r="X35" s="13">
        <v>16.50161831996526</v>
      </c>
      <c r="Y35" s="13">
        <v>33.99770731918386</v>
      </c>
      <c r="Z35" s="11">
        <v>34</v>
      </c>
    </row>
    <row r="36" spans="1:26" x14ac:dyDescent="0.3">
      <c r="A36" s="11">
        <v>35</v>
      </c>
      <c r="B36" s="3">
        <v>3.9022240069444444E-4</v>
      </c>
      <c r="C36" s="3">
        <v>3.817754262152778E-4</v>
      </c>
      <c r="D36" s="3">
        <v>4.0971277399305553E-4</v>
      </c>
      <c r="E36" s="3">
        <v>4.2641618376157409E-4</v>
      </c>
      <c r="F36" s="3">
        <v>4.4656163391203706E-4</v>
      </c>
      <c r="G36" s="3">
        <v>3.8249664062500001E-4</v>
      </c>
      <c r="H36" s="3">
        <v>4.2204743008101848E-4</v>
      </c>
      <c r="I36" s="3">
        <v>4.6378705803240739E-4</v>
      </c>
      <c r="J36" s="3">
        <v>4.280339296296296E-4</v>
      </c>
      <c r="K36" s="3">
        <v>4.5031599059027779E-4</v>
      </c>
      <c r="L36" s="3">
        <v>4.4082577475694447E-4</v>
      </c>
      <c r="M36" s="3">
        <v>4.0407743344907408E-4</v>
      </c>
      <c r="N36" s="3">
        <v>4.2237339380787046E-4</v>
      </c>
      <c r="O36" s="3">
        <v>3.9126564206018514E-4</v>
      </c>
      <c r="P36" s="45">
        <v>4.1856512225777121E-4</v>
      </c>
      <c r="Q36" s="3">
        <v>3.817754262152778E-4</v>
      </c>
      <c r="R36" s="3">
        <v>4.6378705803240739E-4</v>
      </c>
      <c r="S36" s="43" t="s">
        <v>104</v>
      </c>
      <c r="T36" s="2" t="s">
        <v>86</v>
      </c>
      <c r="U36" s="11">
        <v>35</v>
      </c>
      <c r="V36" s="13">
        <v>6.2867540612036947</v>
      </c>
      <c r="W36" s="13">
        <v>-8.7894796021338379</v>
      </c>
      <c r="X36" s="13">
        <v>10.804038217686582</v>
      </c>
      <c r="Y36" s="13">
        <v>19.59351781982042</v>
      </c>
      <c r="Z36" s="11">
        <v>35</v>
      </c>
    </row>
    <row r="37" spans="1:26" x14ac:dyDescent="0.3">
      <c r="A37" s="11">
        <v>36</v>
      </c>
      <c r="B37" s="3">
        <v>6.0102434491898153E-4</v>
      </c>
      <c r="C37" s="3">
        <v>5.0845248592592597E-4</v>
      </c>
      <c r="D37" s="3">
        <v>6.5874853027777776E-4</v>
      </c>
      <c r="E37" s="3">
        <v>7.004451163078704E-4</v>
      </c>
      <c r="F37" s="3">
        <v>6.0220747248842588E-4</v>
      </c>
      <c r="G37" s="3">
        <v>6.1375110229166662E-4</v>
      </c>
      <c r="H37" s="3">
        <v>5.9322431133101863E-4</v>
      </c>
      <c r="I37" s="3">
        <v>6.4750986814814809E-4</v>
      </c>
      <c r="J37" s="3">
        <v>5.930293104976852E-4</v>
      </c>
      <c r="K37" s="3">
        <v>8.8811754640046286E-4</v>
      </c>
      <c r="L37" s="3">
        <v>8.6560531619212964E-4</v>
      </c>
      <c r="M37" s="3">
        <v>7.9965356512731462E-4</v>
      </c>
      <c r="N37" s="3">
        <v>7.7912467456018512E-4</v>
      </c>
      <c r="O37" s="3">
        <v>8.1261442848379643E-4</v>
      </c>
      <c r="P37" s="45">
        <v>6.90250576639385E-4</v>
      </c>
      <c r="Q37" s="3">
        <v>5.0845248592592597E-4</v>
      </c>
      <c r="R37" s="3">
        <v>8.8811754640046286E-4</v>
      </c>
      <c r="S37" s="43" t="s">
        <v>85</v>
      </c>
      <c r="T37" s="2" t="s">
        <v>82</v>
      </c>
      <c r="U37" s="11">
        <v>36</v>
      </c>
      <c r="V37" s="13">
        <v>17.10156396855578</v>
      </c>
      <c r="W37" s="13">
        <v>-26.337984619814051</v>
      </c>
      <c r="X37" s="13">
        <v>28.665962254523635</v>
      </c>
      <c r="Y37" s="13">
        <v>55.003946874337686</v>
      </c>
      <c r="Z37" s="11">
        <v>36</v>
      </c>
    </row>
    <row r="38" spans="1:26" x14ac:dyDescent="0.3">
      <c r="A38" s="11">
        <v>37</v>
      </c>
      <c r="B38" s="3">
        <v>1.1975140673611113E-3</v>
      </c>
      <c r="C38" s="3">
        <v>1.2463574473032407E-3</v>
      </c>
      <c r="D38" s="3">
        <v>1.0409711724189816E-3</v>
      </c>
      <c r="E38" s="3">
        <v>1.0500220458564817E-3</v>
      </c>
      <c r="F38" s="3">
        <v>1.4074520240162037E-3</v>
      </c>
      <c r="G38" s="3">
        <v>1.3092946901041666E-3</v>
      </c>
      <c r="H38" s="3">
        <v>1.3027079659027779E-3</v>
      </c>
      <c r="I38" s="3">
        <v>1.4289632674074073E-3</v>
      </c>
      <c r="J38" s="3">
        <v>1.2468547912962964E-3</v>
      </c>
      <c r="K38" s="3">
        <v>1.5070139938773148E-3</v>
      </c>
      <c r="L38" s="3">
        <v>1.5853208721759258E-3</v>
      </c>
      <c r="M38" s="3">
        <v>1.1222353447569444E-3</v>
      </c>
      <c r="N38" s="3">
        <v>1.5843920592939816E-3</v>
      </c>
      <c r="O38" s="3">
        <v>1.5047983854050923E-3</v>
      </c>
      <c r="P38" s="45">
        <v>1.323849866226852E-3</v>
      </c>
      <c r="Q38" s="3">
        <v>1.0409711724189816E-3</v>
      </c>
      <c r="R38" s="3">
        <v>1.5853208721759258E-3</v>
      </c>
      <c r="S38" s="43" t="s">
        <v>106</v>
      </c>
      <c r="T38" s="2" t="s">
        <v>115</v>
      </c>
      <c r="U38" s="11">
        <v>37</v>
      </c>
      <c r="V38" s="13">
        <v>13.972152530564742</v>
      </c>
      <c r="W38" s="13">
        <v>-21.367883249035799</v>
      </c>
      <c r="X38" s="13">
        <v>19.750805028541564</v>
      </c>
      <c r="Y38" s="13">
        <v>41.118688277577363</v>
      </c>
      <c r="Z38" s="11">
        <v>37</v>
      </c>
    </row>
    <row r="39" spans="1:26" x14ac:dyDescent="0.3">
      <c r="A39" s="11">
        <v>38</v>
      </c>
      <c r="B39" s="3">
        <v>1.9681062085300923E-3</v>
      </c>
      <c r="C39" s="3">
        <v>1.831251837152778E-3</v>
      </c>
      <c r="D39" s="3">
        <v>1.7926327475347224E-3</v>
      </c>
      <c r="E39" s="3">
        <v>2.0359029877430558E-3</v>
      </c>
      <c r="F39" s="3">
        <v>1.7019770408217593E-3</v>
      </c>
      <c r="G39" s="3">
        <v>1.7399911816550924E-3</v>
      </c>
      <c r="H39" s="3">
        <v>1.6894374107638891E-3</v>
      </c>
      <c r="I39" s="3">
        <v>1.834123047372685E-3</v>
      </c>
      <c r="J39" s="3">
        <v>1.6772654740856482E-3</v>
      </c>
      <c r="K39" s="3">
        <v>1.8971322016435184E-3</v>
      </c>
      <c r="L39" s="3">
        <v>1.9576362643865743E-3</v>
      </c>
      <c r="M39" s="3">
        <v>1.5268838708333333E-3</v>
      </c>
      <c r="N39" s="3">
        <v>1.7691945914120369E-3</v>
      </c>
      <c r="O39" s="3">
        <v>2.245213424872685E-3</v>
      </c>
      <c r="P39" s="45">
        <v>1.8333391634862766E-3</v>
      </c>
      <c r="Q39" s="3">
        <v>1.5268838708333333E-3</v>
      </c>
      <c r="R39" s="3">
        <v>2.245213424872685E-3</v>
      </c>
      <c r="S39" s="43" t="s">
        <v>80</v>
      </c>
      <c r="T39" s="2" t="s">
        <v>118</v>
      </c>
      <c r="U39" s="11">
        <v>38</v>
      </c>
      <c r="V39" s="13">
        <v>9.7934331703377211</v>
      </c>
      <c r="W39" s="13">
        <v>-16.715690078326148</v>
      </c>
      <c r="X39" s="13">
        <v>22.465797359785228</v>
      </c>
      <c r="Y39" s="13">
        <v>39.181487438111375</v>
      </c>
      <c r="Z39" s="11">
        <v>38</v>
      </c>
    </row>
    <row r="40" spans="1:26" x14ac:dyDescent="0.3">
      <c r="A40" s="11">
        <v>39</v>
      </c>
      <c r="B40" s="3">
        <v>8.934996220717593E-4</v>
      </c>
      <c r="C40" s="3">
        <v>1.018753411863426E-3</v>
      </c>
      <c r="D40" s="3">
        <v>1.1213340891898147E-3</v>
      </c>
      <c r="E40" s="3">
        <v>1.0104980263657408E-3</v>
      </c>
      <c r="F40" s="3">
        <v>1.0709372637962963E-3</v>
      </c>
      <c r="G40" s="3">
        <v>9.9573832619212965E-4</v>
      </c>
      <c r="H40" s="3">
        <v>9.7386201393518518E-4</v>
      </c>
      <c r="I40" s="3">
        <v>1.070455404375E-3</v>
      </c>
      <c r="J40" s="3">
        <v>9.4483917024305549E-4</v>
      </c>
      <c r="K40" s="3">
        <v>1.110590146550926E-3</v>
      </c>
      <c r="L40" s="3">
        <v>1.1026622994907409E-3</v>
      </c>
      <c r="M40" s="3">
        <v>9.0558495002314801E-4</v>
      </c>
      <c r="N40" s="3">
        <v>1.0472327202546295E-3</v>
      </c>
      <c r="O40" s="3">
        <v>1.0833459309722222E-3</v>
      </c>
      <c r="P40" s="45">
        <v>1.0249523839517196E-3</v>
      </c>
      <c r="Q40" s="3">
        <v>8.934996220717593E-4</v>
      </c>
      <c r="R40" s="3">
        <v>1.1213340891898147E-3</v>
      </c>
      <c r="S40" s="43" t="s">
        <v>105</v>
      </c>
      <c r="T40" s="2" t="s">
        <v>106</v>
      </c>
      <c r="U40" s="11">
        <v>39</v>
      </c>
      <c r="V40" s="13">
        <v>7.2816028342737678</v>
      </c>
      <c r="W40" s="13">
        <v>-12.825255488761556</v>
      </c>
      <c r="X40" s="13">
        <v>9.4035300319507513</v>
      </c>
      <c r="Y40" s="13">
        <v>22.228785520712307</v>
      </c>
      <c r="Z40" s="11">
        <v>39</v>
      </c>
    </row>
    <row r="41" spans="1:26" x14ac:dyDescent="0.3">
      <c r="A41" s="11">
        <v>40</v>
      </c>
      <c r="B41" s="3">
        <v>4.0480717750115743E-3</v>
      </c>
      <c r="C41" s="3">
        <v>4.3659769463310176E-3</v>
      </c>
      <c r="D41" s="3">
        <v>4.1888636936226855E-3</v>
      </c>
      <c r="E41" s="3">
        <v>4.7160491202662032E-3</v>
      </c>
      <c r="F41" s="3">
        <v>4.6508881330324069E-3</v>
      </c>
      <c r="G41" s="3">
        <v>4.1828693205671289E-3</v>
      </c>
      <c r="H41" s="3">
        <v>4.9746414924074075E-3</v>
      </c>
      <c r="I41" s="3">
        <v>4.2331259973148148E-3</v>
      </c>
      <c r="J41" s="3">
        <v>5.0912908373263888E-3</v>
      </c>
      <c r="K41" s="3">
        <v>4.281448150243056E-3</v>
      </c>
      <c r="L41" s="3">
        <v>4.2992147476273142E-3</v>
      </c>
      <c r="M41" s="3">
        <v>3.7231880406481477E-3</v>
      </c>
      <c r="N41" s="3">
        <v>4.2935843936342593E-3</v>
      </c>
      <c r="O41" s="3">
        <v>4.4879561392476858E-3</v>
      </c>
      <c r="P41" s="45">
        <v>4.3955120562342923E-3</v>
      </c>
      <c r="Q41" s="3">
        <v>3.7231880406481477E-3</v>
      </c>
      <c r="R41" s="3">
        <v>5.0912908373263888E-3</v>
      </c>
      <c r="S41" s="43" t="s">
        <v>80</v>
      </c>
      <c r="T41" s="2" t="s">
        <v>121</v>
      </c>
      <c r="U41" s="11">
        <v>40</v>
      </c>
      <c r="V41" s="13">
        <v>8.267044387324713</v>
      </c>
      <c r="W41" s="13">
        <v>-15.2956926743624</v>
      </c>
      <c r="X41" s="13">
        <v>15.829299799217964</v>
      </c>
      <c r="Y41" s="13">
        <v>31.124992473580363</v>
      </c>
      <c r="Z41" s="11">
        <v>40</v>
      </c>
    </row>
    <row r="42" spans="1:26" x14ac:dyDescent="0.3">
      <c r="A42" s="10"/>
      <c r="B42" s="3">
        <v>3.6921128452592586E-2</v>
      </c>
      <c r="C42" s="3">
        <v>3.5998045764502315E-2</v>
      </c>
      <c r="D42" s="3">
        <v>3.3589728506273155E-2</v>
      </c>
      <c r="E42" s="3">
        <v>3.4960153012037046E-2</v>
      </c>
      <c r="F42" s="3">
        <v>3.4344727979733793E-2</v>
      </c>
      <c r="G42" s="3">
        <v>3.3618973378263889E-2</v>
      </c>
      <c r="H42" s="3">
        <v>3.9029282868344915E-2</v>
      </c>
      <c r="I42" s="3">
        <v>3.7902919501122685E-2</v>
      </c>
      <c r="J42" s="3">
        <v>3.7734635595509262E-2</v>
      </c>
      <c r="K42" s="3">
        <v>3.7431896771921297E-2</v>
      </c>
      <c r="L42" s="3">
        <v>3.6834588441273144E-2</v>
      </c>
      <c r="M42" s="3">
        <v>3.1676374918321759E-2</v>
      </c>
      <c r="N42" s="3">
        <v>3.6233020387199069E-2</v>
      </c>
      <c r="O42" s="3">
        <v>3.7904127737002309E-2</v>
      </c>
      <c r="P42" s="45">
        <v>3.6012828808149808E-2</v>
      </c>
      <c r="Q42" s="3">
        <v>3.1676374918321759E-2</v>
      </c>
      <c r="R42" s="3">
        <v>3.9029282868344915E-2</v>
      </c>
      <c r="S42" s="43" t="s">
        <v>80</v>
      </c>
      <c r="T42" s="2" t="s">
        <v>83</v>
      </c>
      <c r="V42" s="13">
        <v>5.8181857122838849</v>
      </c>
      <c r="W42" s="13">
        <v>-12.04141422194165</v>
      </c>
      <c r="X42" s="13">
        <v>8.376054200753245</v>
      </c>
      <c r="Y42" s="13">
        <v>20.417468422694895</v>
      </c>
    </row>
    <row r="43" spans="1:26" x14ac:dyDescent="0.3">
      <c r="A43" s="10"/>
      <c r="B43" s="3">
        <v>3.3226562680555554E-3</v>
      </c>
      <c r="C43" s="3">
        <v>3.173260421261574E-3</v>
      </c>
      <c r="D43" s="3">
        <v>3.0693495587037038E-3</v>
      </c>
      <c r="E43" s="3">
        <v>3.0677850853819445E-3</v>
      </c>
      <c r="F43" s="3">
        <v>3.1842972900115738E-3</v>
      </c>
      <c r="G43" s="3">
        <v>3.0040499023726852E-3</v>
      </c>
      <c r="H43" s="3">
        <v>3.4310171619791668E-3</v>
      </c>
      <c r="I43" s="3">
        <v>3.2963999364236112E-3</v>
      </c>
      <c r="J43" s="3">
        <v>3.3207068550810187E-3</v>
      </c>
      <c r="K43" s="3">
        <v>3.1761514891435185E-3</v>
      </c>
      <c r="L43" s="3">
        <v>3.1180960500347228E-3</v>
      </c>
      <c r="M43" s="3">
        <v>2.9487367380439814E-3</v>
      </c>
      <c r="N43" s="3">
        <v>3.1040016131018522E-3</v>
      </c>
      <c r="O43" s="3">
        <v>3.2048975983217593E-3</v>
      </c>
      <c r="P43" s="3">
        <v>3.1729575691369048E-3</v>
      </c>
      <c r="V43" s="12"/>
      <c r="W43" s="12"/>
      <c r="X43" s="12"/>
      <c r="Y43" s="12"/>
    </row>
    <row r="44" spans="1:26" x14ac:dyDescent="0.3">
      <c r="A44" s="29" t="s">
        <v>51</v>
      </c>
      <c r="B44" s="4" t="s">
        <v>4</v>
      </c>
      <c r="C44" s="10" t="s">
        <v>5</v>
      </c>
      <c r="D44" s="10" t="s">
        <v>15</v>
      </c>
      <c r="E44" s="10" t="s">
        <v>6</v>
      </c>
      <c r="F44" s="10" t="s">
        <v>7</v>
      </c>
      <c r="G44" s="4" t="s">
        <v>8</v>
      </c>
      <c r="H44" s="10" t="s">
        <v>9</v>
      </c>
      <c r="I44" s="10" t="s">
        <v>10</v>
      </c>
      <c r="J44" s="10" t="s">
        <v>16</v>
      </c>
      <c r="K44" s="10" t="s">
        <v>11</v>
      </c>
      <c r="L44" s="7" t="s">
        <v>12</v>
      </c>
      <c r="M44" s="7" t="s">
        <v>13</v>
      </c>
      <c r="N44" s="7" t="s">
        <v>17</v>
      </c>
      <c r="O44" s="7" t="s">
        <v>14</v>
      </c>
      <c r="P44" s="37" t="s">
        <v>52</v>
      </c>
      <c r="Q44" s="6" t="s">
        <v>53</v>
      </c>
      <c r="R44" s="6" t="s">
        <v>54</v>
      </c>
      <c r="S44" s="6" t="s">
        <v>77</v>
      </c>
      <c r="T44" s="6" t="s">
        <v>78</v>
      </c>
      <c r="U44" s="7"/>
      <c r="V44" s="7" t="s">
        <v>55</v>
      </c>
      <c r="W44" s="7" t="s">
        <v>56</v>
      </c>
      <c r="X44" s="7" t="s">
        <v>57</v>
      </c>
      <c r="Y44" s="7" t="s">
        <v>58</v>
      </c>
      <c r="Z44" s="7"/>
    </row>
    <row r="45" spans="1:26" x14ac:dyDescent="0.3">
      <c r="A45" s="11">
        <v>1</v>
      </c>
      <c r="B45" s="13">
        <v>2.1911652640478199</v>
      </c>
      <c r="C45" s="13">
        <v>2.0343363359841713</v>
      </c>
      <c r="D45" s="13">
        <v>2.0293902242745423</v>
      </c>
      <c r="E45" s="13">
        <v>1.7918127424747028</v>
      </c>
      <c r="F45" s="13">
        <v>1.9522916578489564</v>
      </c>
      <c r="G45" s="13">
        <v>1.9965629252894093</v>
      </c>
      <c r="H45" s="13">
        <v>1.8417958164870512</v>
      </c>
      <c r="I45" s="13">
        <v>1.9358870654581286</v>
      </c>
      <c r="J45" s="13">
        <v>1.8995235993152602</v>
      </c>
      <c r="K45" s="13">
        <v>1.9236368800723187</v>
      </c>
      <c r="L45" s="13">
        <v>1.9261954669775725</v>
      </c>
      <c r="M45" s="13">
        <v>2.1674154436846811</v>
      </c>
      <c r="N45" s="13">
        <v>1.9661688044137993</v>
      </c>
      <c r="O45" s="13">
        <v>1.867365599045822</v>
      </c>
      <c r="P45" s="38">
        <v>1.9659677018124453</v>
      </c>
      <c r="Q45" s="16">
        <v>1.7918127424747028</v>
      </c>
      <c r="R45" s="16">
        <v>2.1911652640478199</v>
      </c>
      <c r="S45" s="43" t="s">
        <v>79</v>
      </c>
      <c r="T45" s="2" t="s">
        <v>105</v>
      </c>
      <c r="U45" s="11">
        <v>1</v>
      </c>
      <c r="V45" s="13">
        <v>0.11275546644322455</v>
      </c>
      <c r="W45" s="13">
        <v>-0.1741549593377425</v>
      </c>
      <c r="X45" s="13">
        <v>0.22519756223537457</v>
      </c>
      <c r="Y45" s="13">
        <v>0.39935252157311707</v>
      </c>
      <c r="Z45" s="11">
        <v>1</v>
      </c>
    </row>
    <row r="46" spans="1:26" x14ac:dyDescent="0.3">
      <c r="A46" s="11">
        <v>2</v>
      </c>
      <c r="B46" s="13">
        <v>1.1113471856799491</v>
      </c>
      <c r="C46" s="13">
        <v>1.0085046365806383</v>
      </c>
      <c r="D46" s="13">
        <v>1.0719231011359593</v>
      </c>
      <c r="E46" s="13">
        <v>1.0557001535122819</v>
      </c>
      <c r="F46" s="13">
        <v>1.0667662622492369</v>
      </c>
      <c r="G46" s="13">
        <v>1.1227485560738097</v>
      </c>
      <c r="H46" s="13">
        <v>1.0919627414460837</v>
      </c>
      <c r="I46" s="13">
        <v>1.0736244109501869</v>
      </c>
      <c r="J46" s="13">
        <v>1.0241433434705036</v>
      </c>
      <c r="K46" s="13">
        <v>1.0376351135460327</v>
      </c>
      <c r="L46" s="13">
        <v>0.96568671507419457</v>
      </c>
      <c r="M46" s="13">
        <v>1.0640012877297182</v>
      </c>
      <c r="N46" s="13">
        <v>0.99372355828993619</v>
      </c>
      <c r="O46" s="13">
        <v>1.0016408396363887</v>
      </c>
      <c r="P46" s="38">
        <v>1.0492434218124944</v>
      </c>
      <c r="Q46" s="16">
        <v>0.96568671507419457</v>
      </c>
      <c r="R46" s="16">
        <v>1.1227485560738097</v>
      </c>
      <c r="S46" s="43" t="s">
        <v>119</v>
      </c>
      <c r="T46" s="2" t="s">
        <v>81</v>
      </c>
      <c r="U46" s="11">
        <v>2</v>
      </c>
      <c r="V46" s="13">
        <v>4.6005649004748364E-2</v>
      </c>
      <c r="W46" s="13">
        <v>-8.3556706738299846E-2</v>
      </c>
      <c r="X46" s="13">
        <v>7.350513426131533E-2</v>
      </c>
      <c r="Y46" s="13">
        <v>0.15706184099961518</v>
      </c>
      <c r="Z46" s="11">
        <v>2</v>
      </c>
    </row>
    <row r="47" spans="1:26" x14ac:dyDescent="0.3">
      <c r="A47" s="11">
        <v>3</v>
      </c>
      <c r="B47" s="13">
        <v>0.59384804968773897</v>
      </c>
      <c r="C47" s="13">
        <v>0.60907584448551866</v>
      </c>
      <c r="D47" s="13">
        <v>0.55279227272239961</v>
      </c>
      <c r="E47" s="13">
        <v>0.61351883605527424</v>
      </c>
      <c r="F47" s="13">
        <v>0.70607634494323235</v>
      </c>
      <c r="G47" s="13">
        <v>0.6773101423210206</v>
      </c>
      <c r="H47" s="13">
        <v>0.56781618068897699</v>
      </c>
      <c r="I47" s="13">
        <v>0.60095048290681408</v>
      </c>
      <c r="J47" s="13">
        <v>0.59400645422166776</v>
      </c>
      <c r="K47" s="13">
        <v>0.71941995449246376</v>
      </c>
      <c r="L47" s="13">
        <v>0.70954511981094481</v>
      </c>
      <c r="M47" s="13">
        <v>0.81082598131903083</v>
      </c>
      <c r="N47" s="13">
        <v>0.70213816425657172</v>
      </c>
      <c r="O47" s="13">
        <v>0.71436360362342011</v>
      </c>
      <c r="P47" s="38">
        <v>0.65512053082393396</v>
      </c>
      <c r="Q47" s="16">
        <v>0.55279227272239961</v>
      </c>
      <c r="R47" s="16">
        <v>0.81082598131903083</v>
      </c>
      <c r="S47" s="43" t="s">
        <v>106</v>
      </c>
      <c r="T47" s="2" t="s">
        <v>80</v>
      </c>
      <c r="U47" s="11">
        <v>3</v>
      </c>
      <c r="V47" s="13">
        <v>7.4687806627504752E-2</v>
      </c>
      <c r="W47" s="13">
        <v>-0.10232825810153434</v>
      </c>
      <c r="X47" s="13">
        <v>0.15570545049509688</v>
      </c>
      <c r="Y47" s="13">
        <v>0.25803370859663122</v>
      </c>
      <c r="Z47" s="11">
        <v>3</v>
      </c>
    </row>
    <row r="48" spans="1:26" x14ac:dyDescent="0.3">
      <c r="A48" s="11">
        <v>4</v>
      </c>
      <c r="B48" s="13">
        <v>0.6293706771919223</v>
      </c>
      <c r="C48" s="13">
        <v>0.51421017306572414</v>
      </c>
      <c r="D48" s="13">
        <v>0.89033052596906126</v>
      </c>
      <c r="E48" s="13">
        <v>0.8228614188618194</v>
      </c>
      <c r="F48" s="13">
        <v>0.69385598724062436</v>
      </c>
      <c r="G48" s="13">
        <v>0.59467264887733784</v>
      </c>
      <c r="H48" s="13">
        <v>0.62764483427508544</v>
      </c>
      <c r="I48" s="13">
        <v>0.80139454430998813</v>
      </c>
      <c r="J48" s="13">
        <v>0.68517789728086564</v>
      </c>
      <c r="K48" s="13">
        <v>0.63213180206407693</v>
      </c>
      <c r="L48" s="13">
        <v>0.62738050403036605</v>
      </c>
      <c r="M48" s="13">
        <v>0.77316696137026386</v>
      </c>
      <c r="N48" s="13">
        <v>0.56869975666159744</v>
      </c>
      <c r="O48" s="13">
        <v>0.65925978366966087</v>
      </c>
      <c r="P48" s="38">
        <v>0.68001125106202831</v>
      </c>
      <c r="Q48" s="16">
        <v>0.51421017306572414</v>
      </c>
      <c r="R48" s="16">
        <v>0.89033052596906126</v>
      </c>
      <c r="S48" s="43" t="s">
        <v>85</v>
      </c>
      <c r="T48" s="2" t="s">
        <v>106</v>
      </c>
      <c r="U48" s="11">
        <v>4</v>
      </c>
      <c r="V48" s="13">
        <v>0.10605996932223206</v>
      </c>
      <c r="W48" s="13">
        <v>-0.16580107799630417</v>
      </c>
      <c r="X48" s="13">
        <v>0.21031927490703295</v>
      </c>
      <c r="Y48" s="13">
        <v>0.37612035290333712</v>
      </c>
      <c r="Z48" s="11">
        <v>4</v>
      </c>
    </row>
    <row r="49" spans="1:26" x14ac:dyDescent="0.3">
      <c r="A49" s="11">
        <v>5</v>
      </c>
      <c r="B49" s="13">
        <v>1.6199864658154397</v>
      </c>
      <c r="C49" s="13">
        <v>1.7506663696698392</v>
      </c>
      <c r="D49" s="13">
        <v>2.5196010748929591</v>
      </c>
      <c r="E49" s="13">
        <v>2.3754667798446425</v>
      </c>
      <c r="F49" s="13">
        <v>1.8570850597343973</v>
      </c>
      <c r="G49" s="13">
        <v>1.6672716962236545</v>
      </c>
      <c r="H49" s="13">
        <v>2.0865811322819421</v>
      </c>
      <c r="I49" s="13">
        <v>1.7190712003023751</v>
      </c>
      <c r="J49" s="13">
        <v>1.9469947077169276</v>
      </c>
      <c r="K49" s="13">
        <v>1.8111628129782991</v>
      </c>
      <c r="L49" s="13">
        <v>1.8752503284840996</v>
      </c>
      <c r="M49" s="13">
        <v>1.9669652010856007</v>
      </c>
      <c r="N49" s="13">
        <v>1.9091956780496671</v>
      </c>
      <c r="O49" s="13">
        <v>1.889466670503281</v>
      </c>
      <c r="P49" s="38">
        <v>1.928197512684509</v>
      </c>
      <c r="Q49" s="16">
        <v>1.6199864658154397</v>
      </c>
      <c r="R49" s="16">
        <v>2.5196010748929591</v>
      </c>
      <c r="S49" s="43" t="s">
        <v>105</v>
      </c>
      <c r="T49" s="2" t="s">
        <v>106</v>
      </c>
      <c r="U49" s="11">
        <v>5</v>
      </c>
      <c r="V49" s="13">
        <v>0.2539678532578753</v>
      </c>
      <c r="W49" s="13">
        <v>-0.30821104686906931</v>
      </c>
      <c r="X49" s="13">
        <v>0.59140356220845014</v>
      </c>
      <c r="Y49" s="13">
        <v>0.89961460907751944</v>
      </c>
      <c r="Z49" s="11">
        <v>5</v>
      </c>
    </row>
    <row r="50" spans="1:26" x14ac:dyDescent="0.3">
      <c r="A50" s="11">
        <v>6</v>
      </c>
      <c r="B50" s="13">
        <v>2.8536179881819952</v>
      </c>
      <c r="C50" s="13">
        <v>2.8982974427007466</v>
      </c>
      <c r="D50" s="13">
        <v>2.0737251325180512</v>
      </c>
      <c r="E50" s="13">
        <v>2.1157306254215644</v>
      </c>
      <c r="F50" s="13">
        <v>2.9954999116701999</v>
      </c>
      <c r="G50" s="13">
        <v>2.8770129633035517</v>
      </c>
      <c r="H50" s="13">
        <v>2.5750786290704961</v>
      </c>
      <c r="I50" s="13">
        <v>2.5660275169651139</v>
      </c>
      <c r="J50" s="13">
        <v>2.65031014810799</v>
      </c>
      <c r="K50" s="13">
        <v>2.3611604987131414</v>
      </c>
      <c r="L50" s="13">
        <v>2.3610725538780408</v>
      </c>
      <c r="M50" s="13">
        <v>2.5265714472587915</v>
      </c>
      <c r="N50" s="13">
        <v>2.4268498133849263</v>
      </c>
      <c r="O50" s="13">
        <v>2.3231768198180927</v>
      </c>
      <c r="P50" s="38">
        <v>2.5431522493566221</v>
      </c>
      <c r="Q50" s="16">
        <v>2.0737251325180512</v>
      </c>
      <c r="R50" s="16">
        <v>2.9954999116701999</v>
      </c>
      <c r="S50" s="43" t="s">
        <v>106</v>
      </c>
      <c r="T50" s="2" t="s">
        <v>84</v>
      </c>
      <c r="U50" s="11">
        <v>6</v>
      </c>
      <c r="V50" s="13">
        <v>0.28864928130364398</v>
      </c>
      <c r="W50" s="13">
        <v>-0.46942711683857086</v>
      </c>
      <c r="X50" s="13">
        <v>0.45234766231357781</v>
      </c>
      <c r="Y50" s="13">
        <v>0.92177477915214867</v>
      </c>
      <c r="Z50" s="11">
        <v>6</v>
      </c>
    </row>
    <row r="51" spans="1:26" x14ac:dyDescent="0.3">
      <c r="A51" s="11">
        <v>7</v>
      </c>
      <c r="B51" s="13">
        <v>0.99360953260921181</v>
      </c>
      <c r="C51" s="13">
        <v>0.98621823098352601</v>
      </c>
      <c r="D51" s="13">
        <v>0.6254940565115148</v>
      </c>
      <c r="E51" s="13">
        <v>0.63206122052814639</v>
      </c>
      <c r="F51" s="13">
        <v>0.99835393847571874</v>
      </c>
      <c r="G51" s="13">
        <v>0.94771219669993501</v>
      </c>
      <c r="H51" s="13">
        <v>0.75266966873309438</v>
      </c>
      <c r="I51" s="13">
        <v>0.92332010933197861</v>
      </c>
      <c r="J51" s="13">
        <v>0.75138913133473806</v>
      </c>
      <c r="K51" s="13">
        <v>0.6499045624762847</v>
      </c>
      <c r="L51" s="13">
        <v>0.664805777897157</v>
      </c>
      <c r="M51" s="13">
        <v>0.85268692939365365</v>
      </c>
      <c r="N51" s="13">
        <v>0.59821949053371049</v>
      </c>
      <c r="O51" s="13">
        <v>0.65019975662362317</v>
      </c>
      <c r="P51" s="38">
        <v>0.78761747158087814</v>
      </c>
      <c r="Q51" s="16">
        <v>0.59821949053371049</v>
      </c>
      <c r="R51" s="16">
        <v>0.99835393847571874</v>
      </c>
      <c r="S51" s="43" t="s">
        <v>122</v>
      </c>
      <c r="T51" s="2" t="s">
        <v>84</v>
      </c>
      <c r="U51" s="11">
        <v>7</v>
      </c>
      <c r="V51" s="13">
        <v>0.15600364446666798</v>
      </c>
      <c r="W51" s="13">
        <v>-0.18939798104716765</v>
      </c>
      <c r="X51" s="13">
        <v>0.2107364668948406</v>
      </c>
      <c r="Y51" s="13">
        <v>0.40013444794200825</v>
      </c>
      <c r="Z51" s="11">
        <v>7</v>
      </c>
    </row>
    <row r="52" spans="1:26" x14ac:dyDescent="0.3">
      <c r="A52" s="11">
        <v>8</v>
      </c>
      <c r="B52" s="13">
        <v>0.2761021657522485</v>
      </c>
      <c r="C52" s="13">
        <v>0.34015451945472081</v>
      </c>
      <c r="D52" s="13">
        <v>0.37861958499469534</v>
      </c>
      <c r="E52" s="13">
        <v>0.3378181635370322</v>
      </c>
      <c r="F52" s="13">
        <v>0.48787705878512694</v>
      </c>
      <c r="G52" s="13">
        <v>0.31421346323398835</v>
      </c>
      <c r="H52" s="13">
        <v>0.30296359895213837</v>
      </c>
      <c r="I52" s="13">
        <v>0.36907829857525626</v>
      </c>
      <c r="J52" s="13">
        <v>0.28367062354963318</v>
      </c>
      <c r="K52" s="13">
        <v>0.36614463999955305</v>
      </c>
      <c r="L52" s="13">
        <v>0.30948077224569076</v>
      </c>
      <c r="M52" s="13">
        <v>0.4579492721791828</v>
      </c>
      <c r="N52" s="13">
        <v>0.29046657677664633</v>
      </c>
      <c r="O52" s="13">
        <v>0.29152946467885016</v>
      </c>
      <c r="P52" s="38">
        <v>0.34329058590819728</v>
      </c>
      <c r="Q52" s="16">
        <v>0.2761021657522485</v>
      </c>
      <c r="R52" s="16">
        <v>0.48787705878512694</v>
      </c>
      <c r="S52" s="43" t="s">
        <v>123</v>
      </c>
      <c r="T52" s="2" t="s">
        <v>84</v>
      </c>
      <c r="U52" s="11">
        <v>8</v>
      </c>
      <c r="V52" s="13">
        <v>6.4259305612524048E-2</v>
      </c>
      <c r="W52" s="13">
        <v>-6.718842015594878E-2</v>
      </c>
      <c r="X52" s="13">
        <v>0.14458647287692966</v>
      </c>
      <c r="Y52" s="13">
        <v>0.21177489303287844</v>
      </c>
      <c r="Z52" s="11">
        <v>8</v>
      </c>
    </row>
    <row r="53" spans="1:26" x14ac:dyDescent="0.3">
      <c r="A53" s="11">
        <v>9</v>
      </c>
      <c r="B53" s="13">
        <v>0.58738244973094744</v>
      </c>
      <c r="C53" s="13">
        <v>0.67849146950061068</v>
      </c>
      <c r="D53" s="13">
        <v>0.72795056481020415</v>
      </c>
      <c r="E53" s="13">
        <v>0.7597748174814094</v>
      </c>
      <c r="F53" s="13">
        <v>0.88894641300030464</v>
      </c>
      <c r="G53" s="13">
        <v>0.83032806230897116</v>
      </c>
      <c r="H53" s="13">
        <v>0.67691659774142632</v>
      </c>
      <c r="I53" s="13">
        <v>0.67529654292273966</v>
      </c>
      <c r="J53" s="13">
        <v>0.66989934474762936</v>
      </c>
      <c r="K53" s="13">
        <v>0.64263849018203811</v>
      </c>
      <c r="L53" s="13">
        <v>0.69147098443613542</v>
      </c>
      <c r="M53" s="13">
        <v>0.87418333603320431</v>
      </c>
      <c r="N53" s="13">
        <v>0.71847683675412721</v>
      </c>
      <c r="O53" s="13">
        <v>0.67920096219390347</v>
      </c>
      <c r="P53" s="38">
        <v>0.72149691941740357</v>
      </c>
      <c r="Q53" s="16">
        <v>0.58738244973094744</v>
      </c>
      <c r="R53" s="16">
        <v>0.88894641300030464</v>
      </c>
      <c r="S53" s="43" t="s">
        <v>105</v>
      </c>
      <c r="T53" s="2" t="s">
        <v>84</v>
      </c>
      <c r="U53" s="11">
        <v>9</v>
      </c>
      <c r="V53" s="13">
        <v>8.7811934625438931E-2</v>
      </c>
      <c r="W53" s="13">
        <v>-0.13411446968645613</v>
      </c>
      <c r="X53" s="13">
        <v>0.16744949358290107</v>
      </c>
      <c r="Y53" s="13">
        <v>0.30156396326935719</v>
      </c>
      <c r="Z53" s="11">
        <v>9</v>
      </c>
    </row>
    <row r="54" spans="1:26" x14ac:dyDescent="0.3">
      <c r="A54" s="11">
        <v>10</v>
      </c>
      <c r="B54" s="13">
        <v>0.4000958627174207</v>
      </c>
      <c r="C54" s="13">
        <v>0.41283105222799782</v>
      </c>
      <c r="D54" s="13">
        <v>0.39524685547272559</v>
      </c>
      <c r="E54" s="13">
        <v>0.34414180040509401</v>
      </c>
      <c r="F54" s="13">
        <v>0.49269117903556325</v>
      </c>
      <c r="G54" s="13">
        <v>0.58021322125594554</v>
      </c>
      <c r="H54" s="13">
        <v>0.44817184751227146</v>
      </c>
      <c r="I54" s="13">
        <v>0.5183121574816838</v>
      </c>
      <c r="J54" s="13">
        <v>0.47705112358816815</v>
      </c>
      <c r="K54" s="13">
        <v>0.48392540367804809</v>
      </c>
      <c r="L54" s="13">
        <v>0.47329018218484831</v>
      </c>
      <c r="M54" s="13">
        <v>0.44964285188193392</v>
      </c>
      <c r="N54" s="13">
        <v>0.44012407269465698</v>
      </c>
      <c r="O54" s="13">
        <v>0.47353877125503785</v>
      </c>
      <c r="P54" s="38">
        <v>0.45637688438509977</v>
      </c>
      <c r="Q54" s="16">
        <v>0.34414180040509401</v>
      </c>
      <c r="R54" s="16">
        <v>0.58021322125594554</v>
      </c>
      <c r="S54" s="43" t="s">
        <v>79</v>
      </c>
      <c r="T54" s="2" t="s">
        <v>81</v>
      </c>
      <c r="U54" s="11">
        <v>10</v>
      </c>
      <c r="V54" s="13">
        <v>5.8198130147783855E-2</v>
      </c>
      <c r="W54" s="13">
        <v>-0.11223508398000576</v>
      </c>
      <c r="X54" s="13">
        <v>0.12383633687084578</v>
      </c>
      <c r="Y54" s="13">
        <v>0.23607142085085153</v>
      </c>
      <c r="Z54" s="11">
        <v>10</v>
      </c>
    </row>
    <row r="55" spans="1:26" x14ac:dyDescent="0.3">
      <c r="A55" s="11">
        <v>11</v>
      </c>
      <c r="B55" s="13">
        <v>2.3459106122515805</v>
      </c>
      <c r="C55" s="13">
        <v>2.6038257604894399</v>
      </c>
      <c r="D55" s="13">
        <v>2.7640647351596894</v>
      </c>
      <c r="E55" s="13">
        <v>2.5235265198499874</v>
      </c>
      <c r="F55" s="13">
        <v>2.0202864414280493</v>
      </c>
      <c r="G55" s="13">
        <v>2.5921392883565053</v>
      </c>
      <c r="H55" s="13">
        <v>2.2810508222272419</v>
      </c>
      <c r="I55" s="13">
        <v>2.1045570405874581</v>
      </c>
      <c r="J55" s="13">
        <v>2.4072355034137161</v>
      </c>
      <c r="K55" s="13">
        <v>2.080472633257644</v>
      </c>
      <c r="L55" s="13">
        <v>2.133390518383393</v>
      </c>
      <c r="M55" s="13">
        <v>2.1849554488993763</v>
      </c>
      <c r="N55" s="13">
        <v>2.1997731967024334</v>
      </c>
      <c r="O55" s="13">
        <v>2.2988505008478177</v>
      </c>
      <c r="P55" s="38">
        <v>2.3242885015610244</v>
      </c>
      <c r="Q55" s="16">
        <v>2.0202864414280493</v>
      </c>
      <c r="R55" s="16">
        <v>2.7640647351596894</v>
      </c>
      <c r="S55" s="43" t="s">
        <v>84</v>
      </c>
      <c r="T55" s="2" t="s">
        <v>106</v>
      </c>
      <c r="U55" s="11">
        <v>11</v>
      </c>
      <c r="V55" s="13">
        <v>0.22606219397804314</v>
      </c>
      <c r="W55" s="13">
        <v>-0.30400206013297515</v>
      </c>
      <c r="X55" s="13">
        <v>0.43977623359866502</v>
      </c>
      <c r="Y55" s="13">
        <v>0.74377829373164017</v>
      </c>
      <c r="Z55" s="11">
        <v>11</v>
      </c>
    </row>
    <row r="56" spans="1:26" x14ac:dyDescent="0.3">
      <c r="A56" s="11">
        <v>12</v>
      </c>
      <c r="B56" s="13">
        <v>0.38233324278384251</v>
      </c>
      <c r="C56" s="13">
        <v>0.39185726279919825</v>
      </c>
      <c r="D56" s="13">
        <v>0.30957481386875368</v>
      </c>
      <c r="E56" s="13">
        <v>0.30510926719897519</v>
      </c>
      <c r="F56" s="13">
        <v>0.41030451262608097</v>
      </c>
      <c r="G56" s="13">
        <v>0.31591267236878012</v>
      </c>
      <c r="H56" s="13">
        <v>0.37436278704883902</v>
      </c>
      <c r="I56" s="13">
        <v>0.39322165275478321</v>
      </c>
      <c r="J56" s="13">
        <v>0.36885272964161359</v>
      </c>
      <c r="K56" s="13">
        <v>0.37271649431196269</v>
      </c>
      <c r="L56" s="13">
        <v>0.3402766570035532</v>
      </c>
      <c r="M56" s="13">
        <v>0.42591718215398638</v>
      </c>
      <c r="N56" s="13">
        <v>0.36998026561651304</v>
      </c>
      <c r="O56" s="13">
        <v>0.36863024843242559</v>
      </c>
      <c r="P56" s="38">
        <v>0.36636069918637909</v>
      </c>
      <c r="Q56" s="16">
        <v>0.30510926719897519</v>
      </c>
      <c r="R56" s="16">
        <v>0.42591718215398638</v>
      </c>
      <c r="S56" s="43" t="s">
        <v>124</v>
      </c>
      <c r="T56" s="2" t="s">
        <v>80</v>
      </c>
      <c r="U56" s="11">
        <v>12</v>
      </c>
      <c r="V56" s="13">
        <v>3.6622175255187205E-2</v>
      </c>
      <c r="W56" s="13">
        <v>-6.1251431987403904E-2</v>
      </c>
      <c r="X56" s="13">
        <v>5.9556482967607294E-2</v>
      </c>
      <c r="Y56" s="13">
        <v>0.1208079149550112</v>
      </c>
      <c r="Z56" s="11">
        <v>12</v>
      </c>
    </row>
    <row r="57" spans="1:26" x14ac:dyDescent="0.3">
      <c r="A57" s="11">
        <v>13</v>
      </c>
      <c r="B57" s="13">
        <v>1.1433570838924296</v>
      </c>
      <c r="C57" s="13">
        <v>1.3489821337017269</v>
      </c>
      <c r="D57" s="13">
        <v>0.80394466985349922</v>
      </c>
      <c r="E57" s="13">
        <v>0.86331550355228959</v>
      </c>
      <c r="F57" s="13">
        <v>1.2532601572519728</v>
      </c>
      <c r="G57" s="13">
        <v>1.3670256042246416</v>
      </c>
      <c r="H57" s="13">
        <v>0.9909345283948221</v>
      </c>
      <c r="I57" s="13">
        <v>1.2504748329255129</v>
      </c>
      <c r="J57" s="13">
        <v>0.99994492949557146</v>
      </c>
      <c r="K57" s="13">
        <v>1.0424842099843132</v>
      </c>
      <c r="L57" s="13">
        <v>1.0426557642114027</v>
      </c>
      <c r="M57" s="13">
        <v>1.327516825568348</v>
      </c>
      <c r="N57" s="13">
        <v>1.0909851841373708</v>
      </c>
      <c r="O57" s="13">
        <v>1.1119605887487376</v>
      </c>
      <c r="P57" s="38">
        <v>1.1169172868530455</v>
      </c>
      <c r="Q57" s="16">
        <v>0.80394466985349922</v>
      </c>
      <c r="R57" s="16">
        <v>1.3670256042246416</v>
      </c>
      <c r="S57" s="43" t="s">
        <v>106</v>
      </c>
      <c r="T57" s="2" t="s">
        <v>81</v>
      </c>
      <c r="U57" s="11">
        <v>13</v>
      </c>
      <c r="V57" s="13">
        <v>0.17573111001260019</v>
      </c>
      <c r="W57" s="13">
        <v>-0.31297261699954626</v>
      </c>
      <c r="X57" s="13">
        <v>0.25010831737159611</v>
      </c>
      <c r="Y57" s="13">
        <v>0.56308093437114237</v>
      </c>
      <c r="Z57" s="11">
        <v>13</v>
      </c>
    </row>
    <row r="58" spans="1:26" x14ac:dyDescent="0.3">
      <c r="A58" s="11">
        <v>14</v>
      </c>
      <c r="B58" s="13">
        <v>0.70155426029047352</v>
      </c>
      <c r="C58" s="13">
        <v>0.68416940561702666</v>
      </c>
      <c r="D58" s="13">
        <v>0.92506049457292527</v>
      </c>
      <c r="E58" s="13">
        <v>0.69990328358421994</v>
      </c>
      <c r="F58" s="13">
        <v>0.74408259815947519</v>
      </c>
      <c r="G58" s="13">
        <v>0.92196566533482427</v>
      </c>
      <c r="H58" s="13">
        <v>0.79701107853464515</v>
      </c>
      <c r="I58" s="13">
        <v>0.67857325361561105</v>
      </c>
      <c r="J58" s="13">
        <v>0.7814070719320847</v>
      </c>
      <c r="K58" s="13">
        <v>0.63676727811106648</v>
      </c>
      <c r="L58" s="13">
        <v>0.6640693305182388</v>
      </c>
      <c r="M58" s="13">
        <v>0.86620617656137322</v>
      </c>
      <c r="N58" s="13">
        <v>0.70081051492299951</v>
      </c>
      <c r="O58" s="13">
        <v>0.67714700743820744</v>
      </c>
      <c r="P58" s="38">
        <v>0.74848052994236947</v>
      </c>
      <c r="Q58" s="16">
        <v>0.63676727811106648</v>
      </c>
      <c r="R58" s="16">
        <v>0.92506049457292527</v>
      </c>
      <c r="S58" s="43" t="s">
        <v>82</v>
      </c>
      <c r="T58" s="2" t="s">
        <v>106</v>
      </c>
      <c r="U58" s="11">
        <v>14</v>
      </c>
      <c r="V58" s="13">
        <v>9.5734565629422258E-2</v>
      </c>
      <c r="W58" s="13">
        <v>-0.11171325183130298</v>
      </c>
      <c r="X58" s="13">
        <v>0.17657996463055581</v>
      </c>
      <c r="Y58" s="13">
        <v>0.28829321646185879</v>
      </c>
      <c r="Z58" s="11">
        <v>14</v>
      </c>
    </row>
    <row r="59" spans="1:26" x14ac:dyDescent="0.3">
      <c r="A59" s="11">
        <v>15</v>
      </c>
      <c r="B59" s="13">
        <v>2.1552194370962665</v>
      </c>
      <c r="C59" s="13">
        <v>1.9079805078046865</v>
      </c>
      <c r="D59" s="13">
        <v>1.6210955823606483</v>
      </c>
      <c r="E59" s="13">
        <v>1.3393224180267513</v>
      </c>
      <c r="F59" s="13">
        <v>1.7976549172801226</v>
      </c>
      <c r="G59" s="13">
        <v>1.98388510574441</v>
      </c>
      <c r="H59" s="13">
        <v>2.0350916687531244</v>
      </c>
      <c r="I59" s="13">
        <v>2.2168859994989849</v>
      </c>
      <c r="J59" s="13">
        <v>2.0664121280567187</v>
      </c>
      <c r="K59" s="13">
        <v>1.3776459565799031</v>
      </c>
      <c r="L59" s="13">
        <v>1.5231165413595411</v>
      </c>
      <c r="M59" s="13">
        <v>1.9323655197875385</v>
      </c>
      <c r="N59" s="13">
        <v>1.89935709772509</v>
      </c>
      <c r="O59" s="13">
        <v>1.7740909601442936</v>
      </c>
      <c r="P59" s="38">
        <v>1.8307231314441486</v>
      </c>
      <c r="Q59" s="16">
        <v>1.3393224180267513</v>
      </c>
      <c r="R59" s="16">
        <v>2.2168859994989849</v>
      </c>
      <c r="S59" s="43" t="s">
        <v>79</v>
      </c>
      <c r="T59" s="2" t="s">
        <v>86</v>
      </c>
      <c r="U59" s="11">
        <v>15</v>
      </c>
      <c r="V59" s="13">
        <v>0.27537726918147426</v>
      </c>
      <c r="W59" s="13">
        <v>-0.49140071341739722</v>
      </c>
      <c r="X59" s="13">
        <v>0.38616286805483635</v>
      </c>
      <c r="Y59" s="13">
        <v>0.87756358147223357</v>
      </c>
      <c r="Z59" s="11">
        <v>15</v>
      </c>
    </row>
    <row r="60" spans="1:26" x14ac:dyDescent="0.3">
      <c r="A60" s="11">
        <v>16</v>
      </c>
      <c r="B60" s="13">
        <v>2.2338914248320818</v>
      </c>
      <c r="C60" s="13">
        <v>2.057103266540997</v>
      </c>
      <c r="D60" s="13">
        <v>1.6046939634258468</v>
      </c>
      <c r="E60" s="13">
        <v>1.4471433076684721</v>
      </c>
      <c r="F60" s="13">
        <v>1.714262174104193</v>
      </c>
      <c r="G60" s="13">
        <v>1.5916896288302187</v>
      </c>
      <c r="H60" s="13">
        <v>1.9098913764411733</v>
      </c>
      <c r="I60" s="13">
        <v>2.1822338856635035</v>
      </c>
      <c r="J60" s="13">
        <v>1.9326809758497832</v>
      </c>
      <c r="K60" s="13">
        <v>1.9174096501150582</v>
      </c>
      <c r="L60" s="13">
        <v>2.1315438356460645</v>
      </c>
      <c r="M60" s="13">
        <v>2.0807765567647021</v>
      </c>
      <c r="N60" s="13">
        <v>2.1050302769018878</v>
      </c>
      <c r="O60" s="13">
        <v>2.1114837722216824</v>
      </c>
      <c r="P60" s="38">
        <v>1.9299881496432618</v>
      </c>
      <c r="Q60" s="16">
        <v>1.4471433076684721</v>
      </c>
      <c r="R60" s="16">
        <v>2.2338914248320818</v>
      </c>
      <c r="S60" s="43" t="s">
        <v>79</v>
      </c>
      <c r="T60" s="2" t="s">
        <v>105</v>
      </c>
      <c r="U60" s="11">
        <v>16</v>
      </c>
      <c r="V60" s="13">
        <v>0.24800651287028422</v>
      </c>
      <c r="W60" s="13">
        <v>-0.48284484197478972</v>
      </c>
      <c r="X60" s="13">
        <v>0.30390327518881999</v>
      </c>
      <c r="Y60" s="13">
        <v>0.78674811716360971</v>
      </c>
      <c r="Z60" s="11">
        <v>16</v>
      </c>
    </row>
    <row r="61" spans="1:26" x14ac:dyDescent="0.3">
      <c r="A61" s="11">
        <v>17</v>
      </c>
      <c r="B61" s="13">
        <v>1.178651780141005</v>
      </c>
      <c r="C61" s="13">
        <v>1.2564253424082992</v>
      </c>
      <c r="D61" s="13">
        <v>1.3623291733631708</v>
      </c>
      <c r="E61" s="13">
        <v>1.2625352915502757</v>
      </c>
      <c r="F61" s="13">
        <v>1.3299877509614273</v>
      </c>
      <c r="G61" s="13">
        <v>1.5162726275767933</v>
      </c>
      <c r="H61" s="13">
        <v>1.1447819911774033</v>
      </c>
      <c r="I61" s="13">
        <v>1.2670778861493202</v>
      </c>
      <c r="J61" s="13">
        <v>1.1344334992767426</v>
      </c>
      <c r="K61" s="13">
        <v>1.2458531815925646</v>
      </c>
      <c r="L61" s="13">
        <v>1.2199221997294638</v>
      </c>
      <c r="M61" s="13">
        <v>1.2506036852172329</v>
      </c>
      <c r="N61" s="13">
        <v>1.2436762884910482</v>
      </c>
      <c r="O61" s="13">
        <v>1.2364829808786004</v>
      </c>
      <c r="P61" s="38">
        <v>1.2606452627509535</v>
      </c>
      <c r="Q61" s="16">
        <v>1.1344334992767426</v>
      </c>
      <c r="R61" s="16">
        <v>1.5162726275767933</v>
      </c>
      <c r="S61" s="43" t="s">
        <v>121</v>
      </c>
      <c r="T61" s="2" t="s">
        <v>81</v>
      </c>
      <c r="U61" s="11">
        <v>17</v>
      </c>
      <c r="V61" s="13">
        <v>9.5869508052589938E-2</v>
      </c>
      <c r="W61" s="13">
        <v>-0.12621176347421081</v>
      </c>
      <c r="X61" s="13">
        <v>0.25562736482583981</v>
      </c>
      <c r="Y61" s="13">
        <v>0.38183912830005062</v>
      </c>
      <c r="Z61" s="11">
        <v>17</v>
      </c>
    </row>
    <row r="62" spans="1:26" x14ac:dyDescent="0.3">
      <c r="A62" s="11">
        <v>18</v>
      </c>
      <c r="B62" s="13">
        <v>3.9683025741434381</v>
      </c>
      <c r="C62" s="13">
        <v>3.9747685516525881</v>
      </c>
      <c r="D62" s="13">
        <v>5.2470178714531901</v>
      </c>
      <c r="E62" s="13">
        <v>5.2758357339225634</v>
      </c>
      <c r="F62" s="13">
        <v>4.4138100965883025</v>
      </c>
      <c r="G62" s="13">
        <v>3.810892916525995</v>
      </c>
      <c r="H62" s="13">
        <v>4.0885587936031964</v>
      </c>
      <c r="I62" s="13">
        <v>4.0853059585774165</v>
      </c>
      <c r="J62" s="13">
        <v>4.1063210391613358</v>
      </c>
      <c r="K62" s="13">
        <v>4.2940164945488428</v>
      </c>
      <c r="L62" s="13">
        <v>4.3853312563988212</v>
      </c>
      <c r="M62" s="13">
        <v>4.1991459333057444</v>
      </c>
      <c r="N62" s="13">
        <v>4.3930998119286482</v>
      </c>
      <c r="O62" s="13">
        <v>4.2906916896413314</v>
      </c>
      <c r="P62" s="38">
        <v>4.3237927658179576</v>
      </c>
      <c r="Q62" s="16">
        <v>3.810892916525995</v>
      </c>
      <c r="R62" s="16">
        <v>5.2758357339225634</v>
      </c>
      <c r="S62" s="43" t="s">
        <v>81</v>
      </c>
      <c r="T62" s="2" t="s">
        <v>79</v>
      </c>
      <c r="U62" s="11">
        <v>18</v>
      </c>
      <c r="V62" s="13">
        <v>0.43533413216713424</v>
      </c>
      <c r="W62" s="13">
        <v>-0.51289984929196253</v>
      </c>
      <c r="X62" s="13">
        <v>0.95204296810460587</v>
      </c>
      <c r="Y62" s="13">
        <v>1.4649428173965684</v>
      </c>
      <c r="Z62" s="11">
        <v>18</v>
      </c>
    </row>
    <row r="63" spans="1:26" x14ac:dyDescent="0.3">
      <c r="A63" s="11">
        <v>19</v>
      </c>
      <c r="B63" s="13">
        <v>2.0989019135854186</v>
      </c>
      <c r="C63" s="13">
        <v>2.3038386789877472</v>
      </c>
      <c r="D63" s="13">
        <v>2.0011633310331014</v>
      </c>
      <c r="E63" s="13">
        <v>1.9710077421499588</v>
      </c>
      <c r="F63" s="13">
        <v>2.5929091224661014</v>
      </c>
      <c r="G63" s="13">
        <v>2.2227425130417271</v>
      </c>
      <c r="H63" s="13">
        <v>1.7549275028275926</v>
      </c>
      <c r="I63" s="13">
        <v>2.106303960096787</v>
      </c>
      <c r="J63" s="13">
        <v>1.9720252073494673</v>
      </c>
      <c r="K63" s="13">
        <v>2.0469324260764141</v>
      </c>
      <c r="L63" s="13">
        <v>1.9517701569432298</v>
      </c>
      <c r="M63" s="13">
        <v>2.3401596030480514</v>
      </c>
      <c r="N63" s="13">
        <v>2.0147368124405798</v>
      </c>
      <c r="O63" s="13">
        <v>1.9486297540889537</v>
      </c>
      <c r="P63" s="38">
        <v>2.0947177660096523</v>
      </c>
      <c r="Q63" s="16">
        <v>1.7549275028275926</v>
      </c>
      <c r="R63" s="16">
        <v>2.5929091224661014</v>
      </c>
      <c r="S63" s="43" t="s">
        <v>83</v>
      </c>
      <c r="T63" s="2" t="s">
        <v>84</v>
      </c>
      <c r="U63" s="11">
        <v>19</v>
      </c>
      <c r="V63" s="13">
        <v>0.2100793932560234</v>
      </c>
      <c r="W63" s="13">
        <v>-0.33979026318205974</v>
      </c>
      <c r="X63" s="13">
        <v>0.49819135645644907</v>
      </c>
      <c r="Y63" s="13">
        <v>0.83798161963850881</v>
      </c>
      <c r="Z63" s="11">
        <v>19</v>
      </c>
    </row>
    <row r="64" spans="1:26" x14ac:dyDescent="0.3">
      <c r="A64" s="11">
        <v>20</v>
      </c>
      <c r="B64" s="13">
        <v>14.598252304519455</v>
      </c>
      <c r="C64" s="13">
        <v>13.524422960584623</v>
      </c>
      <c r="D64" s="13">
        <v>9.603834822047471</v>
      </c>
      <c r="E64" s="13">
        <v>10.84982417138121</v>
      </c>
      <c r="F64" s="13">
        <v>10.012650280252618</v>
      </c>
      <c r="G64" s="13">
        <v>10.898651853437327</v>
      </c>
      <c r="H64" s="13">
        <v>12.67752370119705</v>
      </c>
      <c r="I64" s="13">
        <v>13.353117403643816</v>
      </c>
      <c r="J64" s="13">
        <v>12.58312519556741</v>
      </c>
      <c r="K64" s="13">
        <v>13.617391534932437</v>
      </c>
      <c r="L64" s="13">
        <v>13.102077315441981</v>
      </c>
      <c r="M64" s="13">
        <v>11.403617106888184</v>
      </c>
      <c r="N64" s="13">
        <v>13.760341240423312</v>
      </c>
      <c r="O64" s="13">
        <v>13.487425069609163</v>
      </c>
      <c r="P64" s="38">
        <v>12.390875354280436</v>
      </c>
      <c r="Q64" s="16">
        <v>9.603834822047471</v>
      </c>
      <c r="R64" s="16">
        <v>14.598252304519455</v>
      </c>
      <c r="S64" s="43" t="s">
        <v>106</v>
      </c>
      <c r="T64" s="2" t="s">
        <v>105</v>
      </c>
      <c r="U64" s="11">
        <v>20</v>
      </c>
      <c r="V64" s="13">
        <v>1.551433245034086</v>
      </c>
      <c r="W64" s="13">
        <v>-2.7870405322329646</v>
      </c>
      <c r="X64" s="13">
        <v>2.2073769502390199</v>
      </c>
      <c r="Y64" s="13">
        <v>4.9944174824719845</v>
      </c>
      <c r="Z64" s="11">
        <v>20</v>
      </c>
    </row>
    <row r="65" spans="1:26" x14ac:dyDescent="0.3">
      <c r="A65" s="11">
        <v>21</v>
      </c>
      <c r="B65" s="13">
        <v>1.2678581083676674</v>
      </c>
      <c r="C65" s="13">
        <v>1.2790964778022438</v>
      </c>
      <c r="D65" s="13">
        <v>1.1586755042831678</v>
      </c>
      <c r="E65" s="13">
        <v>1.0564328501105023</v>
      </c>
      <c r="F65" s="13">
        <v>1.3749046514893444</v>
      </c>
      <c r="G65" s="13">
        <v>1.2881755867341376</v>
      </c>
      <c r="H65" s="13">
        <v>1.1933211252460567</v>
      </c>
      <c r="I65" s="13">
        <v>1.3132386395896305</v>
      </c>
      <c r="J65" s="13">
        <v>1.2519299027167756</v>
      </c>
      <c r="K65" s="13">
        <v>1.146744690590821</v>
      </c>
      <c r="L65" s="13">
        <v>1.1043528429529095</v>
      </c>
      <c r="M65" s="13">
        <v>1.1373102897861571</v>
      </c>
      <c r="N65" s="13">
        <v>1.1294158256547571</v>
      </c>
      <c r="O65" s="13">
        <v>1.0629395905615286</v>
      </c>
      <c r="P65" s="38">
        <v>1.19745686327755</v>
      </c>
      <c r="Q65" s="16">
        <v>1.0564328501105023</v>
      </c>
      <c r="R65" s="16">
        <v>1.3749046514893444</v>
      </c>
      <c r="S65" s="43" t="s">
        <v>79</v>
      </c>
      <c r="T65" s="2" t="s">
        <v>84</v>
      </c>
      <c r="U65" s="11">
        <v>21</v>
      </c>
      <c r="V65" s="13">
        <v>9.872367859315212E-2</v>
      </c>
      <c r="W65" s="13">
        <v>-0.14102401316704771</v>
      </c>
      <c r="X65" s="13">
        <v>0.17744778821179441</v>
      </c>
      <c r="Y65" s="13">
        <v>0.31847180137884212</v>
      </c>
      <c r="Z65" s="11">
        <v>21</v>
      </c>
    </row>
    <row r="66" spans="1:26" x14ac:dyDescent="0.3">
      <c r="A66" s="11">
        <v>22</v>
      </c>
      <c r="B66" s="13">
        <v>0.59518109051261447</v>
      </c>
      <c r="C66" s="13">
        <v>0.64637232646848553</v>
      </c>
      <c r="D66" s="13">
        <v>0.73109624770072024</v>
      </c>
      <c r="E66" s="13">
        <v>0.51799695940727131</v>
      </c>
      <c r="F66" s="13">
        <v>0.68393066774619438</v>
      </c>
      <c r="G66" s="13">
        <v>0.72494411303359496</v>
      </c>
      <c r="H66" s="13">
        <v>0.67242735153169653</v>
      </c>
      <c r="I66" s="13">
        <v>0.89978189882231796</v>
      </c>
      <c r="J66" s="13">
        <v>0.64780904160313424</v>
      </c>
      <c r="K66" s="13">
        <v>0.80317611409190615</v>
      </c>
      <c r="L66" s="13">
        <v>0.79576841010508415</v>
      </c>
      <c r="M66" s="13">
        <v>0.59263302141953378</v>
      </c>
      <c r="N66" s="13">
        <v>0.84029942070253905</v>
      </c>
      <c r="O66" s="13">
        <v>0.83148331727592195</v>
      </c>
      <c r="P66" s="38">
        <v>0.71306428431578672</v>
      </c>
      <c r="Q66" s="16">
        <v>0.51799695940727131</v>
      </c>
      <c r="R66" s="16">
        <v>0.89978189882231796</v>
      </c>
      <c r="S66" s="43" t="s">
        <v>79</v>
      </c>
      <c r="T66" s="2" t="s">
        <v>86</v>
      </c>
      <c r="U66" s="11">
        <v>22</v>
      </c>
      <c r="V66" s="13">
        <v>0.11030004559666244</v>
      </c>
      <c r="W66" s="13">
        <v>-0.19506732490851542</v>
      </c>
      <c r="X66" s="13">
        <v>0.18671761450653124</v>
      </c>
      <c r="Y66" s="13">
        <v>0.38178493941504665</v>
      </c>
      <c r="Z66" s="11">
        <v>22</v>
      </c>
    </row>
    <row r="67" spans="1:26" x14ac:dyDescent="0.3">
      <c r="A67" s="11">
        <v>23</v>
      </c>
      <c r="B67" s="13">
        <v>1.8898940753822429</v>
      </c>
      <c r="C67" s="13">
        <v>1.673039534607957</v>
      </c>
      <c r="D67" s="13">
        <v>1.9908242766395023</v>
      </c>
      <c r="E67" s="13">
        <v>1.9225815471353922</v>
      </c>
      <c r="F67" s="13">
        <v>1.7421245182227514</v>
      </c>
      <c r="G67" s="13">
        <v>1.9276239039288983</v>
      </c>
      <c r="H67" s="13">
        <v>2.14325261637154</v>
      </c>
      <c r="I67" s="13">
        <v>1.6997322101667762</v>
      </c>
      <c r="J67" s="13">
        <v>1.99538777990713</v>
      </c>
      <c r="K67" s="13">
        <v>1.4759482747678516</v>
      </c>
      <c r="L67" s="13">
        <v>1.4580378253974535</v>
      </c>
      <c r="M67" s="13">
        <v>1.7584400315829019</v>
      </c>
      <c r="N67" s="13">
        <v>1.4590011679604271</v>
      </c>
      <c r="O67" s="13">
        <v>1.5314530136545121</v>
      </c>
      <c r="P67" s="38">
        <v>1.7619529125518099</v>
      </c>
      <c r="Q67" s="16">
        <v>1.4580378253974535</v>
      </c>
      <c r="R67" s="16">
        <v>2.14325261637154</v>
      </c>
      <c r="S67" s="43" t="s">
        <v>115</v>
      </c>
      <c r="T67" s="2" t="s">
        <v>83</v>
      </c>
      <c r="U67" s="11">
        <v>23</v>
      </c>
      <c r="V67" s="13">
        <v>0.22414560611381151</v>
      </c>
      <c r="W67" s="13">
        <v>-0.30391508715435633</v>
      </c>
      <c r="X67" s="13">
        <v>0.38129970381973011</v>
      </c>
      <c r="Y67" s="13">
        <v>0.68521479097408644</v>
      </c>
      <c r="Z67" s="11">
        <v>23</v>
      </c>
    </row>
    <row r="68" spans="1:26" x14ac:dyDescent="0.3">
      <c r="A68" s="11">
        <v>24</v>
      </c>
      <c r="B68" s="13">
        <v>3.1427861293507968</v>
      </c>
      <c r="C68" s="13">
        <v>3.4361672322885761</v>
      </c>
      <c r="D68" s="13">
        <v>2.8143556279506123</v>
      </c>
      <c r="E68" s="13">
        <v>2.7578729081444471</v>
      </c>
      <c r="F68" s="13">
        <v>3.2623643315257231</v>
      </c>
      <c r="G68" s="13">
        <v>3.0623197162459053</v>
      </c>
      <c r="H68" s="13">
        <v>3.7184461311434847</v>
      </c>
      <c r="I68" s="13">
        <v>3.0592673191299569</v>
      </c>
      <c r="J68" s="13">
        <v>3.4491426932576488</v>
      </c>
      <c r="K68" s="13">
        <v>3.2723856427865563</v>
      </c>
      <c r="L68" s="13">
        <v>3.2172264516709217</v>
      </c>
      <c r="M68" s="13">
        <v>2.9306342376034298</v>
      </c>
      <c r="N68" s="13">
        <v>3.0706036220539725</v>
      </c>
      <c r="O68" s="13">
        <v>3.1668487122337288</v>
      </c>
      <c r="P68" s="38">
        <v>3.1686014825275541</v>
      </c>
      <c r="Q68" s="16">
        <v>2.7578729081444471</v>
      </c>
      <c r="R68" s="16">
        <v>3.7184461311434847</v>
      </c>
      <c r="S68" s="43" t="s">
        <v>79</v>
      </c>
      <c r="T68" s="2" t="s">
        <v>83</v>
      </c>
      <c r="U68" s="11">
        <v>24</v>
      </c>
      <c r="V68" s="13">
        <v>0.25703790588142716</v>
      </c>
      <c r="W68" s="13">
        <v>-0.41072857438310706</v>
      </c>
      <c r="X68" s="13">
        <v>0.54984464861593052</v>
      </c>
      <c r="Y68" s="13">
        <v>0.96057322299903758</v>
      </c>
      <c r="Z68" s="11">
        <v>24</v>
      </c>
    </row>
    <row r="69" spans="1:26" x14ac:dyDescent="0.3">
      <c r="A69" s="11">
        <v>25</v>
      </c>
      <c r="B69" s="13">
        <v>0.46497343144305686</v>
      </c>
      <c r="C69" s="13">
        <v>0.49289232676558697</v>
      </c>
      <c r="D69" s="13">
        <v>0.49855870861055435</v>
      </c>
      <c r="E69" s="13">
        <v>0.46797990821961127</v>
      </c>
      <c r="F69" s="13">
        <v>0.43004499234832722</v>
      </c>
      <c r="G69" s="13">
        <v>0.58901284701877532</v>
      </c>
      <c r="H69" s="13">
        <v>0.51770100247693807</v>
      </c>
      <c r="I69" s="13">
        <v>0.480294762684775</v>
      </c>
      <c r="J69" s="13">
        <v>0.50034978250087847</v>
      </c>
      <c r="K69" s="13">
        <v>0.45556825987991756</v>
      </c>
      <c r="L69" s="13">
        <v>0.47366692258384641</v>
      </c>
      <c r="M69" s="13">
        <v>0.45802881179275495</v>
      </c>
      <c r="N69" s="13">
        <v>0.45018089247188026</v>
      </c>
      <c r="O69" s="13">
        <v>0.44019053356753274</v>
      </c>
      <c r="P69" s="38">
        <v>0.47996022731174542</v>
      </c>
      <c r="Q69" s="16">
        <v>0.43004499234832722</v>
      </c>
      <c r="R69" s="16">
        <v>0.58901284701877532</v>
      </c>
      <c r="S69" s="43" t="s">
        <v>84</v>
      </c>
      <c r="T69" s="2" t="s">
        <v>81</v>
      </c>
      <c r="U69" s="11">
        <v>25</v>
      </c>
      <c r="V69" s="13">
        <v>3.9893598291488204E-2</v>
      </c>
      <c r="W69" s="13">
        <v>-4.9915234963418209E-2</v>
      </c>
      <c r="X69" s="13">
        <v>0.1090526197070299</v>
      </c>
      <c r="Y69" s="13">
        <v>0.15896785467044811</v>
      </c>
      <c r="Z69" s="11">
        <v>25</v>
      </c>
    </row>
    <row r="70" spans="1:26" x14ac:dyDescent="0.3">
      <c r="A70" s="11">
        <v>26</v>
      </c>
      <c r="B70" s="13">
        <v>0.81764600901374873</v>
      </c>
      <c r="C70" s="13">
        <v>1.0504385089650243</v>
      </c>
      <c r="D70" s="13">
        <v>0.90395644690701182</v>
      </c>
      <c r="E70" s="13">
        <v>0.83250170887350339</v>
      </c>
      <c r="F70" s="13">
        <v>0.81424462275688847</v>
      </c>
      <c r="G70" s="13">
        <v>0.74667541018662797</v>
      </c>
      <c r="H70" s="13">
        <v>0.85443010769819661</v>
      </c>
      <c r="I70" s="13">
        <v>0.9227241360199081</v>
      </c>
      <c r="J70" s="13">
        <v>0.84218715588544324</v>
      </c>
      <c r="K70" s="13">
        <v>0.97954972572855747</v>
      </c>
      <c r="L70" s="13">
        <v>0.93098598257464893</v>
      </c>
      <c r="M70" s="13">
        <v>0.58986570603379429</v>
      </c>
      <c r="N70" s="13">
        <v>0.99724965075914729</v>
      </c>
      <c r="O70" s="13">
        <v>0.96502638180121403</v>
      </c>
      <c r="P70" s="38">
        <v>0.87482011094312262</v>
      </c>
      <c r="Q70" s="16">
        <v>0.58986570603379429</v>
      </c>
      <c r="R70" s="16">
        <v>1.0504385089650243</v>
      </c>
      <c r="S70" s="43" t="s">
        <v>80</v>
      </c>
      <c r="T70" s="2" t="s">
        <v>85</v>
      </c>
      <c r="U70" s="11">
        <v>26</v>
      </c>
      <c r="V70" s="13">
        <v>0.11736349135456815</v>
      </c>
      <c r="W70" s="13">
        <v>-0.28495440490932833</v>
      </c>
      <c r="X70" s="13">
        <v>0.17561839802190171</v>
      </c>
      <c r="Y70" s="13">
        <v>0.46057280293123004</v>
      </c>
      <c r="Z70" s="11">
        <v>26</v>
      </c>
    </row>
    <row r="71" spans="1:26" x14ac:dyDescent="0.3">
      <c r="A71" s="11">
        <v>27</v>
      </c>
      <c r="B71" s="13">
        <v>1.1788998637766268</v>
      </c>
      <c r="C71" s="13">
        <v>1.3401341500513348</v>
      </c>
      <c r="D71" s="13">
        <v>1.3106043324119003</v>
      </c>
      <c r="E71" s="13">
        <v>1.3057921658529643</v>
      </c>
      <c r="F71" s="13">
        <v>1.3410941364427602</v>
      </c>
      <c r="G71" s="13">
        <v>1.2659470077296937</v>
      </c>
      <c r="H71" s="13">
        <v>1.0976765109248554</v>
      </c>
      <c r="I71" s="13">
        <v>1.3037599843023329</v>
      </c>
      <c r="J71" s="13">
        <v>1.1278942520822348</v>
      </c>
      <c r="K71" s="13">
        <v>1.2444060249747821</v>
      </c>
      <c r="L71" s="13">
        <v>1.2219564199112343</v>
      </c>
      <c r="M71" s="13">
        <v>1.6227015539795058</v>
      </c>
      <c r="N71" s="13">
        <v>1.4183424532089037</v>
      </c>
      <c r="O71" s="13">
        <v>1.2733411658032252</v>
      </c>
      <c r="P71" s="38">
        <v>1.2894678586751682</v>
      </c>
      <c r="Q71" s="16">
        <v>1.0976765109248554</v>
      </c>
      <c r="R71" s="16">
        <v>1.6227015539795058</v>
      </c>
      <c r="S71" s="43" t="s">
        <v>83</v>
      </c>
      <c r="T71" s="2" t="s">
        <v>80</v>
      </c>
      <c r="U71" s="11">
        <v>27</v>
      </c>
      <c r="V71" s="13">
        <v>0.12899615307620832</v>
      </c>
      <c r="W71" s="13">
        <v>-0.19179134775031281</v>
      </c>
      <c r="X71" s="13">
        <v>0.33323369530433755</v>
      </c>
      <c r="Y71" s="13">
        <v>0.52502504305465036</v>
      </c>
      <c r="Z71" s="11">
        <v>27</v>
      </c>
    </row>
    <row r="72" spans="1:26" x14ac:dyDescent="0.3">
      <c r="A72" s="11">
        <v>28</v>
      </c>
      <c r="B72" s="13">
        <v>1.5383766150689675</v>
      </c>
      <c r="C72" s="13">
        <v>1.3754320346979272</v>
      </c>
      <c r="D72" s="13">
        <v>1.7970116101523701</v>
      </c>
      <c r="E72" s="13">
        <v>1.7263352258844737</v>
      </c>
      <c r="F72" s="13">
        <v>1.6024411265165763</v>
      </c>
      <c r="G72" s="13">
        <v>1.4604224834983779</v>
      </c>
      <c r="H72" s="13">
        <v>1.415287990390689</v>
      </c>
      <c r="I72" s="13">
        <v>1.4513504504284915</v>
      </c>
      <c r="J72" s="13">
        <v>1.3688691973594946</v>
      </c>
      <c r="K72" s="13">
        <v>1.5428287848214473</v>
      </c>
      <c r="L72" s="13">
        <v>1.517211188601963</v>
      </c>
      <c r="M72" s="13">
        <v>1.4956320647948556</v>
      </c>
      <c r="N72" s="13">
        <v>1.5331794916066808</v>
      </c>
      <c r="O72" s="13">
        <v>1.657713346144934</v>
      </c>
      <c r="P72" s="38">
        <v>1.5344351149976607</v>
      </c>
      <c r="Q72" s="16">
        <v>1.3688691973594946</v>
      </c>
      <c r="R72" s="16">
        <v>1.7970116101523701</v>
      </c>
      <c r="S72" s="43" t="s">
        <v>121</v>
      </c>
      <c r="T72" s="2" t="s">
        <v>106</v>
      </c>
      <c r="U72" s="11">
        <v>28</v>
      </c>
      <c r="V72" s="13">
        <v>0.12611207937431113</v>
      </c>
      <c r="W72" s="13">
        <v>-0.16556591763816608</v>
      </c>
      <c r="X72" s="13">
        <v>0.26257649515470938</v>
      </c>
      <c r="Y72" s="13">
        <v>0.42814241279287546</v>
      </c>
      <c r="Z72" s="11">
        <v>28</v>
      </c>
    </row>
    <row r="73" spans="1:26" x14ac:dyDescent="0.3">
      <c r="A73" s="11">
        <v>29</v>
      </c>
      <c r="B73" s="13">
        <v>2.0956115710100121</v>
      </c>
      <c r="C73" s="13">
        <v>1.8652280046581851</v>
      </c>
      <c r="D73" s="13">
        <v>1.9761827087442028</v>
      </c>
      <c r="E73" s="13">
        <v>1.8654649964393941</v>
      </c>
      <c r="F73" s="13">
        <v>1.6002365082388899</v>
      </c>
      <c r="G73" s="13">
        <v>2.0056120701988207</v>
      </c>
      <c r="H73" s="13">
        <v>2.6374045771560883</v>
      </c>
      <c r="I73" s="13">
        <v>1.9711095240829675</v>
      </c>
      <c r="J73" s="13">
        <v>2.3019715027593355</v>
      </c>
      <c r="K73" s="13">
        <v>2.5898129225866651</v>
      </c>
      <c r="L73" s="13">
        <v>2.4465819077154856</v>
      </c>
      <c r="M73" s="13">
        <v>1.9519375184884193</v>
      </c>
      <c r="N73" s="13">
        <v>2.355000970785444</v>
      </c>
      <c r="O73" s="13">
        <v>2.147900478733118</v>
      </c>
      <c r="P73" s="38">
        <v>2.1292896615426451</v>
      </c>
      <c r="Q73" s="16">
        <v>1.6002365082388899</v>
      </c>
      <c r="R73" s="16">
        <v>2.6374045771560883</v>
      </c>
      <c r="S73" s="43" t="s">
        <v>83</v>
      </c>
      <c r="T73" s="2" t="s">
        <v>84</v>
      </c>
      <c r="U73" s="11">
        <v>29</v>
      </c>
      <c r="V73" s="13">
        <v>0.29969521393472631</v>
      </c>
      <c r="W73" s="13">
        <v>-0.52905315330375524</v>
      </c>
      <c r="X73" s="13">
        <v>0.50811491561344324</v>
      </c>
      <c r="Y73" s="13">
        <v>1.0371680689171985</v>
      </c>
      <c r="Z73" s="11">
        <v>29</v>
      </c>
    </row>
    <row r="74" spans="1:26" x14ac:dyDescent="0.3">
      <c r="A74" s="11">
        <v>30</v>
      </c>
      <c r="B74" s="13">
        <v>0.64382965292222649</v>
      </c>
      <c r="C74" s="13">
        <v>0.66285439357568376</v>
      </c>
      <c r="D74" s="13">
        <v>0.73060712761519897</v>
      </c>
      <c r="E74" s="13">
        <v>0.62828806307109453</v>
      </c>
      <c r="F74" s="13">
        <v>0.7479364295082036</v>
      </c>
      <c r="G74" s="13">
        <v>0.77417345990359498</v>
      </c>
      <c r="H74" s="13">
        <v>0.64579380230930039</v>
      </c>
      <c r="I74" s="13">
        <v>0.71451292978587078</v>
      </c>
      <c r="J74" s="13">
        <v>0.63585380653757828</v>
      </c>
      <c r="K74" s="13">
        <v>0.53527545726481784</v>
      </c>
      <c r="L74" s="13">
        <v>0.51255508488780377</v>
      </c>
      <c r="M74" s="13">
        <v>0.66974998203271063</v>
      </c>
      <c r="N74" s="13">
        <v>0.54286975295435558</v>
      </c>
      <c r="O74" s="13">
        <v>0.59467197183224474</v>
      </c>
      <c r="P74" s="38">
        <v>0.64564085101433455</v>
      </c>
      <c r="Q74" s="16">
        <v>0.51255508488780377</v>
      </c>
      <c r="R74" s="16">
        <v>0.77417345990359498</v>
      </c>
      <c r="S74" s="43" t="s">
        <v>119</v>
      </c>
      <c r="T74" s="2" t="s">
        <v>81</v>
      </c>
      <c r="U74" s="11">
        <v>30</v>
      </c>
      <c r="V74" s="13">
        <v>8.0037241530283521E-2</v>
      </c>
      <c r="W74" s="13">
        <v>-0.13308576612653078</v>
      </c>
      <c r="X74" s="13">
        <v>0.12853260888926044</v>
      </c>
      <c r="Y74" s="13">
        <v>0.26161837501579122</v>
      </c>
      <c r="Z74" s="11">
        <v>30</v>
      </c>
    </row>
    <row r="75" spans="1:26" x14ac:dyDescent="0.3">
      <c r="A75" s="11">
        <v>31</v>
      </c>
      <c r="B75" s="13">
        <v>4.9640221683198833</v>
      </c>
      <c r="C75" s="13">
        <v>4.2514102090029651</v>
      </c>
      <c r="D75" s="13">
        <v>4.6129307034732063</v>
      </c>
      <c r="E75" s="13">
        <v>4.52133618161184</v>
      </c>
      <c r="F75" s="13">
        <v>3.7597720659359042</v>
      </c>
      <c r="G75" s="13">
        <v>4.738055894968884</v>
      </c>
      <c r="H75" s="13">
        <v>4.6774233592185386</v>
      </c>
      <c r="I75" s="13">
        <v>4.860577421744873</v>
      </c>
      <c r="J75" s="13">
        <v>4.5435881604045294</v>
      </c>
      <c r="K75" s="13">
        <v>3.6095345653944748</v>
      </c>
      <c r="L75" s="13">
        <v>3.6181345553328228</v>
      </c>
      <c r="M75" s="13">
        <v>4.6603538436710696</v>
      </c>
      <c r="N75" s="13">
        <v>4.0381987480586883</v>
      </c>
      <c r="O75" s="13">
        <v>3.9009741307623433</v>
      </c>
      <c r="P75" s="38">
        <v>4.3397365719928596</v>
      </c>
      <c r="Q75" s="16">
        <v>3.6095345653944748</v>
      </c>
      <c r="R75" s="16">
        <v>4.9640221683198833</v>
      </c>
      <c r="S75" s="43" t="s">
        <v>82</v>
      </c>
      <c r="T75" s="2" t="s">
        <v>105</v>
      </c>
      <c r="U75" s="11">
        <v>31</v>
      </c>
      <c r="V75" s="13">
        <v>0.46962874512588182</v>
      </c>
      <c r="W75" s="13">
        <v>-0.73020200659838475</v>
      </c>
      <c r="X75" s="13">
        <v>0.62428559632702374</v>
      </c>
      <c r="Y75" s="13">
        <v>1.3544876029254085</v>
      </c>
      <c r="Z75" s="11">
        <v>31</v>
      </c>
    </row>
    <row r="76" spans="1:26" x14ac:dyDescent="0.3">
      <c r="A76" s="11">
        <v>32</v>
      </c>
      <c r="B76" s="13">
        <v>6.5864628850728772</v>
      </c>
      <c r="C76" s="13">
        <v>6.7578501884370983</v>
      </c>
      <c r="D76" s="13">
        <v>8.1176840365936691</v>
      </c>
      <c r="E76" s="13">
        <v>8.0839133716393725</v>
      </c>
      <c r="F76" s="13">
        <v>7.7859323236209903</v>
      </c>
      <c r="G76" s="13">
        <v>7.610456861381576</v>
      </c>
      <c r="H76" s="13">
        <v>7.4254526192588486</v>
      </c>
      <c r="I76" s="13">
        <v>6.9085956841509217</v>
      </c>
      <c r="J76" s="13">
        <v>7.5349042613372514</v>
      </c>
      <c r="K76" s="13">
        <v>7.2436413448102712</v>
      </c>
      <c r="L76" s="13">
        <v>7.1091542183854379</v>
      </c>
      <c r="M76" s="13">
        <v>7.9063269855334362</v>
      </c>
      <c r="N76" s="13">
        <v>7.1713528459616844</v>
      </c>
      <c r="O76" s="13">
        <v>6.9200715963199029</v>
      </c>
      <c r="P76" s="38">
        <v>7.3686999444645238</v>
      </c>
      <c r="Q76" s="16">
        <v>6.5864628850728772</v>
      </c>
      <c r="R76" s="16">
        <v>8.1176840365936691</v>
      </c>
      <c r="S76" s="43" t="s">
        <v>105</v>
      </c>
      <c r="T76" s="2" t="s">
        <v>106</v>
      </c>
      <c r="U76" s="11">
        <v>32</v>
      </c>
      <c r="V76" s="13">
        <v>0.49184654730941596</v>
      </c>
      <c r="W76" s="13">
        <v>-0.78223705939164656</v>
      </c>
      <c r="X76" s="13">
        <v>0.7489840921291453</v>
      </c>
      <c r="Y76" s="13">
        <v>1.5312211515207919</v>
      </c>
      <c r="Z76" s="11">
        <v>32</v>
      </c>
    </row>
    <row r="77" spans="1:26" x14ac:dyDescent="0.3">
      <c r="A77" s="11">
        <v>33</v>
      </c>
      <c r="B77" s="13">
        <v>6.3044237721119112</v>
      </c>
      <c r="C77" s="13">
        <v>6.1208544207693931</v>
      </c>
      <c r="D77" s="13">
        <v>6.4526098379778531</v>
      </c>
      <c r="E77" s="13">
        <v>6.4718487827708655</v>
      </c>
      <c r="F77" s="13">
        <v>5.3729130417397215</v>
      </c>
      <c r="G77" s="13">
        <v>5.8860690258627031</v>
      </c>
      <c r="H77" s="13">
        <v>6.5001151501077672</v>
      </c>
      <c r="I77" s="13">
        <v>6.3682777126222501</v>
      </c>
      <c r="J77" s="13">
        <v>6.0595632944079441</v>
      </c>
      <c r="K77" s="13">
        <v>6.8715552295493252</v>
      </c>
      <c r="L77" s="13">
        <v>6.8732210153026676</v>
      </c>
      <c r="M77" s="13">
        <v>5.6936801858334878</v>
      </c>
      <c r="N77" s="13">
        <v>5.453766974863675</v>
      </c>
      <c r="O77" s="13">
        <v>6.1318062180057069</v>
      </c>
      <c r="P77" s="38">
        <v>6.1829074758518043</v>
      </c>
      <c r="Q77" s="16">
        <v>5.3729130417397215</v>
      </c>
      <c r="R77" s="16">
        <v>6.8732210153026676</v>
      </c>
      <c r="S77" s="43" t="s">
        <v>84</v>
      </c>
      <c r="T77" s="2" t="s">
        <v>125</v>
      </c>
      <c r="U77" s="11">
        <v>33</v>
      </c>
      <c r="V77" s="13">
        <v>0.46356585835366471</v>
      </c>
      <c r="W77" s="13">
        <v>-0.80999443411208283</v>
      </c>
      <c r="X77" s="13">
        <v>0.69031353945086327</v>
      </c>
      <c r="Y77" s="13">
        <v>1.5003079735629461</v>
      </c>
      <c r="Z77" s="11">
        <v>33</v>
      </c>
    </row>
    <row r="78" spans="1:26" x14ac:dyDescent="0.3">
      <c r="A78" s="11">
        <v>34</v>
      </c>
      <c r="B78" s="13">
        <v>1.8042298697783972</v>
      </c>
      <c r="C78" s="13">
        <v>1.7813055796770501</v>
      </c>
      <c r="D78" s="13">
        <v>1.9712164989441523</v>
      </c>
      <c r="E78" s="13">
        <v>2.0247822092620549</v>
      </c>
      <c r="F78" s="13">
        <v>2.2861883944706411</v>
      </c>
      <c r="G78" s="13">
        <v>1.6539799003956028</v>
      </c>
      <c r="H78" s="13">
        <v>1.9666838923400969</v>
      </c>
      <c r="I78" s="13">
        <v>1.6925032554574215</v>
      </c>
      <c r="J78" s="13">
        <v>1.9546131184731701</v>
      </c>
      <c r="K78" s="13">
        <v>1.8953046662405111</v>
      </c>
      <c r="L78" s="13">
        <v>1.7922740953747307</v>
      </c>
      <c r="M78" s="13">
        <v>1.8021685861505266</v>
      </c>
      <c r="N78" s="13">
        <v>1.8368522553198794</v>
      </c>
      <c r="O78" s="13">
        <v>1.7525086483038206</v>
      </c>
      <c r="P78" s="38">
        <v>1.8724722121562893</v>
      </c>
      <c r="Q78" s="16">
        <v>1.6539799003956028</v>
      </c>
      <c r="R78" s="16">
        <v>2.2861883944706411</v>
      </c>
      <c r="S78" s="43" t="s">
        <v>81</v>
      </c>
      <c r="T78" s="2" t="s">
        <v>84</v>
      </c>
      <c r="U78" s="11">
        <v>34</v>
      </c>
      <c r="V78" s="13">
        <v>0.16181295056572159</v>
      </c>
      <c r="W78" s="13">
        <v>-0.21849231176068651</v>
      </c>
      <c r="X78" s="13">
        <v>0.41371618231435181</v>
      </c>
      <c r="Y78" s="13">
        <v>0.63220849407503832</v>
      </c>
      <c r="Z78" s="11">
        <v>34</v>
      </c>
    </row>
    <row r="79" spans="1:26" x14ac:dyDescent="0.3">
      <c r="A79" s="11">
        <v>35</v>
      </c>
      <c r="B79" s="13">
        <v>1.0569081093918817</v>
      </c>
      <c r="C79" s="13">
        <v>1.0605448659986612</v>
      </c>
      <c r="D79" s="13">
        <v>1.2197561344282324</v>
      </c>
      <c r="E79" s="13">
        <v>1.2197205876494757</v>
      </c>
      <c r="F79" s="13">
        <v>1.3002334278947996</v>
      </c>
      <c r="G79" s="13">
        <v>1.1377403953456251</v>
      </c>
      <c r="H79" s="13">
        <v>1.0813609655721452</v>
      </c>
      <c r="I79" s="13">
        <v>1.2236182967875866</v>
      </c>
      <c r="J79" s="13">
        <v>1.1343263897334925</v>
      </c>
      <c r="K79" s="13">
        <v>1.2030274429696339</v>
      </c>
      <c r="L79" s="13">
        <v>1.1967712777890014</v>
      </c>
      <c r="M79" s="13">
        <v>1.2756429183926403</v>
      </c>
      <c r="N79" s="13">
        <v>1.1657140069865461</v>
      </c>
      <c r="O79" s="13">
        <v>1.032250747926402</v>
      </c>
      <c r="P79" s="38">
        <v>1.1648296833475802</v>
      </c>
      <c r="Q79" s="16">
        <v>1.032250747926402</v>
      </c>
      <c r="R79" s="16">
        <v>1.3002334278947996</v>
      </c>
      <c r="S79" s="43" t="s">
        <v>118</v>
      </c>
      <c r="T79" s="2" t="s">
        <v>84</v>
      </c>
      <c r="U79" s="11">
        <v>35</v>
      </c>
      <c r="V79" s="13">
        <v>8.3808739016000833E-2</v>
      </c>
      <c r="W79" s="13">
        <v>-0.13257893542117816</v>
      </c>
      <c r="X79" s="13">
        <v>0.13540374454721937</v>
      </c>
      <c r="Y79" s="13">
        <v>0.26798267996839753</v>
      </c>
      <c r="Z79" s="11">
        <v>35</v>
      </c>
    </row>
    <row r="80" spans="1:26" x14ac:dyDescent="0.3">
      <c r="A80" s="11">
        <v>36</v>
      </c>
      <c r="B80" s="13">
        <v>1.6278601714211089</v>
      </c>
      <c r="C80" s="13">
        <v>1.4124446900595675</v>
      </c>
      <c r="D80" s="13">
        <v>1.9611606272874491</v>
      </c>
      <c r="E80" s="13">
        <v>2.0035527764043306</v>
      </c>
      <c r="F80" s="13">
        <v>1.7534204167922882</v>
      </c>
      <c r="G80" s="13">
        <v>1.8256092932584405</v>
      </c>
      <c r="H80" s="13">
        <v>1.5199467367415018</v>
      </c>
      <c r="I80" s="13">
        <v>1.7083377129536657</v>
      </c>
      <c r="J80" s="13">
        <v>1.571578209617746</v>
      </c>
      <c r="K80" s="13">
        <v>2.3726223434839788</v>
      </c>
      <c r="L80" s="13">
        <v>2.3499796056421229</v>
      </c>
      <c r="M80" s="13">
        <v>2.5244478485598152</v>
      </c>
      <c r="N80" s="13">
        <v>2.1503166620783447</v>
      </c>
      <c r="O80" s="13">
        <v>2.1438679030477088</v>
      </c>
      <c r="P80" s="38">
        <v>1.9232246426677193</v>
      </c>
      <c r="Q80" s="16">
        <v>1.4124446900595675</v>
      </c>
      <c r="R80" s="16">
        <v>2.5244478485598152</v>
      </c>
      <c r="S80" s="43" t="s">
        <v>85</v>
      </c>
      <c r="T80" s="2" t="s">
        <v>80</v>
      </c>
      <c r="U80" s="11">
        <v>36</v>
      </c>
      <c r="V80" s="13">
        <v>0.34781257719647929</v>
      </c>
      <c r="W80" s="13">
        <v>-0.51077995260815179</v>
      </c>
      <c r="X80" s="13">
        <v>0.60122320589209588</v>
      </c>
      <c r="Y80" s="13">
        <v>1.1120031585002477</v>
      </c>
      <c r="Z80" s="11">
        <v>36</v>
      </c>
    </row>
    <row r="81" spans="1:26" x14ac:dyDescent="0.3">
      <c r="A81" s="11">
        <v>37</v>
      </c>
      <c r="B81" s="13">
        <v>3.2434384255040887</v>
      </c>
      <c r="C81" s="13">
        <v>3.462291968449783</v>
      </c>
      <c r="D81" s="13">
        <v>3.0990758744137263</v>
      </c>
      <c r="E81" s="13">
        <v>3.0034824089441226</v>
      </c>
      <c r="F81" s="13">
        <v>4.0980147661868678</v>
      </c>
      <c r="G81" s="13">
        <v>3.8945112195207061</v>
      </c>
      <c r="H81" s="13">
        <v>3.337770694627217</v>
      </c>
      <c r="I81" s="13">
        <v>3.7700612148493775</v>
      </c>
      <c r="J81" s="13">
        <v>3.3042714514637646</v>
      </c>
      <c r="K81" s="13">
        <v>4.0260155745240462</v>
      </c>
      <c r="L81" s="13">
        <v>4.3038919104620001</v>
      </c>
      <c r="M81" s="13">
        <v>3.5428149453674966</v>
      </c>
      <c r="N81" s="13">
        <v>4.372784941367291</v>
      </c>
      <c r="O81" s="13">
        <v>3.9700119096424853</v>
      </c>
      <c r="P81" s="38">
        <v>3.6734598075230696</v>
      </c>
      <c r="Q81" s="16">
        <v>3.0034824089441226</v>
      </c>
      <c r="R81" s="16">
        <v>4.372784941367291</v>
      </c>
      <c r="S81" s="43" t="s">
        <v>79</v>
      </c>
      <c r="T81" s="2" t="s">
        <v>122</v>
      </c>
      <c r="U81" s="11">
        <v>37</v>
      </c>
      <c r="V81" s="13">
        <v>0.4482044205816661</v>
      </c>
      <c r="W81" s="13">
        <v>-0.669977398578947</v>
      </c>
      <c r="X81" s="13">
        <v>0.69932513384422146</v>
      </c>
      <c r="Y81" s="13">
        <v>1.3693025324231685</v>
      </c>
      <c r="Z81" s="11">
        <v>37</v>
      </c>
    </row>
    <row r="82" spans="1:26" x14ac:dyDescent="0.3">
      <c r="A82" s="11">
        <v>38</v>
      </c>
      <c r="B82" s="13">
        <v>5.3305689479593692</v>
      </c>
      <c r="C82" s="13">
        <v>5.0870868078027058</v>
      </c>
      <c r="D82" s="13">
        <v>5.336847980774639</v>
      </c>
      <c r="E82" s="13">
        <v>5.8234956438608227</v>
      </c>
      <c r="F82" s="13">
        <v>4.9555700130339231</v>
      </c>
      <c r="G82" s="13">
        <v>5.1756225928661799</v>
      </c>
      <c r="H82" s="13">
        <v>4.3286406682458516</v>
      </c>
      <c r="I82" s="13">
        <v>4.8390020386644839</v>
      </c>
      <c r="J82" s="13">
        <v>4.4448964396127808</v>
      </c>
      <c r="K82" s="13">
        <v>5.0682235346048774</v>
      </c>
      <c r="L82" s="13">
        <v>5.314668487494334</v>
      </c>
      <c r="M82" s="13">
        <v>4.8202607614363622</v>
      </c>
      <c r="N82" s="13">
        <v>4.8828239338200019</v>
      </c>
      <c r="O82" s="13">
        <v>5.9234008508284175</v>
      </c>
      <c r="P82" s="38">
        <v>5.0950791929289112</v>
      </c>
      <c r="Q82" s="16">
        <v>4.3286406682458516</v>
      </c>
      <c r="R82" s="16">
        <v>5.9234008508284175</v>
      </c>
      <c r="S82" s="43" t="s">
        <v>83</v>
      </c>
      <c r="T82" s="2" t="s">
        <v>118</v>
      </c>
      <c r="U82" s="11">
        <v>38</v>
      </c>
      <c r="V82" s="13">
        <v>0.44737594575704942</v>
      </c>
      <c r="W82" s="13">
        <v>-0.76643852468305962</v>
      </c>
      <c r="X82" s="13">
        <v>0.82832165789950629</v>
      </c>
      <c r="Y82" s="13">
        <v>1.5947601825825659</v>
      </c>
      <c r="Z82" s="11">
        <v>38</v>
      </c>
    </row>
    <row r="83" spans="1:26" x14ac:dyDescent="0.3">
      <c r="A83" s="11">
        <v>39</v>
      </c>
      <c r="B83" s="13">
        <v>2.4200225169689205</v>
      </c>
      <c r="C83" s="13">
        <v>2.8300242144478274</v>
      </c>
      <c r="D83" s="13">
        <v>3.3383243600209402</v>
      </c>
      <c r="E83" s="13">
        <v>2.8904279280980796</v>
      </c>
      <c r="F83" s="13">
        <v>3.1181998716898764</v>
      </c>
      <c r="G83" s="13">
        <v>2.961834423046116</v>
      </c>
      <c r="H83" s="13">
        <v>2.4952085776729591</v>
      </c>
      <c r="I83" s="13">
        <v>2.8242030388801398</v>
      </c>
      <c r="J83" s="13">
        <v>2.5039043184916809</v>
      </c>
      <c r="K83" s="13">
        <v>2.9669619824983338</v>
      </c>
      <c r="L83" s="13">
        <v>2.993551295540493</v>
      </c>
      <c r="M83" s="13">
        <v>2.8588654868438037</v>
      </c>
      <c r="N83" s="13">
        <v>2.8902716612182053</v>
      </c>
      <c r="O83" s="13">
        <v>2.8581212539410354</v>
      </c>
      <c r="P83" s="38">
        <v>2.8535657806684576</v>
      </c>
      <c r="Q83" s="16">
        <v>2.4200225169689205</v>
      </c>
      <c r="R83" s="16">
        <v>3.3383243600209402</v>
      </c>
      <c r="S83" s="43" t="s">
        <v>105</v>
      </c>
      <c r="T83" s="2" t="s">
        <v>106</v>
      </c>
      <c r="U83" s="11">
        <v>39</v>
      </c>
      <c r="V83" s="13">
        <v>0.24682802539882703</v>
      </c>
      <c r="W83" s="13">
        <v>-0.43354326369953711</v>
      </c>
      <c r="X83" s="13">
        <v>0.48475857935248268</v>
      </c>
      <c r="Y83" s="13">
        <v>0.91830184305201978</v>
      </c>
      <c r="Z83" s="11">
        <v>39</v>
      </c>
    </row>
    <row r="84" spans="1:26" x14ac:dyDescent="0.3">
      <c r="A84" s="11">
        <v>40</v>
      </c>
      <c r="B84" s="13">
        <v>10.96410631167293</v>
      </c>
      <c r="C84" s="13">
        <v>12.12837212023412</v>
      </c>
      <c r="D84" s="13">
        <v>12.470668504630456</v>
      </c>
      <c r="E84" s="13">
        <v>13.489783979613682</v>
      </c>
      <c r="F84" s="13">
        <v>13.541781829737632</v>
      </c>
      <c r="G84" s="13">
        <v>12.441990043846889</v>
      </c>
      <c r="H84" s="13">
        <v>12.745920823572549</v>
      </c>
      <c r="I84" s="13">
        <v>11.168337566158803</v>
      </c>
      <c r="J84" s="13">
        <v>13.492354588770153</v>
      </c>
      <c r="K84" s="13">
        <v>11.43796740071876</v>
      </c>
      <c r="L84" s="13">
        <v>11.671678521620308</v>
      </c>
      <c r="M84" s="13">
        <v>11.753832470566698</v>
      </c>
      <c r="N84" s="13">
        <v>11.849921281062066</v>
      </c>
      <c r="O84" s="13">
        <v>11.84028338651494</v>
      </c>
      <c r="P84" s="38">
        <v>12.214071344908572</v>
      </c>
      <c r="Q84" s="16">
        <v>10.96410631167293</v>
      </c>
      <c r="R84" s="16">
        <v>13.541781829737632</v>
      </c>
      <c r="S84" s="43" t="s">
        <v>105</v>
      </c>
      <c r="T84" s="2" t="s">
        <v>84</v>
      </c>
      <c r="U84" s="11">
        <v>40</v>
      </c>
      <c r="V84" s="13">
        <v>0.8534502250252386</v>
      </c>
      <c r="W84" s="13">
        <v>-1.2499650332356413</v>
      </c>
      <c r="X84" s="13">
        <v>1.3277104848290602</v>
      </c>
      <c r="Y84" s="13">
        <v>2.5776755180647015</v>
      </c>
      <c r="Z84" s="11">
        <v>40</v>
      </c>
    </row>
    <row r="85" spans="1:26" x14ac:dyDescent="0.3">
      <c r="B85" s="14">
        <v>100.00000000000003</v>
      </c>
      <c r="C85" s="14">
        <v>100.00000000000001</v>
      </c>
      <c r="D85" s="14">
        <v>99.999999999999957</v>
      </c>
      <c r="E85" s="14">
        <v>99.999999999999972</v>
      </c>
      <c r="F85" s="14">
        <v>100.00000000000001</v>
      </c>
      <c r="G85" s="14">
        <v>99.999999999999972</v>
      </c>
      <c r="H85" s="14">
        <v>99.999999999999986</v>
      </c>
      <c r="I85" s="14">
        <v>100.00000000000001</v>
      </c>
      <c r="J85" s="14">
        <v>99.999999999999972</v>
      </c>
      <c r="K85" s="14">
        <v>100.00000000000001</v>
      </c>
      <c r="L85" s="14">
        <v>99.999999999999986</v>
      </c>
      <c r="M85" s="14">
        <v>99.999999999999972</v>
      </c>
      <c r="N85" s="14">
        <v>100</v>
      </c>
      <c r="O85" s="14">
        <v>100</v>
      </c>
      <c r="P85" s="49">
        <v>100</v>
      </c>
      <c r="S85" s="43"/>
      <c r="V85" s="13"/>
      <c r="W85" s="13"/>
      <c r="X85" s="13"/>
      <c r="Y85" s="13"/>
    </row>
    <row r="86" spans="1:26" x14ac:dyDescent="0.3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49"/>
      <c r="V86" s="13"/>
      <c r="W86" s="13"/>
      <c r="X86" s="13"/>
      <c r="Y86" s="13"/>
    </row>
    <row r="87" spans="1:26" x14ac:dyDescent="0.3">
      <c r="A87" s="29" t="s">
        <v>33</v>
      </c>
      <c r="B87" s="4" t="s">
        <v>4</v>
      </c>
      <c r="C87" s="10" t="s">
        <v>5</v>
      </c>
      <c r="D87" s="10" t="s">
        <v>15</v>
      </c>
      <c r="E87" s="10" t="s">
        <v>6</v>
      </c>
      <c r="F87" s="10" t="s">
        <v>7</v>
      </c>
      <c r="G87" s="4" t="s">
        <v>8</v>
      </c>
      <c r="H87" s="10" t="s">
        <v>9</v>
      </c>
      <c r="I87" s="10" t="s">
        <v>10</v>
      </c>
      <c r="J87" s="10" t="s">
        <v>16</v>
      </c>
      <c r="K87" s="10" t="s">
        <v>11</v>
      </c>
      <c r="L87" s="7" t="s">
        <v>12</v>
      </c>
      <c r="M87" s="7" t="s">
        <v>13</v>
      </c>
      <c r="N87" s="7" t="s">
        <v>17</v>
      </c>
      <c r="O87" s="7" t="s">
        <v>14</v>
      </c>
      <c r="P87" s="37" t="s">
        <v>18</v>
      </c>
      <c r="Q87" s="6" t="s">
        <v>19</v>
      </c>
      <c r="R87" s="6" t="s">
        <v>20</v>
      </c>
      <c r="S87" s="6"/>
      <c r="T87" s="6"/>
      <c r="U87" s="7"/>
      <c r="V87" s="7" t="s">
        <v>21</v>
      </c>
      <c r="W87" s="7" t="s">
        <v>22</v>
      </c>
      <c r="X87" s="7" t="s">
        <v>23</v>
      </c>
      <c r="Y87" s="7" t="s">
        <v>24</v>
      </c>
      <c r="Z87" s="7"/>
    </row>
    <row r="88" spans="1:26" x14ac:dyDescent="0.3">
      <c r="A88" s="5" t="s">
        <v>0</v>
      </c>
      <c r="B88" s="3">
        <v>1.0140257956215275E-2</v>
      </c>
      <c r="C88" s="3">
        <v>9.9936827847569455E-3</v>
      </c>
      <c r="D88" s="3">
        <v>9.3728838980787037E-3</v>
      </c>
      <c r="E88" s="3">
        <v>9.2772309388888911E-3</v>
      </c>
      <c r="F88" s="3">
        <v>9.7593984466898143E-3</v>
      </c>
      <c r="G88" s="3">
        <v>9.3899715306481491E-3</v>
      </c>
      <c r="H88" s="3">
        <v>1.0283518034629631E-2</v>
      </c>
      <c r="I88" s="3">
        <v>1.0411021103645831E-2</v>
      </c>
      <c r="J88" s="3">
        <v>1.0094573289699073E-2</v>
      </c>
      <c r="K88" s="3">
        <v>9.5983088614699057E-3</v>
      </c>
      <c r="L88" s="3">
        <v>9.5756134160763905E-3</v>
      </c>
      <c r="M88" s="3">
        <v>9.0439394286921295E-3</v>
      </c>
      <c r="N88" s="3">
        <v>9.6494012450925922E-3</v>
      </c>
      <c r="O88" s="3">
        <v>9.9944503938657423E-3</v>
      </c>
      <c r="P88" s="45">
        <v>9.7560179520320752E-3</v>
      </c>
      <c r="Q88" s="15">
        <v>9.0439394286921295E-3</v>
      </c>
      <c r="R88" s="15">
        <v>1.0411021103645831E-2</v>
      </c>
      <c r="S88" s="15"/>
      <c r="T88" s="15"/>
      <c r="U88" s="5" t="s">
        <v>0</v>
      </c>
      <c r="V88" s="12">
        <v>4.186591597765295</v>
      </c>
      <c r="W88" s="12">
        <v>-7.298864422360225</v>
      </c>
      <c r="X88" s="12">
        <v>6.7138370883924665</v>
      </c>
      <c r="Y88" s="12">
        <v>14.012701510752692</v>
      </c>
      <c r="Z88" s="5" t="s">
        <v>0</v>
      </c>
    </row>
    <row r="89" spans="1:26" x14ac:dyDescent="0.3">
      <c r="A89" s="5" t="s">
        <v>3</v>
      </c>
      <c r="B89" s="3">
        <v>5.389839485185185E-3</v>
      </c>
      <c r="C89" s="3">
        <v>4.8685279667361114E-3</v>
      </c>
      <c r="D89" s="3">
        <v>3.2259020429166673E-3</v>
      </c>
      <c r="E89" s="3">
        <v>3.7931151318518516E-3</v>
      </c>
      <c r="F89" s="3">
        <v>3.4388175023148154E-3</v>
      </c>
      <c r="G89" s="3">
        <v>3.664014865196759E-3</v>
      </c>
      <c r="H89" s="3">
        <v>4.9479465860416665E-3</v>
      </c>
      <c r="I89" s="3">
        <v>5.0612213403935184E-3</v>
      </c>
      <c r="J89" s="3">
        <v>4.7481964390740745E-3</v>
      </c>
      <c r="K89" s="3">
        <v>5.0972479423842592E-3</v>
      </c>
      <c r="L89" s="3">
        <v>4.8260962564004627E-3</v>
      </c>
      <c r="M89" s="3">
        <v>3.6122525090277781E-3</v>
      </c>
      <c r="N89" s="3">
        <v>4.9857872469907406E-3</v>
      </c>
      <c r="O89" s="3">
        <v>5.1122908268171298E-3</v>
      </c>
      <c r="P89" s="45">
        <v>4.483661152952215E-3</v>
      </c>
      <c r="Q89" s="15">
        <v>3.2259020429166673E-3</v>
      </c>
      <c r="R89" s="15">
        <v>5.389839485185185E-3</v>
      </c>
      <c r="S89" s="15"/>
      <c r="T89" s="15"/>
      <c r="U89" s="5" t="s">
        <v>3</v>
      </c>
      <c r="V89" s="12">
        <v>17.129038075306212</v>
      </c>
      <c r="W89" s="12">
        <v>-28.052055387981113</v>
      </c>
      <c r="X89" s="12">
        <v>20.210678312216061</v>
      </c>
      <c r="Y89" s="12">
        <v>48.262733700197174</v>
      </c>
      <c r="Z89" s="5" t="s">
        <v>3</v>
      </c>
    </row>
    <row r="90" spans="1:26" x14ac:dyDescent="0.3">
      <c r="A90" s="5" t="s">
        <v>1</v>
      </c>
      <c r="B90" s="3">
        <v>9.2987861657060182E-3</v>
      </c>
      <c r="C90" s="3">
        <v>8.9386442848726835E-3</v>
      </c>
      <c r="D90" s="3">
        <v>8.9491391618287033E-3</v>
      </c>
      <c r="E90" s="3">
        <v>8.9800382653125004E-3</v>
      </c>
      <c r="F90" s="3">
        <v>8.6359909087037057E-3</v>
      </c>
      <c r="G90" s="3">
        <v>8.8059586797569443E-3</v>
      </c>
      <c r="H90" s="3">
        <v>1.0537366675081018E-2</v>
      </c>
      <c r="I90" s="3">
        <v>9.6974410929398149E-3</v>
      </c>
      <c r="J90" s="3">
        <v>9.8864320882754639E-3</v>
      </c>
      <c r="K90" s="3">
        <v>9.3201199924305561E-3</v>
      </c>
      <c r="L90" s="3">
        <v>8.9897140337500004E-3</v>
      </c>
      <c r="M90" s="3">
        <v>8.1641466154398143E-3</v>
      </c>
      <c r="N90" s="3">
        <v>9.0603185101273149E-3</v>
      </c>
      <c r="O90" s="3">
        <v>9.2837117871643511E-3</v>
      </c>
      <c r="P90" s="45">
        <v>9.1819863043849214E-3</v>
      </c>
      <c r="Q90" s="15">
        <v>8.1641466154398143E-3</v>
      </c>
      <c r="R90" s="15">
        <v>1.0537366675081018E-2</v>
      </c>
      <c r="S90" s="15"/>
      <c r="T90" s="15"/>
      <c r="U90" s="5" t="s">
        <v>1</v>
      </c>
      <c r="V90" s="12">
        <v>6.1265497184960775</v>
      </c>
      <c r="W90" s="12">
        <v>-11.08517977704922</v>
      </c>
      <c r="X90" s="12">
        <v>14.761298108763526</v>
      </c>
      <c r="Y90" s="12">
        <v>25.846477885812746</v>
      </c>
      <c r="Z90" s="5" t="s">
        <v>1</v>
      </c>
    </row>
    <row r="91" spans="1:26" x14ac:dyDescent="0.3">
      <c r="A91" s="5" t="s">
        <v>2</v>
      </c>
      <c r="B91" s="3">
        <v>1.209224484548611E-2</v>
      </c>
      <c r="C91" s="3">
        <v>1.2197190728136574E-2</v>
      </c>
      <c r="D91" s="3">
        <v>1.2041803403449073E-2</v>
      </c>
      <c r="E91" s="3">
        <v>1.2909768675983797E-2</v>
      </c>
      <c r="F91" s="3">
        <v>1.2510521122025463E-2</v>
      </c>
      <c r="G91" s="3">
        <v>1.1759028302662037E-2</v>
      </c>
      <c r="H91" s="3">
        <v>1.3260451572592594E-2</v>
      </c>
      <c r="I91" s="3">
        <v>1.2733235964143517E-2</v>
      </c>
      <c r="J91" s="3">
        <v>1.3005433778460649E-2</v>
      </c>
      <c r="K91" s="3">
        <v>1.3416219975636575E-2</v>
      </c>
      <c r="L91" s="3">
        <v>1.3443164735046295E-2</v>
      </c>
      <c r="M91" s="3">
        <v>1.0856036365162035E-2</v>
      </c>
      <c r="N91" s="3">
        <v>1.2537513384988427E-2</v>
      </c>
      <c r="O91" s="3">
        <v>1.3513674729155092E-2</v>
      </c>
      <c r="P91" s="45">
        <v>1.2591163398780589E-2</v>
      </c>
      <c r="Q91" s="15">
        <v>1.0856036365162035E-2</v>
      </c>
      <c r="R91" s="15">
        <v>1.3513674729155092E-2</v>
      </c>
      <c r="S91" s="15"/>
      <c r="T91" s="15"/>
      <c r="U91" s="5" t="s">
        <v>2</v>
      </c>
      <c r="V91" s="12">
        <v>4.6882134015297341</v>
      </c>
      <c r="W91" s="12">
        <v>-13.780513989569826</v>
      </c>
      <c r="X91" s="12">
        <v>7.326656808090064</v>
      </c>
      <c r="Y91" s="12">
        <v>21.10717079765989</v>
      </c>
      <c r="Z91" s="5" t="s">
        <v>2</v>
      </c>
    </row>
    <row r="92" spans="1:26" x14ac:dyDescent="0.3">
      <c r="B92" s="62">
        <v>3.6921128452592586E-2</v>
      </c>
      <c r="C92" s="62">
        <v>3.5998045764502315E-2</v>
      </c>
      <c r="D92" s="62">
        <v>3.3589728506273148E-2</v>
      </c>
      <c r="E92" s="62">
        <v>3.4960153012037039E-2</v>
      </c>
      <c r="F92" s="62">
        <v>3.43447279797338E-2</v>
      </c>
      <c r="G92" s="62">
        <v>3.3618973378263889E-2</v>
      </c>
      <c r="H92" s="62">
        <v>3.9029282868344908E-2</v>
      </c>
      <c r="I92" s="62">
        <v>3.7902919501122678E-2</v>
      </c>
      <c r="J92" s="62">
        <v>3.7734635595509262E-2</v>
      </c>
      <c r="K92" s="62">
        <v>3.7431896771921297E-2</v>
      </c>
      <c r="L92" s="62">
        <v>3.6834588441273151E-2</v>
      </c>
      <c r="M92" s="62">
        <v>3.1676374918321759E-2</v>
      </c>
      <c r="N92" s="62">
        <v>3.6233020387199069E-2</v>
      </c>
      <c r="O92" s="62">
        <v>3.7904127737002316E-2</v>
      </c>
      <c r="P92" s="46">
        <v>3.6012828808149801E-2</v>
      </c>
      <c r="Q92" s="4">
        <v>3.1676374918321759E-2</v>
      </c>
      <c r="R92" s="4">
        <v>3.9029282868344908E-2</v>
      </c>
      <c r="S92" s="4"/>
      <c r="T92" s="4"/>
      <c r="U92" s="3"/>
      <c r="V92" s="12">
        <v>5.1346508814267349</v>
      </c>
      <c r="W92" s="12">
        <v>-12.041414221941622</v>
      </c>
      <c r="X92" s="12">
        <v>8.376054200753245</v>
      </c>
      <c r="Y92" s="12">
        <v>20.417468422694867</v>
      </c>
      <c r="Z92" s="3"/>
    </row>
    <row r="93" spans="1:26" x14ac:dyDescent="0.3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6"/>
      <c r="V93" s="12"/>
      <c r="W93" s="12"/>
      <c r="X93" s="12"/>
      <c r="Y93" s="12"/>
    </row>
    <row r="94" spans="1:26" x14ac:dyDescent="0.3">
      <c r="A94" s="29" t="s">
        <v>34</v>
      </c>
      <c r="B94" s="4" t="s">
        <v>4</v>
      </c>
      <c r="C94" s="10" t="s">
        <v>5</v>
      </c>
      <c r="D94" s="10" t="s">
        <v>15</v>
      </c>
      <c r="E94" s="10" t="s">
        <v>6</v>
      </c>
      <c r="F94" s="10" t="s">
        <v>7</v>
      </c>
      <c r="G94" s="4" t="s">
        <v>8</v>
      </c>
      <c r="H94" s="10" t="s">
        <v>9</v>
      </c>
      <c r="I94" s="10" t="s">
        <v>10</v>
      </c>
      <c r="J94" s="10" t="s">
        <v>16</v>
      </c>
      <c r="K94" s="10" t="s">
        <v>11</v>
      </c>
      <c r="L94" s="7" t="s">
        <v>12</v>
      </c>
      <c r="M94" s="7" t="s">
        <v>13</v>
      </c>
      <c r="N94" s="7" t="s">
        <v>17</v>
      </c>
      <c r="O94" s="7" t="s">
        <v>14</v>
      </c>
      <c r="P94" s="37" t="s">
        <v>18</v>
      </c>
      <c r="Q94" s="6" t="s">
        <v>19</v>
      </c>
      <c r="R94" s="6" t="s">
        <v>20</v>
      </c>
      <c r="S94" s="6"/>
      <c r="T94" s="6"/>
      <c r="U94" s="7"/>
      <c r="V94" s="7" t="s">
        <v>21</v>
      </c>
      <c r="W94" s="7" t="s">
        <v>22</v>
      </c>
      <c r="X94" s="7" t="s">
        <v>23</v>
      </c>
      <c r="Y94" s="7" t="s">
        <v>24</v>
      </c>
      <c r="Z94" s="7"/>
    </row>
    <row r="95" spans="1:26" x14ac:dyDescent="0.3">
      <c r="A95" s="5" t="s">
        <v>0</v>
      </c>
      <c r="B95" s="13">
        <v>27.464647970431226</v>
      </c>
      <c r="C95" s="13">
        <v>27.761736984655204</v>
      </c>
      <c r="D95" s="13">
        <v>27.904018028392937</v>
      </c>
      <c r="E95" s="13">
        <v>26.53658562562546</v>
      </c>
      <c r="F95" s="13">
        <v>28.416001583849088</v>
      </c>
      <c r="G95" s="13">
        <v>27.93057189759152</v>
      </c>
      <c r="H95" s="13">
        <v>26.348211596196606</v>
      </c>
      <c r="I95" s="13">
        <v>27.467596799073647</v>
      </c>
      <c r="J95" s="13">
        <v>26.75147945751042</v>
      </c>
      <c r="K95" s="13">
        <v>25.642058482780026</v>
      </c>
      <c r="L95" s="13">
        <v>25.996254665212756</v>
      </c>
      <c r="M95" s="13">
        <v>28.551055643242417</v>
      </c>
      <c r="N95" s="13">
        <v>26.631512200682209</v>
      </c>
      <c r="O95" s="13">
        <v>26.367709773490134</v>
      </c>
      <c r="P95" s="38">
        <v>27.126388622052406</v>
      </c>
      <c r="Q95" s="16">
        <v>25.642058482780026</v>
      </c>
      <c r="R95" s="16">
        <v>28.551055643242417</v>
      </c>
      <c r="S95" s="16"/>
      <c r="T95" s="16"/>
      <c r="U95" s="5" t="s">
        <v>0</v>
      </c>
      <c r="V95" s="13">
        <v>0.91876274771759314</v>
      </c>
      <c r="W95" s="12">
        <v>-1.4843301392723802</v>
      </c>
      <c r="X95" s="12">
        <v>1.424667021190011</v>
      </c>
      <c r="Y95" s="13">
        <v>2.9089971604623912</v>
      </c>
      <c r="Z95" s="5" t="s">
        <v>0</v>
      </c>
    </row>
    <row r="96" spans="1:26" x14ac:dyDescent="0.3">
      <c r="A96" s="5" t="s">
        <v>3</v>
      </c>
      <c r="B96" s="13">
        <v>14.598252304519455</v>
      </c>
      <c r="C96" s="13">
        <v>13.524422960584623</v>
      </c>
      <c r="D96" s="13">
        <v>9.603834822047471</v>
      </c>
      <c r="E96" s="13">
        <v>10.84982417138121</v>
      </c>
      <c r="F96" s="13">
        <v>10.012650280252618</v>
      </c>
      <c r="G96" s="13">
        <v>10.898651853437327</v>
      </c>
      <c r="H96" s="13">
        <v>12.67752370119705</v>
      </c>
      <c r="I96" s="13">
        <v>13.353117403643816</v>
      </c>
      <c r="J96" s="13">
        <v>12.58312519556741</v>
      </c>
      <c r="K96" s="13">
        <v>13.617391534932437</v>
      </c>
      <c r="L96" s="13">
        <v>13.102077315441981</v>
      </c>
      <c r="M96" s="13">
        <v>11.403617106888184</v>
      </c>
      <c r="N96" s="13">
        <v>13.760341240423312</v>
      </c>
      <c r="O96" s="13">
        <v>13.487425069609163</v>
      </c>
      <c r="P96" s="38">
        <v>12.390875354280436</v>
      </c>
      <c r="Q96" s="16">
        <v>9.603834822047471</v>
      </c>
      <c r="R96" s="16">
        <v>14.598252304519455</v>
      </c>
      <c r="S96" s="16"/>
      <c r="T96" s="16"/>
      <c r="U96" s="5" t="s">
        <v>3</v>
      </c>
      <c r="V96" s="13">
        <v>1.551433245034086</v>
      </c>
      <c r="W96" s="12">
        <v>-2.7870405322329646</v>
      </c>
      <c r="X96" s="12">
        <v>2.2073769502390199</v>
      </c>
      <c r="Y96" s="13">
        <v>4.9944174824719845</v>
      </c>
      <c r="Z96" s="5" t="s">
        <v>3</v>
      </c>
    </row>
    <row r="97" spans="1:26" x14ac:dyDescent="0.3">
      <c r="A97" s="5" t="s">
        <v>1</v>
      </c>
      <c r="B97" s="13">
        <v>25.185541600240722</v>
      </c>
      <c r="C97" s="13">
        <v>24.830915387321063</v>
      </c>
      <c r="D97" s="13">
        <v>26.642487331082116</v>
      </c>
      <c r="E97" s="13">
        <v>25.686495886389867</v>
      </c>
      <c r="F97" s="13">
        <v>25.145026374352554</v>
      </c>
      <c r="G97" s="13">
        <v>26.193419354828887</v>
      </c>
      <c r="H97" s="13">
        <v>26.998617193726233</v>
      </c>
      <c r="I97" s="13">
        <v>25.584944960908825</v>
      </c>
      <c r="J97" s="13">
        <v>26.199887536351433</v>
      </c>
      <c r="K97" s="13">
        <v>24.898871807698068</v>
      </c>
      <c r="L97" s="13">
        <v>24.405631810119612</v>
      </c>
      <c r="M97" s="13">
        <v>25.773614046718571</v>
      </c>
      <c r="N97" s="13">
        <v>25.005694842178482</v>
      </c>
      <c r="O97" s="13">
        <v>24.492614238690205</v>
      </c>
      <c r="P97" s="38">
        <v>25.503125883614754</v>
      </c>
      <c r="Q97" s="16">
        <v>24.405631810119612</v>
      </c>
      <c r="R97" s="16">
        <v>26.998617193726233</v>
      </c>
      <c r="S97" s="16"/>
      <c r="T97" s="16"/>
      <c r="U97" s="5" t="s">
        <v>1</v>
      </c>
      <c r="V97" s="13">
        <v>0.79077630073550875</v>
      </c>
      <c r="W97" s="12">
        <v>-1.0974940734951417</v>
      </c>
      <c r="X97" s="12">
        <v>1.4954913101114791</v>
      </c>
      <c r="Y97" s="13">
        <v>2.5929853836066208</v>
      </c>
      <c r="Z97" s="5" t="s">
        <v>1</v>
      </c>
    </row>
    <row r="98" spans="1:26" x14ac:dyDescent="0.3">
      <c r="A98" s="5" t="s">
        <v>2</v>
      </c>
      <c r="B98" s="13">
        <v>32.751558124808604</v>
      </c>
      <c r="C98" s="13">
        <v>33.882924667439113</v>
      </c>
      <c r="D98" s="13">
        <v>35.849659818477448</v>
      </c>
      <c r="E98" s="13">
        <v>36.927094316603437</v>
      </c>
      <c r="F98" s="13">
        <v>36.426321761545751</v>
      </c>
      <c r="G98" s="13">
        <v>34.977356894142261</v>
      </c>
      <c r="H98" s="13">
        <v>33.975647508880087</v>
      </c>
      <c r="I98" s="13">
        <v>33.594340836373725</v>
      </c>
      <c r="J98" s="13">
        <v>34.465507810570735</v>
      </c>
      <c r="K98" s="13">
        <v>35.841678174589468</v>
      </c>
      <c r="L98" s="13">
        <v>36.49603620922565</v>
      </c>
      <c r="M98" s="13">
        <v>34.271713203150831</v>
      </c>
      <c r="N98" s="13">
        <v>34.602451716716004</v>
      </c>
      <c r="O98" s="13">
        <v>35.652250918210513</v>
      </c>
      <c r="P98" s="38">
        <v>34.979610140052401</v>
      </c>
      <c r="Q98" s="16">
        <v>32.751558124808604</v>
      </c>
      <c r="R98" s="16">
        <v>36.927094316603437</v>
      </c>
      <c r="S98" s="16"/>
      <c r="T98" s="16"/>
      <c r="U98" s="5" t="s">
        <v>2</v>
      </c>
      <c r="V98" s="13">
        <v>1.2446602922802714</v>
      </c>
      <c r="W98" s="12">
        <v>-2.2280520152437973</v>
      </c>
      <c r="X98" s="12">
        <v>1.9474841765510362</v>
      </c>
      <c r="Y98" s="13">
        <v>4.1755361917948335</v>
      </c>
      <c r="Z98" s="5" t="s">
        <v>2</v>
      </c>
    </row>
    <row r="99" spans="1:26" x14ac:dyDescent="0.3"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38"/>
      <c r="Q99" s="16"/>
      <c r="R99" s="16"/>
      <c r="S99" s="16"/>
      <c r="T99" s="16"/>
      <c r="U99" s="16"/>
      <c r="V99" s="13"/>
      <c r="W99" s="13"/>
      <c r="X99" s="13"/>
      <c r="Y99" s="13"/>
      <c r="Z99" s="16"/>
    </row>
    <row r="100" spans="1:26" x14ac:dyDescent="0.3">
      <c r="A100" s="29" t="s">
        <v>35</v>
      </c>
      <c r="B100" s="4" t="s">
        <v>4</v>
      </c>
      <c r="C100" s="10" t="s">
        <v>5</v>
      </c>
      <c r="D100" s="10" t="s">
        <v>15</v>
      </c>
      <c r="E100" s="10" t="s">
        <v>6</v>
      </c>
      <c r="F100" s="10" t="s">
        <v>7</v>
      </c>
      <c r="G100" s="4" t="s">
        <v>8</v>
      </c>
      <c r="H100" s="10" t="s">
        <v>9</v>
      </c>
      <c r="I100" s="10" t="s">
        <v>10</v>
      </c>
      <c r="J100" s="10" t="s">
        <v>16</v>
      </c>
      <c r="K100" s="10" t="s">
        <v>11</v>
      </c>
      <c r="L100" s="7" t="s">
        <v>12</v>
      </c>
      <c r="M100" s="7" t="s">
        <v>13</v>
      </c>
      <c r="N100" s="7" t="s">
        <v>17</v>
      </c>
      <c r="O100" s="7" t="s">
        <v>14</v>
      </c>
      <c r="P100" s="37" t="s">
        <v>18</v>
      </c>
      <c r="Q100" s="6" t="s">
        <v>19</v>
      </c>
      <c r="R100" s="6" t="s">
        <v>20</v>
      </c>
      <c r="S100" s="6"/>
      <c r="T100" s="6"/>
      <c r="U100" s="7"/>
      <c r="V100" s="7" t="s">
        <v>21</v>
      </c>
      <c r="W100" s="7" t="s">
        <v>22</v>
      </c>
      <c r="X100" s="7" t="s">
        <v>23</v>
      </c>
      <c r="Y100" s="7" t="s">
        <v>24</v>
      </c>
      <c r="Z100" s="7"/>
    </row>
    <row r="101" spans="1:26" x14ac:dyDescent="0.3">
      <c r="A101" s="11">
        <v>1</v>
      </c>
      <c r="B101" s="9">
        <v>14.440870304946987</v>
      </c>
      <c r="C101" s="9">
        <v>3.5935538396361864</v>
      </c>
      <c r="D101" s="9">
        <v>-3.5720112183031354</v>
      </c>
      <c r="E101" s="9">
        <v>-11.387090450049824</v>
      </c>
      <c r="F101" s="9">
        <v>-5.150328611429261</v>
      </c>
      <c r="G101" s="9">
        <v>-5.0492278862990414</v>
      </c>
      <c r="H101" s="9">
        <v>1.6864544324985213</v>
      </c>
      <c r="I101" s="9">
        <v>3.7967444675775925</v>
      </c>
      <c r="J101" s="9">
        <v>1.3948518344027332</v>
      </c>
      <c r="K101" s="9">
        <v>1.8581960483598721</v>
      </c>
      <c r="L101" s="9">
        <v>0.36614172333576972</v>
      </c>
      <c r="M101" s="9">
        <v>-2.879996537783712</v>
      </c>
      <c r="N101" s="9">
        <v>0.77583160564236775</v>
      </c>
      <c r="O101" s="9">
        <v>0.12601044746479328</v>
      </c>
      <c r="P101" s="40">
        <v>-1.0697791858709545E-14</v>
      </c>
      <c r="Q101" s="16">
        <v>-11.387090450049824</v>
      </c>
      <c r="R101" s="16">
        <v>14.440870304946987</v>
      </c>
      <c r="S101" s="16"/>
      <c r="T101" s="16"/>
      <c r="U101" s="11">
        <v>1</v>
      </c>
      <c r="V101" s="13">
        <v>5.8677880704014935</v>
      </c>
      <c r="W101" s="12">
        <v>-11.387090450049813</v>
      </c>
      <c r="X101" s="12">
        <v>14.440870304946998</v>
      </c>
      <c r="Y101" s="12">
        <v>25.827960754996809</v>
      </c>
      <c r="Z101" s="11">
        <v>1</v>
      </c>
    </row>
    <row r="102" spans="1:26" x14ac:dyDescent="0.3">
      <c r="A102" s="11">
        <v>2</v>
      </c>
      <c r="B102" s="9">
        <v>8.6580477055729528</v>
      </c>
      <c r="C102" s="9">
        <v>-3.8622394699612443</v>
      </c>
      <c r="D102" s="9">
        <v>-4.6529410429680054</v>
      </c>
      <c r="E102" s="9">
        <v>-2.2647818201046559</v>
      </c>
      <c r="F102" s="9">
        <v>-2.9788248855083364</v>
      </c>
      <c r="G102" s="9">
        <v>-4.5090611854938539E-2</v>
      </c>
      <c r="H102" s="9">
        <v>12.858836599628297</v>
      </c>
      <c r="I102" s="9">
        <v>7.76115012282831</v>
      </c>
      <c r="J102" s="9">
        <v>2.3382731131642762</v>
      </c>
      <c r="K102" s="9">
        <v>2.8545886589404819</v>
      </c>
      <c r="L102" s="9">
        <v>-5.8046951544379839</v>
      </c>
      <c r="M102" s="9">
        <v>-10.748647617285414</v>
      </c>
      <c r="N102" s="9">
        <v>-4.6529410429680054</v>
      </c>
      <c r="O102" s="9">
        <v>0.53926544495441542</v>
      </c>
      <c r="P102" s="40">
        <v>1.0880185641326534E-14</v>
      </c>
      <c r="Q102" s="16">
        <v>-10.748647617285414</v>
      </c>
      <c r="R102" s="16">
        <v>12.858836599628297</v>
      </c>
      <c r="S102" s="16"/>
      <c r="T102" s="16"/>
      <c r="U102" s="11">
        <v>2</v>
      </c>
      <c r="V102" s="13">
        <v>6.4205386677540455</v>
      </c>
      <c r="W102" s="12">
        <v>-10.748647617285425</v>
      </c>
      <c r="X102" s="12">
        <v>12.858836599628287</v>
      </c>
      <c r="Y102" s="12">
        <v>23.607484216913711</v>
      </c>
      <c r="Z102" s="11">
        <v>2</v>
      </c>
    </row>
    <row r="103" spans="1:26" x14ac:dyDescent="0.3">
      <c r="A103" s="11">
        <v>3</v>
      </c>
      <c r="B103" s="9">
        <v>-6.8440254386895232</v>
      </c>
      <c r="C103" s="9">
        <v>-6.8440254386895232</v>
      </c>
      <c r="D103" s="9">
        <v>-21.10874406412065</v>
      </c>
      <c r="E103" s="9">
        <v>-8.869943729771876</v>
      </c>
      <c r="F103" s="9">
        <v>3.0320060692702775</v>
      </c>
      <c r="G103" s="9">
        <v>-3.2541289659733388</v>
      </c>
      <c r="H103" s="9">
        <v>-5.8416697111801943</v>
      </c>
      <c r="I103" s="9">
        <v>-3.2230870827014666</v>
      </c>
      <c r="J103" s="9">
        <v>-4.7660633317476648</v>
      </c>
      <c r="K103" s="9">
        <v>14.415464214058446</v>
      </c>
      <c r="L103" s="9">
        <v>11.044295199401997</v>
      </c>
      <c r="M103" s="9">
        <v>9.1248208611672599</v>
      </c>
      <c r="N103" s="9">
        <v>8.0905012142492758</v>
      </c>
      <c r="O103" s="9">
        <v>15.044600204726976</v>
      </c>
      <c r="P103" s="40">
        <v>0</v>
      </c>
      <c r="Q103" s="16">
        <v>-21.10874406412065</v>
      </c>
      <c r="R103" s="16">
        <v>15.044600204726976</v>
      </c>
      <c r="S103" s="16"/>
      <c r="T103" s="16"/>
      <c r="U103" s="11">
        <v>3</v>
      </c>
      <c r="V103" s="13">
        <v>10.413704517974967</v>
      </c>
      <c r="W103" s="12">
        <v>-21.10874406412065</v>
      </c>
      <c r="X103" s="12">
        <v>15.044600204726976</v>
      </c>
      <c r="Y103" s="12">
        <v>36.153344268847626</v>
      </c>
      <c r="Z103" s="11">
        <v>3</v>
      </c>
    </row>
    <row r="104" spans="1:26" x14ac:dyDescent="0.3">
      <c r="A104" s="11">
        <v>4</v>
      </c>
      <c r="B104" s="9">
        <v>-4.829297181797318</v>
      </c>
      <c r="C104" s="9">
        <v>-24.187399413853186</v>
      </c>
      <c r="D104" s="9">
        <v>22.484056955429359</v>
      </c>
      <c r="E104" s="9">
        <v>17.820762832071857</v>
      </c>
      <c r="F104" s="9">
        <v>-2.3996834143798398</v>
      </c>
      <c r="G104" s="9">
        <v>-18.118796617801848</v>
      </c>
      <c r="H104" s="9">
        <v>0.32896581536112302</v>
      </c>
      <c r="I104" s="9">
        <v>24.405863472056847</v>
      </c>
      <c r="J104" s="9">
        <v>5.8925265482726319</v>
      </c>
      <c r="K104" s="9">
        <v>-3.089400613819222</v>
      </c>
      <c r="L104" s="9">
        <v>-5.3526092420484472</v>
      </c>
      <c r="M104" s="9">
        <v>0.30684429993874945</v>
      </c>
      <c r="N104" s="9">
        <v>-15.606424688572407</v>
      </c>
      <c r="O104" s="9">
        <v>2.3445912491415974</v>
      </c>
      <c r="P104" s="40">
        <v>-7.6129578831439303E-15</v>
      </c>
      <c r="Q104" s="16">
        <v>-24.187399413853186</v>
      </c>
      <c r="R104" s="16">
        <v>24.405863472056847</v>
      </c>
      <c r="S104" s="16"/>
      <c r="T104" s="16"/>
      <c r="U104" s="11">
        <v>4</v>
      </c>
      <c r="V104" s="13">
        <v>14.366994526828774</v>
      </c>
      <c r="W104" s="12">
        <v>-24.187399413853178</v>
      </c>
      <c r="X104" s="12">
        <v>24.405863472056854</v>
      </c>
      <c r="Y104" s="12">
        <v>48.593262885910036</v>
      </c>
      <c r="Z104" s="11">
        <v>4</v>
      </c>
    </row>
    <row r="105" spans="1:26" x14ac:dyDescent="0.3">
      <c r="A105" s="11">
        <v>5</v>
      </c>
      <c r="B105" s="9">
        <v>-13.707566402515234</v>
      </c>
      <c r="C105" s="9">
        <v>-9.0780632267344714</v>
      </c>
      <c r="D105" s="9">
        <v>22.102524467562343</v>
      </c>
      <c r="E105" s="9">
        <v>19.814298845192312</v>
      </c>
      <c r="F105" s="9">
        <v>-7.9808448466617623</v>
      </c>
      <c r="G105" s="9">
        <v>-19.131909325531243</v>
      </c>
      <c r="H105" s="9">
        <v>17.493059266848618</v>
      </c>
      <c r="I105" s="9">
        <v>-5.9945804042900193</v>
      </c>
      <c r="J105" s="9">
        <v>5.9964440537304018</v>
      </c>
      <c r="K105" s="9">
        <v>-2.1894521118596177</v>
      </c>
      <c r="L105" s="9">
        <v>-0.34446236200035985</v>
      </c>
      <c r="M105" s="9">
        <v>-10.108523136945246</v>
      </c>
      <c r="N105" s="9">
        <v>-0.19751719926334957</v>
      </c>
      <c r="O105" s="9">
        <v>3.3265923824677239</v>
      </c>
      <c r="P105" s="40">
        <v>6.8833827526759706E-15</v>
      </c>
      <c r="Q105" s="16">
        <v>-19.131909325531243</v>
      </c>
      <c r="R105" s="16">
        <v>22.102524467562343</v>
      </c>
      <c r="S105" s="16"/>
      <c r="T105" s="16"/>
      <c r="U105" s="11">
        <v>5</v>
      </c>
      <c r="V105" s="13">
        <v>12.640775770160754</v>
      </c>
      <c r="W105" s="12">
        <v>-19.13190932553125</v>
      </c>
      <c r="X105" s="12">
        <v>22.102524467562336</v>
      </c>
      <c r="Y105" s="12">
        <v>41.234433793093586</v>
      </c>
      <c r="Z105" s="11">
        <v>5</v>
      </c>
    </row>
    <row r="106" spans="1:26" x14ac:dyDescent="0.3">
      <c r="A106" s="11">
        <v>6</v>
      </c>
      <c r="B106" s="9">
        <v>15.050818335643015</v>
      </c>
      <c r="C106" s="9">
        <v>13.930706419242261</v>
      </c>
      <c r="D106" s="9">
        <v>-23.936448976605774</v>
      </c>
      <c r="E106" s="9">
        <v>-19.229530164012427</v>
      </c>
      <c r="F106" s="9">
        <v>12.343591565622727</v>
      </c>
      <c r="G106" s="9">
        <v>5.6197603721082805</v>
      </c>
      <c r="H106" s="9">
        <v>9.7488499415089933</v>
      </c>
      <c r="I106" s="9">
        <v>6.2069370462459243</v>
      </c>
      <c r="J106" s="9">
        <v>9.2083314309824829</v>
      </c>
      <c r="K106" s="9">
        <v>-3.4869022264057943</v>
      </c>
      <c r="L106" s="9">
        <v>-5.0305186115238705</v>
      </c>
      <c r="M106" s="9">
        <v>-12.605124043705576</v>
      </c>
      <c r="N106" s="9">
        <v>-3.9789720790043246</v>
      </c>
      <c r="O106" s="9">
        <v>-3.8414990100957218</v>
      </c>
      <c r="P106" s="40">
        <v>1.417913405735557E-14</v>
      </c>
      <c r="Q106" s="16">
        <v>-23.936448976605774</v>
      </c>
      <c r="R106" s="16">
        <v>15.050818335643015</v>
      </c>
      <c r="S106" s="16"/>
      <c r="T106" s="16"/>
      <c r="U106" s="11">
        <v>6</v>
      </c>
      <c r="V106" s="13">
        <v>12.380408511634579</v>
      </c>
      <c r="W106" s="12">
        <v>-23.936448976605789</v>
      </c>
      <c r="X106" s="12">
        <v>15.050818335643001</v>
      </c>
      <c r="Y106" s="12">
        <v>38.98726731224879</v>
      </c>
      <c r="Z106" s="11">
        <v>6</v>
      </c>
    </row>
    <row r="107" spans="1:26" x14ac:dyDescent="0.3">
      <c r="A107" s="11">
        <v>7</v>
      </c>
      <c r="B107" s="9">
        <v>29.591941097789221</v>
      </c>
      <c r="C107" s="9">
        <v>25.412039499087712</v>
      </c>
      <c r="D107" s="9">
        <v>-25.780681837761772</v>
      </c>
      <c r="E107" s="9">
        <v>-21.941581232880299</v>
      </c>
      <c r="F107" s="9">
        <v>21.124471700593304</v>
      </c>
      <c r="G107" s="9">
        <v>12.5506989695842</v>
      </c>
      <c r="H107" s="9">
        <v>3.7724967504728562</v>
      </c>
      <c r="I107" s="9">
        <v>23.626688634965049</v>
      </c>
      <c r="J107" s="9">
        <v>0.15954626271592465</v>
      </c>
      <c r="K107" s="9">
        <v>-14.063294653460076</v>
      </c>
      <c r="L107" s="9">
        <v>-13.495662109525655</v>
      </c>
      <c r="M107" s="9">
        <v>-4.5859435891275711</v>
      </c>
      <c r="N107" s="9">
        <v>-23.431105590565458</v>
      </c>
      <c r="O107" s="9">
        <v>-12.939613901887492</v>
      </c>
      <c r="P107" s="40">
        <v>-4.6946573612720904E-15</v>
      </c>
      <c r="Q107" s="16">
        <v>-25.780681837761772</v>
      </c>
      <c r="R107" s="16">
        <v>29.591941097789221</v>
      </c>
      <c r="S107" s="16"/>
      <c r="T107" s="16"/>
      <c r="U107" s="11">
        <v>7</v>
      </c>
      <c r="V107" s="13">
        <v>19.535298568962659</v>
      </c>
      <c r="W107" s="12">
        <v>-25.780681837761769</v>
      </c>
      <c r="X107" s="12">
        <v>29.591941097789224</v>
      </c>
      <c r="Y107" s="12">
        <v>55.372622935550993</v>
      </c>
      <c r="Z107" s="11">
        <v>7</v>
      </c>
    </row>
    <row r="108" spans="1:26" x14ac:dyDescent="0.3">
      <c r="A108" s="11">
        <v>8</v>
      </c>
      <c r="B108" s="9">
        <v>-17.020756465749461</v>
      </c>
      <c r="C108" s="9">
        <v>-0.32646477236548471</v>
      </c>
      <c r="D108" s="9">
        <v>3.5223829958803541</v>
      </c>
      <c r="E108" s="9">
        <v>-3.8651145346683133</v>
      </c>
      <c r="F108" s="9">
        <v>36.393969759464056</v>
      </c>
      <c r="G108" s="9">
        <v>-14.012775982492093</v>
      </c>
      <c r="H108" s="9">
        <v>-3.7488971152996196</v>
      </c>
      <c r="I108" s="9">
        <v>13.871715856215655</v>
      </c>
      <c r="J108" s="9">
        <v>-12.867692502642003</v>
      </c>
      <c r="K108" s="9">
        <v>11.562749017081932</v>
      </c>
      <c r="L108" s="9">
        <v>-7.2072201268745824</v>
      </c>
      <c r="M108" s="9">
        <v>18.080324917221272</v>
      </c>
      <c r="N108" s="9">
        <v>-14.330664823793594</v>
      </c>
      <c r="O108" s="9">
        <v>-10.051556221978124</v>
      </c>
      <c r="P108" s="40">
        <v>0</v>
      </c>
      <c r="Q108" s="16">
        <v>-17.020756465749461</v>
      </c>
      <c r="R108" s="16">
        <v>36.393969759464056</v>
      </c>
      <c r="S108" s="16"/>
      <c r="T108" s="16"/>
      <c r="U108" s="11">
        <v>8</v>
      </c>
      <c r="V108" s="13">
        <v>15.264426369917677</v>
      </c>
      <c r="W108" s="12">
        <v>-17.020756465749461</v>
      </c>
      <c r="X108" s="12">
        <v>36.393969759464056</v>
      </c>
      <c r="Y108" s="12">
        <v>53.414726225213514</v>
      </c>
      <c r="Z108" s="11">
        <v>8</v>
      </c>
    </row>
    <row r="109" spans="1:26" x14ac:dyDescent="0.3">
      <c r="A109" s="11">
        <v>9</v>
      </c>
      <c r="B109" s="9">
        <v>-16.095181889157789</v>
      </c>
      <c r="C109" s="9">
        <v>-5.5038130907498353</v>
      </c>
      <c r="D109" s="9">
        <v>-5.3982111336297756</v>
      </c>
      <c r="E109" s="9">
        <v>2.7659372482179152</v>
      </c>
      <c r="F109" s="9">
        <v>18.120868259887537</v>
      </c>
      <c r="G109" s="9">
        <v>8.0003420457156071</v>
      </c>
      <c r="H109" s="9">
        <v>2.2154870367661306</v>
      </c>
      <c r="I109" s="9">
        <v>-0.97196594655165158</v>
      </c>
      <c r="J109" s="9">
        <v>-2.1995887171036994</v>
      </c>
      <c r="K109" s="9">
        <v>-6.9321811329957974</v>
      </c>
      <c r="L109" s="9">
        <v>-1.4581411171877536</v>
      </c>
      <c r="M109" s="9">
        <v>7.1344059803148783</v>
      </c>
      <c r="N109" s="9">
        <v>0.71827464337596614</v>
      </c>
      <c r="O109" s="9">
        <v>-0.39623218690171702</v>
      </c>
      <c r="P109" s="40">
        <v>1.2608961493957136E-15</v>
      </c>
      <c r="Q109" s="16">
        <v>-16.095181889157789</v>
      </c>
      <c r="R109" s="16">
        <v>18.120868259887537</v>
      </c>
      <c r="S109" s="16"/>
      <c r="T109" s="16"/>
      <c r="U109" s="11">
        <v>9</v>
      </c>
      <c r="V109" s="13">
        <v>7.9949721664171225</v>
      </c>
      <c r="W109" s="12">
        <v>-16.095181889157789</v>
      </c>
      <c r="X109" s="12">
        <v>18.120868259887537</v>
      </c>
      <c r="Y109" s="12">
        <v>34.21605014904533</v>
      </c>
      <c r="Z109" s="11">
        <v>9</v>
      </c>
    </row>
    <row r="110" spans="1:26" x14ac:dyDescent="0.3">
      <c r="A110" s="11">
        <v>10</v>
      </c>
      <c r="B110" s="9">
        <v>-10.159185602870128</v>
      </c>
      <c r="C110" s="9">
        <v>-9.6171701904608966</v>
      </c>
      <c r="D110" s="9">
        <v>-19.256128258145306</v>
      </c>
      <c r="E110" s="9">
        <v>-26.827919324753974</v>
      </c>
      <c r="F110" s="9">
        <v>2.9128300464821981</v>
      </c>
      <c r="G110" s="9">
        <v>18.633330090340465</v>
      </c>
      <c r="H110" s="9">
        <v>6.3824032698365629</v>
      </c>
      <c r="I110" s="9">
        <v>19.480962420534624</v>
      </c>
      <c r="J110" s="9">
        <v>9.4812473413440532</v>
      </c>
      <c r="K110" s="9">
        <v>10.167858852046303</v>
      </c>
      <c r="L110" s="9">
        <v>6.0273655768055097</v>
      </c>
      <c r="M110" s="9">
        <v>-13.376082271324899</v>
      </c>
      <c r="N110" s="9">
        <v>-3.0128238412937178</v>
      </c>
      <c r="O110" s="9">
        <v>9.1633118914589051</v>
      </c>
      <c r="P110" s="40">
        <v>-2.1570047335574469E-14</v>
      </c>
      <c r="Q110" s="16">
        <v>-26.827919324753974</v>
      </c>
      <c r="R110" s="16">
        <v>19.480962420534624</v>
      </c>
      <c r="S110" s="16"/>
      <c r="T110" s="16"/>
      <c r="U110" s="11">
        <v>10</v>
      </c>
      <c r="V110" s="13">
        <v>14.0431609214847</v>
      </c>
      <c r="W110" s="12">
        <v>-26.827919324753953</v>
      </c>
      <c r="X110" s="12">
        <v>19.480962420534645</v>
      </c>
      <c r="Y110" s="12">
        <v>46.308881745288602</v>
      </c>
      <c r="Z110" s="11">
        <v>10</v>
      </c>
    </row>
    <row r="111" spans="1:26" x14ac:dyDescent="0.3">
      <c r="A111" s="11">
        <v>11</v>
      </c>
      <c r="B111" s="9">
        <v>3.6325068761213184</v>
      </c>
      <c r="C111" s="9">
        <v>12.150295382353573</v>
      </c>
      <c r="D111" s="9">
        <v>11.087266790726991</v>
      </c>
      <c r="E111" s="9">
        <v>5.5579082517215754</v>
      </c>
      <c r="F111" s="9">
        <v>-16.98002315518076</v>
      </c>
      <c r="G111" s="9">
        <v>4.2683160291159767</v>
      </c>
      <c r="H111" s="9">
        <v>6.5209695722743346</v>
      </c>
      <c r="I111" s="9">
        <v>-4.557250500958685</v>
      </c>
      <c r="J111" s="9">
        <v>8.6846767667111404</v>
      </c>
      <c r="K111" s="9">
        <v>-6.8219924362043463</v>
      </c>
      <c r="L111" s="9">
        <v>-5.976641495444154</v>
      </c>
      <c r="M111" s="9">
        <v>-17.189074481184072</v>
      </c>
      <c r="N111" s="9">
        <v>-4.6343392585662677</v>
      </c>
      <c r="O111" s="9">
        <v>4.257381658513534</v>
      </c>
      <c r="P111" s="40">
        <v>1.1165671561944431E-14</v>
      </c>
      <c r="Q111" s="16">
        <v>-17.189074481184072</v>
      </c>
      <c r="R111" s="16">
        <v>12.150295382353573</v>
      </c>
      <c r="S111" s="16"/>
      <c r="T111" s="16"/>
      <c r="U111" s="11">
        <v>11</v>
      </c>
      <c r="V111" s="13">
        <v>9.5160755196711477</v>
      </c>
      <c r="W111" s="12">
        <v>-17.189074481184083</v>
      </c>
      <c r="X111" s="12">
        <v>12.150295382353562</v>
      </c>
      <c r="Y111" s="12">
        <v>29.339369863537645</v>
      </c>
      <c r="Z111" s="11">
        <v>11</v>
      </c>
    </row>
    <row r="112" spans="1:26" x14ac:dyDescent="0.3">
      <c r="A112" s="11">
        <v>12</v>
      </c>
      <c r="B112" s="9">
        <v>6.9471593108086438</v>
      </c>
      <c r="C112" s="9">
        <v>6.8707979758478448</v>
      </c>
      <c r="D112" s="9">
        <v>-21.218482683112033</v>
      </c>
      <c r="E112" s="9">
        <v>-19.187051873330184</v>
      </c>
      <c r="F112" s="9">
        <v>6.762467175400884</v>
      </c>
      <c r="G112" s="9">
        <v>-19.535610324722896</v>
      </c>
      <c r="H112" s="9">
        <v>10.696902902677904</v>
      </c>
      <c r="I112" s="9">
        <v>12.917775599079876</v>
      </c>
      <c r="J112" s="9">
        <v>5.4497098241791848</v>
      </c>
      <c r="K112" s="9">
        <v>5.6994369775496061</v>
      </c>
      <c r="L112" s="9">
        <v>-5.0401092788470914</v>
      </c>
      <c r="M112" s="9">
        <v>2.2145831912057319</v>
      </c>
      <c r="N112" s="9">
        <v>1.5629542536540748</v>
      </c>
      <c r="O112" s="9">
        <v>5.8594669496089189</v>
      </c>
      <c r="P112" s="40">
        <v>3.3750779948604759E-14</v>
      </c>
      <c r="Q112" s="16">
        <v>-21.218482683112033</v>
      </c>
      <c r="R112" s="16">
        <v>12.917775599079876</v>
      </c>
      <c r="S112" s="16"/>
      <c r="T112" s="16"/>
      <c r="U112" s="11">
        <v>12</v>
      </c>
      <c r="V112" s="13">
        <v>11.608245490195042</v>
      </c>
      <c r="W112" s="12">
        <v>-21.218482683112065</v>
      </c>
      <c r="X112" s="12">
        <v>12.917775599079842</v>
      </c>
      <c r="Y112" s="12">
        <v>34.136258282191903</v>
      </c>
      <c r="Z112" s="11">
        <v>12</v>
      </c>
    </row>
    <row r="113" spans="1:26" x14ac:dyDescent="0.3">
      <c r="A113" s="11">
        <v>13</v>
      </c>
      <c r="B113" s="9">
        <v>5.1739831891439811</v>
      </c>
      <c r="C113" s="9">
        <v>20.986410331034559</v>
      </c>
      <c r="D113" s="9">
        <v>-32.720288168417859</v>
      </c>
      <c r="E113" s="9">
        <v>-24.80407020637767</v>
      </c>
      <c r="F113" s="9">
        <v>7.2390067665357103</v>
      </c>
      <c r="G113" s="9">
        <v>14.501866199669777</v>
      </c>
      <c r="H113" s="9">
        <v>-3.6421720586673243</v>
      </c>
      <c r="I113" s="9">
        <v>18.086183747586169</v>
      </c>
      <c r="J113" s="9">
        <v>-5.9913725902750636</v>
      </c>
      <c r="K113" s="9">
        <v>-2.7783944226239128</v>
      </c>
      <c r="L113" s="9">
        <v>-4.3140354332183373</v>
      </c>
      <c r="M113" s="9">
        <v>4.7675957563994196</v>
      </c>
      <c r="N113" s="9">
        <v>-1.513918126571538</v>
      </c>
      <c r="O113" s="9">
        <v>5.0092050157822348</v>
      </c>
      <c r="P113" s="40">
        <v>1.0467817089322905E-14</v>
      </c>
      <c r="Q113" s="16">
        <v>-32.720288168417859</v>
      </c>
      <c r="R113" s="16">
        <v>20.986410331034559</v>
      </c>
      <c r="S113" s="16"/>
      <c r="T113" s="16"/>
      <c r="U113" s="11">
        <v>13</v>
      </c>
      <c r="V113" s="13">
        <v>14.854376341488743</v>
      </c>
      <c r="W113" s="12">
        <v>-32.720288168417866</v>
      </c>
      <c r="X113" s="12">
        <v>20.986410331034548</v>
      </c>
      <c r="Y113" s="12">
        <v>53.706698499452415</v>
      </c>
      <c r="Z113" s="11">
        <v>13</v>
      </c>
    </row>
    <row r="114" spans="1:26" x14ac:dyDescent="0.3">
      <c r="A114" s="11">
        <v>14</v>
      </c>
      <c r="B114" s="9">
        <v>-3.4862682559366127</v>
      </c>
      <c r="C114" s="9">
        <v>-8.2311160603325071</v>
      </c>
      <c r="D114" s="9">
        <v>15.778922543363274</v>
      </c>
      <c r="E114" s="9">
        <v>-8.8274227922811352</v>
      </c>
      <c r="F114" s="9">
        <v>-4.7787004330889493</v>
      </c>
      <c r="G114" s="9">
        <v>15.492044824697636</v>
      </c>
      <c r="H114" s="9">
        <v>15.906503611898382</v>
      </c>
      <c r="I114" s="9">
        <v>-4.1654128361060012</v>
      </c>
      <c r="J114" s="9">
        <v>9.8677860942922901</v>
      </c>
      <c r="K114" s="9">
        <v>-11.187223357655249</v>
      </c>
      <c r="L114" s="9">
        <v>-8.8572516072615599</v>
      </c>
      <c r="M114" s="9">
        <v>2.237359961479247</v>
      </c>
      <c r="N114" s="9">
        <v>-5.3854292777377637</v>
      </c>
      <c r="O114" s="9">
        <v>-4.3637924153310674</v>
      </c>
      <c r="P114" s="40">
        <v>-1.1419436824715897E-15</v>
      </c>
      <c r="Q114" s="16">
        <v>-11.187223357655249</v>
      </c>
      <c r="R114" s="16">
        <v>15.906503611898382</v>
      </c>
      <c r="S114" s="16"/>
      <c r="T114" s="16"/>
      <c r="U114" s="11">
        <v>14</v>
      </c>
      <c r="V114" s="13">
        <v>9.9770485342120452</v>
      </c>
      <c r="W114" s="12">
        <v>-11.187223357655247</v>
      </c>
      <c r="X114" s="12">
        <v>15.906503611898383</v>
      </c>
      <c r="Y114" s="12">
        <v>27.093726969553629</v>
      </c>
      <c r="Z114" s="11">
        <v>14</v>
      </c>
    </row>
    <row r="115" spans="1:26" x14ac:dyDescent="0.3">
      <c r="A115" s="11">
        <v>15</v>
      </c>
      <c r="B115" s="9">
        <v>20.52044839276645</v>
      </c>
      <c r="C115" s="9">
        <v>4.0272542638087812</v>
      </c>
      <c r="D115" s="9">
        <v>-17.527455622612191</v>
      </c>
      <c r="E115" s="9">
        <v>-29.082610540663484</v>
      </c>
      <c r="F115" s="9">
        <v>-6.4894340616594324</v>
      </c>
      <c r="G115" s="9">
        <v>1.0171802320849344</v>
      </c>
      <c r="H115" s="9">
        <v>20.300885841047737</v>
      </c>
      <c r="I115" s="9">
        <v>27.265386608891706</v>
      </c>
      <c r="J115" s="9">
        <v>18.100403069058924</v>
      </c>
      <c r="K115" s="9">
        <v>-21.89591772946342</v>
      </c>
      <c r="L115" s="9">
        <v>-15.026553431056113</v>
      </c>
      <c r="M115" s="9">
        <v>-7.2916116134685183</v>
      </c>
      <c r="N115" s="9">
        <v>4.2330485045642865</v>
      </c>
      <c r="O115" s="9">
        <v>1.8489760867000646</v>
      </c>
      <c r="P115" s="40">
        <v>-1.9587506220172403E-14</v>
      </c>
      <c r="Q115" s="16">
        <v>-29.082610540663484</v>
      </c>
      <c r="R115" s="16">
        <v>27.265386608891706</v>
      </c>
      <c r="S115" s="16"/>
      <c r="T115" s="16"/>
      <c r="U115" s="11">
        <v>15</v>
      </c>
      <c r="V115" s="13">
        <v>17.31240178681151</v>
      </c>
      <c r="W115" s="12">
        <v>-29.082610540663463</v>
      </c>
      <c r="X115" s="12">
        <v>27.265386608891728</v>
      </c>
      <c r="Y115" s="12">
        <v>56.347997149555191</v>
      </c>
      <c r="Z115" s="11">
        <v>15</v>
      </c>
    </row>
    <row r="116" spans="1:26" x14ac:dyDescent="0.3">
      <c r="A116" s="11">
        <v>16</v>
      </c>
      <c r="B116" s="9">
        <v>18.296492539672467</v>
      </c>
      <c r="C116" s="9">
        <v>6.2110884163162963</v>
      </c>
      <c r="D116" s="9">
        <v>-22.69037738207038</v>
      </c>
      <c r="E116" s="9">
        <v>-27.436252051841496</v>
      </c>
      <c r="F116" s="9">
        <v>-15.555345304581468</v>
      </c>
      <c r="G116" s="9">
        <v>-23.250125398694848</v>
      </c>
      <c r="H116" s="9">
        <v>6.9138773852163879</v>
      </c>
      <c r="I116" s="9">
        <v>18.633897647264945</v>
      </c>
      <c r="J116" s="9">
        <v>4.6008401783596513</v>
      </c>
      <c r="K116" s="9">
        <v>2.9417588102965291</v>
      </c>
      <c r="L116" s="9">
        <v>12.612067252226112</v>
      </c>
      <c r="M116" s="9">
        <v>-5.464318009242489</v>
      </c>
      <c r="N116" s="9">
        <v>9.3950637981727585</v>
      </c>
      <c r="O116" s="9">
        <v>14.791332118905572</v>
      </c>
      <c r="P116" s="40">
        <v>2.9183005218718399E-15</v>
      </c>
      <c r="Q116" s="16">
        <v>-27.436252051841496</v>
      </c>
      <c r="R116" s="16">
        <v>18.633897647264945</v>
      </c>
      <c r="S116" s="16"/>
      <c r="T116" s="16"/>
      <c r="U116" s="11">
        <v>16</v>
      </c>
      <c r="V116" s="13">
        <v>16.039127081891777</v>
      </c>
      <c r="W116" s="12">
        <v>-27.4362520518415</v>
      </c>
      <c r="X116" s="12">
        <v>18.633897647264941</v>
      </c>
      <c r="Y116" s="12">
        <v>46.070149699106437</v>
      </c>
      <c r="Z116" s="11">
        <v>16</v>
      </c>
    </row>
    <row r="117" spans="1:26" x14ac:dyDescent="0.3">
      <c r="A117" s="11">
        <v>17</v>
      </c>
      <c r="B117" s="9">
        <v>-3.894156981451661</v>
      </c>
      <c r="C117" s="9">
        <v>-0.11393091463224522</v>
      </c>
      <c r="D117" s="9">
        <v>1.0596664054481386</v>
      </c>
      <c r="E117" s="9">
        <v>-2.5221006893247586</v>
      </c>
      <c r="F117" s="9">
        <v>0.87813209065107212</v>
      </c>
      <c r="G117" s="9">
        <v>12.577357949845947</v>
      </c>
      <c r="H117" s="9">
        <v>-1.3260144411534027</v>
      </c>
      <c r="I117" s="9">
        <v>6.0633363800844711</v>
      </c>
      <c r="J117" s="9">
        <v>-5.4615423431169452</v>
      </c>
      <c r="K117" s="9">
        <v>2.9907000097979126</v>
      </c>
      <c r="L117" s="9">
        <v>-0.76216839481982823</v>
      </c>
      <c r="M117" s="9">
        <v>-12.51280579044921</v>
      </c>
      <c r="N117" s="9">
        <v>-0.48210012817420411</v>
      </c>
      <c r="O117" s="9">
        <v>3.5056268472945495</v>
      </c>
      <c r="P117" s="40">
        <v>-1.1704922745333793E-14</v>
      </c>
      <c r="Q117" s="16">
        <v>-12.51280579044921</v>
      </c>
      <c r="R117" s="16">
        <v>12.577357949845947</v>
      </c>
      <c r="S117" s="16"/>
      <c r="T117" s="16"/>
      <c r="U117" s="11">
        <v>17</v>
      </c>
      <c r="V117" s="13">
        <v>5.7418203747236873</v>
      </c>
      <c r="W117" s="12">
        <v>-12.512805790449198</v>
      </c>
      <c r="X117" s="12">
        <v>12.577357949845959</v>
      </c>
      <c r="Y117" s="12">
        <v>25.090163740295157</v>
      </c>
      <c r="Z117" s="11">
        <v>17</v>
      </c>
    </row>
    <row r="118" spans="1:26" x14ac:dyDescent="0.3">
      <c r="A118" s="11">
        <v>18</v>
      </c>
      <c r="B118" s="9">
        <v>-5.7550715752822041</v>
      </c>
      <c r="C118" s="9">
        <v>-7.9616098650454239</v>
      </c>
      <c r="D118" s="9">
        <v>13.369774023009892</v>
      </c>
      <c r="E118" s="9">
        <v>18.643195079614514</v>
      </c>
      <c r="F118" s="9">
        <v>-2.4893685716334444</v>
      </c>
      <c r="G118" s="9">
        <v>-17.588193002421153</v>
      </c>
      <c r="H118" s="9">
        <v>2.6452986829199299</v>
      </c>
      <c r="I118" s="9">
        <v>-0.39629473124548159</v>
      </c>
      <c r="J118" s="9">
        <v>-0.32842877589286923</v>
      </c>
      <c r="K118" s="9">
        <v>3.3912501967092701</v>
      </c>
      <c r="L118" s="9">
        <v>3.9050056062243579</v>
      </c>
      <c r="M118" s="9">
        <v>-14.439229570628687</v>
      </c>
      <c r="N118" s="9">
        <v>2.3891300254893224</v>
      </c>
      <c r="O118" s="9">
        <v>4.6145424781820843</v>
      </c>
      <c r="P118" s="40">
        <v>7.4860752517581986E-15</v>
      </c>
      <c r="Q118" s="16">
        <v>-17.588193002421153</v>
      </c>
      <c r="R118" s="16">
        <v>18.643195079614514</v>
      </c>
      <c r="S118" s="16"/>
      <c r="T118" s="16"/>
      <c r="U118" s="11">
        <v>18</v>
      </c>
      <c r="V118" s="13">
        <v>9.6391613567202814</v>
      </c>
      <c r="W118" s="12">
        <v>-17.588193002421161</v>
      </c>
      <c r="X118" s="12">
        <v>18.643195079614507</v>
      </c>
      <c r="Y118" s="12">
        <v>36.231388082035664</v>
      </c>
      <c r="Z118" s="11">
        <v>18</v>
      </c>
    </row>
    <row r="119" spans="1:26" x14ac:dyDescent="0.3">
      <c r="A119" s="11">
        <v>19</v>
      </c>
      <c r="B119" s="9">
        <v>3.0722084236970755</v>
      </c>
      <c r="C119" s="9">
        <v>10.307606616438427</v>
      </c>
      <c r="D119" s="9">
        <v>-10.594651268208736</v>
      </c>
      <c r="E119" s="9">
        <v>-8.3492282052216034</v>
      </c>
      <c r="F119" s="9">
        <v>18.446395278030174</v>
      </c>
      <c r="G119" s="9">
        <v>-0.60876777615392375</v>
      </c>
      <c r="H119" s="9">
        <v>-8.8987736355191061</v>
      </c>
      <c r="I119" s="9">
        <v>6.1862243584241652</v>
      </c>
      <c r="J119" s="9">
        <v>-1.0246391259771483</v>
      </c>
      <c r="K119" s="9">
        <v>1.9107063936375592</v>
      </c>
      <c r="L119" s="9">
        <v>-4.3777482138435531</v>
      </c>
      <c r="M119" s="9">
        <v>-1.4048790218349607</v>
      </c>
      <c r="N119" s="9">
        <v>-2.9048959046859069</v>
      </c>
      <c r="O119" s="9">
        <v>-1.7595579187822781</v>
      </c>
      <c r="P119" s="40">
        <v>1.3211653993039363E-14</v>
      </c>
      <c r="Q119" s="16">
        <v>-10.594651268208736</v>
      </c>
      <c r="R119" s="16">
        <v>18.446395278030174</v>
      </c>
      <c r="S119" s="16"/>
      <c r="T119" s="16"/>
      <c r="U119" s="11">
        <v>19</v>
      </c>
      <c r="V119" s="13">
        <v>7.8108042523992491</v>
      </c>
      <c r="W119" s="12">
        <v>-10.594651268208748</v>
      </c>
      <c r="X119" s="12">
        <v>18.44639527803016</v>
      </c>
      <c r="Y119" s="12">
        <v>29.04104654623891</v>
      </c>
      <c r="Z119" s="11">
        <v>19</v>
      </c>
    </row>
    <row r="120" spans="1:26" x14ac:dyDescent="0.3">
      <c r="A120" s="11">
        <v>20</v>
      </c>
      <c r="B120" s="9">
        <v>20.210678312216061</v>
      </c>
      <c r="C120" s="9">
        <v>8.5837622571118128</v>
      </c>
      <c r="D120" s="9">
        <v>-28.052055387981113</v>
      </c>
      <c r="E120" s="9">
        <v>-15.401387338239894</v>
      </c>
      <c r="F120" s="9">
        <v>-23.303358906803972</v>
      </c>
      <c r="G120" s="9">
        <v>-18.28073665236208</v>
      </c>
      <c r="H120" s="9">
        <v>10.355051759068546</v>
      </c>
      <c r="I120" s="9">
        <v>12.88144147692819</v>
      </c>
      <c r="J120" s="9">
        <v>5.899983899266763</v>
      </c>
      <c r="K120" s="9">
        <v>13.684950055336692</v>
      </c>
      <c r="L120" s="9">
        <v>7.6373992540175673</v>
      </c>
      <c r="M120" s="9">
        <v>-19.435202933447989</v>
      </c>
      <c r="N120" s="9">
        <v>11.199019660705325</v>
      </c>
      <c r="O120" s="9">
        <v>14.020454544184288</v>
      </c>
      <c r="P120" s="40">
        <v>1.4083972083816272E-14</v>
      </c>
      <c r="Q120" s="16">
        <v>-28.052055387981113</v>
      </c>
      <c r="R120" s="16">
        <v>20.210678312216061</v>
      </c>
      <c r="S120" s="16"/>
      <c r="T120" s="16"/>
      <c r="U120" s="11">
        <v>20</v>
      </c>
      <c r="V120" s="13">
        <v>16.7258422153193</v>
      </c>
      <c r="W120" s="12">
        <v>-28.052055387981127</v>
      </c>
      <c r="X120" s="12">
        <v>20.210678312216046</v>
      </c>
      <c r="Y120" s="12">
        <v>48.262733700197174</v>
      </c>
      <c r="Z120" s="11">
        <v>20</v>
      </c>
    </row>
    <row r="121" spans="1:26" x14ac:dyDescent="0.3">
      <c r="A121" s="11">
        <v>21</v>
      </c>
      <c r="B121" s="9">
        <v>8.5613386700065259</v>
      </c>
      <c r="C121" s="9">
        <v>6.7853803904049492</v>
      </c>
      <c r="D121" s="9">
        <v>-9.7394676881863802</v>
      </c>
      <c r="E121" s="9">
        <v>-14.346563240553722</v>
      </c>
      <c r="F121" s="9">
        <v>9.512131880040215</v>
      </c>
      <c r="G121" s="9">
        <v>0.43592477727357981</v>
      </c>
      <c r="H121" s="9">
        <v>8.0133589454404746</v>
      </c>
      <c r="I121" s="9">
        <v>15.437227320470587</v>
      </c>
      <c r="J121" s="9">
        <v>9.5594250328681749</v>
      </c>
      <c r="K121" s="9">
        <v>-0.45071530211798322</v>
      </c>
      <c r="L121" s="9">
        <v>-5.6605702935393101</v>
      </c>
      <c r="M121" s="9">
        <v>-16.45046939975952</v>
      </c>
      <c r="N121" s="9">
        <v>-5.0952436601011826</v>
      </c>
      <c r="O121" s="9">
        <v>-6.561757432246293</v>
      </c>
      <c r="P121" s="40">
        <v>8.310812355765458E-15</v>
      </c>
      <c r="Q121" s="16">
        <v>-16.45046939975952</v>
      </c>
      <c r="R121" s="16">
        <v>15.437227320470587</v>
      </c>
      <c r="S121" s="16"/>
      <c r="T121" s="16"/>
      <c r="U121" s="11">
        <v>21</v>
      </c>
      <c r="V121" s="13">
        <v>9.909108188138763</v>
      </c>
      <c r="W121" s="12">
        <v>-16.450469399759527</v>
      </c>
      <c r="X121" s="12">
        <v>15.437227320470578</v>
      </c>
      <c r="Y121" s="12">
        <v>31.887696720230103</v>
      </c>
      <c r="Z121" s="11">
        <v>21</v>
      </c>
    </row>
    <row r="122" spans="1:26" x14ac:dyDescent="0.3">
      <c r="A122" s="11">
        <v>22</v>
      </c>
      <c r="B122" s="9">
        <v>-14.702833446157856</v>
      </c>
      <c r="C122" s="9">
        <v>-9.6824406983079712</v>
      </c>
      <c r="D122" s="9">
        <v>-4.6783475965463328</v>
      </c>
      <c r="E122" s="9">
        <v>-29.70716667633334</v>
      </c>
      <c r="F122" s="9">
        <v>-8.8235512395976308</v>
      </c>
      <c r="G122" s="9">
        <v>-5.3981806981623199</v>
      </c>
      <c r="H122" s="9">
        <v>1.8700350689082359</v>
      </c>
      <c r="I122" s="9">
        <v>32.37940626989738</v>
      </c>
      <c r="J122" s="9">
        <v>-5.1149743529946408</v>
      </c>
      <c r="K122" s="9">
        <v>16.697924636243368</v>
      </c>
      <c r="L122" s="9">
        <v>13.776620631443084</v>
      </c>
      <c r="M122" s="9">
        <v>-27.132841387973738</v>
      </c>
      <c r="N122" s="9">
        <v>18.181396137775945</v>
      </c>
      <c r="O122" s="9">
        <v>22.334953351806075</v>
      </c>
      <c r="P122" s="40">
        <v>1.7763568394002505E-14</v>
      </c>
      <c r="Q122" s="16">
        <v>-29.70716667633334</v>
      </c>
      <c r="R122" s="16">
        <v>32.37940626989738</v>
      </c>
      <c r="S122" s="16"/>
      <c r="T122" s="16"/>
      <c r="U122" s="11">
        <v>22</v>
      </c>
      <c r="V122" s="13">
        <v>18.467491947103429</v>
      </c>
      <c r="W122" s="12">
        <v>-29.707166676333358</v>
      </c>
      <c r="X122" s="12">
        <v>32.379406269897359</v>
      </c>
      <c r="Y122" s="12">
        <v>62.086572946230717</v>
      </c>
      <c r="Z122" s="11">
        <v>22</v>
      </c>
    </row>
    <row r="123" spans="1:26" x14ac:dyDescent="0.3">
      <c r="A123" s="11">
        <v>23</v>
      </c>
      <c r="B123" s="9">
        <v>10.050640596516079</v>
      </c>
      <c r="C123" s="9">
        <v>-5.012758976201459</v>
      </c>
      <c r="D123" s="9">
        <v>5.4677222186768493</v>
      </c>
      <c r="E123" s="9">
        <v>6.0079019994543303</v>
      </c>
      <c r="F123" s="9">
        <v>-5.6331585585777351</v>
      </c>
      <c r="G123" s="9">
        <v>2.2084719644354616</v>
      </c>
      <c r="H123" s="9">
        <v>31.93015697152719</v>
      </c>
      <c r="I123" s="9">
        <v>1.6092656418567133</v>
      </c>
      <c r="J123" s="9">
        <v>18.753826827678836</v>
      </c>
      <c r="K123" s="9">
        <v>-12.864903342892431</v>
      </c>
      <c r="L123" s="9">
        <v>-15.295836538004393</v>
      </c>
      <c r="M123" s="9">
        <v>-12.149713589497949</v>
      </c>
      <c r="N123" s="9">
        <v>-16.624140691803607</v>
      </c>
      <c r="O123" s="9">
        <v>-8.447474523168097</v>
      </c>
      <c r="P123" s="40">
        <v>-1.4464619977973467E-14</v>
      </c>
      <c r="Q123" s="16">
        <v>-16.624140691803607</v>
      </c>
      <c r="R123" s="16">
        <v>31.93015697152719</v>
      </c>
      <c r="S123" s="16"/>
      <c r="T123" s="16"/>
      <c r="U123" s="11">
        <v>23</v>
      </c>
      <c r="V123" s="13">
        <v>13.860237203861139</v>
      </c>
      <c r="W123" s="12">
        <v>-16.624140691803593</v>
      </c>
      <c r="X123" s="12">
        <v>31.930156971527204</v>
      </c>
      <c r="Y123" s="12">
        <v>48.5542976633308</v>
      </c>
      <c r="Z123" s="11">
        <v>23</v>
      </c>
    </row>
    <row r="124" spans="1:26" x14ac:dyDescent="0.3">
      <c r="A124" s="11">
        <v>24</v>
      </c>
      <c r="B124" s="9">
        <v>1.4018492246462264</v>
      </c>
      <c r="C124" s="9">
        <v>8.0959189446180808</v>
      </c>
      <c r="D124" s="9">
        <v>-17.388301822724088</v>
      </c>
      <c r="E124" s="9">
        <v>-15.743453472648003</v>
      </c>
      <c r="F124" s="9">
        <v>-2.0851366186602895</v>
      </c>
      <c r="G124" s="9">
        <v>-10.031380028155276</v>
      </c>
      <c r="H124" s="9">
        <v>26.825956664843076</v>
      </c>
      <c r="I124" s="9">
        <v>1.3318966682634148</v>
      </c>
      <c r="J124" s="9">
        <v>13.738475602747361</v>
      </c>
      <c r="K124" s="9">
        <v>7.0440159828053615</v>
      </c>
      <c r="L124" s="9">
        <v>3.560355752964413</v>
      </c>
      <c r="M124" s="9">
        <v>-18.875286748129689</v>
      </c>
      <c r="N124" s="9">
        <v>-2.7735615112190994</v>
      </c>
      <c r="O124" s="9">
        <v>4.898651360648441</v>
      </c>
      <c r="P124" s="40">
        <v>-5.2656292025078855E-15</v>
      </c>
      <c r="Q124" s="16">
        <v>-18.875286748129689</v>
      </c>
      <c r="R124" s="16">
        <v>26.825956664843076</v>
      </c>
      <c r="S124" s="16"/>
      <c r="T124" s="16"/>
      <c r="U124" s="11">
        <v>24</v>
      </c>
      <c r="V124" s="13">
        <v>12.658553254956958</v>
      </c>
      <c r="W124" s="12">
        <v>-18.875286748129685</v>
      </c>
      <c r="X124" s="12">
        <v>26.82595666484308</v>
      </c>
      <c r="Y124" s="12">
        <v>45.701243412972765</v>
      </c>
      <c r="Z124" s="11">
        <v>24</v>
      </c>
    </row>
    <row r="125" spans="1:26" x14ac:dyDescent="0.3">
      <c r="A125" s="11">
        <v>25</v>
      </c>
      <c r="B125" s="9">
        <v>-0.63766654318808114</v>
      </c>
      <c r="C125" s="9">
        <v>2.6950852372007459</v>
      </c>
      <c r="D125" s="9">
        <v>-3.0737349272516865</v>
      </c>
      <c r="E125" s="9">
        <v>-5.3067089981837352</v>
      </c>
      <c r="F125" s="9">
        <v>-14.514461137837559</v>
      </c>
      <c r="G125" s="9">
        <v>14.611419738914083</v>
      </c>
      <c r="H125" s="9">
        <v>16.946776432544894</v>
      </c>
      <c r="I125" s="9">
        <v>5.3656842480500746</v>
      </c>
      <c r="J125" s="9">
        <v>9.2779535663486978</v>
      </c>
      <c r="K125" s="9">
        <v>-1.3007231313134393</v>
      </c>
      <c r="L125" s="9">
        <v>0.9828346352764441</v>
      </c>
      <c r="M125" s="9">
        <v>-16.025592161717839</v>
      </c>
      <c r="N125" s="9">
        <v>-5.5916790191437826</v>
      </c>
      <c r="O125" s="9">
        <v>-3.4291879396989029</v>
      </c>
      <c r="P125" s="40">
        <v>-6.1220869643615778E-15</v>
      </c>
      <c r="Q125" s="16">
        <v>-16.025592161717839</v>
      </c>
      <c r="R125" s="16">
        <v>16.946776432544894</v>
      </c>
      <c r="S125" s="16"/>
      <c r="T125" s="16"/>
      <c r="U125" s="11">
        <v>25</v>
      </c>
      <c r="V125" s="13">
        <v>9.5030770439410155</v>
      </c>
      <c r="W125" s="12">
        <v>-16.025592161717832</v>
      </c>
      <c r="X125" s="12">
        <v>16.946776432544901</v>
      </c>
      <c r="Y125" s="12">
        <v>32.972368594262733</v>
      </c>
      <c r="Z125" s="11">
        <v>25</v>
      </c>
    </row>
    <row r="126" spans="1:26" x14ac:dyDescent="0.3">
      <c r="A126" s="11">
        <v>26</v>
      </c>
      <c r="B126" s="9">
        <v>-4.5952653103285304</v>
      </c>
      <c r="C126" s="9">
        <v>19.503107858548134</v>
      </c>
      <c r="D126" s="9">
        <v>-4.0414579979799869</v>
      </c>
      <c r="E126" s="9">
        <v>-8.021123805389351</v>
      </c>
      <c r="F126" s="9">
        <v>-11.621908111089621</v>
      </c>
      <c r="G126" s="9">
        <v>-20.668450484222454</v>
      </c>
      <c r="H126" s="9">
        <v>5.3893571457002594</v>
      </c>
      <c r="I126" s="9">
        <v>10.528476660454141</v>
      </c>
      <c r="J126" s="9">
        <v>0.43345769261478584</v>
      </c>
      <c r="K126" s="9">
        <v>15.877191965609619</v>
      </c>
      <c r="L126" s="9">
        <v>8.3748737203827464</v>
      </c>
      <c r="M126" s="9">
        <v>-40.950222867811078</v>
      </c>
      <c r="N126" s="9">
        <v>14.192629063328448</v>
      </c>
      <c r="O126" s="9">
        <v>15.599334470182965</v>
      </c>
      <c r="P126" s="40">
        <v>5.5828357809722156E-15</v>
      </c>
      <c r="Q126" s="16">
        <v>-40.950222867811078</v>
      </c>
      <c r="R126" s="16">
        <v>19.503107858548134</v>
      </c>
      <c r="S126" s="16"/>
      <c r="T126" s="16"/>
      <c r="U126" s="11">
        <v>26</v>
      </c>
      <c r="V126" s="13">
        <v>16.706538109241567</v>
      </c>
      <c r="W126" s="12">
        <v>-40.950222867811085</v>
      </c>
      <c r="X126" s="12">
        <v>19.503107858548127</v>
      </c>
      <c r="Y126" s="12">
        <v>60.453330726359212</v>
      </c>
      <c r="Z126" s="11">
        <v>26</v>
      </c>
    </row>
    <row r="127" spans="1:26" x14ac:dyDescent="0.3">
      <c r="A127" s="11">
        <v>27</v>
      </c>
      <c r="B127" s="9">
        <v>-5.8930765390629327</v>
      </c>
      <c r="C127" s="9">
        <v>4.3030218549516563</v>
      </c>
      <c r="D127" s="9">
        <v>-4.8195431989939763</v>
      </c>
      <c r="E127" s="9">
        <v>-1.3000175606116815</v>
      </c>
      <c r="F127" s="9">
        <v>-0.4161215391563165</v>
      </c>
      <c r="G127" s="9">
        <v>-7.982661890944283</v>
      </c>
      <c r="H127" s="9">
        <v>-7.3736321686465267</v>
      </c>
      <c r="I127" s="9">
        <v>6.8415063192149805</v>
      </c>
      <c r="J127" s="9">
        <v>-7.9808460952183786</v>
      </c>
      <c r="K127" s="9">
        <v>0.71024014996281615</v>
      </c>
      <c r="L127" s="9">
        <v>-2.6846764025672032</v>
      </c>
      <c r="M127" s="9">
        <v>11.133199706251999</v>
      </c>
      <c r="N127" s="9">
        <v>11.110558985230492</v>
      </c>
      <c r="O127" s="9">
        <v>4.3520483795893385</v>
      </c>
      <c r="P127" s="40">
        <v>-9.5161973539299129E-16</v>
      </c>
      <c r="Q127" s="16">
        <v>-7.982661890944283</v>
      </c>
      <c r="R127" s="16">
        <v>11.133199706251999</v>
      </c>
      <c r="S127" s="16"/>
      <c r="T127" s="16"/>
      <c r="U127" s="11">
        <v>27</v>
      </c>
      <c r="V127" s="13">
        <v>6.6850804791985476</v>
      </c>
      <c r="W127" s="12">
        <v>-7.9826618909442821</v>
      </c>
      <c r="X127" s="12">
        <v>11.133199706252</v>
      </c>
      <c r="Y127" s="12">
        <v>19.115861597196282</v>
      </c>
      <c r="Z127" s="11">
        <v>27</v>
      </c>
    </row>
    <row r="128" spans="1:26" x14ac:dyDescent="0.3">
      <c r="A128" s="11">
        <v>28</v>
      </c>
      <c r="B128" s="9">
        <v>2.9413471503330695</v>
      </c>
      <c r="C128" s="9">
        <v>-10.26326347126113</v>
      </c>
      <c r="D128" s="9">
        <v>9.3980518458548108</v>
      </c>
      <c r="E128" s="9">
        <v>9.3832111427194462</v>
      </c>
      <c r="F128" s="9">
        <v>-0.25425576233166253</v>
      </c>
      <c r="G128" s="9">
        <v>-11.015335121752102</v>
      </c>
      <c r="H128" s="9">
        <v>0.11233814190000638</v>
      </c>
      <c r="I128" s="9">
        <v>-0.29953893386729202</v>
      </c>
      <c r="J128" s="9">
        <v>-6.3830855653389085</v>
      </c>
      <c r="K128" s="9">
        <v>4.6674826327430914</v>
      </c>
      <c r="L128" s="9">
        <v>1.2870844303037152</v>
      </c>
      <c r="M128" s="9">
        <v>-14.135735624170595</v>
      </c>
      <c r="N128" s="9">
        <v>0.68151715584250627</v>
      </c>
      <c r="O128" s="9">
        <v>13.880181979025242</v>
      </c>
      <c r="P128" s="40">
        <v>1.4083972083816272E-14</v>
      </c>
      <c r="Q128" s="16">
        <v>-14.135735624170595</v>
      </c>
      <c r="R128" s="16">
        <v>13.880181979025242</v>
      </c>
      <c r="S128" s="16"/>
      <c r="T128" s="16"/>
      <c r="U128" s="11">
        <v>28</v>
      </c>
      <c r="V128" s="13">
        <v>8.1758905799865857</v>
      </c>
      <c r="W128" s="12">
        <v>-14.135735624170609</v>
      </c>
      <c r="X128" s="12">
        <v>13.880181979025227</v>
      </c>
      <c r="Y128" s="12">
        <v>28.015917603195838</v>
      </c>
      <c r="Z128" s="11">
        <v>28</v>
      </c>
    </row>
    <row r="129" spans="1:26" x14ac:dyDescent="0.3">
      <c r="A129" s="11">
        <v>29</v>
      </c>
      <c r="B129" s="9">
        <v>0.42354136878396598</v>
      </c>
      <c r="C129" s="9">
        <v>-12.851356714203058</v>
      </c>
      <c r="D129" s="9">
        <v>-13.84442862801844</v>
      </c>
      <c r="E129" s="9">
        <v>-15.353265707272106</v>
      </c>
      <c r="F129" s="9">
        <v>-28.66641782010127</v>
      </c>
      <c r="G129" s="9">
        <v>-12.485269388622168</v>
      </c>
      <c r="H129" s="9">
        <v>33.603275432328992</v>
      </c>
      <c r="I129" s="9">
        <v>-3.0309372713820117</v>
      </c>
      <c r="J129" s="9">
        <v>12.743076542724733</v>
      </c>
      <c r="K129" s="9">
        <v>25.822991479577006</v>
      </c>
      <c r="L129" s="9">
        <v>16.96754103393339</v>
      </c>
      <c r="M129" s="9">
        <v>-19.748868443965652</v>
      </c>
      <c r="N129" s="9">
        <v>10.750426465234069</v>
      </c>
      <c r="O129" s="9">
        <v>5.6696916509824424</v>
      </c>
      <c r="P129" s="40">
        <v>-7.8032818302225295E-15</v>
      </c>
      <c r="Q129" s="16">
        <v>-28.66641782010127</v>
      </c>
      <c r="R129" s="16">
        <v>33.603275432328992</v>
      </c>
      <c r="S129" s="16"/>
      <c r="T129" s="16"/>
      <c r="U129" s="11">
        <v>29</v>
      </c>
      <c r="V129" s="13">
        <v>18.321036891955671</v>
      </c>
      <c r="W129" s="12">
        <v>-28.666417820101262</v>
      </c>
      <c r="X129" s="12">
        <v>33.603275432328999</v>
      </c>
      <c r="Y129" s="12">
        <v>62.269693252430258</v>
      </c>
      <c r="Z129" s="11">
        <v>29</v>
      </c>
    </row>
    <row r="130" spans="1:26" x14ac:dyDescent="0.3">
      <c r="A130" s="11">
        <v>30</v>
      </c>
      <c r="B130" s="9">
        <v>2.5633712832201656</v>
      </c>
      <c r="C130" s="9">
        <v>2.9540440265218488</v>
      </c>
      <c r="D130" s="9">
        <v>5.8855616810902118</v>
      </c>
      <c r="E130" s="9">
        <v>-5.2283417480360095</v>
      </c>
      <c r="F130" s="9">
        <v>10.833516875658933</v>
      </c>
      <c r="G130" s="9">
        <v>12.297237406713018</v>
      </c>
      <c r="H130" s="9">
        <v>8.7503818788631023</v>
      </c>
      <c r="I130" s="9">
        <v>16.850103561133782</v>
      </c>
      <c r="J130" s="9">
        <v>3.5246527024316574</v>
      </c>
      <c r="K130" s="9">
        <v>-13.549897605507418</v>
      </c>
      <c r="L130" s="9">
        <v>-18.540317226633256</v>
      </c>
      <c r="M130" s="9">
        <v>-8.4634517567725887</v>
      </c>
      <c r="N130" s="9">
        <v>-15.131499388798877</v>
      </c>
      <c r="O130" s="9">
        <v>-2.7453616898845516</v>
      </c>
      <c r="P130" s="40">
        <v>1.5543122344752192E-15</v>
      </c>
      <c r="Q130" s="16">
        <v>-18.540317226633256</v>
      </c>
      <c r="R130" s="16">
        <v>16.850103561133782</v>
      </c>
      <c r="S130" s="16"/>
      <c r="T130" s="16"/>
      <c r="U130" s="11">
        <v>30</v>
      </c>
      <c r="V130" s="13">
        <v>10.934245835267959</v>
      </c>
      <c r="W130" s="12">
        <v>-18.540317226633256</v>
      </c>
      <c r="X130" s="12">
        <v>16.850103561133782</v>
      </c>
      <c r="Y130" s="12">
        <v>35.390420787767042</v>
      </c>
      <c r="Z130" s="11">
        <v>30</v>
      </c>
    </row>
    <row r="131" spans="1:26" x14ac:dyDescent="0.3">
      <c r="A131" s="11">
        <v>31</v>
      </c>
      <c r="B131" s="9">
        <v>17.36861365770352</v>
      </c>
      <c r="C131" s="9">
        <v>-1.9934205523242166</v>
      </c>
      <c r="D131" s="9">
        <v>-0.77371760840949277</v>
      </c>
      <c r="E131" s="9">
        <v>1.223982733031288</v>
      </c>
      <c r="F131" s="9">
        <v>-17.30773379430309</v>
      </c>
      <c r="G131" s="9">
        <v>2.0065180300397669</v>
      </c>
      <c r="H131" s="9">
        <v>16.90700859019875</v>
      </c>
      <c r="I131" s="9">
        <v>17.978759251643094</v>
      </c>
      <c r="J131" s="9">
        <v>9.7949627627116644</v>
      </c>
      <c r="K131" s="9">
        <v>-13.476050384467298</v>
      </c>
      <c r="L131" s="9">
        <v>-14.65387021031956</v>
      </c>
      <c r="M131" s="9">
        <v>-5.4639040888782766</v>
      </c>
      <c r="N131" s="9">
        <v>-6.3008773546626244</v>
      </c>
      <c r="O131" s="9">
        <v>-5.3102710319632864</v>
      </c>
      <c r="P131" s="40">
        <v>1.668506602722378E-14</v>
      </c>
      <c r="Q131" s="16">
        <v>-17.30773379430309</v>
      </c>
      <c r="R131" s="16">
        <v>17.978759251643094</v>
      </c>
      <c r="S131" s="16"/>
      <c r="T131" s="16"/>
      <c r="U131" s="11">
        <v>31</v>
      </c>
      <c r="V131" s="13">
        <v>11.801046724587344</v>
      </c>
      <c r="W131" s="12">
        <v>-17.307733794303108</v>
      </c>
      <c r="X131" s="12">
        <v>17.978759251643076</v>
      </c>
      <c r="Y131" s="12">
        <v>35.286493045946187</v>
      </c>
      <c r="Z131" s="11">
        <v>31</v>
      </c>
    </row>
    <row r="132" spans="1:26" x14ac:dyDescent="0.3">
      <c r="A132" s="11">
        <v>32</v>
      </c>
      <c r="B132" s="9">
        <v>-8.1493744994529749</v>
      </c>
      <c r="C132" s="9">
        <v>-8.115472237530593</v>
      </c>
      <c r="D132" s="9">
        <v>2.9896399699371905</v>
      </c>
      <c r="E132" s="9">
        <v>6.7455744413423142</v>
      </c>
      <c r="F132" s="9">
        <v>1.0009848225380078</v>
      </c>
      <c r="G132" s="9">
        <v>-3.3615225782357516</v>
      </c>
      <c r="H132" s="9">
        <v>9.4632670050583734</v>
      </c>
      <c r="I132" s="9">
        <v>-1.0952059213321479</v>
      </c>
      <c r="J132" s="9">
        <v>7.392215482470645</v>
      </c>
      <c r="K132" s="9">
        <v>2.4126670859722319</v>
      </c>
      <c r="L132" s="9">
        <v>-1.0926285562066265</v>
      </c>
      <c r="M132" s="9">
        <v>-5.4056604624250566</v>
      </c>
      <c r="N132" s="9">
        <v>-1.8567280494518181</v>
      </c>
      <c r="O132" s="9">
        <v>-0.92775650268404064</v>
      </c>
      <c r="P132" s="40">
        <v>-1.7763568394002505E-14</v>
      </c>
      <c r="Q132" s="16">
        <v>-8.1493744994529749</v>
      </c>
      <c r="R132" s="16">
        <v>9.4632670050583734</v>
      </c>
      <c r="S132" s="16"/>
      <c r="T132" s="16"/>
      <c r="U132" s="11">
        <v>32</v>
      </c>
      <c r="V132" s="13">
        <v>5.4417022557557111</v>
      </c>
      <c r="W132" s="12">
        <v>-8.1493744994529571</v>
      </c>
      <c r="X132" s="12">
        <v>9.4632670050583911</v>
      </c>
      <c r="Y132" s="12">
        <v>17.612641504511348</v>
      </c>
      <c r="Z132" s="11">
        <v>32</v>
      </c>
    </row>
    <row r="133" spans="1:26" x14ac:dyDescent="0.3">
      <c r="A133" s="11">
        <v>33</v>
      </c>
      <c r="B133" s="9">
        <v>4.3456504634463728</v>
      </c>
      <c r="C133" s="9">
        <v>-1.2254723562984906</v>
      </c>
      <c r="D133" s="9">
        <v>-2.8381252451750441</v>
      </c>
      <c r="E133" s="9">
        <v>1.4274886518924332</v>
      </c>
      <c r="F133" s="9">
        <v>-17.277456534302253</v>
      </c>
      <c r="G133" s="9">
        <v>-11.291796424056203</v>
      </c>
      <c r="H133" s="9">
        <v>13.727530331869072</v>
      </c>
      <c r="I133" s="9">
        <v>8.2053274777022658</v>
      </c>
      <c r="J133" s="9">
        <v>2.5027396046519987</v>
      </c>
      <c r="K133" s="9">
        <v>15.305722764544511</v>
      </c>
      <c r="L133" s="9">
        <v>13.493272173209023</v>
      </c>
      <c r="M133" s="9">
        <v>-19.149533481097073</v>
      </c>
      <c r="N133" s="9">
        <v>-11.416037605373077</v>
      </c>
      <c r="O133" s="9">
        <v>4.1906901789864639</v>
      </c>
      <c r="P133" s="40">
        <v>0</v>
      </c>
      <c r="Q133" s="16">
        <v>-19.149533481097073</v>
      </c>
      <c r="R133" s="16">
        <v>15.305722764544511</v>
      </c>
      <c r="S133" s="16"/>
      <c r="T133" s="16"/>
      <c r="U133" s="11">
        <v>33</v>
      </c>
      <c r="V133" s="13">
        <v>11.264158537155083</v>
      </c>
      <c r="W133" s="12">
        <v>-19.149533481097073</v>
      </c>
      <c r="X133" s="12">
        <v>15.305722764544511</v>
      </c>
      <c r="Y133" s="12">
        <v>34.455256245641586</v>
      </c>
      <c r="Z133" s="11">
        <v>33</v>
      </c>
    </row>
    <row r="134" spans="1:26" x14ac:dyDescent="0.3">
      <c r="A134" s="11">
        <v>34</v>
      </c>
      <c r="B134" s="9">
        <v>-1.161374750788593</v>
      </c>
      <c r="C134" s="9">
        <v>-4.8569182476169237</v>
      </c>
      <c r="D134" s="9">
        <v>-1.7572115806256214</v>
      </c>
      <c r="E134" s="9">
        <v>5.0295494344932479</v>
      </c>
      <c r="F134" s="9">
        <v>16.501618319965267</v>
      </c>
      <c r="G134" s="9">
        <v>-17.496088999218607</v>
      </c>
      <c r="H134" s="9">
        <v>13.889842867019834</v>
      </c>
      <c r="I134" s="9">
        <v>-4.8164195666033347</v>
      </c>
      <c r="J134" s="9">
        <v>9.4361562912474906</v>
      </c>
      <c r="K134" s="9">
        <v>5.2642081309657938</v>
      </c>
      <c r="L134" s="9">
        <v>-2.0464656144305668</v>
      </c>
      <c r="M134" s="9">
        <v>-15.298568312589611</v>
      </c>
      <c r="N134" s="9">
        <v>-1.2496540856233169</v>
      </c>
      <c r="O134" s="9">
        <v>-1.4386738861950339</v>
      </c>
      <c r="P134" s="40">
        <v>1.8080774972466834E-15</v>
      </c>
      <c r="Q134" s="16">
        <v>-17.496088999218607</v>
      </c>
      <c r="R134" s="16">
        <v>16.501618319965267</v>
      </c>
      <c r="S134" s="16"/>
      <c r="T134" s="16"/>
      <c r="U134" s="11">
        <v>34</v>
      </c>
      <c r="V134" s="13">
        <v>9.6336084005498517</v>
      </c>
      <c r="W134" s="12">
        <v>-17.49608899921861</v>
      </c>
      <c r="X134" s="12">
        <v>16.501618319965264</v>
      </c>
      <c r="Y134" s="12">
        <v>33.997707319183874</v>
      </c>
      <c r="Z134" s="11">
        <v>34</v>
      </c>
    </row>
    <row r="135" spans="1:26" x14ac:dyDescent="0.3">
      <c r="A135" s="11">
        <v>35</v>
      </c>
      <c r="B135" s="9">
        <v>-6.7714006868140411</v>
      </c>
      <c r="C135" s="9">
        <v>-8.789479602133845</v>
      </c>
      <c r="D135" s="9">
        <v>-2.1149273539480458</v>
      </c>
      <c r="E135" s="9">
        <v>1.8757084826976751</v>
      </c>
      <c r="F135" s="9">
        <v>6.6886871756659101</v>
      </c>
      <c r="G135" s="9">
        <v>-8.6171732222252793</v>
      </c>
      <c r="H135" s="9">
        <v>0.83196320908523846</v>
      </c>
      <c r="I135" s="9">
        <v>10.804038217686589</v>
      </c>
      <c r="J135" s="9">
        <v>2.2622064926917327</v>
      </c>
      <c r="K135" s="9">
        <v>7.585645970987752</v>
      </c>
      <c r="L135" s="9">
        <v>5.3183247517369923</v>
      </c>
      <c r="M135" s="9">
        <v>-3.4612747308111764</v>
      </c>
      <c r="N135" s="9">
        <v>0.90983967549831679</v>
      </c>
      <c r="O135" s="9">
        <v>-6.5221583801179168</v>
      </c>
      <c r="P135" s="40">
        <v>-7.2323099889867336E-15</v>
      </c>
      <c r="Q135" s="16">
        <v>-8.789479602133845</v>
      </c>
      <c r="R135" s="16">
        <v>10.804038217686589</v>
      </c>
      <c r="S135" s="16"/>
      <c r="T135" s="16"/>
      <c r="U135" s="11">
        <v>35</v>
      </c>
      <c r="V135" s="13">
        <v>6.2867540612036947</v>
      </c>
      <c r="W135" s="12">
        <v>-8.7894796021338379</v>
      </c>
      <c r="X135" s="12">
        <v>10.804038217686596</v>
      </c>
      <c r="Y135" s="12">
        <v>19.593517819820434</v>
      </c>
      <c r="Z135" s="11">
        <v>35</v>
      </c>
    </row>
    <row r="136" spans="1:26" x14ac:dyDescent="0.3">
      <c r="A136" s="11">
        <v>36</v>
      </c>
      <c r="B136" s="9">
        <v>-12.92664356106998</v>
      </c>
      <c r="C136" s="9">
        <v>-26.337984619814048</v>
      </c>
      <c r="D136" s="9">
        <v>-4.5638565801684425</v>
      </c>
      <c r="E136" s="9">
        <v>1.4769331621741613</v>
      </c>
      <c r="F136" s="9">
        <v>-12.755238044075753</v>
      </c>
      <c r="G136" s="9">
        <v>-11.082855550830601</v>
      </c>
      <c r="H136" s="9">
        <v>-14.056672836226669</v>
      </c>
      <c r="I136" s="9">
        <v>-6.1920569048023149</v>
      </c>
      <c r="J136" s="9">
        <v>-14.084923567183363</v>
      </c>
      <c r="K136" s="9">
        <v>28.665962254523649</v>
      </c>
      <c r="L136" s="9">
        <v>25.404504608528157</v>
      </c>
      <c r="M136" s="9">
        <v>15.84974966925472</v>
      </c>
      <c r="N136" s="9">
        <v>12.875628203528711</v>
      </c>
      <c r="O136" s="9">
        <v>17.727453766161695</v>
      </c>
      <c r="P136" s="40">
        <v>-5.0753052554292872E-15</v>
      </c>
      <c r="Q136" s="16">
        <v>-26.337984619814048</v>
      </c>
      <c r="R136" s="16">
        <v>28.665962254523649</v>
      </c>
      <c r="S136" s="16"/>
      <c r="T136" s="16"/>
      <c r="U136" s="11">
        <v>36</v>
      </c>
      <c r="V136" s="13">
        <v>17.101563968555784</v>
      </c>
      <c r="W136" s="12">
        <v>-26.337984619814044</v>
      </c>
      <c r="X136" s="12">
        <v>28.665962254523652</v>
      </c>
      <c r="Y136" s="12">
        <v>55.0039468743377</v>
      </c>
      <c r="Z136" s="11">
        <v>36</v>
      </c>
    </row>
    <row r="137" spans="1:26" x14ac:dyDescent="0.3">
      <c r="A137" s="11">
        <v>37</v>
      </c>
      <c r="B137" s="9">
        <v>-9.5430608929858867</v>
      </c>
      <c r="C137" s="9">
        <v>-5.853565491113792</v>
      </c>
      <c r="D137" s="9">
        <v>-21.367883249035806</v>
      </c>
      <c r="E137" s="9">
        <v>-20.684205011163087</v>
      </c>
      <c r="F137" s="9">
        <v>6.3150784633629966</v>
      </c>
      <c r="G137" s="9">
        <v>-1.0994582160716904</v>
      </c>
      <c r="H137" s="9">
        <v>-1.5970013566818844</v>
      </c>
      <c r="I137" s="9">
        <v>7.9399789856943954</v>
      </c>
      <c r="J137" s="9">
        <v>-5.8159974854249699</v>
      </c>
      <c r="K137" s="9">
        <v>13.835717502657999</v>
      </c>
      <c r="L137" s="9">
        <v>19.750805028541567</v>
      </c>
      <c r="M137" s="9">
        <v>-15.229409815520523</v>
      </c>
      <c r="N137" s="9">
        <v>19.680645042455573</v>
      </c>
      <c r="O137" s="9">
        <v>13.668356495285055</v>
      </c>
      <c r="P137" s="40">
        <v>-4.4408920985006262E-15</v>
      </c>
      <c r="Q137" s="16">
        <v>-21.367883249035806</v>
      </c>
      <c r="R137" s="16">
        <v>19.750805028541567</v>
      </c>
      <c r="S137" s="16"/>
      <c r="T137" s="16"/>
      <c r="U137" s="11">
        <v>37</v>
      </c>
      <c r="V137" s="13">
        <v>13.972152530564747</v>
      </c>
      <c r="W137" s="12">
        <v>-21.367883249035803</v>
      </c>
      <c r="X137" s="12">
        <v>19.750805028541571</v>
      </c>
      <c r="Y137" s="12">
        <v>41.118688277577377</v>
      </c>
      <c r="Z137" s="11">
        <v>37</v>
      </c>
    </row>
    <row r="138" spans="1:26" x14ac:dyDescent="0.3">
      <c r="A138" s="11">
        <v>38</v>
      </c>
      <c r="B138" s="9">
        <v>7.3509063531672316</v>
      </c>
      <c r="C138" s="9">
        <v>-0.11385380158079429</v>
      </c>
      <c r="D138" s="9">
        <v>-2.2203429001182085</v>
      </c>
      <c r="E138" s="9">
        <v>11.048900732125524</v>
      </c>
      <c r="F138" s="9">
        <v>-7.1651839049092851</v>
      </c>
      <c r="G138" s="9">
        <v>-5.0916919078777303</v>
      </c>
      <c r="H138" s="9">
        <v>-7.8491615511416839</v>
      </c>
      <c r="I138" s="9">
        <v>4.2757166923643009E-2</v>
      </c>
      <c r="J138" s="9">
        <v>-8.5130832586284164</v>
      </c>
      <c r="K138" s="9">
        <v>3.4796091976747578</v>
      </c>
      <c r="L138" s="9">
        <v>6.7798203068947887</v>
      </c>
      <c r="M138" s="9">
        <v>-16.715690078326151</v>
      </c>
      <c r="N138" s="9">
        <v>-3.4987837139889755</v>
      </c>
      <c r="O138" s="9">
        <v>22.465797359785224</v>
      </c>
      <c r="P138" s="40">
        <v>-5.3290705182007514E-15</v>
      </c>
      <c r="Q138" s="16">
        <v>-16.715690078326151</v>
      </c>
      <c r="R138" s="16">
        <v>22.465797359785224</v>
      </c>
      <c r="S138" s="16"/>
      <c r="T138" s="16"/>
      <c r="U138" s="11">
        <v>38</v>
      </c>
      <c r="V138" s="13">
        <v>9.7934331703377193</v>
      </c>
      <c r="W138" s="12">
        <v>-16.715690078326148</v>
      </c>
      <c r="X138" s="12">
        <v>22.465797359785228</v>
      </c>
      <c r="Y138" s="12">
        <v>39.181487438111375</v>
      </c>
      <c r="Z138" s="11">
        <v>38</v>
      </c>
    </row>
    <row r="139" spans="1:26" x14ac:dyDescent="0.3">
      <c r="A139" s="11">
        <v>39</v>
      </c>
      <c r="B139" s="9">
        <v>-12.825255488761556</v>
      </c>
      <c r="C139" s="9">
        <v>-0.60480586077505272</v>
      </c>
      <c r="D139" s="9">
        <v>9.4035300319507584</v>
      </c>
      <c r="E139" s="9">
        <v>-1.4102467404631827</v>
      </c>
      <c r="F139" s="9">
        <v>4.4865381616345221</v>
      </c>
      <c r="G139" s="9">
        <v>-2.8502843855979672</v>
      </c>
      <c r="H139" s="9">
        <v>-4.9846579037705849</v>
      </c>
      <c r="I139" s="9">
        <v>4.4395253024187165</v>
      </c>
      <c r="J139" s="9">
        <v>-7.8162863917430379</v>
      </c>
      <c r="K139" s="9">
        <v>8.355291810633064</v>
      </c>
      <c r="L139" s="9">
        <v>7.5818073849840228</v>
      </c>
      <c r="M139" s="9">
        <v>-11.646144328027088</v>
      </c>
      <c r="N139" s="9">
        <v>2.1737923294551327</v>
      </c>
      <c r="O139" s="9">
        <v>5.6971960780622197</v>
      </c>
      <c r="P139" s="40">
        <v>-2.2838873649431793E-15</v>
      </c>
      <c r="Q139" s="16">
        <v>-12.825255488761556</v>
      </c>
      <c r="R139" s="16">
        <v>9.4035300319507584</v>
      </c>
      <c r="S139" s="16"/>
      <c r="T139" s="16"/>
      <c r="U139" s="11">
        <v>39</v>
      </c>
      <c r="V139" s="13">
        <v>7.2816028342737651</v>
      </c>
      <c r="W139" s="12">
        <v>-12.825255488761554</v>
      </c>
      <c r="X139" s="12">
        <v>9.4035300319507602</v>
      </c>
      <c r="Y139" s="12">
        <v>22.228785520712314</v>
      </c>
      <c r="Z139" s="11">
        <v>39</v>
      </c>
    </row>
    <row r="140" spans="1:26" x14ac:dyDescent="0.3">
      <c r="A140" s="11">
        <v>40</v>
      </c>
      <c r="B140" s="9">
        <v>-7.9044324478631163</v>
      </c>
      <c r="C140" s="9">
        <v>-0.67193786583713677</v>
      </c>
      <c r="D140" s="9">
        <v>-4.7013490116245187</v>
      </c>
      <c r="E140" s="9">
        <v>7.2923713990792667</v>
      </c>
      <c r="F140" s="9">
        <v>5.8099277975112491</v>
      </c>
      <c r="G140" s="9">
        <v>-4.8377238634931183</v>
      </c>
      <c r="H140" s="9">
        <v>13.17547145279053</v>
      </c>
      <c r="I140" s="9">
        <v>-3.694360448611679</v>
      </c>
      <c r="J140" s="9">
        <v>15.829299799217969</v>
      </c>
      <c r="K140" s="9">
        <v>-2.5950083751779571</v>
      </c>
      <c r="L140" s="9">
        <v>-2.1908097936029338</v>
      </c>
      <c r="M140" s="9">
        <v>-15.2956926743624</v>
      </c>
      <c r="N140" s="9">
        <v>-2.3189030378261828</v>
      </c>
      <c r="O140" s="9">
        <v>2.1031470697999057</v>
      </c>
      <c r="P140" s="40">
        <v>-8.7231809077690869E-15</v>
      </c>
      <c r="Q140" s="16">
        <v>-15.2956926743624</v>
      </c>
      <c r="R140" s="16">
        <v>15.829299799217969</v>
      </c>
      <c r="S140" s="16"/>
      <c r="T140" s="16"/>
      <c r="U140" s="11">
        <v>40</v>
      </c>
      <c r="V140" s="13">
        <v>8.2670443873247148</v>
      </c>
      <c r="W140" s="12">
        <v>-15.295692674362391</v>
      </c>
      <c r="X140" s="12">
        <v>15.829299799217978</v>
      </c>
      <c r="Y140" s="12">
        <v>31.12499247358037</v>
      </c>
      <c r="Z140" s="11">
        <v>40</v>
      </c>
    </row>
    <row r="141" spans="1:26" x14ac:dyDescent="0.3">
      <c r="A141" s="5" t="s">
        <v>89</v>
      </c>
      <c r="B141" s="9">
        <v>2.5221557831003474</v>
      </c>
      <c r="C141" s="9">
        <v>-4.1049381947327067E-2</v>
      </c>
      <c r="D141" s="9">
        <v>-6.7284364546455659</v>
      </c>
      <c r="E141" s="9">
        <v>-2.9230577851038988</v>
      </c>
      <c r="F141" s="9">
        <v>-4.6319627855463512</v>
      </c>
      <c r="G141" s="9">
        <v>-6.647229637634525</v>
      </c>
      <c r="H141" s="9">
        <v>8.3760542007532521</v>
      </c>
      <c r="I141" s="9">
        <v>5.2483816337836284</v>
      </c>
      <c r="J141" s="9">
        <v>4.7810928614688679</v>
      </c>
      <c r="K141" s="9">
        <v>3.9404512523335837</v>
      </c>
      <c r="L141" s="9">
        <v>2.2818524962342561</v>
      </c>
      <c r="M141" s="9">
        <v>-12.041414221941645</v>
      </c>
      <c r="N141" s="9">
        <v>0.61142539016382713</v>
      </c>
      <c r="O141" s="9">
        <v>5.2517366489813009</v>
      </c>
      <c r="P141" s="40">
        <v>-1.7827009709695372E-14</v>
      </c>
      <c r="Q141" s="16">
        <v>-12.041414221941645</v>
      </c>
      <c r="R141" s="16">
        <v>8.3760542007532521</v>
      </c>
      <c r="S141" s="16"/>
      <c r="T141" s="16"/>
      <c r="V141" s="13">
        <v>5.8181857122838849</v>
      </c>
      <c r="W141" s="12">
        <v>-12.041414221941627</v>
      </c>
      <c r="X141" s="12">
        <v>8.3760542007532699</v>
      </c>
      <c r="Y141" s="12">
        <v>20.417468422694895</v>
      </c>
    </row>
    <row r="142" spans="1:26" x14ac:dyDescent="0.3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</row>
    <row r="143" spans="1:26" x14ac:dyDescent="0.3">
      <c r="A143" s="29" t="s">
        <v>66</v>
      </c>
      <c r="B143" s="4" t="s">
        <v>4</v>
      </c>
      <c r="C143" s="10" t="s">
        <v>5</v>
      </c>
      <c r="D143" s="10" t="s">
        <v>15</v>
      </c>
      <c r="E143" s="10" t="s">
        <v>6</v>
      </c>
      <c r="F143" s="10" t="s">
        <v>7</v>
      </c>
      <c r="G143" s="4" t="s">
        <v>8</v>
      </c>
      <c r="H143" s="10" t="s">
        <v>9</v>
      </c>
      <c r="I143" s="10" t="s">
        <v>10</v>
      </c>
      <c r="J143" s="10" t="s">
        <v>16</v>
      </c>
      <c r="K143" s="10" t="s">
        <v>11</v>
      </c>
      <c r="L143" s="7" t="s">
        <v>12</v>
      </c>
      <c r="M143" s="7" t="s">
        <v>13</v>
      </c>
      <c r="N143" s="7" t="s">
        <v>17</v>
      </c>
      <c r="O143" s="7" t="s">
        <v>14</v>
      </c>
      <c r="P143" s="37" t="s">
        <v>18</v>
      </c>
      <c r="Q143" s="6" t="s">
        <v>19</v>
      </c>
      <c r="R143" s="6" t="s">
        <v>20</v>
      </c>
      <c r="S143" s="6"/>
      <c r="T143" s="6"/>
      <c r="V143" s="7" t="s">
        <v>21</v>
      </c>
      <c r="W143" s="7" t="s">
        <v>22</v>
      </c>
      <c r="X143" s="7" t="s">
        <v>23</v>
      </c>
      <c r="Y143" s="7" t="s">
        <v>24</v>
      </c>
    </row>
    <row r="144" spans="1:26" x14ac:dyDescent="0.3">
      <c r="A144" s="11">
        <v>1</v>
      </c>
      <c r="B144" s="13">
        <v>0.22519756223537457</v>
      </c>
      <c r="C144" s="13">
        <v>6.8368634171726006E-2</v>
      </c>
      <c r="D144" s="13">
        <v>6.3422522462097008E-2</v>
      </c>
      <c r="E144" s="13">
        <v>-0.1741549593377425</v>
      </c>
      <c r="F144" s="13">
        <v>-1.3676043963488871E-2</v>
      </c>
      <c r="G144" s="13">
        <v>3.0595223476963973E-2</v>
      </c>
      <c r="H144" s="13">
        <v>-0.12417188532539414</v>
      </c>
      <c r="I144" s="13">
        <v>-3.0080636354316681E-2</v>
      </c>
      <c r="J144" s="13">
        <v>-6.6444102497185131E-2</v>
      </c>
      <c r="K144" s="13">
        <v>-4.233082174012659E-2</v>
      </c>
      <c r="L144" s="13">
        <v>-3.9772234834872799E-2</v>
      </c>
      <c r="M144" s="13">
        <v>0.2014477418722358</v>
      </c>
      <c r="N144" s="13">
        <v>2.0110260135397517E-4</v>
      </c>
      <c r="O144" s="13">
        <v>-9.860210276662329E-2</v>
      </c>
      <c r="P144" s="40">
        <v>9.5161973539299127E-17</v>
      </c>
      <c r="Q144" s="16">
        <v>-0.1741549593377425</v>
      </c>
      <c r="R144" s="16">
        <v>0.22519756223537457</v>
      </c>
      <c r="S144" s="16"/>
      <c r="T144" s="16"/>
      <c r="U144" s="11">
        <v>1</v>
      </c>
      <c r="V144" s="13">
        <v>0.11275546644322455</v>
      </c>
      <c r="W144" s="12">
        <v>-0.17415495933774258</v>
      </c>
      <c r="X144" s="12">
        <v>0.22519756223537449</v>
      </c>
      <c r="Y144" s="12">
        <v>0.39935252157311707</v>
      </c>
      <c r="Z144" s="11">
        <v>1</v>
      </c>
    </row>
    <row r="145" spans="1:26" x14ac:dyDescent="0.3">
      <c r="A145" s="11">
        <v>2</v>
      </c>
      <c r="B145" s="13">
        <v>6.2103763867454642E-2</v>
      </c>
      <c r="C145" s="13">
        <v>-4.0738785231856145E-2</v>
      </c>
      <c r="D145" s="13">
        <v>2.267967932346493E-2</v>
      </c>
      <c r="E145" s="13">
        <v>6.4567316997874435E-3</v>
      </c>
      <c r="F145" s="13">
        <v>1.752284043674246E-2</v>
      </c>
      <c r="G145" s="13">
        <v>7.350513426131533E-2</v>
      </c>
      <c r="H145" s="13">
        <v>4.2719319633589325E-2</v>
      </c>
      <c r="I145" s="13">
        <v>2.4380989137692488E-2</v>
      </c>
      <c r="J145" s="13">
        <v>-2.5100078341990795E-2</v>
      </c>
      <c r="K145" s="13">
        <v>-1.1608308266461753E-2</v>
      </c>
      <c r="L145" s="13">
        <v>-8.3556706738299846E-2</v>
      </c>
      <c r="M145" s="13">
        <v>1.4757865917223834E-2</v>
      </c>
      <c r="N145" s="13">
        <v>-5.5519863522558222E-2</v>
      </c>
      <c r="O145" s="13">
        <v>-4.760258217610569E-2</v>
      </c>
      <c r="P145" s="40">
        <v>-1.4274296030894871E-16</v>
      </c>
      <c r="Q145" s="16">
        <v>-8.3556706738299846E-2</v>
      </c>
      <c r="R145" s="16">
        <v>7.350513426131533E-2</v>
      </c>
      <c r="S145" s="16"/>
      <c r="T145" s="16"/>
      <c r="U145" s="11">
        <v>2</v>
      </c>
      <c r="V145" s="13">
        <v>4.6005649004748364E-2</v>
      </c>
      <c r="W145" s="12">
        <v>-8.3556706738299708E-2</v>
      </c>
      <c r="X145" s="12">
        <v>7.3505134261315469E-2</v>
      </c>
      <c r="Y145" s="12">
        <v>0.15706184099961518</v>
      </c>
      <c r="Z145" s="11">
        <v>2</v>
      </c>
    </row>
    <row r="146" spans="1:26" x14ac:dyDescent="0.3">
      <c r="A146" s="11">
        <v>3</v>
      </c>
      <c r="B146" s="13">
        <v>-6.1272481136194989E-2</v>
      </c>
      <c r="C146" s="13">
        <v>-4.6044686338415297E-2</v>
      </c>
      <c r="D146" s="13">
        <v>-0.10232825810153434</v>
      </c>
      <c r="E146" s="13">
        <v>-4.1601694768659714E-2</v>
      </c>
      <c r="F146" s="13">
        <v>5.0955814119298393E-2</v>
      </c>
      <c r="G146" s="13">
        <v>2.2189611497086648E-2</v>
      </c>
      <c r="H146" s="13">
        <v>-8.7304350134956965E-2</v>
      </c>
      <c r="I146" s="13">
        <v>-5.4170047917119879E-2</v>
      </c>
      <c r="J146" s="13">
        <v>-6.1114076602266199E-2</v>
      </c>
      <c r="K146" s="13">
        <v>6.4299423668529809E-2</v>
      </c>
      <c r="L146" s="13">
        <v>5.4424588987010858E-2</v>
      </c>
      <c r="M146" s="13">
        <v>0.15570545049509688</v>
      </c>
      <c r="N146" s="13">
        <v>4.7017633432637762E-2</v>
      </c>
      <c r="O146" s="13">
        <v>5.9243072799486152E-2</v>
      </c>
      <c r="P146" s="40">
        <v>-6.3441315692866085E-17</v>
      </c>
      <c r="Q146" s="16">
        <v>-0.10232825810153434</v>
      </c>
      <c r="R146" s="16">
        <v>0.15570545049509688</v>
      </c>
      <c r="S146" s="16"/>
      <c r="T146" s="16"/>
      <c r="U146" s="11">
        <v>3</v>
      </c>
      <c r="V146" s="13">
        <v>7.4687806627505612E-2</v>
      </c>
      <c r="W146" s="12">
        <v>-0.10232825810153427</v>
      </c>
      <c r="X146" s="12">
        <v>0.15570545049509693</v>
      </c>
      <c r="Y146" s="12">
        <v>0.25803370859663122</v>
      </c>
      <c r="Z146" s="11">
        <v>3</v>
      </c>
    </row>
    <row r="147" spans="1:26" x14ac:dyDescent="0.3">
      <c r="A147" s="11">
        <v>4</v>
      </c>
      <c r="B147" s="13">
        <v>-5.0640573870106009E-2</v>
      </c>
      <c r="C147" s="13">
        <v>-0.16580107799630417</v>
      </c>
      <c r="D147" s="13">
        <v>0.21031927490703295</v>
      </c>
      <c r="E147" s="13">
        <v>0.14285016779979109</v>
      </c>
      <c r="F147" s="13">
        <v>1.3844736178596051E-2</v>
      </c>
      <c r="G147" s="13">
        <v>-8.5338602184690471E-2</v>
      </c>
      <c r="H147" s="13">
        <v>-5.2366416786942871E-2</v>
      </c>
      <c r="I147" s="13">
        <v>0.12138329324795982</v>
      </c>
      <c r="J147" s="13">
        <v>5.1666462188373341E-3</v>
      </c>
      <c r="K147" s="13">
        <v>-4.7879448997951379E-2</v>
      </c>
      <c r="L147" s="13">
        <v>-5.2630747031662262E-2</v>
      </c>
      <c r="M147" s="13">
        <v>9.3155710308235551E-2</v>
      </c>
      <c r="N147" s="13">
        <v>-0.11131149440043087</v>
      </c>
      <c r="O147" s="13">
        <v>-2.075146739236744E-2</v>
      </c>
      <c r="P147" s="40">
        <v>-1.9032394707859825E-16</v>
      </c>
      <c r="Q147" s="16">
        <v>-0.16580107799630417</v>
      </c>
      <c r="R147" s="16">
        <v>0.21031927490703295</v>
      </c>
      <c r="S147" s="16"/>
      <c r="T147" s="16"/>
      <c r="U147" s="11">
        <v>4</v>
      </c>
      <c r="V147" s="13">
        <v>0.10605996932223298</v>
      </c>
      <c r="W147" s="12">
        <v>-0.16580107799630397</v>
      </c>
      <c r="X147" s="12">
        <v>0.21031927490703314</v>
      </c>
      <c r="Y147" s="12">
        <v>0.37612035290333712</v>
      </c>
      <c r="Z147" s="11">
        <v>4</v>
      </c>
    </row>
    <row r="148" spans="1:26" x14ac:dyDescent="0.3">
      <c r="A148" s="11">
        <v>5</v>
      </c>
      <c r="B148" s="13">
        <v>-0.30821104686906931</v>
      </c>
      <c r="C148" s="13">
        <v>-0.17753114301466977</v>
      </c>
      <c r="D148" s="13">
        <v>0.59140356220845014</v>
      </c>
      <c r="E148" s="13">
        <v>0.44726926716013349</v>
      </c>
      <c r="F148" s="13">
        <v>-7.1112452950111704E-2</v>
      </c>
      <c r="G148" s="13">
        <v>-0.26092581646085455</v>
      </c>
      <c r="H148" s="13">
        <v>0.15838361959743308</v>
      </c>
      <c r="I148" s="13">
        <v>-0.20912631238213386</v>
      </c>
      <c r="J148" s="13">
        <v>1.8797195032418612E-2</v>
      </c>
      <c r="K148" s="13">
        <v>-0.11703469970620994</v>
      </c>
      <c r="L148" s="13">
        <v>-5.2947184200409447E-2</v>
      </c>
      <c r="M148" s="13">
        <v>3.8767688401091682E-2</v>
      </c>
      <c r="N148" s="13">
        <v>-1.9001834634841952E-2</v>
      </c>
      <c r="O148" s="13">
        <v>-3.873084218122802E-2</v>
      </c>
      <c r="P148" s="40">
        <v>-1.1102230246251565E-16</v>
      </c>
      <c r="Q148" s="16">
        <v>-0.30821104686906931</v>
      </c>
      <c r="R148" s="16">
        <v>0.59140356220845014</v>
      </c>
      <c r="S148" s="16"/>
      <c r="T148" s="16"/>
      <c r="U148" s="11">
        <v>5</v>
      </c>
      <c r="V148" s="13">
        <v>0.25396785325787746</v>
      </c>
      <c r="W148" s="12">
        <v>-0.30821104686906919</v>
      </c>
      <c r="X148" s="12">
        <v>0.59140356220845025</v>
      </c>
      <c r="Y148" s="12">
        <v>0.89961460907751944</v>
      </c>
      <c r="Z148" s="11">
        <v>5</v>
      </c>
    </row>
    <row r="149" spans="1:26" x14ac:dyDescent="0.3">
      <c r="A149" s="11">
        <v>6</v>
      </c>
      <c r="B149" s="13">
        <v>0.31046573882537309</v>
      </c>
      <c r="C149" s="13">
        <v>0.35514519334412453</v>
      </c>
      <c r="D149" s="13">
        <v>-0.46942711683857086</v>
      </c>
      <c r="E149" s="13">
        <v>-0.42742162393505767</v>
      </c>
      <c r="F149" s="13">
        <v>0.45234766231357781</v>
      </c>
      <c r="G149" s="13">
        <v>0.33386071394692962</v>
      </c>
      <c r="H149" s="13">
        <v>3.192637971387402E-2</v>
      </c>
      <c r="I149" s="13">
        <v>2.2875267608491789E-2</v>
      </c>
      <c r="J149" s="13">
        <v>0.10715789875136794</v>
      </c>
      <c r="K149" s="13">
        <v>-0.18199175064348072</v>
      </c>
      <c r="L149" s="13">
        <v>-0.18207969547858127</v>
      </c>
      <c r="M149" s="13">
        <v>-1.6580802097830638E-2</v>
      </c>
      <c r="N149" s="13">
        <v>-0.11630243597169576</v>
      </c>
      <c r="O149" s="13">
        <v>-0.21997542953852944</v>
      </c>
      <c r="P149" s="40">
        <v>-5.3925118338936171E-16</v>
      </c>
      <c r="Q149" s="16">
        <v>-0.46942711683857086</v>
      </c>
      <c r="R149" s="16">
        <v>0.45234766231357781</v>
      </c>
      <c r="S149" s="16"/>
      <c r="T149" s="16"/>
      <c r="U149" s="11">
        <v>6</v>
      </c>
      <c r="V149" s="13">
        <v>0.28864928130364775</v>
      </c>
      <c r="W149" s="12">
        <v>-0.4694271168385703</v>
      </c>
      <c r="X149" s="12">
        <v>0.45234766231357837</v>
      </c>
      <c r="Y149" s="12">
        <v>0.92177477915214867</v>
      </c>
      <c r="Z149" s="11">
        <v>6</v>
      </c>
    </row>
    <row r="150" spans="1:26" x14ac:dyDescent="0.3">
      <c r="A150" s="11">
        <v>7</v>
      </c>
      <c r="B150" s="13">
        <v>0.20599206102833367</v>
      </c>
      <c r="C150" s="13">
        <v>0.19860075940264788</v>
      </c>
      <c r="D150" s="13">
        <v>-0.16212341506936334</v>
      </c>
      <c r="E150" s="13">
        <v>-0.15555625105273174</v>
      </c>
      <c r="F150" s="13">
        <v>0.2107364668948406</v>
      </c>
      <c r="G150" s="13">
        <v>0.16009472511905687</v>
      </c>
      <c r="H150" s="13">
        <v>-3.494780284778376E-2</v>
      </c>
      <c r="I150" s="13">
        <v>0.13570263775110047</v>
      </c>
      <c r="J150" s="13">
        <v>-3.6228340246140078E-2</v>
      </c>
      <c r="K150" s="13">
        <v>-0.13771290910459344</v>
      </c>
      <c r="L150" s="13">
        <v>-0.12281169368372113</v>
      </c>
      <c r="M150" s="13">
        <v>6.5069457812775511E-2</v>
      </c>
      <c r="N150" s="13">
        <v>-0.18939798104716765</v>
      </c>
      <c r="O150" s="13">
        <v>-0.13741771495725497</v>
      </c>
      <c r="P150" s="40">
        <v>-7.9301644616082612E-17</v>
      </c>
      <c r="Q150" s="16">
        <v>-0.18939798104716765</v>
      </c>
      <c r="R150" s="16">
        <v>0.2107364668948406</v>
      </c>
      <c r="S150" s="16"/>
      <c r="T150" s="16"/>
      <c r="U150" s="11">
        <v>7</v>
      </c>
      <c r="V150" s="13">
        <v>0.1560036444666679</v>
      </c>
      <c r="W150" s="12">
        <v>-0.18939798104716757</v>
      </c>
      <c r="X150" s="12">
        <v>0.21073646689484068</v>
      </c>
      <c r="Y150" s="12">
        <v>0.40013444794200825</v>
      </c>
      <c r="Z150" s="11">
        <v>7</v>
      </c>
    </row>
    <row r="151" spans="1:26" x14ac:dyDescent="0.3">
      <c r="A151" s="11">
        <v>8</v>
      </c>
      <c r="B151" s="13">
        <v>-6.718842015594878E-2</v>
      </c>
      <c r="C151" s="13">
        <v>-3.1360664534764715E-3</v>
      </c>
      <c r="D151" s="13">
        <v>3.5328999086498059E-2</v>
      </c>
      <c r="E151" s="13">
        <v>-5.4724223711650755E-3</v>
      </c>
      <c r="F151" s="13">
        <v>0.14458647287692966</v>
      </c>
      <c r="G151" s="13">
        <v>-2.9077122674208922E-2</v>
      </c>
      <c r="H151" s="13">
        <v>-4.0326986956058908E-2</v>
      </c>
      <c r="I151" s="13">
        <v>2.5787712667058982E-2</v>
      </c>
      <c r="J151" s="13">
        <v>-5.9619962358564094E-2</v>
      </c>
      <c r="K151" s="13">
        <v>2.2854054091355769E-2</v>
      </c>
      <c r="L151" s="13">
        <v>-3.3809813662506516E-2</v>
      </c>
      <c r="M151" s="13">
        <v>0.11465868627098552</v>
      </c>
      <c r="N151" s="13">
        <v>-5.2824009131550942E-2</v>
      </c>
      <c r="O151" s="13">
        <v>-5.1761121229347118E-2</v>
      </c>
      <c r="P151" s="40">
        <v>8.3266726846886741E-17</v>
      </c>
      <c r="Q151" s="16">
        <v>-6.718842015594878E-2</v>
      </c>
      <c r="R151" s="16">
        <v>0.14458647287692966</v>
      </c>
      <c r="S151" s="16"/>
      <c r="T151" s="16"/>
      <c r="U151" s="11">
        <v>8</v>
      </c>
      <c r="V151" s="13">
        <v>6.4259305612523743E-2</v>
      </c>
      <c r="W151" s="12">
        <v>-6.7188420155948864E-2</v>
      </c>
      <c r="X151" s="12">
        <v>0.14458647287692958</v>
      </c>
      <c r="Y151" s="12">
        <v>0.21177489303287844</v>
      </c>
      <c r="Z151" s="11">
        <v>8</v>
      </c>
    </row>
    <row r="152" spans="1:26" x14ac:dyDescent="0.3">
      <c r="A152" s="11">
        <v>9</v>
      </c>
      <c r="B152" s="13">
        <v>-0.13411446968645613</v>
      </c>
      <c r="C152" s="13">
        <v>-4.3005449916792893E-2</v>
      </c>
      <c r="D152" s="13">
        <v>6.4536453928005777E-3</v>
      </c>
      <c r="E152" s="13">
        <v>3.8277898064005833E-2</v>
      </c>
      <c r="F152" s="13">
        <v>0.16744949358290107</v>
      </c>
      <c r="G152" s="13">
        <v>0.10883114289156759</v>
      </c>
      <c r="H152" s="13">
        <v>-4.4580321675977252E-2</v>
      </c>
      <c r="I152" s="13">
        <v>-4.6200376494663908E-2</v>
      </c>
      <c r="J152" s="13">
        <v>-5.1597574669774215E-2</v>
      </c>
      <c r="K152" s="13">
        <v>-7.8858429235365457E-2</v>
      </c>
      <c r="L152" s="13">
        <v>-3.0025934981268154E-2</v>
      </c>
      <c r="M152" s="13">
        <v>0.15268641661580074</v>
      </c>
      <c r="N152" s="13">
        <v>-3.0200826632763578E-3</v>
      </c>
      <c r="O152" s="13">
        <v>-4.2295957223500102E-2</v>
      </c>
      <c r="P152" s="40">
        <v>9.5161973539299127E-17</v>
      </c>
      <c r="Q152" s="16">
        <v>-0.13411446968645613</v>
      </c>
      <c r="R152" s="16">
        <v>0.16744949358290107</v>
      </c>
      <c r="S152" s="16"/>
      <c r="T152" s="16"/>
      <c r="U152" s="11">
        <v>9</v>
      </c>
      <c r="V152" s="13">
        <v>8.7811934625437377E-2</v>
      </c>
      <c r="W152" s="12">
        <v>-0.13411446968645621</v>
      </c>
      <c r="X152" s="12">
        <v>0.16744949358290098</v>
      </c>
      <c r="Y152" s="12">
        <v>0.30156396326935719</v>
      </c>
      <c r="Z152" s="11">
        <v>9</v>
      </c>
    </row>
    <row r="153" spans="1:26" x14ac:dyDescent="0.3">
      <c r="A153" s="11">
        <v>10</v>
      </c>
      <c r="B153" s="13">
        <v>-5.6281021667679065E-2</v>
      </c>
      <c r="C153" s="13">
        <v>-4.3545832157101949E-2</v>
      </c>
      <c r="D153" s="13">
        <v>-6.1130028912374179E-2</v>
      </c>
      <c r="E153" s="13">
        <v>-0.11223508398000576</v>
      </c>
      <c r="F153" s="13">
        <v>3.6314294650463486E-2</v>
      </c>
      <c r="G153" s="13">
        <v>0.12383633687084578</v>
      </c>
      <c r="H153" s="13">
        <v>-8.2050368728283085E-3</v>
      </c>
      <c r="I153" s="13">
        <v>6.1935273096584031E-2</v>
      </c>
      <c r="J153" s="13">
        <v>2.0674239203068379E-2</v>
      </c>
      <c r="K153" s="13">
        <v>2.7548519292948326E-2</v>
      </c>
      <c r="L153" s="13">
        <v>1.6913297799748539E-2</v>
      </c>
      <c r="M153" s="13">
        <v>-6.7340325031658432E-3</v>
      </c>
      <c r="N153" s="13">
        <v>-1.6252811690442792E-2</v>
      </c>
      <c r="O153" s="13">
        <v>1.7161886869938081E-2</v>
      </c>
      <c r="P153" s="40">
        <v>-9.1196891308494998E-17</v>
      </c>
      <c r="Q153" s="16">
        <v>-0.11223508398000576</v>
      </c>
      <c r="R153" s="16">
        <v>0.12383633687084578</v>
      </c>
      <c r="S153" s="16"/>
      <c r="T153" s="16"/>
      <c r="U153" s="11">
        <v>10</v>
      </c>
      <c r="V153" s="13">
        <v>5.8198130147784459E-2</v>
      </c>
      <c r="W153" s="12">
        <v>-0.11223508398000566</v>
      </c>
      <c r="X153" s="12">
        <v>0.12383633687084587</v>
      </c>
      <c r="Y153" s="12">
        <v>0.23607142085085153</v>
      </c>
      <c r="Z153" s="11">
        <v>10</v>
      </c>
    </row>
    <row r="154" spans="1:26" x14ac:dyDescent="0.3">
      <c r="A154" s="11">
        <v>11</v>
      </c>
      <c r="B154" s="13">
        <v>2.1622110690556084E-2</v>
      </c>
      <c r="C154" s="13">
        <v>0.27953725892841552</v>
      </c>
      <c r="D154" s="13">
        <v>0.43977623359866502</v>
      </c>
      <c r="E154" s="13">
        <v>0.19923801828896304</v>
      </c>
      <c r="F154" s="13">
        <v>-0.30400206013297515</v>
      </c>
      <c r="G154" s="13">
        <v>0.26785078679548091</v>
      </c>
      <c r="H154" s="13">
        <v>-4.323767933378253E-2</v>
      </c>
      <c r="I154" s="13">
        <v>-0.21973146097356633</v>
      </c>
      <c r="J154" s="13">
        <v>8.294700185269166E-2</v>
      </c>
      <c r="K154" s="13">
        <v>-0.24381586830338042</v>
      </c>
      <c r="L154" s="13">
        <v>-0.1908979831776314</v>
      </c>
      <c r="M154" s="13">
        <v>-0.13933305266164808</v>
      </c>
      <c r="N154" s="13">
        <v>-0.12451530485859097</v>
      </c>
      <c r="O154" s="13">
        <v>-2.5438000713206677E-2</v>
      </c>
      <c r="P154" s="40">
        <v>-6.6613381477509392E-16</v>
      </c>
      <c r="Q154" s="16">
        <v>-0.30400206013297515</v>
      </c>
      <c r="R154" s="16">
        <v>0.43977623359866502</v>
      </c>
      <c r="S154" s="16"/>
      <c r="T154" s="16"/>
      <c r="U154" s="11">
        <v>11</v>
      </c>
      <c r="V154" s="13">
        <v>0.22606219397804314</v>
      </c>
      <c r="W154" s="12">
        <v>-0.30400206013297448</v>
      </c>
      <c r="X154" s="12">
        <v>0.43977623359866569</v>
      </c>
      <c r="Y154" s="12">
        <v>0.74377829373164017</v>
      </c>
      <c r="Z154" s="11">
        <v>11</v>
      </c>
    </row>
    <row r="155" spans="1:26" x14ac:dyDescent="0.3">
      <c r="A155" s="11">
        <v>12</v>
      </c>
      <c r="B155" s="13">
        <v>1.5972543597463418E-2</v>
      </c>
      <c r="C155" s="13">
        <v>2.5496563612819156E-2</v>
      </c>
      <c r="D155" s="13">
        <v>-5.6785885317625406E-2</v>
      </c>
      <c r="E155" s="13">
        <v>-6.1251431987403904E-2</v>
      </c>
      <c r="F155" s="13">
        <v>4.3943813439701884E-2</v>
      </c>
      <c r="G155" s="13">
        <v>-5.0448026817598968E-2</v>
      </c>
      <c r="H155" s="13">
        <v>8.0020878624599279E-3</v>
      </c>
      <c r="I155" s="13">
        <v>2.6860953568404122E-2</v>
      </c>
      <c r="J155" s="13">
        <v>2.4920304552344952E-3</v>
      </c>
      <c r="K155" s="13">
        <v>6.3557951255835965E-3</v>
      </c>
      <c r="L155" s="13">
        <v>-2.6084042182825895E-2</v>
      </c>
      <c r="M155" s="13">
        <v>5.9556482967607294E-2</v>
      </c>
      <c r="N155" s="13">
        <v>3.619566430133947E-3</v>
      </c>
      <c r="O155" s="13">
        <v>2.2695492460464983E-3</v>
      </c>
      <c r="P155" s="40">
        <v>1.1895246692412391E-17</v>
      </c>
      <c r="Q155" s="16">
        <v>-6.1251431987403904E-2</v>
      </c>
      <c r="R155" s="16">
        <v>5.9556482967607294E-2</v>
      </c>
      <c r="S155" s="16"/>
      <c r="T155" s="16"/>
      <c r="U155" s="11">
        <v>12</v>
      </c>
      <c r="V155" s="13">
        <v>3.6622175255187205E-2</v>
      </c>
      <c r="W155" s="12">
        <v>-6.1251431987403918E-2</v>
      </c>
      <c r="X155" s="12">
        <v>5.955648296760728E-2</v>
      </c>
      <c r="Y155" s="12">
        <v>0.1208079149550112</v>
      </c>
      <c r="Z155" s="11">
        <v>12</v>
      </c>
    </row>
    <row r="156" spans="1:26" x14ac:dyDescent="0.3">
      <c r="A156" s="11">
        <v>13</v>
      </c>
      <c r="B156" s="13">
        <v>2.643979703938415E-2</v>
      </c>
      <c r="C156" s="13">
        <v>0.23206484684868145</v>
      </c>
      <c r="D156" s="13">
        <v>-0.31297261699954626</v>
      </c>
      <c r="E156" s="13">
        <v>-0.25360178330075589</v>
      </c>
      <c r="F156" s="13">
        <v>0.13634287039892734</v>
      </c>
      <c r="G156" s="13">
        <v>0.25010831737159611</v>
      </c>
      <c r="H156" s="13">
        <v>-0.12598275845822338</v>
      </c>
      <c r="I156" s="13">
        <v>0.13355754607246739</v>
      </c>
      <c r="J156" s="13">
        <v>-0.11697235735747402</v>
      </c>
      <c r="K156" s="13">
        <v>-7.443307686873224E-2</v>
      </c>
      <c r="L156" s="13">
        <v>-7.4261522641642763E-2</v>
      </c>
      <c r="M156" s="13">
        <v>0.21059953871530257</v>
      </c>
      <c r="N156" s="13">
        <v>-2.5932102715674699E-2</v>
      </c>
      <c r="O156" s="13">
        <v>-4.9566981043078773E-3</v>
      </c>
      <c r="P156" s="40">
        <v>1.3481279584734043E-16</v>
      </c>
      <c r="Q156" s="16">
        <v>-0.31297261699954626</v>
      </c>
      <c r="R156" s="16">
        <v>0.25010831737159611</v>
      </c>
      <c r="S156" s="16"/>
      <c r="T156" s="16"/>
      <c r="U156" s="11">
        <v>13</v>
      </c>
      <c r="V156" s="13">
        <v>0.17573111001259945</v>
      </c>
      <c r="W156" s="12">
        <v>-0.31297261699954637</v>
      </c>
      <c r="X156" s="12">
        <v>0.250108317371596</v>
      </c>
      <c r="Y156" s="12">
        <v>0.56308093437114237</v>
      </c>
      <c r="Z156" s="11">
        <v>13</v>
      </c>
    </row>
    <row r="157" spans="1:26" x14ac:dyDescent="0.3">
      <c r="A157" s="11">
        <v>14</v>
      </c>
      <c r="B157" s="13">
        <v>-4.6926269651895947E-2</v>
      </c>
      <c r="C157" s="13">
        <v>-6.4311124325342806E-2</v>
      </c>
      <c r="D157" s="13">
        <v>0.17657996463055581</v>
      </c>
      <c r="E157" s="13">
        <v>-4.8577246358149528E-2</v>
      </c>
      <c r="F157" s="13">
        <v>-4.397931782894271E-3</v>
      </c>
      <c r="G157" s="13">
        <v>0.1734851353924548</v>
      </c>
      <c r="H157" s="13">
        <v>4.853054859227568E-2</v>
      </c>
      <c r="I157" s="13">
        <v>-6.9907276326758416E-2</v>
      </c>
      <c r="J157" s="13">
        <v>3.292654198971523E-2</v>
      </c>
      <c r="K157" s="13">
        <v>-0.11171325183130298</v>
      </c>
      <c r="L157" s="13">
        <v>-8.4411199424130667E-2</v>
      </c>
      <c r="M157" s="13">
        <v>0.11772564661900375</v>
      </c>
      <c r="N157" s="13">
        <v>-4.767001501936996E-2</v>
      </c>
      <c r="O157" s="13">
        <v>-7.1333522504162028E-2</v>
      </c>
      <c r="P157" s="40">
        <v>-9.5161973539299127E-17</v>
      </c>
      <c r="Q157" s="16">
        <v>-0.11171325183130298</v>
      </c>
      <c r="R157" s="16">
        <v>0.17657996463055581</v>
      </c>
      <c r="S157" s="16"/>
      <c r="T157" s="16"/>
      <c r="U157" s="11">
        <v>14</v>
      </c>
      <c r="V157" s="13">
        <v>9.5734565629422827E-2</v>
      </c>
      <c r="W157" s="12">
        <v>-0.11171325183130289</v>
      </c>
      <c r="X157" s="12">
        <v>0.17657996463055589</v>
      </c>
      <c r="Y157" s="12">
        <v>0.28829321646185879</v>
      </c>
      <c r="Z157" s="11">
        <v>14</v>
      </c>
    </row>
    <row r="158" spans="1:26" x14ac:dyDescent="0.3">
      <c r="A158" s="11">
        <v>15</v>
      </c>
      <c r="B158" s="13">
        <v>0.32449630565211796</v>
      </c>
      <c r="C158" s="13">
        <v>7.7257376360537977E-2</v>
      </c>
      <c r="D158" s="13">
        <v>-0.20962754908350023</v>
      </c>
      <c r="E158" s="13">
        <v>-0.49140071341739722</v>
      </c>
      <c r="F158" s="13">
        <v>-3.3068214164025944E-2</v>
      </c>
      <c r="G158" s="13">
        <v>0.15316197430026146</v>
      </c>
      <c r="H158" s="13">
        <v>0.20436853730897586</v>
      </c>
      <c r="I158" s="13">
        <v>0.38616286805483635</v>
      </c>
      <c r="J158" s="13">
        <v>0.23568899661257015</v>
      </c>
      <c r="K158" s="13">
        <v>-0.45307717486424548</v>
      </c>
      <c r="L158" s="13">
        <v>-0.30760659008460745</v>
      </c>
      <c r="M158" s="13">
        <v>0.1016423883433899</v>
      </c>
      <c r="N158" s="13">
        <v>6.8633966280941427E-2</v>
      </c>
      <c r="O158" s="13">
        <v>-5.6632171299854983E-2</v>
      </c>
      <c r="P158" s="40">
        <v>-1.5860328923216521E-17</v>
      </c>
      <c r="Q158" s="16">
        <v>-0.49140071341739722</v>
      </c>
      <c r="R158" s="16">
        <v>0.38616286805483635</v>
      </c>
      <c r="S158" s="16"/>
      <c r="T158" s="16"/>
      <c r="U158" s="11">
        <v>15</v>
      </c>
      <c r="V158" s="13">
        <v>0.27537726918147315</v>
      </c>
      <c r="W158" s="12">
        <v>-0.49140071341739722</v>
      </c>
      <c r="X158" s="12">
        <v>0.38616286805483635</v>
      </c>
      <c r="Y158" s="12">
        <v>0.87756358147223357</v>
      </c>
      <c r="Z158" s="11">
        <v>15</v>
      </c>
    </row>
    <row r="159" spans="1:26" x14ac:dyDescent="0.3">
      <c r="A159" s="11">
        <v>16</v>
      </c>
      <c r="B159" s="13">
        <v>0.30390327518881999</v>
      </c>
      <c r="C159" s="13">
        <v>0.12711511689773514</v>
      </c>
      <c r="D159" s="13">
        <v>-0.32529418621741502</v>
      </c>
      <c r="E159" s="13">
        <v>-0.48284484197478972</v>
      </c>
      <c r="F159" s="13">
        <v>-0.2157259755390688</v>
      </c>
      <c r="G159" s="13">
        <v>-0.33829852081304312</v>
      </c>
      <c r="H159" s="13">
        <v>-2.0096773202088469E-2</v>
      </c>
      <c r="I159" s="13">
        <v>0.2522457360202417</v>
      </c>
      <c r="J159" s="13">
        <v>2.6928262065213371E-3</v>
      </c>
      <c r="K159" s="13">
        <v>-1.2578499528203668E-2</v>
      </c>
      <c r="L159" s="13">
        <v>0.20155568600280271</v>
      </c>
      <c r="M159" s="13">
        <v>0.15078840712144026</v>
      </c>
      <c r="N159" s="13">
        <v>0.175042127258626</v>
      </c>
      <c r="O159" s="13">
        <v>0.18149562257842056</v>
      </c>
      <c r="P159" s="40">
        <v>-7.9301644616082612E-17</v>
      </c>
      <c r="Q159" s="16">
        <v>-0.48284484197478972</v>
      </c>
      <c r="R159" s="16">
        <v>0.30390327518881999</v>
      </c>
      <c r="S159" s="16"/>
      <c r="T159" s="16"/>
      <c r="U159" s="11">
        <v>16</v>
      </c>
      <c r="V159" s="13">
        <v>0.24800651287028527</v>
      </c>
      <c r="W159" s="12">
        <v>-0.48284484197478966</v>
      </c>
      <c r="X159" s="12">
        <v>0.30390327518882004</v>
      </c>
      <c r="Y159" s="12">
        <v>0.78674811716360971</v>
      </c>
      <c r="Z159" s="11">
        <v>16</v>
      </c>
    </row>
    <row r="160" spans="1:26" x14ac:dyDescent="0.3">
      <c r="A160" s="11">
        <v>17</v>
      </c>
      <c r="B160" s="13">
        <v>-8.1993482609948432E-2</v>
      </c>
      <c r="C160" s="13">
        <v>-4.219920342654282E-3</v>
      </c>
      <c r="D160" s="13">
        <v>0.10168391061221738</v>
      </c>
      <c r="E160" s="13">
        <v>1.8900287993222076E-3</v>
      </c>
      <c r="F160" s="13">
        <v>6.934248821047384E-2</v>
      </c>
      <c r="G160" s="13">
        <v>0.25562736482583981</v>
      </c>
      <c r="H160" s="13">
        <v>-0.11586327157355014</v>
      </c>
      <c r="I160" s="13">
        <v>6.4326233983666992E-3</v>
      </c>
      <c r="J160" s="13">
        <v>-0.12621176347421081</v>
      </c>
      <c r="K160" s="13">
        <v>-1.4792081158388815E-2</v>
      </c>
      <c r="L160" s="13">
        <v>-4.0723063021489647E-2</v>
      </c>
      <c r="M160" s="13">
        <v>-1.0041577533720591E-2</v>
      </c>
      <c r="N160" s="13">
        <v>-1.696897425990529E-2</v>
      </c>
      <c r="O160" s="13">
        <v>-2.4162281872353031E-2</v>
      </c>
      <c r="P160" s="40">
        <v>-7.9301644616082612E-17</v>
      </c>
      <c r="Q160" s="16">
        <v>-0.12621176347421081</v>
      </c>
      <c r="R160" s="16">
        <v>0.25562736482583981</v>
      </c>
      <c r="S160" s="16"/>
      <c r="T160" s="16"/>
      <c r="U160" s="11">
        <v>17</v>
      </c>
      <c r="V160" s="13">
        <v>9.5869508052589938E-2</v>
      </c>
      <c r="W160" s="12">
        <v>-0.12621176347421073</v>
      </c>
      <c r="X160" s="12">
        <v>0.25562736482583986</v>
      </c>
      <c r="Y160" s="12">
        <v>0.38183912830005062</v>
      </c>
      <c r="Z160" s="11">
        <v>17</v>
      </c>
    </row>
    <row r="161" spans="1:26" x14ac:dyDescent="0.3">
      <c r="A161" s="11">
        <v>18</v>
      </c>
      <c r="B161" s="13">
        <v>-0.35549019167451945</v>
      </c>
      <c r="C161" s="13">
        <v>-0.34902421416536944</v>
      </c>
      <c r="D161" s="13">
        <v>0.92322510563523252</v>
      </c>
      <c r="E161" s="13">
        <v>0.95204296810460587</v>
      </c>
      <c r="F161" s="13">
        <v>9.0017330770344905E-2</v>
      </c>
      <c r="G161" s="13">
        <v>-0.51289984929196253</v>
      </c>
      <c r="H161" s="13">
        <v>-0.23523397221476117</v>
      </c>
      <c r="I161" s="13">
        <v>-0.23848680724054105</v>
      </c>
      <c r="J161" s="13">
        <v>-0.21747172665662173</v>
      </c>
      <c r="K161" s="13">
        <v>-2.9776271269114751E-2</v>
      </c>
      <c r="L161" s="13">
        <v>6.1538490580863581E-2</v>
      </c>
      <c r="M161" s="13">
        <v>-0.1246468325122132</v>
      </c>
      <c r="N161" s="13">
        <v>6.9307046110690607E-2</v>
      </c>
      <c r="O161" s="13">
        <v>-3.3101076176626165E-2</v>
      </c>
      <c r="P161" s="40">
        <v>5.7097184123579483E-16</v>
      </c>
      <c r="Q161" s="16">
        <v>-0.51289984929196253</v>
      </c>
      <c r="R161" s="16">
        <v>0.95204296810460587</v>
      </c>
      <c r="S161" s="16"/>
      <c r="T161" s="16"/>
      <c r="U161" s="11">
        <v>18</v>
      </c>
      <c r="V161" s="13">
        <v>0.43533413216713424</v>
      </c>
      <c r="W161" s="12">
        <v>-0.51289984929196308</v>
      </c>
      <c r="X161" s="12">
        <v>0.95204296810460531</v>
      </c>
      <c r="Y161" s="12">
        <v>1.4649428173965684</v>
      </c>
      <c r="Z161" s="11">
        <v>18</v>
      </c>
    </row>
    <row r="162" spans="1:26" x14ac:dyDescent="0.3">
      <c r="A162" s="11">
        <v>19</v>
      </c>
      <c r="B162" s="13">
        <v>4.1841475757662394E-3</v>
      </c>
      <c r="C162" s="13">
        <v>0.20912091297809488</v>
      </c>
      <c r="D162" s="13">
        <v>-9.3554434976550915E-2</v>
      </c>
      <c r="E162" s="13">
        <v>-0.12371002385969354</v>
      </c>
      <c r="F162" s="13">
        <v>0.49819135645644907</v>
      </c>
      <c r="G162" s="13">
        <v>0.12802474703207478</v>
      </c>
      <c r="H162" s="13">
        <v>-0.33979026318205974</v>
      </c>
      <c r="I162" s="13">
        <v>1.1586194087134682E-2</v>
      </c>
      <c r="J162" s="13">
        <v>-0.12269255866018502</v>
      </c>
      <c r="K162" s="13">
        <v>-4.7785339933238191E-2</v>
      </c>
      <c r="L162" s="13">
        <v>-0.14294760906642257</v>
      </c>
      <c r="M162" s="13">
        <v>0.24544183703839906</v>
      </c>
      <c r="N162" s="13">
        <v>-7.9980953569072533E-2</v>
      </c>
      <c r="O162" s="13">
        <v>-0.14608801192069865</v>
      </c>
      <c r="P162" s="40">
        <v>-1.7446361815538174E-16</v>
      </c>
      <c r="Q162" s="16">
        <v>-0.33979026318205974</v>
      </c>
      <c r="R162" s="16">
        <v>0.49819135645644907</v>
      </c>
      <c r="S162" s="16"/>
      <c r="T162" s="16"/>
      <c r="U162" s="11">
        <v>19</v>
      </c>
      <c r="V162" s="13">
        <v>0.2100793932560234</v>
      </c>
      <c r="W162" s="12">
        <v>-0.33979026318205957</v>
      </c>
      <c r="X162" s="12">
        <v>0.49819135645644924</v>
      </c>
      <c r="Y162" s="12">
        <v>0.83798161963850881</v>
      </c>
      <c r="Z162" s="11">
        <v>19</v>
      </c>
    </row>
    <row r="163" spans="1:26" x14ac:dyDescent="0.3">
      <c r="A163" s="11">
        <v>20</v>
      </c>
      <c r="B163" s="13">
        <v>2.2073769502390199</v>
      </c>
      <c r="C163" s="13">
        <v>1.1335476063041874</v>
      </c>
      <c r="D163" s="13">
        <v>-2.7870405322329646</v>
      </c>
      <c r="E163" s="13">
        <v>-1.5410511828992259</v>
      </c>
      <c r="F163" s="13">
        <v>-2.3782250740278172</v>
      </c>
      <c r="G163" s="13">
        <v>-1.4922235008431084</v>
      </c>
      <c r="H163" s="13">
        <v>0.28664834691661412</v>
      </c>
      <c r="I163" s="13">
        <v>0.96224204936338076</v>
      </c>
      <c r="J163" s="13">
        <v>0.19224984128697464</v>
      </c>
      <c r="K163" s="13">
        <v>1.226516180652002</v>
      </c>
      <c r="L163" s="13">
        <v>0.71120196116154588</v>
      </c>
      <c r="M163" s="13">
        <v>-0.98725824739225132</v>
      </c>
      <c r="N163" s="13">
        <v>1.3694658861428763</v>
      </c>
      <c r="O163" s="13">
        <v>1.0965497153287274</v>
      </c>
      <c r="P163" s="40">
        <v>-2.7914178904861078E-15</v>
      </c>
      <c r="Q163" s="16">
        <v>-2.7870405322329646</v>
      </c>
      <c r="R163" s="16">
        <v>2.2073769502390199</v>
      </c>
      <c r="S163" s="16"/>
      <c r="T163" s="16"/>
      <c r="U163" s="11">
        <v>20</v>
      </c>
      <c r="V163" s="13">
        <v>1.5514332450341082</v>
      </c>
      <c r="W163" s="12">
        <v>-2.7870405322329619</v>
      </c>
      <c r="X163" s="12">
        <v>2.2073769502390226</v>
      </c>
      <c r="Y163" s="12">
        <v>4.9944174824719845</v>
      </c>
      <c r="Z163" s="11">
        <v>20</v>
      </c>
    </row>
    <row r="164" spans="1:26" x14ac:dyDescent="0.3">
      <c r="A164" s="11">
        <v>21</v>
      </c>
      <c r="B164" s="13">
        <v>7.040124509011747E-2</v>
      </c>
      <c r="C164" s="13">
        <v>8.1639614524693815E-2</v>
      </c>
      <c r="D164" s="13">
        <v>-3.8781358994382176E-2</v>
      </c>
      <c r="E164" s="13">
        <v>-0.14102401316704771</v>
      </c>
      <c r="F164" s="13">
        <v>0.17744778821179441</v>
      </c>
      <c r="G164" s="13">
        <v>9.0718723456587602E-2</v>
      </c>
      <c r="H164" s="13">
        <v>-4.1357380314932524E-3</v>
      </c>
      <c r="I164" s="13">
        <v>0.11578177631208053</v>
      </c>
      <c r="J164" s="13">
        <v>5.4473039439225657E-2</v>
      </c>
      <c r="K164" s="13">
        <v>-5.0712172686729007E-2</v>
      </c>
      <c r="L164" s="13">
        <v>-9.3104020324640491E-2</v>
      </c>
      <c r="M164" s="13">
        <v>-6.0146573491392852E-2</v>
      </c>
      <c r="N164" s="13">
        <v>-6.8041037622792899E-2</v>
      </c>
      <c r="O164" s="13">
        <v>-0.13451727271602132</v>
      </c>
      <c r="P164" s="40">
        <v>-1.5860328923216521E-17</v>
      </c>
      <c r="Q164" s="16">
        <v>-0.14102401316704771</v>
      </c>
      <c r="R164" s="16">
        <v>0.17744778821179441</v>
      </c>
      <c r="S164" s="16"/>
      <c r="T164" s="16"/>
      <c r="U164" s="11">
        <v>21</v>
      </c>
      <c r="V164" s="13">
        <v>9.872367859315212E-2</v>
      </c>
      <c r="W164" s="12">
        <v>-0.14102401316704768</v>
      </c>
      <c r="X164" s="12">
        <v>0.17744778821179444</v>
      </c>
      <c r="Y164" s="12">
        <v>0.31847180137884212</v>
      </c>
      <c r="Z164" s="11">
        <v>21</v>
      </c>
    </row>
    <row r="165" spans="1:26" x14ac:dyDescent="0.3">
      <c r="A165" s="11">
        <v>22</v>
      </c>
      <c r="B165" s="13">
        <v>-0.11788319380317225</v>
      </c>
      <c r="C165" s="13">
        <v>-6.6691957847301198E-2</v>
      </c>
      <c r="D165" s="13">
        <v>1.8031963384933514E-2</v>
      </c>
      <c r="E165" s="13">
        <v>-0.19506732490851542</v>
      </c>
      <c r="F165" s="13">
        <v>-2.9133616569592347E-2</v>
      </c>
      <c r="G165" s="13">
        <v>1.1879828717808238E-2</v>
      </c>
      <c r="H165" s="13">
        <v>-4.0636932784090196E-2</v>
      </c>
      <c r="I165" s="13">
        <v>0.18671761450653124</v>
      </c>
      <c r="J165" s="13">
        <v>-6.5255242712652484E-2</v>
      </c>
      <c r="K165" s="13">
        <v>9.0111829776119423E-2</v>
      </c>
      <c r="L165" s="13">
        <v>8.2704125789297422E-2</v>
      </c>
      <c r="M165" s="13">
        <v>-0.12043126289625294</v>
      </c>
      <c r="N165" s="13">
        <v>0.12723513638675232</v>
      </c>
      <c r="O165" s="13">
        <v>0.11841903296013523</v>
      </c>
      <c r="P165" s="40">
        <v>3.9650822308041306E-17</v>
      </c>
      <c r="Q165" s="16">
        <v>-0.19506732490851542</v>
      </c>
      <c r="R165" s="16">
        <v>0.18671761450653124</v>
      </c>
      <c r="S165" s="16"/>
      <c r="T165" s="16"/>
      <c r="U165" s="11">
        <v>22</v>
      </c>
      <c r="V165" s="13">
        <v>0.1103000455966619</v>
      </c>
      <c r="W165" s="12">
        <v>-0.19506732490851544</v>
      </c>
      <c r="X165" s="12">
        <v>0.18671761450653121</v>
      </c>
      <c r="Y165" s="12">
        <v>0.38178493941504665</v>
      </c>
      <c r="Z165" s="11">
        <v>22</v>
      </c>
    </row>
    <row r="166" spans="1:26" x14ac:dyDescent="0.3">
      <c r="A166" s="11">
        <v>23</v>
      </c>
      <c r="B166" s="13">
        <v>0.127941162830433</v>
      </c>
      <c r="C166" s="13">
        <v>-8.89133779438529E-2</v>
      </c>
      <c r="D166" s="13">
        <v>0.22887136408769249</v>
      </c>
      <c r="E166" s="13">
        <v>0.16062863458358234</v>
      </c>
      <c r="F166" s="13">
        <v>-1.9828394329058474E-2</v>
      </c>
      <c r="G166" s="13">
        <v>0.16567099137708841</v>
      </c>
      <c r="H166" s="13">
        <v>0.38129970381973011</v>
      </c>
      <c r="I166" s="13">
        <v>-6.2220702385033633E-2</v>
      </c>
      <c r="J166" s="13">
        <v>0.23343486735532015</v>
      </c>
      <c r="K166" s="13">
        <v>-0.28600463778395824</v>
      </c>
      <c r="L166" s="13">
        <v>-0.30391508715435633</v>
      </c>
      <c r="M166" s="13">
        <v>-3.5128809689080054E-3</v>
      </c>
      <c r="N166" s="13">
        <v>-0.30295174459138274</v>
      </c>
      <c r="O166" s="13">
        <v>-0.23049989889729772</v>
      </c>
      <c r="P166" s="40">
        <v>-1.1102230246251565E-16</v>
      </c>
      <c r="Q166" s="16">
        <v>-0.30391508715435633</v>
      </c>
      <c r="R166" s="16">
        <v>0.38129970381973011</v>
      </c>
      <c r="S166" s="16"/>
      <c r="T166" s="16"/>
      <c r="U166" s="11">
        <v>23</v>
      </c>
      <c r="V166" s="13">
        <v>0.22414560611381293</v>
      </c>
      <c r="W166" s="12">
        <v>-0.30391508715435622</v>
      </c>
      <c r="X166" s="12">
        <v>0.38129970381973022</v>
      </c>
      <c r="Y166" s="12">
        <v>0.68521479097408644</v>
      </c>
      <c r="Z166" s="11">
        <v>23</v>
      </c>
    </row>
    <row r="167" spans="1:26" x14ac:dyDescent="0.3">
      <c r="A167" s="11">
        <v>24</v>
      </c>
      <c r="B167" s="13">
        <v>-2.5815353176757316E-2</v>
      </c>
      <c r="C167" s="13">
        <v>0.26756574976102199</v>
      </c>
      <c r="D167" s="13">
        <v>-0.3542458545769418</v>
      </c>
      <c r="E167" s="13">
        <v>-0.41072857438310706</v>
      </c>
      <c r="F167" s="13">
        <v>9.3762848998169002E-2</v>
      </c>
      <c r="G167" s="13">
        <v>-0.10628176628164887</v>
      </c>
      <c r="H167" s="13">
        <v>0.54984464861593052</v>
      </c>
      <c r="I167" s="13">
        <v>-0.10933416339759727</v>
      </c>
      <c r="J167" s="13">
        <v>0.28054121073009464</v>
      </c>
      <c r="K167" s="13">
        <v>0.10378416025900217</v>
      </c>
      <c r="L167" s="13">
        <v>4.8624969143367558E-2</v>
      </c>
      <c r="M167" s="13">
        <v>-0.23796724492412435</v>
      </c>
      <c r="N167" s="13">
        <v>-9.7997860473581611E-2</v>
      </c>
      <c r="O167" s="13">
        <v>-1.7527702938253675E-3</v>
      </c>
      <c r="P167" s="40">
        <v>1.5860328923216522E-16</v>
      </c>
      <c r="Q167" s="16">
        <v>-0.41072857438310706</v>
      </c>
      <c r="R167" s="16">
        <v>0.54984464861593052</v>
      </c>
      <c r="S167" s="16"/>
      <c r="T167" s="16"/>
      <c r="U167" s="11">
        <v>24</v>
      </c>
      <c r="V167" s="13">
        <v>0.25703790588142716</v>
      </c>
      <c r="W167" s="12">
        <v>-0.41072857438310723</v>
      </c>
      <c r="X167" s="12">
        <v>0.54984464861593041</v>
      </c>
      <c r="Y167" s="12">
        <v>0.96057322299903758</v>
      </c>
      <c r="Z167" s="11">
        <v>24</v>
      </c>
    </row>
    <row r="168" spans="1:26" x14ac:dyDescent="0.3">
      <c r="A168" s="11">
        <v>25</v>
      </c>
      <c r="B168" s="13">
        <v>-1.4986795868688563E-2</v>
      </c>
      <c r="C168" s="13">
        <v>1.293209945384155E-2</v>
      </c>
      <c r="D168" s="13">
        <v>1.8598481298808922E-2</v>
      </c>
      <c r="E168" s="13">
        <v>-1.1980319092134151E-2</v>
      </c>
      <c r="F168" s="13">
        <v>-4.9915234963418209E-2</v>
      </c>
      <c r="G168" s="13">
        <v>0.1090526197070299</v>
      </c>
      <c r="H168" s="13">
        <v>3.7740775165192642E-2</v>
      </c>
      <c r="I168" s="13">
        <v>3.3453537302957637E-4</v>
      </c>
      <c r="J168" s="13">
        <v>2.0389555189133046E-2</v>
      </c>
      <c r="K168" s="13">
        <v>-2.4391967431827866E-2</v>
      </c>
      <c r="L168" s="13">
        <v>-6.2933047278990184E-3</v>
      </c>
      <c r="M168" s="13">
        <v>-2.1931415518990471E-2</v>
      </c>
      <c r="N168" s="13">
        <v>-2.9779334839865168E-2</v>
      </c>
      <c r="O168" s="13">
        <v>-3.9769693744212686E-2</v>
      </c>
      <c r="P168" s="40">
        <v>-3.5685740077237177E-17</v>
      </c>
      <c r="Q168" s="16">
        <v>-4.9915234963418209E-2</v>
      </c>
      <c r="R168" s="16">
        <v>0.1090526197070299</v>
      </c>
      <c r="S168" s="16"/>
      <c r="T168" s="16"/>
      <c r="U168" s="11">
        <v>25</v>
      </c>
      <c r="V168" s="13">
        <v>3.9893598291488204E-2</v>
      </c>
      <c r="W168" s="12">
        <v>-4.9915234963418174E-2</v>
      </c>
      <c r="X168" s="12">
        <v>0.10905261970702994</v>
      </c>
      <c r="Y168" s="12">
        <v>0.15896785467044811</v>
      </c>
      <c r="Z168" s="11">
        <v>25</v>
      </c>
    </row>
    <row r="169" spans="1:26" x14ac:dyDescent="0.3">
      <c r="A169" s="11">
        <v>26</v>
      </c>
      <c r="B169" s="13">
        <v>-5.7174101929373888E-2</v>
      </c>
      <c r="C169" s="13">
        <v>0.17561839802190171</v>
      </c>
      <c r="D169" s="13">
        <v>2.9136335963889204E-2</v>
      </c>
      <c r="E169" s="13">
        <v>-4.2318402069619232E-2</v>
      </c>
      <c r="F169" s="13">
        <v>-6.057548818623415E-2</v>
      </c>
      <c r="G169" s="13">
        <v>-0.12814470075649464</v>
      </c>
      <c r="H169" s="13">
        <v>-2.0390003244926014E-2</v>
      </c>
      <c r="I169" s="13">
        <v>4.7904025076785484E-2</v>
      </c>
      <c r="J169" s="13">
        <v>-3.263295505767938E-2</v>
      </c>
      <c r="K169" s="13">
        <v>0.10472961478543485</v>
      </c>
      <c r="L169" s="13">
        <v>5.616587163152631E-2</v>
      </c>
      <c r="M169" s="13">
        <v>-0.28495440490932833</v>
      </c>
      <c r="N169" s="13">
        <v>0.12242953981602467</v>
      </c>
      <c r="O169" s="13">
        <v>9.0206270858091409E-2</v>
      </c>
      <c r="P169" s="40">
        <v>-1.4274296030894871E-16</v>
      </c>
      <c r="Q169" s="16">
        <v>-0.28495440490932833</v>
      </c>
      <c r="R169" s="16">
        <v>0.17561839802190171</v>
      </c>
      <c r="S169" s="16"/>
      <c r="T169" s="16"/>
      <c r="U169" s="11">
        <v>26</v>
      </c>
      <c r="V169" s="13">
        <v>0.11736349135456876</v>
      </c>
      <c r="W169" s="12">
        <v>-0.28495440490932816</v>
      </c>
      <c r="X169" s="12">
        <v>0.17561839802190185</v>
      </c>
      <c r="Y169" s="12">
        <v>0.46057280293123004</v>
      </c>
      <c r="Z169" s="11">
        <v>26</v>
      </c>
    </row>
    <row r="170" spans="1:26" x14ac:dyDescent="0.3">
      <c r="A170" s="11">
        <v>27</v>
      </c>
      <c r="B170" s="13">
        <v>-0.11056799489854141</v>
      </c>
      <c r="C170" s="13">
        <v>5.0666291376166628E-2</v>
      </c>
      <c r="D170" s="13">
        <v>2.1136473736732109E-2</v>
      </c>
      <c r="E170" s="13">
        <v>1.6324307177796094E-2</v>
      </c>
      <c r="F170" s="13">
        <v>5.1626277767591988E-2</v>
      </c>
      <c r="G170" s="13">
        <v>-2.3520850945474514E-2</v>
      </c>
      <c r="H170" s="13">
        <v>-0.19179134775031281</v>
      </c>
      <c r="I170" s="13">
        <v>1.4292125627164642E-2</v>
      </c>
      <c r="J170" s="13">
        <v>-0.16157360659293341</v>
      </c>
      <c r="K170" s="13">
        <v>-4.5061833700386078E-2</v>
      </c>
      <c r="L170" s="13">
        <v>-6.7511438763933951E-2</v>
      </c>
      <c r="M170" s="13">
        <v>0.33323369530433755</v>
      </c>
      <c r="N170" s="13">
        <v>0.12887459453373551</v>
      </c>
      <c r="O170" s="13">
        <v>-1.6126692871943016E-2</v>
      </c>
      <c r="P170" s="40">
        <v>-4.7580986769649563E-17</v>
      </c>
      <c r="Q170" s="16">
        <v>-0.19179134775031281</v>
      </c>
      <c r="R170" s="16">
        <v>0.33323369530433755</v>
      </c>
      <c r="S170" s="16"/>
      <c r="T170" s="16"/>
      <c r="U170" s="11">
        <v>27</v>
      </c>
      <c r="V170" s="13">
        <v>0.12899615307620832</v>
      </c>
      <c r="W170" s="12">
        <v>-0.19179134775031276</v>
      </c>
      <c r="X170" s="12">
        <v>0.33323369530433761</v>
      </c>
      <c r="Y170" s="12">
        <v>0.52502504305465036</v>
      </c>
      <c r="Z170" s="11">
        <v>27</v>
      </c>
    </row>
    <row r="171" spans="1:26" x14ac:dyDescent="0.3">
      <c r="A171" s="11">
        <v>28</v>
      </c>
      <c r="B171" s="13">
        <v>3.9415000713067805E-3</v>
      </c>
      <c r="C171" s="13">
        <v>-0.15900308029973353</v>
      </c>
      <c r="D171" s="13">
        <v>0.26257649515470938</v>
      </c>
      <c r="E171" s="13">
        <v>0.19190011088681302</v>
      </c>
      <c r="F171" s="13">
        <v>6.800601151891561E-2</v>
      </c>
      <c r="G171" s="13">
        <v>-7.4012631499282833E-2</v>
      </c>
      <c r="H171" s="13">
        <v>-0.11914712460697174</v>
      </c>
      <c r="I171" s="13">
        <v>-8.3084664569169187E-2</v>
      </c>
      <c r="J171" s="13">
        <v>-0.16556591763816608</v>
      </c>
      <c r="K171" s="13">
        <v>8.3936698237865315E-3</v>
      </c>
      <c r="L171" s="13">
        <v>-1.7223926395697697E-2</v>
      </c>
      <c r="M171" s="13">
        <v>-3.8803050202805167E-2</v>
      </c>
      <c r="N171" s="13">
        <v>-1.2556233909799541E-3</v>
      </c>
      <c r="O171" s="13">
        <v>0.12327823114727332</v>
      </c>
      <c r="P171" s="40">
        <v>-1.1102230246251565E-16</v>
      </c>
      <c r="Q171" s="16">
        <v>-0.16556591763816608</v>
      </c>
      <c r="R171" s="16">
        <v>0.26257649515470938</v>
      </c>
      <c r="S171" s="16"/>
      <c r="T171" s="16"/>
      <c r="U171" s="11">
        <v>28</v>
      </c>
      <c r="V171" s="13">
        <v>0.12611207937431113</v>
      </c>
      <c r="W171" s="12">
        <v>-0.16556591763816597</v>
      </c>
      <c r="X171" s="12">
        <v>0.26257649515470949</v>
      </c>
      <c r="Y171" s="12">
        <v>0.42814241279287546</v>
      </c>
      <c r="Z171" s="11">
        <v>28</v>
      </c>
    </row>
    <row r="172" spans="1:26" x14ac:dyDescent="0.3">
      <c r="A172" s="11">
        <v>29</v>
      </c>
      <c r="B172" s="13">
        <v>-3.3678090532633043E-2</v>
      </c>
      <c r="C172" s="13">
        <v>-0.26406165688446004</v>
      </c>
      <c r="D172" s="13">
        <v>-0.15310695279844233</v>
      </c>
      <c r="E172" s="13">
        <v>-0.26382466510325098</v>
      </c>
      <c r="F172" s="13">
        <v>-0.52905315330375524</v>
      </c>
      <c r="G172" s="13">
        <v>-0.12367759134382439</v>
      </c>
      <c r="H172" s="13">
        <v>0.50811491561344324</v>
      </c>
      <c r="I172" s="13">
        <v>-0.15818013745967763</v>
      </c>
      <c r="J172" s="13">
        <v>0.17268184121669039</v>
      </c>
      <c r="K172" s="13">
        <v>0.46052326104401997</v>
      </c>
      <c r="L172" s="13">
        <v>0.31729224617284046</v>
      </c>
      <c r="M172" s="13">
        <v>-0.17735214305422575</v>
      </c>
      <c r="N172" s="13">
        <v>0.22571130924279892</v>
      </c>
      <c r="O172" s="13">
        <v>1.8610817190472861E-2</v>
      </c>
      <c r="P172" s="40">
        <v>-2.5376526277146434E-16</v>
      </c>
      <c r="Q172" s="16">
        <v>-0.52905315330375524</v>
      </c>
      <c r="R172" s="16">
        <v>0.50811491561344324</v>
      </c>
      <c r="S172" s="16"/>
      <c r="T172" s="16"/>
      <c r="U172" s="11">
        <v>29</v>
      </c>
      <c r="V172" s="13">
        <v>0.29969521393472742</v>
      </c>
      <c r="W172" s="12">
        <v>-0.52905315330375502</v>
      </c>
      <c r="X172" s="12">
        <v>0.50811491561344346</v>
      </c>
      <c r="Y172" s="12">
        <v>1.0371680689171985</v>
      </c>
      <c r="Z172" s="11">
        <v>29</v>
      </c>
    </row>
    <row r="173" spans="1:26" x14ac:dyDescent="0.3">
      <c r="A173" s="11">
        <v>30</v>
      </c>
      <c r="B173" s="13">
        <v>-1.8111980921080573E-3</v>
      </c>
      <c r="C173" s="13">
        <v>1.7213542561349215E-2</v>
      </c>
      <c r="D173" s="13">
        <v>8.4966276600864421E-2</v>
      </c>
      <c r="E173" s="13">
        <v>-1.7352787943240022E-2</v>
      </c>
      <c r="F173" s="13">
        <v>0.10229557849386905</v>
      </c>
      <c r="G173" s="13">
        <v>0.12853260888926044</v>
      </c>
      <c r="H173" s="13">
        <v>1.5295129496584181E-4</v>
      </c>
      <c r="I173" s="13">
        <v>6.8872078771536227E-2</v>
      </c>
      <c r="J173" s="13">
        <v>-9.7870444767562681E-3</v>
      </c>
      <c r="K173" s="13">
        <v>-0.1103653937495167</v>
      </c>
      <c r="L173" s="13">
        <v>-0.13308576612653078</v>
      </c>
      <c r="M173" s="13">
        <v>2.4109131018376084E-2</v>
      </c>
      <c r="N173" s="13">
        <v>-0.10277109805997897</v>
      </c>
      <c r="O173" s="13">
        <v>-5.096887918208981E-2</v>
      </c>
      <c r="P173" s="40">
        <v>4.7580986769649563E-17</v>
      </c>
      <c r="Q173" s="16">
        <v>-0.13308576612653078</v>
      </c>
      <c r="R173" s="16">
        <v>0.12853260888926044</v>
      </c>
      <c r="S173" s="16"/>
      <c r="T173" s="16"/>
      <c r="U173" s="11">
        <v>30</v>
      </c>
      <c r="V173" s="13">
        <v>8.0037241530283007E-2</v>
      </c>
      <c r="W173" s="12">
        <v>-0.13308576612653084</v>
      </c>
      <c r="X173" s="12">
        <v>0.12853260888926038</v>
      </c>
      <c r="Y173" s="12">
        <v>0.26161837501579122</v>
      </c>
      <c r="Z173" s="11">
        <v>30</v>
      </c>
    </row>
    <row r="174" spans="1:26" x14ac:dyDescent="0.3">
      <c r="A174" s="11">
        <v>31</v>
      </c>
      <c r="B174" s="13">
        <v>0.62428559632702374</v>
      </c>
      <c r="C174" s="13">
        <v>-8.8326362989894491E-2</v>
      </c>
      <c r="D174" s="13">
        <v>0.27319413148034677</v>
      </c>
      <c r="E174" s="13">
        <v>0.18159960961898047</v>
      </c>
      <c r="F174" s="13">
        <v>-0.57996450605695538</v>
      </c>
      <c r="G174" s="13">
        <v>0.39831932297602446</v>
      </c>
      <c r="H174" s="13">
        <v>0.33768678722567902</v>
      </c>
      <c r="I174" s="13">
        <v>0.52084084975201339</v>
      </c>
      <c r="J174" s="13">
        <v>0.20385158841166984</v>
      </c>
      <c r="K174" s="13">
        <v>-0.73020200659838475</v>
      </c>
      <c r="L174" s="13">
        <v>-0.72160201666003676</v>
      </c>
      <c r="M174" s="13">
        <v>0.32061727167821008</v>
      </c>
      <c r="N174" s="13">
        <v>-0.30153782393417128</v>
      </c>
      <c r="O174" s="13">
        <v>-0.43876244123051622</v>
      </c>
      <c r="P174" s="40">
        <v>-7.9301644616082614E-16</v>
      </c>
      <c r="Q174" s="16">
        <v>-0.73020200659838475</v>
      </c>
      <c r="R174" s="16">
        <v>0.62428559632702374</v>
      </c>
      <c r="S174" s="16"/>
      <c r="T174" s="16"/>
      <c r="U174" s="11">
        <v>31</v>
      </c>
      <c r="V174" s="13">
        <v>0.46962874512588221</v>
      </c>
      <c r="W174" s="12">
        <v>-0.73020200659838397</v>
      </c>
      <c r="X174" s="12">
        <v>0.62428559632702452</v>
      </c>
      <c r="Y174" s="12">
        <v>1.3544876029254085</v>
      </c>
      <c r="Z174" s="11">
        <v>31</v>
      </c>
    </row>
    <row r="175" spans="1:26" x14ac:dyDescent="0.3">
      <c r="A175" s="11">
        <v>32</v>
      </c>
      <c r="B175" s="13">
        <v>-0.78223705939164656</v>
      </c>
      <c r="C175" s="13">
        <v>-0.61084975602742553</v>
      </c>
      <c r="D175" s="13">
        <v>0.7489840921291453</v>
      </c>
      <c r="E175" s="13">
        <v>0.7152134271748487</v>
      </c>
      <c r="F175" s="13">
        <v>0.41723237915646649</v>
      </c>
      <c r="G175" s="13">
        <v>0.24175691691705214</v>
      </c>
      <c r="H175" s="13">
        <v>5.6752674794324776E-2</v>
      </c>
      <c r="I175" s="13">
        <v>-0.46010426031360208</v>
      </c>
      <c r="J175" s="13">
        <v>0.16620431687272763</v>
      </c>
      <c r="K175" s="13">
        <v>-0.12505859965425259</v>
      </c>
      <c r="L175" s="13">
        <v>-0.25954572607908588</v>
      </c>
      <c r="M175" s="13">
        <v>0.53762704106891235</v>
      </c>
      <c r="N175" s="13">
        <v>-0.19734709850283938</v>
      </c>
      <c r="O175" s="13">
        <v>-0.44862834814462094</v>
      </c>
      <c r="P175" s="40">
        <v>3.1720657846433045E-16</v>
      </c>
      <c r="Q175" s="16">
        <v>-0.78223705939164656</v>
      </c>
      <c r="R175" s="16">
        <v>0.7489840921291453</v>
      </c>
      <c r="S175" s="16"/>
      <c r="T175" s="16"/>
      <c r="U175" s="11">
        <v>32</v>
      </c>
      <c r="V175" s="13">
        <v>0.49184654730941596</v>
      </c>
      <c r="W175" s="12">
        <v>-0.78223705939164689</v>
      </c>
      <c r="X175" s="12">
        <v>0.74898409212914496</v>
      </c>
      <c r="Y175" s="12">
        <v>1.5312211515207919</v>
      </c>
      <c r="Z175" s="11">
        <v>32</v>
      </c>
    </row>
    <row r="176" spans="1:26" x14ac:dyDescent="0.3">
      <c r="A176" s="11">
        <v>33</v>
      </c>
      <c r="B176" s="13">
        <v>0.12151629626010685</v>
      </c>
      <c r="C176" s="13">
        <v>-6.2053055082411213E-2</v>
      </c>
      <c r="D176" s="13">
        <v>0.26970236212604881</v>
      </c>
      <c r="E176" s="13">
        <v>0.28894130691906117</v>
      </c>
      <c r="F176" s="13">
        <v>-0.80999443411208283</v>
      </c>
      <c r="G176" s="13">
        <v>-0.29683844998910125</v>
      </c>
      <c r="H176" s="13">
        <v>0.31720767425596286</v>
      </c>
      <c r="I176" s="13">
        <v>0.18537023677044573</v>
      </c>
      <c r="J176" s="13">
        <v>-0.12334418144386028</v>
      </c>
      <c r="K176" s="13">
        <v>0.68864775369752085</v>
      </c>
      <c r="L176" s="13">
        <v>0.69031353945086327</v>
      </c>
      <c r="M176" s="13">
        <v>-0.48922729001831655</v>
      </c>
      <c r="N176" s="13">
        <v>-0.72914050098812933</v>
      </c>
      <c r="O176" s="13">
        <v>-5.1101257846097425E-2</v>
      </c>
      <c r="P176" s="40">
        <v>7.6129578831439301E-16</v>
      </c>
      <c r="Q176" s="16">
        <v>-0.80999443411208283</v>
      </c>
      <c r="R176" s="16">
        <v>0.69031353945086327</v>
      </c>
      <c r="S176" s="16"/>
      <c r="T176" s="16"/>
      <c r="U176" s="11">
        <v>33</v>
      </c>
      <c r="V176" s="13">
        <v>0.46356585835366471</v>
      </c>
      <c r="W176" s="12">
        <v>-0.80999443411208361</v>
      </c>
      <c r="X176" s="12">
        <v>0.69031353945086249</v>
      </c>
      <c r="Y176" s="12">
        <v>1.5003079735629461</v>
      </c>
      <c r="Z176" s="11">
        <v>33</v>
      </c>
    </row>
    <row r="177" spans="1:26" x14ac:dyDescent="0.3">
      <c r="A177" s="11">
        <v>34</v>
      </c>
      <c r="B177" s="13">
        <v>-6.8242342377892173E-2</v>
      </c>
      <c r="C177" s="13">
        <v>-9.1166632479239285E-2</v>
      </c>
      <c r="D177" s="13">
        <v>9.8744286787862956E-2</v>
      </c>
      <c r="E177" s="13">
        <v>0.15230999710576554</v>
      </c>
      <c r="F177" s="13">
        <v>0.41371618231435181</v>
      </c>
      <c r="G177" s="13">
        <v>-0.21849231176068651</v>
      </c>
      <c r="H177" s="13">
        <v>9.4211680183807545E-2</v>
      </c>
      <c r="I177" s="13">
        <v>-0.17996895669886781</v>
      </c>
      <c r="J177" s="13">
        <v>8.2140906316880757E-2</v>
      </c>
      <c r="K177" s="13">
        <v>2.2832454084221743E-2</v>
      </c>
      <c r="L177" s="13">
        <v>-8.0198116781558637E-2</v>
      </c>
      <c r="M177" s="13">
        <v>-7.0303626005762787E-2</v>
      </c>
      <c r="N177" s="13">
        <v>-3.5619956836409949E-2</v>
      </c>
      <c r="O177" s="13">
        <v>-0.11996356385246876</v>
      </c>
      <c r="P177" s="40">
        <v>3.1720657846433045E-16</v>
      </c>
      <c r="Q177" s="16">
        <v>-0.21849231176068651</v>
      </c>
      <c r="R177" s="16">
        <v>0.41371618231435181</v>
      </c>
      <c r="S177" s="16"/>
      <c r="T177" s="16"/>
      <c r="U177" s="11">
        <v>34</v>
      </c>
      <c r="V177" s="13">
        <v>0.16181295056572159</v>
      </c>
      <c r="W177" s="12">
        <v>-0.21849231176068681</v>
      </c>
      <c r="X177" s="12">
        <v>0.41371618231435148</v>
      </c>
      <c r="Y177" s="12">
        <v>0.63220849407503832</v>
      </c>
      <c r="Z177" s="11">
        <v>34</v>
      </c>
    </row>
    <row r="178" spans="1:26" x14ac:dyDescent="0.3">
      <c r="A178" s="11">
        <v>35</v>
      </c>
      <c r="B178" s="13">
        <v>-0.10792157395569846</v>
      </c>
      <c r="C178" s="13">
        <v>-0.10428481734891903</v>
      </c>
      <c r="D178" s="13">
        <v>5.4926451080652194E-2</v>
      </c>
      <c r="E178" s="13">
        <v>5.4890904301895471E-2</v>
      </c>
      <c r="F178" s="13">
        <v>0.13540374454721937</v>
      </c>
      <c r="G178" s="13">
        <v>-2.7089288001955092E-2</v>
      </c>
      <c r="H178" s="13">
        <v>-8.3468717775434964E-2</v>
      </c>
      <c r="I178" s="13">
        <v>5.878861344000641E-2</v>
      </c>
      <c r="J178" s="13">
        <v>-3.0503293614087656E-2</v>
      </c>
      <c r="K178" s="13">
        <v>3.819775962205374E-2</v>
      </c>
      <c r="L178" s="13">
        <v>3.1941594441421195E-2</v>
      </c>
      <c r="M178" s="13">
        <v>0.11081323504506013</v>
      </c>
      <c r="N178" s="13">
        <v>8.8432363896595589E-4</v>
      </c>
      <c r="O178" s="13">
        <v>-0.13257893542117816</v>
      </c>
      <c r="P178" s="40">
        <v>7.9301644616082612E-17</v>
      </c>
      <c r="Q178" s="16">
        <v>-0.13257893542117816</v>
      </c>
      <c r="R178" s="16">
        <v>0.13540374454721937</v>
      </c>
      <c r="S178" s="16"/>
      <c r="T178" s="16"/>
      <c r="U178" s="11">
        <v>35</v>
      </c>
      <c r="V178" s="13">
        <v>8.3808739016000833E-2</v>
      </c>
      <c r="W178" s="12">
        <v>-0.13257893542117824</v>
      </c>
      <c r="X178" s="12">
        <v>0.13540374454721929</v>
      </c>
      <c r="Y178" s="12">
        <v>0.26798267996839753</v>
      </c>
      <c r="Z178" s="11">
        <v>35</v>
      </c>
    </row>
    <row r="179" spans="1:26" x14ac:dyDescent="0.3">
      <c r="A179" s="11">
        <v>36</v>
      </c>
      <c r="B179" s="13">
        <v>-0.29536447124661036</v>
      </c>
      <c r="C179" s="13">
        <v>-0.51077995260815179</v>
      </c>
      <c r="D179" s="13">
        <v>3.7935984619729801E-2</v>
      </c>
      <c r="E179" s="13">
        <v>8.0328133736611296E-2</v>
      </c>
      <c r="F179" s="13">
        <v>-0.16980422587543109</v>
      </c>
      <c r="G179" s="13">
        <v>-9.7615349409278851E-2</v>
      </c>
      <c r="H179" s="13">
        <v>-0.40327790592621748</v>
      </c>
      <c r="I179" s="13">
        <v>-0.21488692971405365</v>
      </c>
      <c r="J179" s="13">
        <v>-0.35164643304997334</v>
      </c>
      <c r="K179" s="13">
        <v>0.44939770081625952</v>
      </c>
      <c r="L179" s="13">
        <v>0.42675496297440363</v>
      </c>
      <c r="M179" s="13">
        <v>0.60122320589209588</v>
      </c>
      <c r="N179" s="13">
        <v>0.2270920194106254</v>
      </c>
      <c r="O179" s="13">
        <v>0.22064326037998949</v>
      </c>
      <c r="P179" s="40">
        <v>-1.1102230246251565E-16</v>
      </c>
      <c r="Q179" s="16">
        <v>-0.51077995260815179</v>
      </c>
      <c r="R179" s="16">
        <v>0.60122320589209588</v>
      </c>
      <c r="S179" s="16"/>
      <c r="T179" s="16"/>
      <c r="U179" s="11">
        <v>36</v>
      </c>
      <c r="V179" s="13">
        <v>0.3478125771964794</v>
      </c>
      <c r="W179" s="12">
        <v>-0.51077995260815168</v>
      </c>
      <c r="X179" s="12">
        <v>0.60122320589209599</v>
      </c>
      <c r="Y179" s="12">
        <v>1.1120031585002477</v>
      </c>
      <c r="Z179" s="11">
        <v>36</v>
      </c>
    </row>
    <row r="180" spans="1:26" x14ac:dyDescent="0.3">
      <c r="A180" s="11">
        <v>37</v>
      </c>
      <c r="B180" s="13">
        <v>-0.43002138201898088</v>
      </c>
      <c r="C180" s="13">
        <v>-0.21116783907328651</v>
      </c>
      <c r="D180" s="13">
        <v>-0.57438393310934321</v>
      </c>
      <c r="E180" s="13">
        <v>-0.669977398578947</v>
      </c>
      <c r="F180" s="13">
        <v>0.42455495866379822</v>
      </c>
      <c r="G180" s="13">
        <v>0.22105141199763656</v>
      </c>
      <c r="H180" s="13">
        <v>-0.33568911289585257</v>
      </c>
      <c r="I180" s="13">
        <v>9.6601407326307953E-2</v>
      </c>
      <c r="J180" s="13">
        <v>-0.369188356059305</v>
      </c>
      <c r="K180" s="13">
        <v>0.35255576700097668</v>
      </c>
      <c r="L180" s="13">
        <v>0.63043210293893059</v>
      </c>
      <c r="M180" s="13">
        <v>-0.13064486215557292</v>
      </c>
      <c r="N180" s="13">
        <v>0.69932513384422146</v>
      </c>
      <c r="O180" s="13">
        <v>0.29655210211941574</v>
      </c>
      <c r="P180" s="40">
        <v>-6.3441315692866085E-17</v>
      </c>
      <c r="Q180" s="16">
        <v>-0.669977398578947</v>
      </c>
      <c r="R180" s="16">
        <v>0.69932513384422146</v>
      </c>
      <c r="S180" s="16"/>
      <c r="T180" s="16"/>
      <c r="U180" s="11">
        <v>37</v>
      </c>
      <c r="V180" s="13">
        <v>0.44820442058166643</v>
      </c>
      <c r="W180" s="12">
        <v>-0.66997739857894689</v>
      </c>
      <c r="X180" s="12">
        <v>0.69932513384422157</v>
      </c>
      <c r="Y180" s="12">
        <v>1.3693025324231685</v>
      </c>
      <c r="Z180" s="11">
        <v>37</v>
      </c>
    </row>
    <row r="181" spans="1:26" x14ac:dyDescent="0.3">
      <c r="A181" s="11">
        <v>38</v>
      </c>
      <c r="B181" s="13">
        <v>0.23548975503045799</v>
      </c>
      <c r="C181" s="13">
        <v>-7.9923851262053702E-3</v>
      </c>
      <c r="D181" s="13">
        <v>0.24176878784572775</v>
      </c>
      <c r="E181" s="13">
        <v>0.72841645093191154</v>
      </c>
      <c r="F181" s="13">
        <v>-0.13950917989498812</v>
      </c>
      <c r="G181" s="13">
        <v>8.0543399937268667E-2</v>
      </c>
      <c r="H181" s="13">
        <v>-0.76643852468305962</v>
      </c>
      <c r="I181" s="13">
        <v>-0.25607715426442734</v>
      </c>
      <c r="J181" s="13">
        <v>-0.6501827533161304</v>
      </c>
      <c r="K181" s="13">
        <v>-2.6855658324033804E-2</v>
      </c>
      <c r="L181" s="13">
        <v>0.21958929456542275</v>
      </c>
      <c r="M181" s="13">
        <v>-0.27481843149254903</v>
      </c>
      <c r="N181" s="13">
        <v>-0.2122552591089093</v>
      </c>
      <c r="O181" s="13">
        <v>0.82832165789950629</v>
      </c>
      <c r="P181" s="40">
        <v>-5.7097184123579483E-16</v>
      </c>
      <c r="Q181" s="16">
        <v>-0.76643852468305962</v>
      </c>
      <c r="R181" s="16">
        <v>0.82832165789950629</v>
      </c>
      <c r="S181" s="16"/>
      <c r="T181" s="16"/>
      <c r="U181" s="11">
        <v>38</v>
      </c>
      <c r="V181" s="13">
        <v>0.44737594575704942</v>
      </c>
      <c r="W181" s="12">
        <v>-0.76643852468305906</v>
      </c>
      <c r="X181" s="12">
        <v>0.82832165789950685</v>
      </c>
      <c r="Y181" s="12">
        <v>1.5947601825825659</v>
      </c>
      <c r="Z181" s="11">
        <v>38</v>
      </c>
    </row>
    <row r="182" spans="1:26" x14ac:dyDescent="0.3">
      <c r="A182" s="11">
        <v>39</v>
      </c>
      <c r="B182" s="13">
        <v>-0.43354326369953711</v>
      </c>
      <c r="C182" s="13">
        <v>-2.3541566220630195E-2</v>
      </c>
      <c r="D182" s="13">
        <v>0.48475857935248268</v>
      </c>
      <c r="E182" s="13">
        <v>3.6862147429622016E-2</v>
      </c>
      <c r="F182" s="13">
        <v>0.26463409102141888</v>
      </c>
      <c r="G182" s="13">
        <v>0.10826864237765843</v>
      </c>
      <c r="H182" s="13">
        <v>-0.35835720299549845</v>
      </c>
      <c r="I182" s="13">
        <v>-2.936274178831777E-2</v>
      </c>
      <c r="J182" s="13">
        <v>-0.34966146217677663</v>
      </c>
      <c r="K182" s="13">
        <v>0.1133962018298762</v>
      </c>
      <c r="L182" s="13">
        <v>0.13998551487203548</v>
      </c>
      <c r="M182" s="13">
        <v>5.2997061753461416E-3</v>
      </c>
      <c r="N182" s="13">
        <v>3.6705880549747771E-2</v>
      </c>
      <c r="O182" s="13">
        <v>4.5554732725778813E-3</v>
      </c>
      <c r="P182" s="40">
        <v>3.8064789415719651E-16</v>
      </c>
      <c r="Q182" s="16">
        <v>-0.43354326369953711</v>
      </c>
      <c r="R182" s="16">
        <v>0.48475857935248268</v>
      </c>
      <c r="S182" s="16"/>
      <c r="T182" s="16"/>
      <c r="U182" s="11">
        <v>39</v>
      </c>
      <c r="V182" s="13">
        <v>0.24682802539882703</v>
      </c>
      <c r="W182" s="12">
        <v>-0.4335432636995375</v>
      </c>
      <c r="X182" s="12">
        <v>0.48475857935248229</v>
      </c>
      <c r="Y182" s="12">
        <v>0.91830184305201978</v>
      </c>
      <c r="Z182" s="11">
        <v>39</v>
      </c>
    </row>
    <row r="183" spans="1:26" x14ac:dyDescent="0.3">
      <c r="A183" s="11">
        <v>40</v>
      </c>
      <c r="B183" s="13">
        <v>-1.2499650332356413</v>
      </c>
      <c r="C183" s="13">
        <v>-8.5699224674451457E-2</v>
      </c>
      <c r="D183" s="13">
        <v>0.25659715972188479</v>
      </c>
      <c r="E183" s="13">
        <v>1.2757126347051102</v>
      </c>
      <c r="F183" s="13">
        <v>1.3277104848290602</v>
      </c>
      <c r="G183" s="13">
        <v>0.22791869893831773</v>
      </c>
      <c r="H183" s="13">
        <v>0.53184947866397714</v>
      </c>
      <c r="I183" s="13">
        <v>-1.0457337787497689</v>
      </c>
      <c r="J183" s="13">
        <v>1.2782832438615817</v>
      </c>
      <c r="K183" s="13">
        <v>-0.77610394418981166</v>
      </c>
      <c r="L183" s="13">
        <v>-0.54239282328826377</v>
      </c>
      <c r="M183" s="13">
        <v>-0.46023887434187394</v>
      </c>
      <c r="N183" s="13">
        <v>-0.36415006384650539</v>
      </c>
      <c r="O183" s="13">
        <v>-0.37378795839363121</v>
      </c>
      <c r="P183" s="40">
        <v>-1.1419436824715897E-15</v>
      </c>
      <c r="Q183" s="16">
        <v>-1.2499650332356413</v>
      </c>
      <c r="R183" s="16">
        <v>1.3277104848290602</v>
      </c>
      <c r="S183" s="16"/>
      <c r="T183" s="16"/>
      <c r="U183" s="11">
        <v>40</v>
      </c>
      <c r="V183" s="13">
        <v>0.8534502250252386</v>
      </c>
      <c r="W183" s="12">
        <v>-1.2499650332356402</v>
      </c>
      <c r="X183" s="12">
        <v>1.3277104848290613</v>
      </c>
      <c r="Y183" s="12">
        <v>2.5776755180647015</v>
      </c>
      <c r="Z183" s="11">
        <v>40</v>
      </c>
    </row>
    <row r="185" spans="1:26" x14ac:dyDescent="0.3">
      <c r="A185" s="29" t="s">
        <v>36</v>
      </c>
      <c r="B185" s="5"/>
      <c r="C185" s="10" t="s">
        <v>5</v>
      </c>
      <c r="D185" s="10"/>
      <c r="E185" s="10" t="s">
        <v>6</v>
      </c>
      <c r="F185" s="10" t="s">
        <v>7</v>
      </c>
      <c r="G185" s="4" t="s">
        <v>8</v>
      </c>
      <c r="H185" s="10" t="s">
        <v>9</v>
      </c>
      <c r="I185" s="10" t="s">
        <v>10</v>
      </c>
      <c r="J185" s="10"/>
      <c r="K185" s="10" t="s">
        <v>11</v>
      </c>
      <c r="L185" s="7"/>
      <c r="M185" s="7" t="s">
        <v>13</v>
      </c>
      <c r="N185" s="7"/>
      <c r="O185" s="7"/>
      <c r="P185" s="37" t="s">
        <v>18</v>
      </c>
      <c r="Q185" s="6" t="s">
        <v>19</v>
      </c>
      <c r="R185" s="6" t="s">
        <v>20</v>
      </c>
      <c r="S185" s="6"/>
      <c r="T185" s="6"/>
      <c r="V185" s="7" t="s">
        <v>21</v>
      </c>
      <c r="W185" s="7" t="s">
        <v>22</v>
      </c>
      <c r="X185" s="7" t="s">
        <v>23</v>
      </c>
      <c r="Y185" s="7" t="s">
        <v>24</v>
      </c>
    </row>
    <row r="186" spans="1:26" x14ac:dyDescent="0.3">
      <c r="A186" s="11">
        <v>1</v>
      </c>
      <c r="B186" s="24"/>
      <c r="C186" s="9">
        <v>5.3759477819409867</v>
      </c>
      <c r="D186" s="9"/>
      <c r="E186" s="9">
        <v>-9.8624481596971645</v>
      </c>
      <c r="F186" s="9">
        <v>-3.518378809086395</v>
      </c>
      <c r="G186" s="9">
        <v>-3.4155385807404279</v>
      </c>
      <c r="H186" s="9">
        <v>3.4360354988601212</v>
      </c>
      <c r="I186" s="9">
        <v>5.5826344357541995</v>
      </c>
      <c r="J186" s="9"/>
      <c r="K186" s="9">
        <v>3.6107320400465235</v>
      </c>
      <c r="L186" s="9"/>
      <c r="M186" s="9">
        <v>-1.2089842070778321</v>
      </c>
      <c r="N186" s="9"/>
      <c r="O186" s="9"/>
      <c r="P186" s="40">
        <v>1.5265566588595902E-15</v>
      </c>
      <c r="Q186" s="16">
        <v>-9.8624481596971645</v>
      </c>
      <c r="R186" s="16">
        <v>5.5826344357541995</v>
      </c>
      <c r="S186" s="16"/>
      <c r="T186" s="16"/>
      <c r="U186" s="11">
        <v>1</v>
      </c>
      <c r="V186" s="13">
        <v>5.4469489148684014</v>
      </c>
      <c r="W186" s="12">
        <v>-9.8624481596971663</v>
      </c>
      <c r="X186" s="12">
        <v>5.5826344357541977</v>
      </c>
      <c r="Y186" s="12">
        <v>15.445082595451364</v>
      </c>
      <c r="Z186" s="11">
        <v>1</v>
      </c>
    </row>
    <row r="187" spans="1:26" x14ac:dyDescent="0.3">
      <c r="A187" s="11">
        <v>2</v>
      </c>
      <c r="B187" s="24"/>
      <c r="C187" s="9">
        <v>-4.2899427089528137</v>
      </c>
      <c r="D187" s="9"/>
      <c r="E187" s="9">
        <v>-2.6995919212410122</v>
      </c>
      <c r="F187" s="9">
        <v>-3.4104583104857222</v>
      </c>
      <c r="G187" s="9">
        <v>-0.48977580384108549</v>
      </c>
      <c r="H187" s="9">
        <v>12.356743668647248</v>
      </c>
      <c r="I187" s="9">
        <v>7.2817360747905528</v>
      </c>
      <c r="J187" s="9"/>
      <c r="K187" s="9">
        <v>2.3970032058153374</v>
      </c>
      <c r="L187" s="9"/>
      <c r="M187" s="9">
        <v>-11.145714204732473</v>
      </c>
      <c r="N187" s="9"/>
      <c r="O187" s="9"/>
      <c r="P187" s="40">
        <v>3.9968028886505635E-15</v>
      </c>
      <c r="Q187" s="16">
        <v>-11.145714204732473</v>
      </c>
      <c r="R187" s="16">
        <v>12.356743668647248</v>
      </c>
      <c r="S187" s="16"/>
      <c r="T187" s="16"/>
      <c r="U187" s="11">
        <v>2</v>
      </c>
      <c r="V187" s="13">
        <v>7.3021315388115138</v>
      </c>
      <c r="W187" s="12">
        <v>-11.145714204732476</v>
      </c>
      <c r="X187" s="12">
        <v>12.356743668647244</v>
      </c>
      <c r="Y187" s="12">
        <v>23.502457873379718</v>
      </c>
      <c r="Z187" s="11">
        <v>2</v>
      </c>
    </row>
    <row r="188" spans="1:26" x14ac:dyDescent="0.3">
      <c r="A188" s="11">
        <v>3</v>
      </c>
      <c r="B188" s="24"/>
      <c r="C188" s="9">
        <v>-6.6736390601088384</v>
      </c>
      <c r="D188" s="9"/>
      <c r="E188" s="9">
        <v>-8.7032628449348124</v>
      </c>
      <c r="F188" s="9">
        <v>3.2204561442624304</v>
      </c>
      <c r="G188" s="9">
        <v>-3.0771765087020913</v>
      </c>
      <c r="H188" s="9">
        <v>-5.6694499798460853</v>
      </c>
      <c r="I188" s="9">
        <v>-3.0460778484591238</v>
      </c>
      <c r="J188" s="9"/>
      <c r="K188" s="9">
        <v>14.624735135143929</v>
      </c>
      <c r="L188" s="9"/>
      <c r="M188" s="9">
        <v>9.3244149626444859</v>
      </c>
      <c r="N188" s="9"/>
      <c r="O188" s="9"/>
      <c r="P188" s="40">
        <v>-1.3322676295501878E-14</v>
      </c>
      <c r="Q188" s="16">
        <v>-8.7032628449348124</v>
      </c>
      <c r="R188" s="16">
        <v>14.624735135143929</v>
      </c>
      <c r="S188" s="16"/>
      <c r="T188" s="16"/>
      <c r="U188" s="11">
        <v>3</v>
      </c>
      <c r="V188" s="13">
        <v>8.3012343402051663</v>
      </c>
      <c r="W188" s="12">
        <v>-8.7032628449347982</v>
      </c>
      <c r="X188" s="12">
        <v>14.624735135143943</v>
      </c>
      <c r="Y188" s="12">
        <v>23.327997980078742</v>
      </c>
      <c r="Z188" s="11">
        <v>3</v>
      </c>
    </row>
    <row r="189" spans="1:26" x14ac:dyDescent="0.3">
      <c r="A189" s="11">
        <v>4</v>
      </c>
      <c r="B189" s="24"/>
      <c r="C189" s="9">
        <v>-23.717034487225071</v>
      </c>
      <c r="D189" s="9"/>
      <c r="E189" s="9">
        <v>18.551759447889079</v>
      </c>
      <c r="F189" s="9">
        <v>-1.794140728932577</v>
      </c>
      <c r="G189" s="9">
        <v>-17.610780194102922</v>
      </c>
      <c r="H189" s="9">
        <v>0.95143788833523313</v>
      </c>
      <c r="I189" s="9">
        <v>25.177716098028284</v>
      </c>
      <c r="J189" s="9"/>
      <c r="K189" s="9">
        <v>-2.4881371481507322</v>
      </c>
      <c r="L189" s="9"/>
      <c r="M189" s="9">
        <v>0.92917912415871973</v>
      </c>
      <c r="N189" s="9"/>
      <c r="O189" s="9"/>
      <c r="P189" s="40">
        <v>1.3322676295501878E-15</v>
      </c>
      <c r="Q189" s="16">
        <v>-23.717034487225071</v>
      </c>
      <c r="R189" s="16">
        <v>25.177716098028284</v>
      </c>
      <c r="S189" s="16"/>
      <c r="T189" s="16"/>
      <c r="U189" s="11">
        <v>4</v>
      </c>
      <c r="V189" s="13">
        <v>16.309072171918128</v>
      </c>
      <c r="W189" s="12">
        <v>-23.717034487225071</v>
      </c>
      <c r="X189" s="12">
        <v>25.177716098028284</v>
      </c>
      <c r="Y189" s="12">
        <v>48.894750585253355</v>
      </c>
      <c r="Z189" s="11">
        <v>4</v>
      </c>
    </row>
    <row r="190" spans="1:26" x14ac:dyDescent="0.3">
      <c r="A190" s="11">
        <v>5</v>
      </c>
      <c r="B190" s="24"/>
      <c r="C190" s="9">
        <v>-7.0831364306809199</v>
      </c>
      <c r="D190" s="9"/>
      <c r="E190" s="9">
        <v>22.443155684358583</v>
      </c>
      <c r="F190" s="9">
        <v>-5.9618438785743715</v>
      </c>
      <c r="G190" s="9">
        <v>-17.35757491562433</v>
      </c>
      <c r="H190" s="9">
        <v>20.070985569345332</v>
      </c>
      <c r="I190" s="9">
        <v>-3.931998620606751</v>
      </c>
      <c r="J190" s="9"/>
      <c r="K190" s="9">
        <v>-4.3381649179984515E-2</v>
      </c>
      <c r="L190" s="9"/>
      <c r="M190" s="9">
        <v>-8.1362057590375585</v>
      </c>
      <c r="N190" s="9"/>
      <c r="O190" s="9"/>
      <c r="P190" s="40">
        <v>0</v>
      </c>
      <c r="Q190" s="16">
        <v>-17.35757491562433</v>
      </c>
      <c r="R190" s="16">
        <v>22.443155684358583</v>
      </c>
      <c r="S190" s="16"/>
      <c r="T190" s="16"/>
      <c r="U190" s="11">
        <v>5</v>
      </c>
      <c r="V190" s="13">
        <v>14.016316253109165</v>
      </c>
      <c r="W190" s="12">
        <v>-17.35757491562433</v>
      </c>
      <c r="X190" s="12">
        <v>22.443155684358583</v>
      </c>
      <c r="Y190" s="12">
        <v>39.800730599982913</v>
      </c>
      <c r="Z190" s="11">
        <v>5</v>
      </c>
    </row>
    <row r="191" spans="1:26" x14ac:dyDescent="0.3">
      <c r="A191" s="11">
        <v>6</v>
      </c>
      <c r="B191" s="24"/>
      <c r="C191" s="9">
        <v>12.174020744060115</v>
      </c>
      <c r="D191" s="9"/>
      <c r="E191" s="9">
        <v>-20.474921611130206</v>
      </c>
      <c r="F191" s="9">
        <v>10.611377448775022</v>
      </c>
      <c r="G191" s="9">
        <v>3.9912203068944248</v>
      </c>
      <c r="H191" s="9">
        <v>8.0566438750380343</v>
      </c>
      <c r="I191" s="9">
        <v>4.5693433651573194</v>
      </c>
      <c r="J191" s="9"/>
      <c r="K191" s="9">
        <v>-4.9750276111676657</v>
      </c>
      <c r="L191" s="9"/>
      <c r="M191" s="9">
        <v>-13.952656517627052</v>
      </c>
      <c r="N191" s="9"/>
      <c r="O191" s="9"/>
      <c r="P191" s="40">
        <v>0</v>
      </c>
      <c r="Q191" s="16">
        <v>-20.474921611130206</v>
      </c>
      <c r="R191" s="16">
        <v>12.174020744060115</v>
      </c>
      <c r="S191" s="16"/>
      <c r="T191" s="16"/>
      <c r="U191" s="11">
        <v>6</v>
      </c>
      <c r="V191" s="13">
        <v>11.959313763792915</v>
      </c>
      <c r="W191" s="12">
        <v>-20.474921611130206</v>
      </c>
      <c r="X191" s="12">
        <v>12.174020744060115</v>
      </c>
      <c r="Y191" s="12">
        <v>32.648942355190322</v>
      </c>
      <c r="Z191" s="11">
        <v>6</v>
      </c>
    </row>
    <row r="192" spans="1:26" x14ac:dyDescent="0.3">
      <c r="A192" s="11">
        <v>7</v>
      </c>
      <c r="B192" s="24"/>
      <c r="C192" s="9">
        <v>18.607585187172415</v>
      </c>
      <c r="D192" s="9"/>
      <c r="E192" s="9">
        <v>-26.176780231977041</v>
      </c>
      <c r="F192" s="9">
        <v>14.552647041386162</v>
      </c>
      <c r="G192" s="9">
        <v>6.4440596710642302</v>
      </c>
      <c r="H192" s="9">
        <v>-1.8578655001714124</v>
      </c>
      <c r="I192" s="9">
        <v>16.919101724570236</v>
      </c>
      <c r="J192" s="9"/>
      <c r="K192" s="9">
        <v>-18.725944169269219</v>
      </c>
      <c r="L192" s="9"/>
      <c r="M192" s="9">
        <v>-9.7628037227753719</v>
      </c>
      <c r="N192" s="9"/>
      <c r="O192" s="9"/>
      <c r="P192" s="40">
        <v>0</v>
      </c>
      <c r="Q192" s="16">
        <v>-26.176780231977041</v>
      </c>
      <c r="R192" s="16">
        <v>18.607585187172415</v>
      </c>
      <c r="S192" s="16"/>
      <c r="T192" s="16"/>
      <c r="U192" s="11">
        <v>7</v>
      </c>
      <c r="V192" s="13">
        <v>16.989292761323071</v>
      </c>
      <c r="W192" s="12">
        <v>-26.176780231977041</v>
      </c>
      <c r="X192" s="12">
        <v>18.607585187172415</v>
      </c>
      <c r="Y192" s="12">
        <v>44.784365419149452</v>
      </c>
      <c r="Z192" s="11">
        <v>7</v>
      </c>
    </row>
    <row r="193" spans="1:26" x14ac:dyDescent="0.3">
      <c r="A193" s="11">
        <v>8</v>
      </c>
      <c r="B193" s="24"/>
      <c r="C193" s="9">
        <v>-7.0594832505497376</v>
      </c>
      <c r="D193" s="9"/>
      <c r="E193" s="9">
        <v>-10.359094694576868</v>
      </c>
      <c r="F193" s="9">
        <v>27.180459707813309</v>
      </c>
      <c r="G193" s="9">
        <v>-19.821274365492503</v>
      </c>
      <c r="H193" s="9">
        <v>-10.250727844873524</v>
      </c>
      <c r="I193" s="9">
        <v>6.1796001381220229</v>
      </c>
      <c r="J193" s="9"/>
      <c r="K193" s="9">
        <v>4.0266056577282345</v>
      </c>
      <c r="L193" s="9"/>
      <c r="M193" s="9">
        <v>10.103914651828909</v>
      </c>
      <c r="N193" s="9"/>
      <c r="O193" s="9"/>
      <c r="P193" s="40">
        <v>-1.9761969838327786E-14</v>
      </c>
      <c r="Q193" s="16">
        <v>-19.821274365492503</v>
      </c>
      <c r="R193" s="16">
        <v>27.180459707813309</v>
      </c>
      <c r="S193" s="16"/>
      <c r="T193" s="16"/>
      <c r="U193" s="11">
        <v>8</v>
      </c>
      <c r="V193" s="13">
        <v>14.882276024506616</v>
      </c>
      <c r="W193" s="12">
        <v>-19.821274365492481</v>
      </c>
      <c r="X193" s="12">
        <v>27.180459707813331</v>
      </c>
      <c r="Y193" s="12">
        <v>47.001734073305812</v>
      </c>
      <c r="Z193" s="11">
        <v>8</v>
      </c>
    </row>
    <row r="194" spans="1:26" x14ac:dyDescent="0.3">
      <c r="A194" s="11">
        <v>9</v>
      </c>
      <c r="B194" s="24"/>
      <c r="C194" s="9">
        <v>-8.3483459498251129</v>
      </c>
      <c r="D194" s="9"/>
      <c r="E194" s="9">
        <v>-0.32753239174708904</v>
      </c>
      <c r="F194" s="9">
        <v>14.565183082554087</v>
      </c>
      <c r="G194" s="9">
        <v>4.7493058739022587</v>
      </c>
      <c r="H194" s="9">
        <v>-0.8614129006005744</v>
      </c>
      <c r="I194" s="9">
        <v>-3.9529168827537675</v>
      </c>
      <c r="J194" s="9"/>
      <c r="K194" s="9">
        <v>-9.7337171266533886</v>
      </c>
      <c r="L194" s="9"/>
      <c r="M194" s="9">
        <v>3.9094362951234323</v>
      </c>
      <c r="N194" s="9"/>
      <c r="O194" s="9"/>
      <c r="P194" s="40">
        <v>-1.9373391779708982E-14</v>
      </c>
      <c r="Q194" s="16">
        <v>-9.7337171266533886</v>
      </c>
      <c r="R194" s="16">
        <v>14.565183082554087</v>
      </c>
      <c r="S194" s="16"/>
      <c r="T194" s="16"/>
      <c r="U194" s="11">
        <v>9</v>
      </c>
      <c r="V194" s="13">
        <v>7.8458282581293028</v>
      </c>
      <c r="W194" s="12">
        <v>-9.7337171266533691</v>
      </c>
      <c r="X194" s="12">
        <v>14.565183082554107</v>
      </c>
      <c r="Y194" s="12">
        <v>24.298900209207474</v>
      </c>
      <c r="Z194" s="11">
        <v>9</v>
      </c>
    </row>
    <row r="195" spans="1:26" x14ac:dyDescent="0.3">
      <c r="A195" s="11">
        <v>10</v>
      </c>
      <c r="B195" s="24"/>
      <c r="C195" s="9">
        <v>-10.485041534138952</v>
      </c>
      <c r="D195" s="9"/>
      <c r="E195" s="9">
        <v>-27.530530120512026</v>
      </c>
      <c r="F195" s="9">
        <v>1.924643503945717</v>
      </c>
      <c r="G195" s="9">
        <v>17.494192625763766</v>
      </c>
      <c r="H195" s="9">
        <v>5.3609012935867622</v>
      </c>
      <c r="I195" s="9">
        <v>18.333685845787322</v>
      </c>
      <c r="J195" s="9"/>
      <c r="K195" s="9">
        <v>9.1100082858100073</v>
      </c>
      <c r="L195" s="9"/>
      <c r="M195" s="9">
        <v>-14.207859900242511</v>
      </c>
      <c r="N195" s="9"/>
      <c r="O195" s="9"/>
      <c r="P195" s="40">
        <v>1.0880185641326534E-14</v>
      </c>
      <c r="Q195" s="16">
        <v>-27.530530120512026</v>
      </c>
      <c r="R195" s="16">
        <v>18.333685845787322</v>
      </c>
      <c r="S195" s="16"/>
      <c r="T195" s="16"/>
      <c r="U195" s="11">
        <v>10</v>
      </c>
      <c r="V195" s="13">
        <v>16.156980120137796</v>
      </c>
      <c r="W195" s="12">
        <v>-27.530530120512037</v>
      </c>
      <c r="X195" s="12">
        <v>18.333685845787311</v>
      </c>
      <c r="Y195" s="12">
        <v>45.864215966299348</v>
      </c>
      <c r="Z195" s="11">
        <v>10</v>
      </c>
    </row>
    <row r="196" spans="1:26" x14ac:dyDescent="0.3">
      <c r="A196" s="11">
        <v>11</v>
      </c>
      <c r="B196" s="24"/>
      <c r="C196" s="9">
        <v>14.592673686681968</v>
      </c>
      <c r="D196" s="9"/>
      <c r="E196" s="9">
        <v>7.8567193612717867</v>
      </c>
      <c r="F196" s="9">
        <v>-15.172036920455808</v>
      </c>
      <c r="G196" s="9">
        <v>6.5390427537326978</v>
      </c>
      <c r="H196" s="9">
        <v>8.8407539665317927</v>
      </c>
      <c r="I196" s="9">
        <v>-2.4787245382122074</v>
      </c>
      <c r="J196" s="9"/>
      <c r="K196" s="9">
        <v>-4.7927874007785567</v>
      </c>
      <c r="L196" s="9"/>
      <c r="M196" s="9">
        <v>-15.385640908771611</v>
      </c>
      <c r="N196" s="9"/>
      <c r="O196" s="9"/>
      <c r="P196" s="40">
        <v>7.7715611723760958E-15</v>
      </c>
      <c r="Q196" s="16">
        <v>-15.385640908771611</v>
      </c>
      <c r="R196" s="16">
        <v>14.592673686681968</v>
      </c>
      <c r="S196" s="16"/>
      <c r="T196" s="16"/>
      <c r="U196" s="11">
        <v>11</v>
      </c>
      <c r="V196" s="13">
        <v>11.285994558202232</v>
      </c>
      <c r="W196" s="12">
        <v>-15.385640908771618</v>
      </c>
      <c r="X196" s="12">
        <v>14.592673686681961</v>
      </c>
      <c r="Y196" s="12">
        <v>29.978314595453579</v>
      </c>
      <c r="Z196" s="11">
        <v>11</v>
      </c>
    </row>
    <row r="197" spans="1:26" x14ac:dyDescent="0.3">
      <c r="A197" s="11">
        <v>12</v>
      </c>
      <c r="B197" s="24"/>
      <c r="C197" s="9">
        <v>6.0174500530130759</v>
      </c>
      <c r="D197" s="9"/>
      <c r="E197" s="9">
        <v>-19.832331619792189</v>
      </c>
      <c r="F197" s="9">
        <v>5.9099842583983087</v>
      </c>
      <c r="G197" s="9">
        <v>-20.178106882174283</v>
      </c>
      <c r="H197" s="9">
        <v>9.813004083305465</v>
      </c>
      <c r="I197" s="9">
        <v>12.016143431231988</v>
      </c>
      <c r="J197" s="9"/>
      <c r="K197" s="9">
        <v>4.8554422035049614</v>
      </c>
      <c r="L197" s="9"/>
      <c r="M197" s="9">
        <v>1.3984144725128165</v>
      </c>
      <c r="N197" s="9"/>
      <c r="O197" s="9"/>
      <c r="P197" s="40">
        <v>1.8013368574543165E-14</v>
      </c>
      <c r="Q197" s="16">
        <v>-20.178106882174283</v>
      </c>
      <c r="R197" s="16">
        <v>12.016143431231988</v>
      </c>
      <c r="S197" s="16"/>
      <c r="T197" s="16"/>
      <c r="U197" s="11">
        <v>12</v>
      </c>
      <c r="V197" s="13">
        <v>12.749390058398317</v>
      </c>
      <c r="W197" s="12">
        <v>-20.178106882174301</v>
      </c>
      <c r="X197" s="12">
        <v>12.016143431231971</v>
      </c>
      <c r="Y197" s="12">
        <v>32.194250313406272</v>
      </c>
      <c r="Z197" s="11">
        <v>12</v>
      </c>
    </row>
    <row r="198" spans="1:26" x14ac:dyDescent="0.3">
      <c r="A198" s="11">
        <v>13</v>
      </c>
      <c r="B198" s="24"/>
      <c r="C198" s="9">
        <v>16.004533836543562</v>
      </c>
      <c r="D198" s="9"/>
      <c r="E198" s="9">
        <v>-27.900424863857314</v>
      </c>
      <c r="F198" s="9">
        <v>2.8232092762144103</v>
      </c>
      <c r="G198" s="9">
        <v>9.7870048013134987</v>
      </c>
      <c r="H198" s="9">
        <v>-7.6099135328351553</v>
      </c>
      <c r="I198" s="9">
        <v>13.223730340409242</v>
      </c>
      <c r="J198" s="9"/>
      <c r="K198" s="9">
        <v>-6.7817038047055131</v>
      </c>
      <c r="L198" s="9"/>
      <c r="M198" s="9">
        <v>0.45356394691728386</v>
      </c>
      <c r="N198" s="9"/>
      <c r="O198" s="9"/>
      <c r="P198" s="40">
        <v>1.7486012637846216E-15</v>
      </c>
      <c r="Q198" s="16">
        <v>-27.900424863857314</v>
      </c>
      <c r="R198" s="16">
        <v>16.004533836543562</v>
      </c>
      <c r="S198" s="16"/>
      <c r="T198" s="16"/>
      <c r="U198" s="11">
        <v>13</v>
      </c>
      <c r="V198" s="13">
        <v>14.229294929570171</v>
      </c>
      <c r="W198" s="12">
        <v>-27.900424863857314</v>
      </c>
      <c r="X198" s="12">
        <v>16.004533836543562</v>
      </c>
      <c r="Y198" s="12">
        <v>43.904958700400876</v>
      </c>
      <c r="Z198" s="11">
        <v>13</v>
      </c>
    </row>
    <row r="199" spans="1:26" x14ac:dyDescent="0.3">
      <c r="A199" s="11">
        <v>14</v>
      </c>
      <c r="B199" s="24"/>
      <c r="C199" s="9">
        <v>-7.8216173885616591</v>
      </c>
      <c r="D199" s="9"/>
      <c r="E199" s="9">
        <v>-8.4205850095199146</v>
      </c>
      <c r="F199" s="9">
        <v>-4.3537961079739169</v>
      </c>
      <c r="G199" s="9">
        <v>16.007402938749738</v>
      </c>
      <c r="H199" s="9">
        <v>16.423711158084515</v>
      </c>
      <c r="I199" s="9">
        <v>-3.737771848566882</v>
      </c>
      <c r="J199" s="9"/>
      <c r="K199" s="9">
        <v>-10.790915671324102</v>
      </c>
      <c r="L199" s="9"/>
      <c r="M199" s="9">
        <v>2.6935719291120699</v>
      </c>
      <c r="N199" s="9"/>
      <c r="O199" s="9"/>
      <c r="P199" s="40">
        <v>-1.9040324872321435E-14</v>
      </c>
      <c r="Q199" s="16">
        <v>-10.790915671324102</v>
      </c>
      <c r="R199" s="16">
        <v>16.423711158084515</v>
      </c>
      <c r="S199" s="16"/>
      <c r="T199" s="16"/>
      <c r="U199" s="11">
        <v>14</v>
      </c>
      <c r="V199" s="13">
        <v>10.788120829531247</v>
      </c>
      <c r="W199" s="12">
        <v>-10.790915671324083</v>
      </c>
      <c r="X199" s="12">
        <v>16.423711158084533</v>
      </c>
      <c r="Y199" s="12">
        <v>27.214626829408616</v>
      </c>
      <c r="Z199" s="11">
        <v>14</v>
      </c>
    </row>
    <row r="200" spans="1:26" x14ac:dyDescent="0.3">
      <c r="A200" s="11">
        <v>15</v>
      </c>
      <c r="B200" s="24"/>
      <c r="C200" s="9">
        <v>5.631381266270175</v>
      </c>
      <c r="D200" s="9"/>
      <c r="E200" s="9">
        <v>-27.98904616485769</v>
      </c>
      <c r="F200" s="9">
        <v>-5.0474770966439202</v>
      </c>
      <c r="G200" s="9">
        <v>2.5748911191939876</v>
      </c>
      <c r="H200" s="9">
        <v>22.155956425803023</v>
      </c>
      <c r="I200" s="9">
        <v>29.227851585813003</v>
      </c>
      <c r="J200" s="9"/>
      <c r="K200" s="9">
        <v>-20.69153270306537</v>
      </c>
      <c r="L200" s="9"/>
      <c r="M200" s="9">
        <v>-5.8620244325132687</v>
      </c>
      <c r="N200" s="9"/>
      <c r="O200" s="9"/>
      <c r="P200" s="40">
        <v>-7.4384942649885488E-15</v>
      </c>
      <c r="Q200" s="16">
        <v>-27.98904616485769</v>
      </c>
      <c r="R200" s="16">
        <v>29.227851585813003</v>
      </c>
      <c r="S200" s="16"/>
      <c r="T200" s="16"/>
      <c r="U200" s="11">
        <v>15</v>
      </c>
      <c r="V200" s="13">
        <v>19.474755890695608</v>
      </c>
      <c r="W200" s="12">
        <v>-27.989046164857683</v>
      </c>
      <c r="X200" s="12">
        <v>29.22785158581301</v>
      </c>
      <c r="Y200" s="12">
        <v>57.216897750670697</v>
      </c>
      <c r="Z200" s="11">
        <v>15</v>
      </c>
    </row>
    <row r="201" spans="1:26" x14ac:dyDescent="0.3">
      <c r="A201" s="11">
        <v>16</v>
      </c>
      <c r="B201" s="24"/>
      <c r="C201" s="9">
        <v>11.362351442386343</v>
      </c>
      <c r="D201" s="9"/>
      <c r="E201" s="9">
        <v>-23.916893033758107</v>
      </c>
      <c r="F201" s="9">
        <v>-11.459759486114919</v>
      </c>
      <c r="G201" s="9">
        <v>-19.527738243226434</v>
      </c>
      <c r="H201" s="9">
        <v>12.099225843274802</v>
      </c>
      <c r="I201" s="9">
        <v>24.387669872943913</v>
      </c>
      <c r="J201" s="9"/>
      <c r="K201" s="9">
        <v>7.934458573616519</v>
      </c>
      <c r="L201" s="9"/>
      <c r="M201" s="9">
        <v>-0.87931496912210549</v>
      </c>
      <c r="N201" s="9"/>
      <c r="O201" s="9"/>
      <c r="P201" s="40">
        <v>1.6237011735142914E-15</v>
      </c>
      <c r="Q201" s="16">
        <v>-23.916893033758107</v>
      </c>
      <c r="R201" s="16">
        <v>24.387669872943913</v>
      </c>
      <c r="S201" s="16"/>
      <c r="T201" s="16"/>
      <c r="U201" s="11">
        <v>16</v>
      </c>
      <c r="V201" s="13">
        <v>16.981746446336849</v>
      </c>
      <c r="W201" s="12">
        <v>-23.916893033758107</v>
      </c>
      <c r="X201" s="12">
        <v>24.387669872943913</v>
      </c>
      <c r="Y201" s="12">
        <v>48.304562906702017</v>
      </c>
      <c r="Z201" s="11">
        <v>16</v>
      </c>
    </row>
    <row r="202" spans="1:26" x14ac:dyDescent="0.3">
      <c r="A202" s="11">
        <v>17</v>
      </c>
      <c r="B202" s="24"/>
      <c r="C202" s="9">
        <v>-0.86176465241639377</v>
      </c>
      <c r="D202" s="9"/>
      <c r="E202" s="9">
        <v>-3.2519047797284708</v>
      </c>
      <c r="F202" s="9">
        <v>0.12287090885844693</v>
      </c>
      <c r="G202" s="9">
        <v>11.734506217303094</v>
      </c>
      <c r="H202" s="9">
        <v>-2.0647734704977765</v>
      </c>
      <c r="I202" s="9">
        <v>5.2692542621948686</v>
      </c>
      <c r="J202" s="9"/>
      <c r="K202" s="9">
        <v>2.219622312471492</v>
      </c>
      <c r="L202" s="9"/>
      <c r="M202" s="9">
        <v>-13.167810798185172</v>
      </c>
      <c r="N202" s="9"/>
      <c r="O202" s="9"/>
      <c r="P202" s="40">
        <v>1.0880185641326534E-14</v>
      </c>
      <c r="Q202" s="16">
        <v>-13.167810798185172</v>
      </c>
      <c r="R202" s="16">
        <v>11.734506217303094</v>
      </c>
      <c r="S202" s="16"/>
      <c r="T202" s="16"/>
      <c r="U202" s="11">
        <v>17</v>
      </c>
      <c r="V202" s="13">
        <v>7.165169231654092</v>
      </c>
      <c r="W202" s="12">
        <v>-13.167810798185183</v>
      </c>
      <c r="X202" s="12">
        <v>11.734506217303084</v>
      </c>
      <c r="Y202" s="12">
        <v>24.902317015488265</v>
      </c>
      <c r="Z202" s="11">
        <v>17</v>
      </c>
    </row>
    <row r="203" spans="1:26" x14ac:dyDescent="0.3">
      <c r="A203" s="11">
        <v>18</v>
      </c>
      <c r="B203" s="24"/>
      <c r="C203" s="9">
        <v>-5.8196000706726636</v>
      </c>
      <c r="D203" s="9"/>
      <c r="E203" s="9">
        <v>21.404378597965696</v>
      </c>
      <c r="F203" s="9">
        <v>-0.2200032853787387</v>
      </c>
      <c r="G203" s="9">
        <v>-15.6702227130459</v>
      </c>
      <c r="H203" s="9">
        <v>5.0341630992003941</v>
      </c>
      <c r="I203" s="9">
        <v>1.9217826702459477</v>
      </c>
      <c r="J203" s="9"/>
      <c r="K203" s="9">
        <v>5.7974751453319566</v>
      </c>
      <c r="L203" s="9"/>
      <c r="M203" s="9">
        <v>-12.447973443646637</v>
      </c>
      <c r="N203" s="9"/>
      <c r="O203" s="9"/>
      <c r="P203" s="40">
        <v>6.8833827526759706E-15</v>
      </c>
      <c r="Q203" s="16">
        <v>-15.6702227130459</v>
      </c>
      <c r="R203" s="16">
        <v>21.404378597965696</v>
      </c>
      <c r="S203" s="16"/>
      <c r="T203" s="16"/>
      <c r="U203" s="11">
        <v>18</v>
      </c>
      <c r="V203" s="13">
        <v>11.681598821132225</v>
      </c>
      <c r="W203" s="12">
        <v>-15.670222713045908</v>
      </c>
      <c r="X203" s="12">
        <v>21.404378597965689</v>
      </c>
      <c r="Y203" s="12">
        <v>37.074601311011598</v>
      </c>
      <c r="Z203" s="11">
        <v>18</v>
      </c>
    </row>
    <row r="204" spans="1:26" x14ac:dyDescent="0.3">
      <c r="A204" s="11">
        <v>19</v>
      </c>
      <c r="B204" s="24"/>
      <c r="C204" s="9">
        <v>7.9344935400459171</v>
      </c>
      <c r="D204" s="9"/>
      <c r="E204" s="9">
        <v>-10.320965709815798</v>
      </c>
      <c r="F204" s="9">
        <v>15.898187605795529</v>
      </c>
      <c r="G204" s="9">
        <v>-2.7470304046717295</v>
      </c>
      <c r="H204" s="9">
        <v>-10.858688442778879</v>
      </c>
      <c r="I204" s="9">
        <v>3.9017770271177081</v>
      </c>
      <c r="J204" s="9"/>
      <c r="K204" s="9">
        <v>-0.28175917954892643</v>
      </c>
      <c r="L204" s="9"/>
      <c r="M204" s="9">
        <v>-3.526014436143885</v>
      </c>
      <c r="N204" s="9"/>
      <c r="O204" s="9"/>
      <c r="P204" s="40">
        <v>-7.9936057773011271E-15</v>
      </c>
      <c r="Q204" s="16">
        <v>-10.858688442778879</v>
      </c>
      <c r="R204" s="16">
        <v>15.898187605795529</v>
      </c>
      <c r="S204" s="16"/>
      <c r="T204" s="16"/>
      <c r="U204" s="11">
        <v>19</v>
      </c>
      <c r="V204" s="13">
        <v>9.0666123049612537</v>
      </c>
      <c r="W204" s="12">
        <v>-10.85868844277887</v>
      </c>
      <c r="X204" s="12">
        <v>15.898187605795538</v>
      </c>
      <c r="Y204" s="12">
        <v>26.756876048574409</v>
      </c>
      <c r="Z204" s="11">
        <v>19</v>
      </c>
    </row>
    <row r="205" spans="1:26" x14ac:dyDescent="0.3">
      <c r="A205" s="11">
        <v>20</v>
      </c>
      <c r="B205" s="24"/>
      <c r="C205" s="9">
        <v>12.948587026022961</v>
      </c>
      <c r="D205" s="9"/>
      <c r="E205" s="9">
        <v>-12.000712022834842</v>
      </c>
      <c r="F205" s="9">
        <v>-20.220325202895406</v>
      </c>
      <c r="G205" s="9">
        <v>-14.995804749631098</v>
      </c>
      <c r="H205" s="9">
        <v>14.791078410566397</v>
      </c>
      <c r="I205" s="9">
        <v>17.419023353509559</v>
      </c>
      <c r="J205" s="9"/>
      <c r="K205" s="9">
        <v>18.254831182488925</v>
      </c>
      <c r="L205" s="9"/>
      <c r="M205" s="9">
        <v>-16.196677997226647</v>
      </c>
      <c r="N205" s="9"/>
      <c r="O205" s="9"/>
      <c r="P205" s="40">
        <v>-1.865174681370263E-14</v>
      </c>
      <c r="Q205" s="16">
        <v>-20.220325202895406</v>
      </c>
      <c r="R205" s="16">
        <v>18.254831182488925</v>
      </c>
      <c r="S205" s="16"/>
      <c r="T205" s="16"/>
      <c r="U205" s="11">
        <v>20</v>
      </c>
      <c r="V205" s="13">
        <v>17.168028097143079</v>
      </c>
      <c r="W205" s="12">
        <v>-20.220325202895388</v>
      </c>
      <c r="X205" s="12">
        <v>18.254831182488942</v>
      </c>
      <c r="Y205" s="12">
        <v>38.475156385384331</v>
      </c>
      <c r="Z205" s="11">
        <v>20</v>
      </c>
    </row>
    <row r="206" spans="1:26" x14ac:dyDescent="0.3">
      <c r="A206" s="11">
        <v>21</v>
      </c>
      <c r="B206" s="24"/>
      <c r="C206" s="9">
        <v>5.6057280570379504</v>
      </c>
      <c r="D206" s="9"/>
      <c r="E206" s="9">
        <v>-15.292772133239021</v>
      </c>
      <c r="F206" s="9">
        <v>8.3023572701452828</v>
      </c>
      <c r="G206" s="9">
        <v>-0.67358546265088215</v>
      </c>
      <c r="H206" s="9">
        <v>6.8201411992568879</v>
      </c>
      <c r="I206" s="9">
        <v>14.16199850105585</v>
      </c>
      <c r="J206" s="9"/>
      <c r="K206" s="9">
        <v>-1.5504308769423438</v>
      </c>
      <c r="L206" s="9"/>
      <c r="M206" s="9">
        <v>-17.373436554663687</v>
      </c>
      <c r="N206" s="9"/>
      <c r="O206" s="9"/>
      <c r="P206" s="40">
        <v>4.8849813083506888E-15</v>
      </c>
      <c r="Q206" s="16">
        <v>-17.373436554663687</v>
      </c>
      <c r="R206" s="16">
        <v>14.16199850105585</v>
      </c>
      <c r="S206" s="16"/>
      <c r="T206" s="16"/>
      <c r="U206" s="11">
        <v>21</v>
      </c>
      <c r="V206" s="13">
        <v>11.25034971729497</v>
      </c>
      <c r="W206" s="12">
        <v>-17.373436554663691</v>
      </c>
      <c r="X206" s="12">
        <v>14.161998501055844</v>
      </c>
      <c r="Y206" s="12">
        <v>31.535435055719535</v>
      </c>
      <c r="Z206" s="11">
        <v>21</v>
      </c>
    </row>
    <row r="207" spans="1:26" x14ac:dyDescent="0.3">
      <c r="A207" s="11">
        <v>22</v>
      </c>
      <c r="B207" s="24"/>
      <c r="C207" s="9">
        <v>-6.1883294918002809</v>
      </c>
      <c r="D207" s="9"/>
      <c r="E207" s="9">
        <v>-26.987751110275198</v>
      </c>
      <c r="F207" s="9">
        <v>-5.2962122166383629</v>
      </c>
      <c r="G207" s="9">
        <v>-1.7383245247418548</v>
      </c>
      <c r="H207" s="9">
        <v>5.8110763668979537</v>
      </c>
      <c r="I207" s="9">
        <v>37.500762189330615</v>
      </c>
      <c r="J207" s="9"/>
      <c r="K207" s="9">
        <v>21.212611806715312</v>
      </c>
      <c r="L207" s="9"/>
      <c r="M207" s="9">
        <v>-24.31383301948825</v>
      </c>
      <c r="N207" s="9"/>
      <c r="O207" s="9"/>
      <c r="P207" s="40">
        <v>-8.4376949871511897E-15</v>
      </c>
      <c r="Q207" s="16">
        <v>-26.987751110275198</v>
      </c>
      <c r="R207" s="16">
        <v>37.500762189330615</v>
      </c>
      <c r="S207" s="16"/>
      <c r="T207" s="16"/>
      <c r="U207" s="11">
        <v>22</v>
      </c>
      <c r="V207" s="13">
        <v>21.642943148719191</v>
      </c>
      <c r="W207" s="12">
        <v>-26.987751110275191</v>
      </c>
      <c r="X207" s="12">
        <v>37.500762189330622</v>
      </c>
      <c r="Y207" s="12">
        <v>64.488513299605813</v>
      </c>
      <c r="Z207" s="11">
        <v>22</v>
      </c>
    </row>
    <row r="208" spans="1:26" x14ac:dyDescent="0.3">
      <c r="A208" s="11">
        <v>23</v>
      </c>
      <c r="B208" s="24"/>
      <c r="C208" s="9">
        <v>-5.7310017923670298</v>
      </c>
      <c r="D208" s="9"/>
      <c r="E208" s="9">
        <v>5.2063268273865839</v>
      </c>
      <c r="F208" s="9">
        <v>-6.3467102442462924</v>
      </c>
      <c r="G208" s="9">
        <v>1.4356260543060864</v>
      </c>
      <c r="H208" s="9">
        <v>30.932571543641625</v>
      </c>
      <c r="I208" s="9">
        <v>0.84095061010589189</v>
      </c>
      <c r="J208" s="9"/>
      <c r="K208" s="9">
        <v>-13.523772434523169</v>
      </c>
      <c r="L208" s="9"/>
      <c r="M208" s="9">
        <v>-12.813990564303671</v>
      </c>
      <c r="N208" s="9"/>
      <c r="O208" s="9"/>
      <c r="P208" s="40">
        <v>3.5527136788005009E-15</v>
      </c>
      <c r="Q208" s="16">
        <v>-13.523772434523169</v>
      </c>
      <c r="R208" s="16">
        <v>30.932571543641625</v>
      </c>
      <c r="S208" s="16"/>
      <c r="T208" s="16"/>
      <c r="U208" s="11">
        <v>23</v>
      </c>
      <c r="V208" s="13">
        <v>14.177013230396591</v>
      </c>
      <c r="W208" s="12">
        <v>-13.523772434523172</v>
      </c>
      <c r="X208" s="12">
        <v>30.932571543641622</v>
      </c>
      <c r="Y208" s="12">
        <v>44.456343978164796</v>
      </c>
      <c r="Z208" s="11">
        <v>23</v>
      </c>
    </row>
    <row r="209" spans="1:26" x14ac:dyDescent="0.3">
      <c r="A209" s="11">
        <v>24</v>
      </c>
      <c r="B209" s="24"/>
      <c r="C209" s="9">
        <v>8.5623937200183473</v>
      </c>
      <c r="D209" s="9"/>
      <c r="E209" s="9">
        <v>-15.379854606001746</v>
      </c>
      <c r="F209" s="9">
        <v>-1.6625969487994945</v>
      </c>
      <c r="G209" s="9">
        <v>-9.6431314041166551</v>
      </c>
      <c r="H209" s="9">
        <v>27.373258637274319</v>
      </c>
      <c r="I209" s="9">
        <v>1.7691821291828866</v>
      </c>
      <c r="J209" s="9"/>
      <c r="K209" s="9">
        <v>7.5059513990638091</v>
      </c>
      <c r="L209" s="9"/>
      <c r="M209" s="9">
        <v>-18.525202926621446</v>
      </c>
      <c r="N209" s="9"/>
      <c r="O209" s="9"/>
      <c r="P209" s="40">
        <v>0</v>
      </c>
      <c r="Q209" s="16">
        <v>-18.525202926621446</v>
      </c>
      <c r="R209" s="16">
        <v>27.373258637274319</v>
      </c>
      <c r="S209" s="16"/>
      <c r="T209" s="16"/>
      <c r="U209" s="11">
        <v>24</v>
      </c>
      <c r="V209" s="13">
        <v>14.916704296653112</v>
      </c>
      <c r="W209" s="12">
        <v>-18.525202926621446</v>
      </c>
      <c r="X209" s="12">
        <v>27.373258637274319</v>
      </c>
      <c r="Y209" s="12">
        <v>45.898461563895765</v>
      </c>
      <c r="Z209" s="11">
        <v>24</v>
      </c>
    </row>
    <row r="210" spans="1:26" x14ac:dyDescent="0.3">
      <c r="A210" s="11">
        <v>25</v>
      </c>
      <c r="B210" s="24"/>
      <c r="C210" s="9">
        <v>2.3788012583990112</v>
      </c>
      <c r="D210" s="9"/>
      <c r="E210" s="9">
        <v>-5.5983487662866374</v>
      </c>
      <c r="F210" s="9">
        <v>-14.777742543163672</v>
      </c>
      <c r="G210" s="9">
        <v>14.258435408968682</v>
      </c>
      <c r="H210" s="9">
        <v>16.586599587930685</v>
      </c>
      <c r="I210" s="9">
        <v>5.0411752633584817</v>
      </c>
      <c r="J210" s="9"/>
      <c r="K210" s="9">
        <v>-1.6047006772766035</v>
      </c>
      <c r="L210" s="9"/>
      <c r="M210" s="9">
        <v>-16.284219531930006</v>
      </c>
      <c r="N210" s="9"/>
      <c r="O210" s="9"/>
      <c r="P210" s="40">
        <v>-7.5495165674510645E-15</v>
      </c>
      <c r="Q210" s="16">
        <v>-16.284219531930006</v>
      </c>
      <c r="R210" s="16">
        <v>16.586599587930685</v>
      </c>
      <c r="S210" s="16"/>
      <c r="T210" s="16"/>
      <c r="U210" s="11">
        <v>25</v>
      </c>
      <c r="V210" s="13">
        <v>12.112357699436481</v>
      </c>
      <c r="W210" s="12">
        <v>-16.284219531929999</v>
      </c>
      <c r="X210" s="12">
        <v>16.586599587930692</v>
      </c>
      <c r="Y210" s="12">
        <v>32.870819119860691</v>
      </c>
      <c r="Z210" s="11">
        <v>25</v>
      </c>
    </row>
    <row r="211" spans="1:26" x14ac:dyDescent="0.3">
      <c r="A211" s="11">
        <v>26</v>
      </c>
      <c r="B211" s="24"/>
      <c r="C211" s="9">
        <v>24.153199466454218</v>
      </c>
      <c r="D211" s="9"/>
      <c r="E211" s="9">
        <v>-4.4420520309258951</v>
      </c>
      <c r="F211" s="9">
        <v>-8.1829496540273805</v>
      </c>
      <c r="G211" s="9">
        <v>-17.581510075257054</v>
      </c>
      <c r="H211" s="9">
        <v>9.4902560596089902</v>
      </c>
      <c r="I211" s="9">
        <v>14.829348419888108</v>
      </c>
      <c r="J211" s="9"/>
      <c r="K211" s="9">
        <v>20.386192338594146</v>
      </c>
      <c r="L211" s="9"/>
      <c r="M211" s="9">
        <v>-38.652484524335222</v>
      </c>
      <c r="N211" s="9"/>
      <c r="O211" s="9"/>
      <c r="P211" s="40">
        <v>-1.0658141036401503E-14</v>
      </c>
      <c r="Q211" s="16">
        <v>-38.652484524335222</v>
      </c>
      <c r="R211" s="16">
        <v>24.153199466454218</v>
      </c>
      <c r="S211" s="16"/>
      <c r="T211" s="16"/>
      <c r="U211" s="11">
        <v>26</v>
      </c>
      <c r="V211" s="13">
        <v>21.376772992078511</v>
      </c>
      <c r="W211" s="12">
        <v>-38.652484524335208</v>
      </c>
      <c r="X211" s="12">
        <v>24.153199466454229</v>
      </c>
      <c r="Y211" s="12">
        <v>62.805683990789433</v>
      </c>
      <c r="Z211" s="11">
        <v>26</v>
      </c>
    </row>
    <row r="212" spans="1:26" x14ac:dyDescent="0.3">
      <c r="A212" s="11">
        <v>27</v>
      </c>
      <c r="B212" s="24"/>
      <c r="C212" s="9">
        <v>3.5374228110831845</v>
      </c>
      <c r="D212" s="9"/>
      <c r="E212" s="9">
        <v>-2.0244894967221634</v>
      </c>
      <c r="F212" s="9">
        <v>-1.1470813980217729</v>
      </c>
      <c r="G212" s="9">
        <v>-8.658082265375846</v>
      </c>
      <c r="H212" s="9">
        <v>-8.0535229080280821</v>
      </c>
      <c r="I212" s="9">
        <v>6.0572744376381475</v>
      </c>
      <c r="J212" s="9"/>
      <c r="K212" s="9">
        <v>-2.8987364210258368E-2</v>
      </c>
      <c r="L212" s="9"/>
      <c r="M212" s="9">
        <v>10.317466183636794</v>
      </c>
      <c r="N212" s="9"/>
      <c r="O212" s="9"/>
      <c r="P212" s="40">
        <v>0</v>
      </c>
      <c r="Q212" s="16">
        <v>-8.658082265375846</v>
      </c>
      <c r="R212" s="16">
        <v>10.317466183636794</v>
      </c>
      <c r="S212" s="16"/>
      <c r="T212" s="16"/>
      <c r="U212" s="11">
        <v>27</v>
      </c>
      <c r="V212" s="13">
        <v>6.5562495341161062</v>
      </c>
      <c r="W212" s="12">
        <v>-8.658082265375846</v>
      </c>
      <c r="X212" s="12">
        <v>10.317466183636794</v>
      </c>
      <c r="Y212" s="12">
        <v>18.975548449012642</v>
      </c>
      <c r="Z212" s="11">
        <v>27</v>
      </c>
    </row>
    <row r="213" spans="1:26" x14ac:dyDescent="0.3">
      <c r="A213" s="11">
        <v>28</v>
      </c>
      <c r="B213" s="24"/>
      <c r="C213" s="9">
        <v>-7.7488313713306844</v>
      </c>
      <c r="D213" s="9"/>
      <c r="E213" s="9">
        <v>12.448139375346235</v>
      </c>
      <c r="F213" s="9">
        <v>2.5406297087075447</v>
      </c>
      <c r="G213" s="9">
        <v>-8.521976142737266</v>
      </c>
      <c r="H213" s="9">
        <v>2.9174956098503531</v>
      </c>
      <c r="I213" s="9">
        <v>2.4940776982938782</v>
      </c>
      <c r="J213" s="9"/>
      <c r="K213" s="9">
        <v>7.6002756931013371</v>
      </c>
      <c r="L213" s="9"/>
      <c r="M213" s="9">
        <v>-11.729810571231367</v>
      </c>
      <c r="N213" s="9"/>
      <c r="O213" s="9"/>
      <c r="P213" s="40">
        <v>3.7747582837255322E-15</v>
      </c>
      <c r="Q213" s="16">
        <v>-11.729810571231367</v>
      </c>
      <c r="R213" s="16">
        <v>12.448139375346235</v>
      </c>
      <c r="S213" s="16"/>
      <c r="T213" s="16"/>
      <c r="U213" s="11">
        <v>28</v>
      </c>
      <c r="V213" s="13">
        <v>8.4866642367410403</v>
      </c>
      <c r="W213" s="12">
        <v>-11.72981057123137</v>
      </c>
      <c r="X213" s="12">
        <v>12.448139375346232</v>
      </c>
      <c r="Y213" s="12">
        <v>24.177949946577602</v>
      </c>
      <c r="Z213" s="11">
        <v>28</v>
      </c>
    </row>
    <row r="214" spans="1:26" x14ac:dyDescent="0.3">
      <c r="A214" s="11">
        <v>29</v>
      </c>
      <c r="B214" s="24"/>
      <c r="C214" s="9">
        <v>-9.1361794670345731</v>
      </c>
      <c r="D214" s="9"/>
      <c r="E214" s="9">
        <v>-11.744745718496667</v>
      </c>
      <c r="F214" s="9">
        <v>-25.625442178005713</v>
      </c>
      <c r="G214" s="9">
        <v>-8.7544857102896962</v>
      </c>
      <c r="H214" s="9">
        <v>39.298829950666139</v>
      </c>
      <c r="I214" s="9">
        <v>1.1028879030063075</v>
      </c>
      <c r="J214" s="9"/>
      <c r="K214" s="9">
        <v>31.18686976259994</v>
      </c>
      <c r="L214" s="9"/>
      <c r="M214" s="9">
        <v>-16.327734542445764</v>
      </c>
      <c r="N214" s="9"/>
      <c r="O214" s="9"/>
      <c r="P214" s="40">
        <v>-3.9968028886505635E-15</v>
      </c>
      <c r="Q214" s="16">
        <v>-25.625442178005713</v>
      </c>
      <c r="R214" s="16">
        <v>39.298829950666139</v>
      </c>
      <c r="S214" s="16"/>
      <c r="T214" s="16"/>
      <c r="U214" s="11">
        <v>29</v>
      </c>
      <c r="V214" s="13">
        <v>23.113209866134714</v>
      </c>
      <c r="W214" s="12">
        <v>-25.625442178005709</v>
      </c>
      <c r="X214" s="12">
        <v>39.298829950666146</v>
      </c>
      <c r="Y214" s="12">
        <v>64.924272128671859</v>
      </c>
      <c r="Z214" s="11">
        <v>29</v>
      </c>
    </row>
    <row r="215" spans="1:26" x14ac:dyDescent="0.3">
      <c r="A215" s="11">
        <v>30</v>
      </c>
      <c r="B215" s="24"/>
      <c r="C215" s="9">
        <v>-9.8398536133137746E-2</v>
      </c>
      <c r="D215" s="9"/>
      <c r="E215" s="9">
        <v>-8.038188084010585</v>
      </c>
      <c r="F215" s="9">
        <v>7.5474590284038152</v>
      </c>
      <c r="G215" s="9">
        <v>8.967782304973456</v>
      </c>
      <c r="H215" s="9">
        <v>5.5260860535673908</v>
      </c>
      <c r="I215" s="9">
        <v>13.385662383196525</v>
      </c>
      <c r="J215" s="9"/>
      <c r="K215" s="9">
        <v>-16.113021517637108</v>
      </c>
      <c r="L215" s="9"/>
      <c r="M215" s="9">
        <v>-11.177381632360287</v>
      </c>
      <c r="N215" s="9"/>
      <c r="O215" s="9"/>
      <c r="P215" s="40">
        <v>8.4376949871511897E-15</v>
      </c>
      <c r="Q215" s="16">
        <v>-16.113021517637108</v>
      </c>
      <c r="R215" s="16">
        <v>13.385662383196525</v>
      </c>
      <c r="S215" s="16"/>
      <c r="T215" s="16"/>
      <c r="U215" s="11">
        <v>30</v>
      </c>
      <c r="V215" s="13">
        <v>10.665594312637035</v>
      </c>
      <c r="W215" s="12">
        <v>-16.113021517637115</v>
      </c>
      <c r="X215" s="12">
        <v>13.385662383196516</v>
      </c>
      <c r="Y215" s="12">
        <v>29.498683900833633</v>
      </c>
      <c r="Z215" s="11">
        <v>30</v>
      </c>
    </row>
    <row r="216" spans="1:26" x14ac:dyDescent="0.3">
      <c r="A216" s="11">
        <v>31</v>
      </c>
      <c r="B216" s="24"/>
      <c r="C216" s="9">
        <v>-1.9781242122567981</v>
      </c>
      <c r="D216" s="9"/>
      <c r="E216" s="9">
        <v>1.2397812281077292</v>
      </c>
      <c r="F216" s="9">
        <v>-17.29482762992151</v>
      </c>
      <c r="G216" s="9">
        <v>2.0224386590186998</v>
      </c>
      <c r="H216" s="9">
        <v>16.925254807643928</v>
      </c>
      <c r="I216" s="9">
        <v>17.997172742170115</v>
      </c>
      <c r="J216" s="9"/>
      <c r="K216" s="9">
        <v>-13.462546191537047</v>
      </c>
      <c r="L216" s="9"/>
      <c r="M216" s="9">
        <v>-5.4491494032250074</v>
      </c>
      <c r="N216" s="9"/>
      <c r="O216" s="9"/>
      <c r="P216" s="40">
        <v>1.3766765505351941E-14</v>
      </c>
      <c r="Q216" s="16">
        <v>-17.29482762992151</v>
      </c>
      <c r="R216" s="16">
        <v>17.997172742170115</v>
      </c>
      <c r="S216" s="16"/>
      <c r="T216" s="16"/>
      <c r="U216" s="11">
        <v>31</v>
      </c>
      <c r="V216" s="13">
        <v>12.705157613932089</v>
      </c>
      <c r="W216" s="12">
        <v>-17.294827629921524</v>
      </c>
      <c r="X216" s="12">
        <v>17.9971727421701</v>
      </c>
      <c r="Y216" s="12">
        <v>35.292000372091621</v>
      </c>
      <c r="Z216" s="11">
        <v>31</v>
      </c>
    </row>
    <row r="217" spans="1:26" x14ac:dyDescent="0.3">
      <c r="A217" s="11">
        <v>32</v>
      </c>
      <c r="B217" s="24"/>
      <c r="C217" s="9">
        <v>-8.3039800162634592</v>
      </c>
      <c r="D217" s="9"/>
      <c r="E217" s="9">
        <v>6.5265781465632884</v>
      </c>
      <c r="F217" s="9">
        <v>0.79377397036986574</v>
      </c>
      <c r="G217" s="9">
        <v>-3.5597834297906084</v>
      </c>
      <c r="H217" s="9">
        <v>9.2386951667037263</v>
      </c>
      <c r="I217" s="9">
        <v>-1.298116286023782</v>
      </c>
      <c r="J217" s="9"/>
      <c r="K217" s="9">
        <v>2.2025600651646369</v>
      </c>
      <c r="L217" s="9"/>
      <c r="M217" s="9">
        <v>-5.599727616723631</v>
      </c>
      <c r="N217" s="9"/>
      <c r="O217" s="9"/>
      <c r="P217" s="40">
        <v>4.5519144009631418E-15</v>
      </c>
      <c r="Q217" s="16">
        <v>-8.3039800162634592</v>
      </c>
      <c r="R217" s="16">
        <v>9.2386951667037263</v>
      </c>
      <c r="S217" s="16"/>
      <c r="T217" s="16"/>
      <c r="U217" s="11">
        <v>32</v>
      </c>
      <c r="V217" s="13">
        <v>5.953405461153177</v>
      </c>
      <c r="W217" s="12">
        <v>-8.3039800162634645</v>
      </c>
      <c r="X217" s="12">
        <v>9.2386951667037209</v>
      </c>
      <c r="Y217" s="12">
        <v>17.542675182967187</v>
      </c>
      <c r="Z217" s="11">
        <v>32</v>
      </c>
    </row>
    <row r="218" spans="1:26" x14ac:dyDescent="0.3">
      <c r="A218" s="11">
        <v>33</v>
      </c>
      <c r="B218" s="24"/>
      <c r="C218" s="9">
        <v>6.0073143870656896E-2</v>
      </c>
      <c r="D218" s="9"/>
      <c r="E218" s="9">
        <v>2.7475623059041014</v>
      </c>
      <c r="F218" s="9">
        <v>-16.200826799372251</v>
      </c>
      <c r="G218" s="9">
        <v>-10.137263624400591</v>
      </c>
      <c r="H218" s="9">
        <v>15.207688408563325</v>
      </c>
      <c r="I218" s="9">
        <v>9.6136143625058015</v>
      </c>
      <c r="J218" s="9"/>
      <c r="K218" s="9">
        <v>16.80642093622707</v>
      </c>
      <c r="L218" s="9"/>
      <c r="M218" s="9">
        <v>-18.097268733298204</v>
      </c>
      <c r="N218" s="9"/>
      <c r="O218" s="9"/>
      <c r="P218" s="40">
        <v>-1.1102230246251565E-14</v>
      </c>
      <c r="Q218" s="16">
        <v>-18.097268733298204</v>
      </c>
      <c r="R218" s="16">
        <v>16.80642093622707</v>
      </c>
      <c r="S218" s="16"/>
      <c r="T218" s="16"/>
      <c r="U218" s="11">
        <v>33</v>
      </c>
      <c r="V218" s="13">
        <v>13.661446787610991</v>
      </c>
      <c r="W218" s="12">
        <v>-18.097268733298193</v>
      </c>
      <c r="X218" s="12">
        <v>16.806420936227081</v>
      </c>
      <c r="Y218" s="12">
        <v>34.903689669525278</v>
      </c>
      <c r="Z218" s="11">
        <v>33</v>
      </c>
    </row>
    <row r="219" spans="1:26" x14ac:dyDescent="0.3">
      <c r="A219" s="11">
        <v>34</v>
      </c>
      <c r="B219" s="24"/>
      <c r="C219" s="9">
        <v>-4.6444211563019273</v>
      </c>
      <c r="D219" s="9"/>
      <c r="E219" s="9">
        <v>5.2641274337117299</v>
      </c>
      <c r="F219" s="9">
        <v>16.761818584351413</v>
      </c>
      <c r="G219" s="9">
        <v>-17.31182083397875</v>
      </c>
      <c r="H219" s="9">
        <v>14.144209867686779</v>
      </c>
      <c r="I219" s="9">
        <v>-4.6038320236048422</v>
      </c>
      <c r="J219" s="9"/>
      <c r="K219" s="9">
        <v>5.4993102280959025</v>
      </c>
      <c r="L219" s="9"/>
      <c r="M219" s="9">
        <v>-15.109392099960365</v>
      </c>
      <c r="N219" s="9"/>
      <c r="O219" s="9"/>
      <c r="P219" s="40">
        <v>-7.5495165674510645E-15</v>
      </c>
      <c r="Q219" s="16">
        <v>-17.31182083397875</v>
      </c>
      <c r="R219" s="16">
        <v>16.761818584351413</v>
      </c>
      <c r="S219" s="16"/>
      <c r="T219" s="16"/>
      <c r="U219" s="11">
        <v>34</v>
      </c>
      <c r="V219" s="13">
        <v>12.590980178886976</v>
      </c>
      <c r="W219" s="12">
        <v>-17.311820833978743</v>
      </c>
      <c r="X219" s="12">
        <v>16.76181858435142</v>
      </c>
      <c r="Y219" s="12">
        <v>34.07363941833016</v>
      </c>
      <c r="Z219" s="11">
        <v>34</v>
      </c>
    </row>
    <row r="220" spans="1:26" x14ac:dyDescent="0.3">
      <c r="A220" s="11">
        <v>35</v>
      </c>
      <c r="B220" s="24"/>
      <c r="C220" s="9">
        <v>-9.5714733421339879</v>
      </c>
      <c r="D220" s="9"/>
      <c r="E220" s="9">
        <v>1.0022767125023071</v>
      </c>
      <c r="F220" s="9">
        <v>5.7739913145275494</v>
      </c>
      <c r="G220" s="9">
        <v>-9.4006442316222287</v>
      </c>
      <c r="H220" s="9">
        <v>-3.2520007077554029E-2</v>
      </c>
      <c r="I220" s="9">
        <v>9.854059378896908</v>
      </c>
      <c r="J220" s="9"/>
      <c r="K220" s="9">
        <v>6.6632600302410276</v>
      </c>
      <c r="L220" s="9"/>
      <c r="M220" s="9">
        <v>-4.2889498553340415</v>
      </c>
      <c r="N220" s="9"/>
      <c r="O220" s="9"/>
      <c r="P220" s="40">
        <v>-2.4424906541753444E-15</v>
      </c>
      <c r="Q220" s="16">
        <v>-9.5714733421339879</v>
      </c>
      <c r="R220" s="16">
        <v>9.854059378896908</v>
      </c>
      <c r="S220" s="16"/>
      <c r="T220" s="16"/>
      <c r="U220" s="11">
        <v>35</v>
      </c>
      <c r="V220" s="13">
        <v>7.3116972536501086</v>
      </c>
      <c r="W220" s="12">
        <v>-9.5714733421339862</v>
      </c>
      <c r="X220" s="12">
        <v>9.8540593788969097</v>
      </c>
      <c r="Y220" s="12">
        <v>19.425532721030898</v>
      </c>
      <c r="Z220" s="11">
        <v>35</v>
      </c>
    </row>
    <row r="221" spans="1:26" x14ac:dyDescent="0.3">
      <c r="A221" s="11">
        <v>36</v>
      </c>
      <c r="B221" s="24"/>
      <c r="C221" s="9">
        <v>-24.017462454086271</v>
      </c>
      <c r="D221" s="9"/>
      <c r="E221" s="9">
        <v>4.6736889323976509</v>
      </c>
      <c r="F221" s="9">
        <v>-10.006828257600883</v>
      </c>
      <c r="G221" s="9">
        <v>-8.2817618861707416</v>
      </c>
      <c r="H221" s="9">
        <v>-11.349261225906069</v>
      </c>
      <c r="I221" s="9">
        <v>-3.2368918831799274</v>
      </c>
      <c r="J221" s="9"/>
      <c r="K221" s="9">
        <v>32.719234702274605</v>
      </c>
      <c r="L221" s="9"/>
      <c r="M221" s="9">
        <v>19.49928207227164</v>
      </c>
      <c r="N221" s="9"/>
      <c r="O221" s="9"/>
      <c r="P221" s="40">
        <v>0</v>
      </c>
      <c r="Q221" s="16">
        <v>-24.017462454086271</v>
      </c>
      <c r="R221" s="16">
        <v>32.719234702274605</v>
      </c>
      <c r="S221" s="16"/>
      <c r="T221" s="16"/>
      <c r="U221" s="11">
        <v>36</v>
      </c>
      <c r="V221" s="13">
        <v>18.351565067397257</v>
      </c>
      <c r="W221" s="12">
        <v>-24.017462454086271</v>
      </c>
      <c r="X221" s="12">
        <v>32.719234702274605</v>
      </c>
      <c r="Y221" s="12">
        <v>56.736697156360876</v>
      </c>
      <c r="Z221" s="11">
        <v>36</v>
      </c>
    </row>
    <row r="222" spans="1:26" x14ac:dyDescent="0.3">
      <c r="A222" s="11">
        <v>37</v>
      </c>
      <c r="B222" s="24"/>
      <c r="C222" s="9">
        <v>-3.8864987731311316</v>
      </c>
      <c r="D222" s="9"/>
      <c r="E222" s="9">
        <v>-19.027005125190232</v>
      </c>
      <c r="F222" s="9">
        <v>8.5363930947233317</v>
      </c>
      <c r="G222" s="9">
        <v>0.9669393607293344</v>
      </c>
      <c r="H222" s="9">
        <v>0.45900070638821427</v>
      </c>
      <c r="I222" s="9">
        <v>10.195243790039871</v>
      </c>
      <c r="J222" s="9"/>
      <c r="K222" s="9">
        <v>16.214166058731777</v>
      </c>
      <c r="L222" s="9"/>
      <c r="M222" s="9">
        <v>-13.458239112291203</v>
      </c>
      <c r="N222" s="9"/>
      <c r="O222" s="9"/>
      <c r="P222" s="40">
        <v>-4.4408920985006262E-15</v>
      </c>
      <c r="Q222" s="16">
        <v>-19.027005125190232</v>
      </c>
      <c r="R222" s="16">
        <v>16.214166058731777</v>
      </c>
      <c r="S222" s="16"/>
      <c r="T222" s="16"/>
      <c r="U222" s="11">
        <v>37</v>
      </c>
      <c r="V222" s="13">
        <v>11.946989065469166</v>
      </c>
      <c r="W222" s="12">
        <v>-19.027005125190229</v>
      </c>
      <c r="X222" s="12">
        <v>16.214166058731781</v>
      </c>
      <c r="Y222" s="12">
        <v>35.241171183922006</v>
      </c>
      <c r="Z222" s="11">
        <v>37</v>
      </c>
    </row>
    <row r="223" spans="1:26" x14ac:dyDescent="0.3">
      <c r="A223" s="11">
        <v>38</v>
      </c>
      <c r="B223" s="24"/>
      <c r="C223" s="9">
        <v>2.7588090573461512</v>
      </c>
      <c r="D223" s="9"/>
      <c r="E223" s="9">
        <v>14.24259740377558</v>
      </c>
      <c r="F223" s="9">
        <v>-4.4953128731254894</v>
      </c>
      <c r="G223" s="9">
        <v>-2.3621885479398119</v>
      </c>
      <c r="H223" s="9">
        <v>-5.1989612870814241</v>
      </c>
      <c r="I223" s="9">
        <v>2.9199240589887734</v>
      </c>
      <c r="J223" s="9"/>
      <c r="K223" s="9">
        <v>6.4556177965843426</v>
      </c>
      <c r="L223" s="9"/>
      <c r="M223" s="9">
        <v>-14.320485608548141</v>
      </c>
      <c r="N223" s="9"/>
      <c r="O223" s="9"/>
      <c r="P223" s="40">
        <v>-2.4424906541753444E-15</v>
      </c>
      <c r="Q223" s="16">
        <v>-14.320485608548141</v>
      </c>
      <c r="R223" s="16">
        <v>14.24259740377558</v>
      </c>
      <c r="S223" s="16"/>
      <c r="T223" s="16"/>
      <c r="U223" s="11">
        <v>38</v>
      </c>
      <c r="V223" s="13">
        <v>8.6069477330757085</v>
      </c>
      <c r="W223" s="12">
        <v>-14.32048560854814</v>
      </c>
      <c r="X223" s="12">
        <v>14.242597403775582</v>
      </c>
      <c r="Y223" s="12">
        <v>28.563083012323723</v>
      </c>
      <c r="Z223" s="11">
        <v>38</v>
      </c>
    </row>
    <row r="224" spans="1:26" x14ac:dyDescent="0.3">
      <c r="A224" s="11">
        <v>39</v>
      </c>
      <c r="B224" s="24"/>
      <c r="C224" s="9">
        <v>-7.8370762571312758E-2</v>
      </c>
      <c r="D224" s="9"/>
      <c r="E224" s="9">
        <v>-0.88807756630403989</v>
      </c>
      <c r="F224" s="9">
        <v>5.0399389719497742</v>
      </c>
      <c r="G224" s="9">
        <v>-2.3357422035253004</v>
      </c>
      <c r="H224" s="9">
        <v>-4.4814201830692477</v>
      </c>
      <c r="I224" s="9">
        <v>4.9926771145870008</v>
      </c>
      <c r="J224" s="9"/>
      <c r="K224" s="9">
        <v>8.9291830251854059</v>
      </c>
      <c r="L224" s="9"/>
      <c r="M224" s="9">
        <v>-11.178188396252327</v>
      </c>
      <c r="N224" s="9"/>
      <c r="O224" s="9"/>
      <c r="P224" s="40">
        <v>-5.773159728050814E-15</v>
      </c>
      <c r="Q224" s="16">
        <v>-11.178188396252327</v>
      </c>
      <c r="R224" s="16">
        <v>8.9291830251854059</v>
      </c>
      <c r="S224" s="16"/>
      <c r="T224" s="16"/>
      <c r="U224" s="11">
        <v>39</v>
      </c>
      <c r="V224" s="13">
        <v>6.3397122193543556</v>
      </c>
      <c r="W224" s="12">
        <v>-11.178188396252322</v>
      </c>
      <c r="X224" s="12">
        <v>8.9291830251854112</v>
      </c>
      <c r="Y224" s="12">
        <v>20.107371421437733</v>
      </c>
      <c r="Z224" s="11">
        <v>39</v>
      </c>
    </row>
    <row r="225" spans="1:26" x14ac:dyDescent="0.3">
      <c r="A225" s="11">
        <v>40</v>
      </c>
      <c r="B225" s="24"/>
      <c r="C225" s="9">
        <v>-0.57040128207191865</v>
      </c>
      <c r="D225" s="9"/>
      <c r="E225" s="9">
        <v>7.402049375492588</v>
      </c>
      <c r="F225" s="9">
        <v>5.9180903687541297</v>
      </c>
      <c r="G225" s="9">
        <v>-4.7404456903906151</v>
      </c>
      <c r="H225" s="9">
        <v>13.291163337746594</v>
      </c>
      <c r="I225" s="9">
        <v>-3.5959134898442309</v>
      </c>
      <c r="J225" s="9"/>
      <c r="K225" s="9">
        <v>-2.4954376206624267</v>
      </c>
      <c r="L225" s="9"/>
      <c r="M225" s="9">
        <v>-15.209104999024209</v>
      </c>
      <c r="N225" s="9"/>
      <c r="O225" s="9"/>
      <c r="P225" s="40">
        <v>-1.1324274851176597E-14</v>
      </c>
      <c r="Q225" s="16">
        <v>-15.209104999024209</v>
      </c>
      <c r="R225" s="16">
        <v>13.291163337746594</v>
      </c>
      <c r="S225" s="16"/>
      <c r="T225" s="16"/>
      <c r="U225" s="11">
        <v>40</v>
      </c>
      <c r="V225" s="13">
        <v>8.7809941840575387</v>
      </c>
      <c r="W225" s="12">
        <v>-15.209104999024198</v>
      </c>
      <c r="X225" s="12">
        <v>13.291163337746605</v>
      </c>
      <c r="Y225" s="12">
        <v>28.500268336770802</v>
      </c>
      <c r="Z225" s="11">
        <v>40</v>
      </c>
    </row>
    <row r="226" spans="1:26" x14ac:dyDescent="0.3">
      <c r="A226" s="5" t="s">
        <v>89</v>
      </c>
      <c r="B226" s="24"/>
      <c r="C226" s="9">
        <v>1.0604880487523114</v>
      </c>
      <c r="D226" s="9"/>
      <c r="E226" s="9">
        <v>-1.8532797927740996</v>
      </c>
      <c r="F226" s="9">
        <v>-3.5810167518541527</v>
      </c>
      <c r="G226" s="9">
        <v>-5.6184916389076562</v>
      </c>
      <c r="H226" s="9">
        <v>9.5703472536067142</v>
      </c>
      <c r="I226" s="9">
        <v>6.4082080542626274</v>
      </c>
      <c r="J226" s="9"/>
      <c r="K226" s="9">
        <v>5.0858644135395679</v>
      </c>
      <c r="L226" s="9"/>
      <c r="M226" s="9">
        <v>-11.072119586625236</v>
      </c>
      <c r="N226" s="9"/>
      <c r="O226" s="9"/>
      <c r="P226" s="40">
        <v>9.5479180117763462E-15</v>
      </c>
      <c r="Q226" s="16">
        <v>-11.072119586625236</v>
      </c>
      <c r="R226" s="16">
        <v>9.5703472536067142</v>
      </c>
      <c r="S226" s="16"/>
      <c r="T226" s="16"/>
      <c r="V226" s="13">
        <v>6.8667411293251446</v>
      </c>
      <c r="W226" s="12">
        <v>-11.072119586625245</v>
      </c>
      <c r="X226" s="12">
        <v>9.5703472536067054</v>
      </c>
      <c r="Y226" s="12">
        <v>20.64246684023195</v>
      </c>
    </row>
    <row r="227" spans="1:26" x14ac:dyDescent="0.3">
      <c r="Q227"/>
      <c r="R227"/>
      <c r="S227"/>
      <c r="T227"/>
    </row>
    <row r="228" spans="1:26" x14ac:dyDescent="0.3">
      <c r="A228" s="29" t="s">
        <v>67</v>
      </c>
      <c r="B228" s="4"/>
      <c r="C228" s="10" t="s">
        <v>5</v>
      </c>
      <c r="D228" s="10"/>
      <c r="E228" s="10" t="s">
        <v>6</v>
      </c>
      <c r="F228" s="10" t="s">
        <v>7</v>
      </c>
      <c r="G228" s="4" t="s">
        <v>8</v>
      </c>
      <c r="H228" s="10" t="s">
        <v>9</v>
      </c>
      <c r="I228" s="10" t="s">
        <v>10</v>
      </c>
      <c r="J228" s="10"/>
      <c r="K228" s="10" t="s">
        <v>11</v>
      </c>
      <c r="L228" s="7"/>
      <c r="M228" s="7" t="s">
        <v>13</v>
      </c>
      <c r="N228" s="7"/>
      <c r="O228" s="7"/>
      <c r="P228" s="37" t="s">
        <v>18</v>
      </c>
      <c r="Q228" s="6" t="s">
        <v>19</v>
      </c>
      <c r="R228" s="6" t="s">
        <v>20</v>
      </c>
      <c r="S228" s="6"/>
      <c r="T228" s="6"/>
      <c r="V228" s="7" t="s">
        <v>21</v>
      </c>
      <c r="W228" s="7" t="s">
        <v>22</v>
      </c>
      <c r="X228" s="7" t="s">
        <v>23</v>
      </c>
      <c r="Y228" s="7" t="s">
        <v>24</v>
      </c>
    </row>
    <row r="229" spans="1:26" x14ac:dyDescent="0.3">
      <c r="A229" s="11">
        <v>1</v>
      </c>
      <c r="C229" s="13">
        <f t="shared" ref="C229:C268" si="0">C45-$AA45</f>
        <v>2.0343363359841713</v>
      </c>
      <c r="D229" s="13"/>
      <c r="E229" s="13">
        <f t="shared" ref="E229:I244" si="1">E45-$AA45</f>
        <v>1.7918127424747028</v>
      </c>
      <c r="F229" s="13">
        <f t="shared" si="1"/>
        <v>1.9522916578489564</v>
      </c>
      <c r="G229" s="13">
        <f t="shared" si="1"/>
        <v>1.9965629252894093</v>
      </c>
      <c r="H229" s="13">
        <f t="shared" si="1"/>
        <v>1.8417958164870512</v>
      </c>
      <c r="I229" s="13">
        <f t="shared" si="1"/>
        <v>1.9358870654581286</v>
      </c>
      <c r="J229" s="13"/>
      <c r="K229" s="13">
        <f t="shared" ref="K229:K268" si="2">K45-$AA45</f>
        <v>1.9236368800723187</v>
      </c>
      <c r="L229" s="13"/>
      <c r="M229" s="13">
        <f t="shared" ref="M229:M268" si="3">M45-$AA45</f>
        <v>2.1674154436846811</v>
      </c>
      <c r="N229" s="13"/>
      <c r="O229" s="13"/>
      <c r="P229" s="71">
        <f>AVERAGE(B229:O229)</f>
        <v>1.9554673584124274</v>
      </c>
      <c r="Q229" s="13">
        <f>MIN(B229:O229)</f>
        <v>1.7918127424747028</v>
      </c>
      <c r="R229" s="13">
        <f>MAX(B229:O229)</f>
        <v>2.1674154436846811</v>
      </c>
      <c r="S229" s="16"/>
      <c r="T229" s="16"/>
      <c r="U229" s="11">
        <v>1</v>
      </c>
      <c r="V229" s="13">
        <f t="shared" ref="V229:V268" si="4">STDEV(B229:O229)</f>
        <v>0.11584586875286927</v>
      </c>
      <c r="W229" s="12">
        <f t="shared" ref="W229:W268" si="5">Q229-P229</f>
        <v>-0.16365461593772457</v>
      </c>
      <c r="X229" s="12">
        <f t="shared" ref="X229:X268" si="6">R229-P229</f>
        <v>0.21194808527225373</v>
      </c>
      <c r="Y229" s="12">
        <f>X229-W229</f>
        <v>0.3756027012099783</v>
      </c>
      <c r="Z229" s="11">
        <v>1</v>
      </c>
    </row>
    <row r="230" spans="1:26" x14ac:dyDescent="0.3">
      <c r="A230" s="11">
        <v>2</v>
      </c>
      <c r="C230" s="13">
        <f t="shared" si="0"/>
        <v>1.0085046365806383</v>
      </c>
      <c r="D230" s="13"/>
      <c r="E230" s="13">
        <f t="shared" si="1"/>
        <v>1.0557001535122819</v>
      </c>
      <c r="F230" s="13">
        <f t="shared" si="1"/>
        <v>1.0667662622492369</v>
      </c>
      <c r="G230" s="13">
        <f t="shared" si="1"/>
        <v>1.1227485560738097</v>
      </c>
      <c r="H230" s="13">
        <f t="shared" si="1"/>
        <v>1.0919627414460837</v>
      </c>
      <c r="I230" s="13">
        <f t="shared" si="1"/>
        <v>1.0736244109501869</v>
      </c>
      <c r="J230" s="13"/>
      <c r="K230" s="13">
        <f t="shared" si="2"/>
        <v>1.0376351135460327</v>
      </c>
      <c r="L230" s="13"/>
      <c r="M230" s="13">
        <f t="shared" si="3"/>
        <v>1.0640012877297182</v>
      </c>
      <c r="N230" s="13"/>
      <c r="O230" s="13"/>
      <c r="P230" s="71">
        <f t="shared" ref="P230" si="7">AVERAGE(B230:O230)</f>
        <v>1.0651178952609985</v>
      </c>
      <c r="Q230" s="13">
        <f t="shared" ref="Q230:Q268" si="8">MIN(B230:O230)</f>
        <v>1.0085046365806383</v>
      </c>
      <c r="R230" s="13">
        <f t="shared" ref="R230:R268" si="9">MAX(B230:O230)</f>
        <v>1.1227485560738097</v>
      </c>
      <c r="S230" s="16"/>
      <c r="T230" s="16"/>
      <c r="U230" s="11">
        <v>2</v>
      </c>
      <c r="V230" s="13">
        <f t="shared" si="4"/>
        <v>3.4157872500968169E-2</v>
      </c>
      <c r="W230" s="12">
        <f t="shared" si="5"/>
        <v>-5.6613258680360268E-2</v>
      </c>
      <c r="X230" s="12">
        <f t="shared" si="6"/>
        <v>5.7630660812811207E-2</v>
      </c>
      <c r="Y230" s="12">
        <f t="shared" ref="Y230:Y268" si="10">X230-W230</f>
        <v>0.11424391949317148</v>
      </c>
      <c r="Z230" s="11">
        <v>2</v>
      </c>
    </row>
    <row r="231" spans="1:26" x14ac:dyDescent="0.3">
      <c r="A231" s="11">
        <v>3</v>
      </c>
      <c r="C231" s="13">
        <f t="shared" si="0"/>
        <v>0.60907584448551866</v>
      </c>
      <c r="D231" s="13"/>
      <c r="E231" s="13">
        <f t="shared" si="1"/>
        <v>0.61351883605527424</v>
      </c>
      <c r="F231" s="13">
        <f t="shared" si="1"/>
        <v>0.70607634494323235</v>
      </c>
      <c r="G231" s="13">
        <f t="shared" si="1"/>
        <v>0.6773101423210206</v>
      </c>
      <c r="H231" s="13">
        <f t="shared" si="1"/>
        <v>0.56781618068897699</v>
      </c>
      <c r="I231" s="13">
        <f t="shared" si="1"/>
        <v>0.60095048290681408</v>
      </c>
      <c r="J231" s="13"/>
      <c r="K231" s="13">
        <f t="shared" si="2"/>
        <v>0.71941995449246376</v>
      </c>
      <c r="L231" s="13"/>
      <c r="M231" s="13">
        <f t="shared" si="3"/>
        <v>0.81082598131903083</v>
      </c>
      <c r="N231" s="13"/>
      <c r="O231" s="13"/>
      <c r="P231" s="71">
        <f>AVERAGE(B231:O231)</f>
        <v>0.66312422090154155</v>
      </c>
      <c r="Q231" s="13">
        <f t="shared" si="8"/>
        <v>0.56781618068897699</v>
      </c>
      <c r="R231" s="13">
        <f t="shared" si="9"/>
        <v>0.81082598131903083</v>
      </c>
      <c r="S231" s="16"/>
      <c r="T231" s="16"/>
      <c r="U231" s="11">
        <v>3</v>
      </c>
      <c r="V231" s="13">
        <f t="shared" si="4"/>
        <v>8.0500454658456941E-2</v>
      </c>
      <c r="W231" s="12">
        <f t="shared" si="5"/>
        <v>-9.530804021256456E-2</v>
      </c>
      <c r="X231" s="12">
        <f t="shared" si="6"/>
        <v>0.14770176041748928</v>
      </c>
      <c r="Y231" s="12">
        <f t="shared" si="10"/>
        <v>0.24300980063005384</v>
      </c>
      <c r="Z231" s="11">
        <v>3</v>
      </c>
    </row>
    <row r="232" spans="1:26" x14ac:dyDescent="0.3">
      <c r="A232" s="11">
        <v>4</v>
      </c>
      <c r="C232" s="13">
        <f t="shared" si="0"/>
        <v>0.51421017306572414</v>
      </c>
      <c r="D232" s="13"/>
      <c r="E232" s="13">
        <f t="shared" si="1"/>
        <v>0.8228614188618194</v>
      </c>
      <c r="F232" s="13">
        <f t="shared" si="1"/>
        <v>0.69385598724062436</v>
      </c>
      <c r="G232" s="13">
        <f t="shared" si="1"/>
        <v>0.59467264887733784</v>
      </c>
      <c r="H232" s="13">
        <f t="shared" si="1"/>
        <v>0.62764483427508544</v>
      </c>
      <c r="I232" s="13">
        <f t="shared" si="1"/>
        <v>0.80139454430998813</v>
      </c>
      <c r="J232" s="13"/>
      <c r="K232" s="13">
        <f t="shared" si="2"/>
        <v>0.63213180206407693</v>
      </c>
      <c r="L232" s="13"/>
      <c r="M232" s="13">
        <f t="shared" si="3"/>
        <v>0.77316696137026386</v>
      </c>
      <c r="N232" s="13"/>
      <c r="O232" s="13"/>
      <c r="P232" s="71">
        <f t="shared" ref="P232:P268" si="11">AVERAGE(B232:O232)</f>
        <v>0.68249229625811503</v>
      </c>
      <c r="Q232" s="13">
        <f t="shared" si="8"/>
        <v>0.51421017306572414</v>
      </c>
      <c r="R232" s="13">
        <f t="shared" si="9"/>
        <v>0.8228614188618194</v>
      </c>
      <c r="S232" s="16"/>
      <c r="T232" s="16"/>
      <c r="U232" s="11">
        <v>4</v>
      </c>
      <c r="V232" s="13">
        <f t="shared" si="4"/>
        <v>0.10939303350236046</v>
      </c>
      <c r="W232" s="12">
        <f t="shared" si="5"/>
        <v>-0.16828212319239089</v>
      </c>
      <c r="X232" s="12">
        <f t="shared" si="6"/>
        <v>0.14036912260370438</v>
      </c>
      <c r="Y232" s="12">
        <f t="shared" si="10"/>
        <v>0.30865124579609526</v>
      </c>
      <c r="Z232" s="11">
        <v>4</v>
      </c>
    </row>
    <row r="233" spans="1:26" x14ac:dyDescent="0.3">
      <c r="A233" s="11">
        <v>5</v>
      </c>
      <c r="C233" s="13">
        <f t="shared" si="0"/>
        <v>1.7506663696698392</v>
      </c>
      <c r="D233" s="13"/>
      <c r="E233" s="13">
        <f t="shared" si="1"/>
        <v>2.3754667798446425</v>
      </c>
      <c r="F233" s="13">
        <f t="shared" si="1"/>
        <v>1.8570850597343973</v>
      </c>
      <c r="G233" s="13">
        <f t="shared" si="1"/>
        <v>1.6672716962236545</v>
      </c>
      <c r="H233" s="13">
        <f t="shared" si="1"/>
        <v>2.0865811322819421</v>
      </c>
      <c r="I233" s="13">
        <f t="shared" si="1"/>
        <v>1.7190712003023751</v>
      </c>
      <c r="J233" s="13"/>
      <c r="K233" s="13">
        <f t="shared" si="2"/>
        <v>1.8111628129782991</v>
      </c>
      <c r="L233" s="13"/>
      <c r="M233" s="13">
        <f t="shared" si="3"/>
        <v>1.9669652010856007</v>
      </c>
      <c r="N233" s="13"/>
      <c r="O233" s="13"/>
      <c r="P233" s="71">
        <f t="shared" si="11"/>
        <v>1.9042837815150939</v>
      </c>
      <c r="Q233" s="13">
        <f t="shared" si="8"/>
        <v>1.6672716962236545</v>
      </c>
      <c r="R233" s="13">
        <f t="shared" si="9"/>
        <v>2.3754667798446425</v>
      </c>
      <c r="S233" s="16"/>
      <c r="T233" s="16"/>
      <c r="U233" s="11">
        <v>5</v>
      </c>
      <c r="V233" s="13">
        <f t="shared" si="4"/>
        <v>0.23426196402607302</v>
      </c>
      <c r="W233" s="12">
        <f t="shared" si="5"/>
        <v>-0.23701208529143947</v>
      </c>
      <c r="X233" s="12">
        <f t="shared" si="6"/>
        <v>0.47118299832954857</v>
      </c>
      <c r="Y233" s="12">
        <f t="shared" si="10"/>
        <v>0.70819508362098804</v>
      </c>
      <c r="Z233" s="11">
        <v>5</v>
      </c>
    </row>
    <row r="234" spans="1:26" x14ac:dyDescent="0.3">
      <c r="A234" s="11">
        <v>6</v>
      </c>
      <c r="C234" s="13">
        <f t="shared" si="0"/>
        <v>2.8982974427007466</v>
      </c>
      <c r="D234" s="13"/>
      <c r="E234" s="13">
        <f t="shared" si="1"/>
        <v>2.1157306254215644</v>
      </c>
      <c r="F234" s="13">
        <f t="shared" si="1"/>
        <v>2.9954999116701999</v>
      </c>
      <c r="G234" s="13">
        <f t="shared" si="1"/>
        <v>2.8770129633035517</v>
      </c>
      <c r="H234" s="13">
        <f t="shared" si="1"/>
        <v>2.5750786290704961</v>
      </c>
      <c r="I234" s="13">
        <f t="shared" si="1"/>
        <v>2.5660275169651139</v>
      </c>
      <c r="J234" s="13"/>
      <c r="K234" s="13">
        <f t="shared" si="2"/>
        <v>2.3611604987131414</v>
      </c>
      <c r="L234" s="13"/>
      <c r="M234" s="13">
        <f t="shared" si="3"/>
        <v>2.5265714472587915</v>
      </c>
      <c r="N234" s="13"/>
      <c r="O234" s="13"/>
      <c r="P234" s="71">
        <f t="shared" si="11"/>
        <v>2.6144223793879506</v>
      </c>
      <c r="Q234" s="13">
        <f t="shared" si="8"/>
        <v>2.1157306254215644</v>
      </c>
      <c r="R234" s="13">
        <f t="shared" si="9"/>
        <v>2.9954999116701999</v>
      </c>
      <c r="S234" s="16"/>
      <c r="T234" s="16"/>
      <c r="U234" s="11">
        <v>6</v>
      </c>
      <c r="V234" s="13">
        <f t="shared" si="4"/>
        <v>0.29741788237457983</v>
      </c>
      <c r="W234" s="12">
        <f t="shared" si="5"/>
        <v>-0.49869175396638621</v>
      </c>
      <c r="X234" s="12">
        <f t="shared" si="6"/>
        <v>0.38107753228224928</v>
      </c>
      <c r="Y234" s="12">
        <f t="shared" si="10"/>
        <v>0.87976928624863548</v>
      </c>
      <c r="Z234" s="11">
        <v>6</v>
      </c>
    </row>
    <row r="235" spans="1:26" x14ac:dyDescent="0.3">
      <c r="A235" s="11">
        <v>7</v>
      </c>
      <c r="C235" s="13">
        <f t="shared" si="0"/>
        <v>0.98621823098352601</v>
      </c>
      <c r="D235" s="13"/>
      <c r="E235" s="13">
        <f t="shared" si="1"/>
        <v>0.63206122052814639</v>
      </c>
      <c r="F235" s="13">
        <f t="shared" si="1"/>
        <v>0.99835393847571874</v>
      </c>
      <c r="G235" s="13">
        <f t="shared" si="1"/>
        <v>0.94771219669993501</v>
      </c>
      <c r="H235" s="13">
        <f t="shared" si="1"/>
        <v>0.75266966873309438</v>
      </c>
      <c r="I235" s="13">
        <f t="shared" si="1"/>
        <v>0.92332010933197861</v>
      </c>
      <c r="J235" s="13"/>
      <c r="K235" s="13">
        <f t="shared" si="2"/>
        <v>0.6499045624762847</v>
      </c>
      <c r="L235" s="13"/>
      <c r="M235" s="13">
        <f t="shared" si="3"/>
        <v>0.85268692939365365</v>
      </c>
      <c r="N235" s="13"/>
      <c r="O235" s="13"/>
      <c r="P235" s="71">
        <f t="shared" si="11"/>
        <v>0.84286585707779216</v>
      </c>
      <c r="Q235" s="13">
        <f t="shared" si="8"/>
        <v>0.63206122052814639</v>
      </c>
      <c r="R235" s="13">
        <f t="shared" si="9"/>
        <v>0.99835393847571874</v>
      </c>
      <c r="S235" s="16"/>
      <c r="T235" s="16"/>
      <c r="U235" s="11">
        <v>7</v>
      </c>
      <c r="V235" s="13">
        <f t="shared" si="4"/>
        <v>0.14740447272610327</v>
      </c>
      <c r="W235" s="12">
        <f t="shared" si="5"/>
        <v>-0.21080463654964576</v>
      </c>
      <c r="X235" s="12">
        <f t="shared" si="6"/>
        <v>0.15548808139792658</v>
      </c>
      <c r="Y235" s="12">
        <f t="shared" si="10"/>
        <v>0.36629271794757234</v>
      </c>
      <c r="Z235" s="11">
        <v>7</v>
      </c>
    </row>
    <row r="236" spans="1:26" x14ac:dyDescent="0.3">
      <c r="A236" s="11">
        <v>8</v>
      </c>
      <c r="C236" s="13">
        <f t="shared" si="0"/>
        <v>0.34015451945472081</v>
      </c>
      <c r="D236" s="13"/>
      <c r="E236" s="13">
        <f t="shared" si="1"/>
        <v>0.3378181635370322</v>
      </c>
      <c r="F236" s="13">
        <f t="shared" si="1"/>
        <v>0.48787705878512694</v>
      </c>
      <c r="G236" s="13">
        <f t="shared" si="1"/>
        <v>0.31421346323398835</v>
      </c>
      <c r="H236" s="13">
        <f t="shared" si="1"/>
        <v>0.30296359895213837</v>
      </c>
      <c r="I236" s="13">
        <f t="shared" si="1"/>
        <v>0.36907829857525626</v>
      </c>
      <c r="J236" s="13"/>
      <c r="K236" s="13">
        <f t="shared" si="2"/>
        <v>0.36614463999955305</v>
      </c>
      <c r="L236" s="13"/>
      <c r="M236" s="13">
        <f t="shared" si="3"/>
        <v>0.4579492721791828</v>
      </c>
      <c r="N236" s="13"/>
      <c r="O236" s="13"/>
      <c r="P236" s="71">
        <f t="shared" si="11"/>
        <v>0.37202487683962487</v>
      </c>
      <c r="Q236" s="13">
        <f t="shared" si="8"/>
        <v>0.30296359895213837</v>
      </c>
      <c r="R236" s="13">
        <f t="shared" si="9"/>
        <v>0.48787705878512694</v>
      </c>
      <c r="S236" s="16"/>
      <c r="T236" s="16"/>
      <c r="U236" s="11">
        <v>8</v>
      </c>
      <c r="V236" s="13">
        <f t="shared" si="4"/>
        <v>6.6703424463502636E-2</v>
      </c>
      <c r="W236" s="12">
        <f t="shared" si="5"/>
        <v>-6.9061277887486505E-2</v>
      </c>
      <c r="X236" s="12">
        <f t="shared" si="6"/>
        <v>0.11585218194550206</v>
      </c>
      <c r="Y236" s="12">
        <f t="shared" si="10"/>
        <v>0.18491345983298857</v>
      </c>
      <c r="Z236" s="11">
        <v>8</v>
      </c>
    </row>
    <row r="237" spans="1:26" x14ac:dyDescent="0.3">
      <c r="A237" s="11">
        <v>9</v>
      </c>
      <c r="C237" s="13">
        <f t="shared" si="0"/>
        <v>0.67849146950061068</v>
      </c>
      <c r="D237" s="13"/>
      <c r="E237" s="13">
        <f t="shared" si="1"/>
        <v>0.7597748174814094</v>
      </c>
      <c r="F237" s="13">
        <f t="shared" si="1"/>
        <v>0.88894641300030464</v>
      </c>
      <c r="G237" s="13">
        <f t="shared" si="1"/>
        <v>0.83032806230897116</v>
      </c>
      <c r="H237" s="13">
        <f t="shared" si="1"/>
        <v>0.67691659774142632</v>
      </c>
      <c r="I237" s="13">
        <f t="shared" si="1"/>
        <v>0.67529654292273966</v>
      </c>
      <c r="J237" s="13"/>
      <c r="K237" s="13">
        <f t="shared" si="2"/>
        <v>0.64263849018203811</v>
      </c>
      <c r="L237" s="13"/>
      <c r="M237" s="13">
        <f t="shared" si="3"/>
        <v>0.87418333603320431</v>
      </c>
      <c r="N237" s="13"/>
      <c r="O237" s="13"/>
      <c r="P237" s="71">
        <f t="shared" si="11"/>
        <v>0.75332196614633806</v>
      </c>
      <c r="Q237" s="13">
        <f t="shared" si="8"/>
        <v>0.64263849018203811</v>
      </c>
      <c r="R237" s="13">
        <f t="shared" si="9"/>
        <v>0.88894641300030464</v>
      </c>
      <c r="S237" s="16"/>
      <c r="T237" s="16"/>
      <c r="U237" s="11">
        <v>9</v>
      </c>
      <c r="V237" s="13">
        <f t="shared" si="4"/>
        <v>9.9102559806951734E-2</v>
      </c>
      <c r="W237" s="12">
        <f t="shared" si="5"/>
        <v>-0.11068347596429995</v>
      </c>
      <c r="X237" s="12">
        <f t="shared" si="6"/>
        <v>0.13562444685396657</v>
      </c>
      <c r="Y237" s="12">
        <f t="shared" si="10"/>
        <v>0.24630792281826652</v>
      </c>
      <c r="Z237" s="11">
        <v>9</v>
      </c>
    </row>
    <row r="238" spans="1:26" x14ac:dyDescent="0.3">
      <c r="A238" s="11">
        <v>10</v>
      </c>
      <c r="C238" s="13">
        <f t="shared" si="0"/>
        <v>0.41283105222799782</v>
      </c>
      <c r="D238" s="13"/>
      <c r="E238" s="13">
        <f t="shared" si="1"/>
        <v>0.34414180040509401</v>
      </c>
      <c r="F238" s="13">
        <f t="shared" si="1"/>
        <v>0.49269117903556325</v>
      </c>
      <c r="G238" s="13">
        <f t="shared" si="1"/>
        <v>0.58021322125594554</v>
      </c>
      <c r="H238" s="13">
        <f t="shared" si="1"/>
        <v>0.44817184751227146</v>
      </c>
      <c r="I238" s="13">
        <f t="shared" si="1"/>
        <v>0.5183121574816838</v>
      </c>
      <c r="J238" s="13"/>
      <c r="K238" s="13">
        <f t="shared" si="2"/>
        <v>0.48392540367804809</v>
      </c>
      <c r="L238" s="13"/>
      <c r="M238" s="13">
        <f t="shared" si="3"/>
        <v>0.44964285188193392</v>
      </c>
      <c r="N238" s="13"/>
      <c r="O238" s="13"/>
      <c r="P238" s="71">
        <f t="shared" si="11"/>
        <v>0.46624118918481722</v>
      </c>
      <c r="Q238" s="13">
        <f t="shared" si="8"/>
        <v>0.34414180040509401</v>
      </c>
      <c r="R238" s="13">
        <f t="shared" si="9"/>
        <v>0.58021322125594554</v>
      </c>
      <c r="S238" s="16"/>
      <c r="T238" s="16"/>
      <c r="U238" s="11">
        <v>10</v>
      </c>
      <c r="V238" s="13">
        <f t="shared" si="4"/>
        <v>7.0787662987850747E-2</v>
      </c>
      <c r="W238" s="12">
        <f t="shared" si="5"/>
        <v>-0.12209938877972321</v>
      </c>
      <c r="X238" s="12">
        <f t="shared" si="6"/>
        <v>0.11397203207112833</v>
      </c>
      <c r="Y238" s="12">
        <f t="shared" si="10"/>
        <v>0.23607142085085153</v>
      </c>
      <c r="Z238" s="11">
        <v>10</v>
      </c>
    </row>
    <row r="239" spans="1:26" x14ac:dyDescent="0.3">
      <c r="A239" s="11">
        <v>11</v>
      </c>
      <c r="C239" s="13">
        <f t="shared" si="0"/>
        <v>2.6038257604894399</v>
      </c>
      <c r="D239" s="13"/>
      <c r="E239" s="13">
        <f t="shared" si="1"/>
        <v>2.5235265198499874</v>
      </c>
      <c r="F239" s="13">
        <f t="shared" si="1"/>
        <v>2.0202864414280493</v>
      </c>
      <c r="G239" s="13">
        <f t="shared" si="1"/>
        <v>2.5921392883565053</v>
      </c>
      <c r="H239" s="13">
        <f t="shared" si="1"/>
        <v>2.2810508222272419</v>
      </c>
      <c r="I239" s="13">
        <f t="shared" si="1"/>
        <v>2.1045570405874581</v>
      </c>
      <c r="J239" s="13"/>
      <c r="K239" s="13">
        <f t="shared" si="2"/>
        <v>2.080472633257644</v>
      </c>
      <c r="L239" s="13"/>
      <c r="M239" s="13">
        <f t="shared" si="3"/>
        <v>2.1849554488993763</v>
      </c>
      <c r="N239" s="13"/>
      <c r="O239" s="13"/>
      <c r="P239" s="71">
        <f t="shared" si="11"/>
        <v>2.2988517443869627</v>
      </c>
      <c r="Q239" s="13">
        <f t="shared" si="8"/>
        <v>2.0202864414280493</v>
      </c>
      <c r="R239" s="13">
        <f t="shared" si="9"/>
        <v>2.6038257604894399</v>
      </c>
      <c r="S239" s="16"/>
      <c r="T239" s="16"/>
      <c r="U239" s="11">
        <v>11</v>
      </c>
      <c r="V239" s="13">
        <f t="shared" si="4"/>
        <v>0.24078242215891948</v>
      </c>
      <c r="W239" s="12">
        <f t="shared" si="5"/>
        <v>-0.27856530295891346</v>
      </c>
      <c r="X239" s="12">
        <f t="shared" si="6"/>
        <v>0.30497401610247721</v>
      </c>
      <c r="Y239" s="12">
        <f t="shared" si="10"/>
        <v>0.58353931906139067</v>
      </c>
      <c r="Z239" s="11">
        <v>11</v>
      </c>
    </row>
    <row r="240" spans="1:26" x14ac:dyDescent="0.3">
      <c r="A240" s="11">
        <v>12</v>
      </c>
      <c r="C240" s="13">
        <f t="shared" si="0"/>
        <v>0.39185726279919825</v>
      </c>
      <c r="D240" s="13"/>
      <c r="E240" s="13">
        <f t="shared" si="1"/>
        <v>0.30510926719897519</v>
      </c>
      <c r="F240" s="13">
        <f t="shared" si="1"/>
        <v>0.41030451262608097</v>
      </c>
      <c r="G240" s="13">
        <f t="shared" si="1"/>
        <v>0.31591267236878012</v>
      </c>
      <c r="H240" s="13">
        <f t="shared" si="1"/>
        <v>0.37436278704883902</v>
      </c>
      <c r="I240" s="13">
        <f t="shared" si="1"/>
        <v>0.39322165275478321</v>
      </c>
      <c r="J240" s="13"/>
      <c r="K240" s="13">
        <f t="shared" si="2"/>
        <v>0.37271649431196269</v>
      </c>
      <c r="L240" s="13"/>
      <c r="M240" s="13">
        <f t="shared" si="3"/>
        <v>0.42591718215398638</v>
      </c>
      <c r="N240" s="13"/>
      <c r="O240" s="13"/>
      <c r="P240" s="71">
        <f t="shared" si="11"/>
        <v>0.37367522890782573</v>
      </c>
      <c r="Q240" s="13">
        <f t="shared" si="8"/>
        <v>0.30510926719897519</v>
      </c>
      <c r="R240" s="13">
        <f t="shared" si="9"/>
        <v>0.42591718215398638</v>
      </c>
      <c r="S240" s="16"/>
      <c r="T240" s="16"/>
      <c r="U240" s="11">
        <v>12</v>
      </c>
      <c r="V240" s="13">
        <f t="shared" si="4"/>
        <v>4.2799818253163931E-2</v>
      </c>
      <c r="W240" s="12">
        <f t="shared" si="5"/>
        <v>-6.8565961708850542E-2</v>
      </c>
      <c r="X240" s="12">
        <f t="shared" si="6"/>
        <v>5.2241953246160655E-2</v>
      </c>
      <c r="Y240" s="12">
        <f t="shared" si="10"/>
        <v>0.1208079149550112</v>
      </c>
      <c r="Z240" s="11">
        <v>12</v>
      </c>
    </row>
    <row r="241" spans="1:26" x14ac:dyDescent="0.3">
      <c r="A241" s="11">
        <v>13</v>
      </c>
      <c r="C241" s="13">
        <f t="shared" si="0"/>
        <v>1.3489821337017269</v>
      </c>
      <c r="D241" s="13"/>
      <c r="E241" s="13">
        <f t="shared" si="1"/>
        <v>0.86331550355228959</v>
      </c>
      <c r="F241" s="13">
        <f t="shared" si="1"/>
        <v>1.2532601572519728</v>
      </c>
      <c r="G241" s="13">
        <f t="shared" si="1"/>
        <v>1.3670256042246416</v>
      </c>
      <c r="H241" s="13">
        <f t="shared" si="1"/>
        <v>0.9909345283948221</v>
      </c>
      <c r="I241" s="13">
        <f t="shared" si="1"/>
        <v>1.2504748329255129</v>
      </c>
      <c r="J241" s="13"/>
      <c r="K241" s="13">
        <f t="shared" si="2"/>
        <v>1.0424842099843132</v>
      </c>
      <c r="L241" s="13"/>
      <c r="M241" s="13">
        <f t="shared" si="3"/>
        <v>1.327516825568348</v>
      </c>
      <c r="N241" s="13"/>
      <c r="O241" s="13"/>
      <c r="P241" s="71">
        <f t="shared" si="11"/>
        <v>1.1804992244504535</v>
      </c>
      <c r="Q241" s="13">
        <f t="shared" si="8"/>
        <v>0.86331550355228959</v>
      </c>
      <c r="R241" s="13">
        <f t="shared" si="9"/>
        <v>1.3670256042246416</v>
      </c>
      <c r="S241" s="16"/>
      <c r="T241" s="16"/>
      <c r="U241" s="11">
        <v>13</v>
      </c>
      <c r="V241" s="13">
        <f t="shared" si="4"/>
        <v>0.18919828081182663</v>
      </c>
      <c r="W241" s="12">
        <f t="shared" si="5"/>
        <v>-0.31718372089816393</v>
      </c>
      <c r="X241" s="12">
        <f t="shared" si="6"/>
        <v>0.18652637977418807</v>
      </c>
      <c r="Y241" s="12">
        <f t="shared" si="10"/>
        <v>0.503710100672352</v>
      </c>
      <c r="Z241" s="11">
        <v>13</v>
      </c>
    </row>
    <row r="242" spans="1:26" x14ac:dyDescent="0.3">
      <c r="A242" s="11">
        <v>14</v>
      </c>
      <c r="C242" s="13">
        <f t="shared" si="0"/>
        <v>0.68416940561702666</v>
      </c>
      <c r="D242" s="13"/>
      <c r="E242" s="13">
        <f t="shared" si="1"/>
        <v>0.69990328358421994</v>
      </c>
      <c r="F242" s="13">
        <f t="shared" si="1"/>
        <v>0.74408259815947519</v>
      </c>
      <c r="G242" s="13">
        <f t="shared" si="1"/>
        <v>0.92196566533482427</v>
      </c>
      <c r="H242" s="13">
        <f t="shared" si="1"/>
        <v>0.79701107853464515</v>
      </c>
      <c r="I242" s="13">
        <f t="shared" si="1"/>
        <v>0.67857325361561105</v>
      </c>
      <c r="J242" s="13"/>
      <c r="K242" s="13">
        <f t="shared" si="2"/>
        <v>0.63676727811106648</v>
      </c>
      <c r="L242" s="13"/>
      <c r="M242" s="13">
        <f t="shared" si="3"/>
        <v>0.86620617656137322</v>
      </c>
      <c r="N242" s="13"/>
      <c r="O242" s="13"/>
      <c r="P242" s="71">
        <f t="shared" si="11"/>
        <v>0.7535848424397803</v>
      </c>
      <c r="Q242" s="13">
        <f t="shared" si="8"/>
        <v>0.63676727811106648</v>
      </c>
      <c r="R242" s="13">
        <f t="shared" si="9"/>
        <v>0.92196566533482427</v>
      </c>
      <c r="S242" s="16"/>
      <c r="T242" s="16"/>
      <c r="U242" s="11">
        <v>14</v>
      </c>
      <c r="V242" s="13">
        <f t="shared" si="4"/>
        <v>9.9989350482898628E-2</v>
      </c>
      <c r="W242" s="12">
        <f t="shared" si="5"/>
        <v>-0.11681756432871382</v>
      </c>
      <c r="X242" s="12">
        <f t="shared" si="6"/>
        <v>0.16838082289504397</v>
      </c>
      <c r="Y242" s="12">
        <f t="shared" si="10"/>
        <v>0.28519838722375779</v>
      </c>
      <c r="Z242" s="11">
        <v>14</v>
      </c>
    </row>
    <row r="243" spans="1:26" x14ac:dyDescent="0.3">
      <c r="A243" s="11">
        <v>15</v>
      </c>
      <c r="C243" s="13">
        <f t="shared" si="0"/>
        <v>1.9079805078046865</v>
      </c>
      <c r="D243" s="13"/>
      <c r="E243" s="13">
        <f t="shared" si="1"/>
        <v>1.3393224180267513</v>
      </c>
      <c r="F243" s="13">
        <f t="shared" si="1"/>
        <v>1.7976549172801226</v>
      </c>
      <c r="G243" s="13">
        <f t="shared" si="1"/>
        <v>1.98388510574441</v>
      </c>
      <c r="H243" s="13">
        <f t="shared" si="1"/>
        <v>2.0350916687531244</v>
      </c>
      <c r="I243" s="13">
        <f t="shared" si="1"/>
        <v>2.2168859994989849</v>
      </c>
      <c r="J243" s="13"/>
      <c r="K243" s="13">
        <f t="shared" si="2"/>
        <v>1.3776459565799031</v>
      </c>
      <c r="L243" s="13"/>
      <c r="M243" s="13">
        <f t="shared" si="3"/>
        <v>1.9323655197875385</v>
      </c>
      <c r="N243" s="13"/>
      <c r="O243" s="13"/>
      <c r="P243" s="71">
        <f t="shared" si="11"/>
        <v>1.8238540116844402</v>
      </c>
      <c r="Q243" s="13">
        <f t="shared" si="8"/>
        <v>1.3393224180267513</v>
      </c>
      <c r="R243" s="13">
        <f t="shared" si="9"/>
        <v>2.2168859994989849</v>
      </c>
      <c r="S243" s="16"/>
      <c r="T243" s="16"/>
      <c r="U243" s="11">
        <v>15</v>
      </c>
      <c r="V243" s="13">
        <f t="shared" si="4"/>
        <v>0.31124550329646056</v>
      </c>
      <c r="W243" s="12">
        <f t="shared" si="5"/>
        <v>-0.48453159365768883</v>
      </c>
      <c r="X243" s="12">
        <f t="shared" si="6"/>
        <v>0.39303198781454474</v>
      </c>
      <c r="Y243" s="12">
        <f t="shared" si="10"/>
        <v>0.87756358147223357</v>
      </c>
      <c r="Z243" s="11">
        <v>15</v>
      </c>
    </row>
    <row r="244" spans="1:26" x14ac:dyDescent="0.3">
      <c r="A244" s="11">
        <v>16</v>
      </c>
      <c r="C244" s="13">
        <f t="shared" si="0"/>
        <v>2.057103266540997</v>
      </c>
      <c r="D244" s="13"/>
      <c r="E244" s="13">
        <f t="shared" si="1"/>
        <v>1.4471433076684721</v>
      </c>
      <c r="F244" s="13">
        <f t="shared" si="1"/>
        <v>1.714262174104193</v>
      </c>
      <c r="G244" s="13">
        <f t="shared" si="1"/>
        <v>1.5916896288302187</v>
      </c>
      <c r="H244" s="13">
        <f t="shared" si="1"/>
        <v>1.9098913764411733</v>
      </c>
      <c r="I244" s="13">
        <f t="shared" si="1"/>
        <v>2.1822338856635035</v>
      </c>
      <c r="J244" s="13"/>
      <c r="K244" s="13">
        <f t="shared" si="2"/>
        <v>1.9174096501150582</v>
      </c>
      <c r="L244" s="13"/>
      <c r="M244" s="13">
        <f t="shared" si="3"/>
        <v>2.0807765567647021</v>
      </c>
      <c r="N244" s="13"/>
      <c r="O244" s="13"/>
      <c r="P244" s="71">
        <f t="shared" si="11"/>
        <v>1.8625637307660396</v>
      </c>
      <c r="Q244" s="13">
        <f t="shared" si="8"/>
        <v>1.4471433076684721</v>
      </c>
      <c r="R244" s="13">
        <f t="shared" si="9"/>
        <v>2.1822338856635035</v>
      </c>
      <c r="S244" s="16"/>
      <c r="T244" s="16"/>
      <c r="U244" s="11">
        <v>16</v>
      </c>
      <c r="V244" s="13">
        <f t="shared" si="4"/>
        <v>0.25658184881543955</v>
      </c>
      <c r="W244" s="12">
        <f t="shared" si="5"/>
        <v>-0.41542042309756755</v>
      </c>
      <c r="X244" s="12">
        <f t="shared" si="6"/>
        <v>0.31967015489746387</v>
      </c>
      <c r="Y244" s="12">
        <f t="shared" si="10"/>
        <v>0.73509057799503141</v>
      </c>
      <c r="Z244" s="11">
        <v>16</v>
      </c>
    </row>
    <row r="245" spans="1:26" x14ac:dyDescent="0.3">
      <c r="A245" s="11">
        <v>17</v>
      </c>
      <c r="C245" s="13">
        <f t="shared" si="0"/>
        <v>1.2564253424082992</v>
      </c>
      <c r="D245" s="13"/>
      <c r="E245" s="13">
        <f t="shared" ref="E245:I260" si="12">E61-$AA61</f>
        <v>1.2625352915502757</v>
      </c>
      <c r="F245" s="13">
        <f t="shared" si="12"/>
        <v>1.3299877509614273</v>
      </c>
      <c r="G245" s="13">
        <f t="shared" si="12"/>
        <v>1.5162726275767933</v>
      </c>
      <c r="H245" s="13">
        <f t="shared" si="12"/>
        <v>1.1447819911774033</v>
      </c>
      <c r="I245" s="13">
        <f t="shared" si="12"/>
        <v>1.2670778861493202</v>
      </c>
      <c r="J245" s="13"/>
      <c r="K245" s="13">
        <f t="shared" si="2"/>
        <v>1.2458531815925646</v>
      </c>
      <c r="L245" s="13"/>
      <c r="M245" s="13">
        <f t="shared" si="3"/>
        <v>1.2506036852172329</v>
      </c>
      <c r="N245" s="13"/>
      <c r="O245" s="13"/>
      <c r="P245" s="71">
        <f t="shared" si="11"/>
        <v>1.2841922195791646</v>
      </c>
      <c r="Q245" s="13">
        <f t="shared" si="8"/>
        <v>1.1447819911774033</v>
      </c>
      <c r="R245" s="13">
        <f t="shared" si="9"/>
        <v>1.5162726275767933</v>
      </c>
      <c r="S245" s="16"/>
      <c r="T245" s="16"/>
      <c r="U245" s="11">
        <v>17</v>
      </c>
      <c r="V245" s="13">
        <f t="shared" si="4"/>
        <v>0.10658648543151623</v>
      </c>
      <c r="W245" s="12">
        <f t="shared" si="5"/>
        <v>-0.13941022840176132</v>
      </c>
      <c r="X245" s="12">
        <f t="shared" si="6"/>
        <v>0.23208040799762863</v>
      </c>
      <c r="Y245" s="12">
        <f t="shared" si="10"/>
        <v>0.37149063639938995</v>
      </c>
      <c r="Z245" s="11">
        <v>17</v>
      </c>
    </row>
    <row r="246" spans="1:26" x14ac:dyDescent="0.3">
      <c r="A246" s="11">
        <v>18</v>
      </c>
      <c r="C246" s="13">
        <f t="shared" si="0"/>
        <v>3.9747685516525881</v>
      </c>
      <c r="D246" s="13"/>
      <c r="E246" s="13">
        <f t="shared" si="12"/>
        <v>5.2758357339225634</v>
      </c>
      <c r="F246" s="13">
        <f t="shared" si="12"/>
        <v>4.4138100965883025</v>
      </c>
      <c r="G246" s="13">
        <f t="shared" si="12"/>
        <v>3.810892916525995</v>
      </c>
      <c r="H246" s="13">
        <f t="shared" si="12"/>
        <v>4.0885587936031964</v>
      </c>
      <c r="I246" s="13">
        <f t="shared" si="12"/>
        <v>4.0853059585774165</v>
      </c>
      <c r="J246" s="13"/>
      <c r="K246" s="13">
        <f t="shared" si="2"/>
        <v>4.2940164945488428</v>
      </c>
      <c r="L246" s="13"/>
      <c r="M246" s="13">
        <f t="shared" si="3"/>
        <v>4.1991459333057444</v>
      </c>
      <c r="N246" s="13"/>
      <c r="O246" s="13"/>
      <c r="P246" s="71">
        <f t="shared" si="11"/>
        <v>4.2677918098405803</v>
      </c>
      <c r="Q246" s="13">
        <f t="shared" si="8"/>
        <v>3.810892916525995</v>
      </c>
      <c r="R246" s="13">
        <f t="shared" si="9"/>
        <v>5.2758357339225634</v>
      </c>
      <c r="S246" s="16"/>
      <c r="T246" s="16"/>
      <c r="U246" s="11">
        <v>18</v>
      </c>
      <c r="V246" s="13">
        <f t="shared" si="4"/>
        <v>0.4476795205706578</v>
      </c>
      <c r="W246" s="12">
        <f t="shared" si="5"/>
        <v>-0.45689889331458522</v>
      </c>
      <c r="X246" s="12">
        <f t="shared" si="6"/>
        <v>1.0080439240819832</v>
      </c>
      <c r="Y246" s="12">
        <f t="shared" si="10"/>
        <v>1.4649428173965684</v>
      </c>
      <c r="Z246" s="11">
        <v>18</v>
      </c>
    </row>
    <row r="247" spans="1:26" x14ac:dyDescent="0.3">
      <c r="A247" s="11">
        <v>19</v>
      </c>
      <c r="C247" s="13">
        <f t="shared" si="0"/>
        <v>2.3038386789877472</v>
      </c>
      <c r="D247" s="13"/>
      <c r="E247" s="13">
        <f t="shared" si="12"/>
        <v>1.9710077421499588</v>
      </c>
      <c r="F247" s="13">
        <f t="shared" si="12"/>
        <v>2.5929091224661014</v>
      </c>
      <c r="G247" s="13">
        <f t="shared" si="12"/>
        <v>2.2227425130417271</v>
      </c>
      <c r="H247" s="13">
        <f t="shared" si="12"/>
        <v>1.7549275028275926</v>
      </c>
      <c r="I247" s="13">
        <f t="shared" si="12"/>
        <v>2.106303960096787</v>
      </c>
      <c r="J247" s="13"/>
      <c r="K247" s="13">
        <f t="shared" si="2"/>
        <v>2.0469324260764141</v>
      </c>
      <c r="L247" s="13"/>
      <c r="M247" s="13">
        <f t="shared" si="3"/>
        <v>2.3401596030480514</v>
      </c>
      <c r="N247" s="13"/>
      <c r="O247" s="13"/>
      <c r="P247" s="71">
        <f t="shared" si="11"/>
        <v>2.1673526935867975</v>
      </c>
      <c r="Q247" s="13">
        <f t="shared" si="8"/>
        <v>1.7549275028275926</v>
      </c>
      <c r="R247" s="13">
        <f t="shared" si="9"/>
        <v>2.5929091224661014</v>
      </c>
      <c r="S247" s="16"/>
      <c r="T247" s="16"/>
      <c r="U247" s="11">
        <v>19</v>
      </c>
      <c r="V247" s="13">
        <f t="shared" si="4"/>
        <v>0.25621721394263408</v>
      </c>
      <c r="W247" s="12">
        <f t="shared" si="5"/>
        <v>-0.41242519075920492</v>
      </c>
      <c r="X247" s="12">
        <f t="shared" si="6"/>
        <v>0.42555642887930389</v>
      </c>
      <c r="Y247" s="12">
        <f t="shared" si="10"/>
        <v>0.83798161963850881</v>
      </c>
      <c r="Z247" s="11">
        <v>19</v>
      </c>
    </row>
    <row r="248" spans="1:26" x14ac:dyDescent="0.3">
      <c r="A248" s="11">
        <v>20</v>
      </c>
      <c r="C248" s="13">
        <f t="shared" si="0"/>
        <v>13.524422960584623</v>
      </c>
      <c r="D248" s="13"/>
      <c r="E248" s="13">
        <f t="shared" si="12"/>
        <v>10.84982417138121</v>
      </c>
      <c r="F248" s="13">
        <f t="shared" si="12"/>
        <v>10.012650280252618</v>
      </c>
      <c r="G248" s="13">
        <f t="shared" si="12"/>
        <v>10.898651853437327</v>
      </c>
      <c r="H248" s="13">
        <f t="shared" si="12"/>
        <v>12.67752370119705</v>
      </c>
      <c r="I248" s="13">
        <f t="shared" si="12"/>
        <v>13.353117403643816</v>
      </c>
      <c r="J248" s="13"/>
      <c r="K248" s="13">
        <f t="shared" si="2"/>
        <v>13.617391534932437</v>
      </c>
      <c r="L248" s="13"/>
      <c r="M248" s="13">
        <f t="shared" si="3"/>
        <v>11.403617106888184</v>
      </c>
      <c r="N248" s="13"/>
      <c r="O248" s="13"/>
      <c r="P248" s="71">
        <f t="shared" si="11"/>
        <v>12.042149876539657</v>
      </c>
      <c r="Q248" s="13">
        <f t="shared" si="8"/>
        <v>10.012650280252618</v>
      </c>
      <c r="R248" s="13">
        <f t="shared" si="9"/>
        <v>13.617391534932437</v>
      </c>
      <c r="S248" s="16"/>
      <c r="T248" s="16"/>
      <c r="U248" s="11">
        <v>20</v>
      </c>
      <c r="V248" s="13">
        <f t="shared" si="4"/>
        <v>1.4170732694773285</v>
      </c>
      <c r="W248" s="12">
        <f t="shared" si="5"/>
        <v>-2.0294995962870388</v>
      </c>
      <c r="X248" s="12">
        <f t="shared" si="6"/>
        <v>1.5752416583927804</v>
      </c>
      <c r="Y248" s="12">
        <f t="shared" si="10"/>
        <v>3.6047412546798192</v>
      </c>
      <c r="Z248" s="11">
        <v>20</v>
      </c>
    </row>
    <row r="249" spans="1:26" x14ac:dyDescent="0.3">
      <c r="A249" s="11">
        <v>21</v>
      </c>
      <c r="C249" s="13">
        <f t="shared" si="0"/>
        <v>1.2790964778022438</v>
      </c>
      <c r="D249" s="13"/>
      <c r="E249" s="13">
        <f t="shared" si="12"/>
        <v>1.0564328501105023</v>
      </c>
      <c r="F249" s="13">
        <f t="shared" si="12"/>
        <v>1.3749046514893444</v>
      </c>
      <c r="G249" s="13">
        <f t="shared" si="12"/>
        <v>1.2881755867341376</v>
      </c>
      <c r="H249" s="13">
        <f t="shared" si="12"/>
        <v>1.1933211252460567</v>
      </c>
      <c r="I249" s="13">
        <f t="shared" si="12"/>
        <v>1.3132386395896305</v>
      </c>
      <c r="J249" s="13"/>
      <c r="K249" s="13">
        <f t="shared" si="2"/>
        <v>1.146744690590821</v>
      </c>
      <c r="L249" s="13"/>
      <c r="M249" s="13">
        <f t="shared" si="3"/>
        <v>1.1373102897861571</v>
      </c>
      <c r="N249" s="13"/>
      <c r="O249" s="13"/>
      <c r="P249" s="71">
        <f t="shared" si="11"/>
        <v>1.2236530389186115</v>
      </c>
      <c r="Q249" s="13">
        <f t="shared" si="8"/>
        <v>1.0564328501105023</v>
      </c>
      <c r="R249" s="13">
        <f t="shared" si="9"/>
        <v>1.3749046514893444</v>
      </c>
      <c r="S249" s="16"/>
      <c r="T249" s="16"/>
      <c r="U249" s="11">
        <v>21</v>
      </c>
      <c r="V249" s="13">
        <f t="shared" si="4"/>
        <v>0.10716632276646428</v>
      </c>
      <c r="W249" s="12">
        <f t="shared" si="5"/>
        <v>-0.16722018880810929</v>
      </c>
      <c r="X249" s="12">
        <f t="shared" si="6"/>
        <v>0.15125161257073283</v>
      </c>
      <c r="Y249" s="12">
        <f t="shared" si="10"/>
        <v>0.31847180137884212</v>
      </c>
      <c r="Z249" s="11">
        <v>21</v>
      </c>
    </row>
    <row r="250" spans="1:26" x14ac:dyDescent="0.3">
      <c r="A250" s="11">
        <v>22</v>
      </c>
      <c r="C250" s="13">
        <f t="shared" si="0"/>
        <v>0.64637232646848553</v>
      </c>
      <c r="D250" s="13"/>
      <c r="E250" s="13">
        <f t="shared" si="12"/>
        <v>0.51799695940727131</v>
      </c>
      <c r="F250" s="13">
        <f t="shared" si="12"/>
        <v>0.68393066774619438</v>
      </c>
      <c r="G250" s="13">
        <f t="shared" si="12"/>
        <v>0.72494411303359496</v>
      </c>
      <c r="H250" s="13">
        <f t="shared" si="12"/>
        <v>0.67242735153169653</v>
      </c>
      <c r="I250" s="13">
        <f t="shared" si="12"/>
        <v>0.89978189882231796</v>
      </c>
      <c r="J250" s="13"/>
      <c r="K250" s="13">
        <f t="shared" si="2"/>
        <v>0.80317611409190615</v>
      </c>
      <c r="L250" s="13"/>
      <c r="M250" s="13">
        <f t="shared" si="3"/>
        <v>0.59263302141953378</v>
      </c>
      <c r="N250" s="13"/>
      <c r="O250" s="13"/>
      <c r="P250" s="71">
        <f t="shared" si="11"/>
        <v>0.6926578065651251</v>
      </c>
      <c r="Q250" s="13">
        <f t="shared" si="8"/>
        <v>0.51799695940727131</v>
      </c>
      <c r="R250" s="13">
        <f t="shared" si="9"/>
        <v>0.89978189882231796</v>
      </c>
      <c r="S250" s="16"/>
      <c r="T250" s="16"/>
      <c r="U250" s="11">
        <v>22</v>
      </c>
      <c r="V250" s="13">
        <f t="shared" si="4"/>
        <v>0.11910154166043606</v>
      </c>
      <c r="W250" s="12">
        <f t="shared" si="5"/>
        <v>-0.17466084715785379</v>
      </c>
      <c r="X250" s="12">
        <f t="shared" si="6"/>
        <v>0.20712409225719286</v>
      </c>
      <c r="Y250" s="12">
        <f t="shared" si="10"/>
        <v>0.38178493941504665</v>
      </c>
      <c r="Z250" s="11">
        <v>22</v>
      </c>
    </row>
    <row r="251" spans="1:26" x14ac:dyDescent="0.3">
      <c r="A251" s="11">
        <v>23</v>
      </c>
      <c r="C251" s="13">
        <f t="shared" si="0"/>
        <v>1.673039534607957</v>
      </c>
      <c r="D251" s="13"/>
      <c r="E251" s="13">
        <f t="shared" si="12"/>
        <v>1.9225815471353922</v>
      </c>
      <c r="F251" s="13">
        <f t="shared" si="12"/>
        <v>1.7421245182227514</v>
      </c>
      <c r="G251" s="13">
        <f t="shared" si="12"/>
        <v>1.9276239039288983</v>
      </c>
      <c r="H251" s="13">
        <f t="shared" si="12"/>
        <v>2.14325261637154</v>
      </c>
      <c r="I251" s="13">
        <f t="shared" si="12"/>
        <v>1.6997322101667762</v>
      </c>
      <c r="J251" s="13"/>
      <c r="K251" s="13">
        <f t="shared" si="2"/>
        <v>1.4759482747678516</v>
      </c>
      <c r="L251" s="13"/>
      <c r="M251" s="13">
        <f t="shared" si="3"/>
        <v>1.7584400315829019</v>
      </c>
      <c r="N251" s="13"/>
      <c r="O251" s="13"/>
      <c r="P251" s="71">
        <f t="shared" si="11"/>
        <v>1.7928428295980086</v>
      </c>
      <c r="Q251" s="13">
        <f t="shared" si="8"/>
        <v>1.4759482747678516</v>
      </c>
      <c r="R251" s="13">
        <f t="shared" si="9"/>
        <v>2.14325261637154</v>
      </c>
      <c r="S251" s="16"/>
      <c r="T251" s="16"/>
      <c r="U251" s="11">
        <v>23</v>
      </c>
      <c r="V251" s="13">
        <f t="shared" si="4"/>
        <v>0.20177270342607717</v>
      </c>
      <c r="W251" s="12">
        <f t="shared" si="5"/>
        <v>-0.31689455483015694</v>
      </c>
      <c r="X251" s="12">
        <f t="shared" si="6"/>
        <v>0.35040978677353141</v>
      </c>
      <c r="Y251" s="12">
        <f t="shared" si="10"/>
        <v>0.66730434160368834</v>
      </c>
      <c r="Z251" s="11">
        <v>23</v>
      </c>
    </row>
    <row r="252" spans="1:26" x14ac:dyDescent="0.3">
      <c r="A252" s="11">
        <v>24</v>
      </c>
      <c r="C252" s="13">
        <f t="shared" si="0"/>
        <v>3.4361672322885761</v>
      </c>
      <c r="D252" s="13"/>
      <c r="E252" s="13">
        <f t="shared" si="12"/>
        <v>2.7578729081444471</v>
      </c>
      <c r="F252" s="13">
        <f t="shared" si="12"/>
        <v>3.2623643315257231</v>
      </c>
      <c r="G252" s="13">
        <f t="shared" si="12"/>
        <v>3.0623197162459053</v>
      </c>
      <c r="H252" s="13">
        <f t="shared" si="12"/>
        <v>3.7184461311434847</v>
      </c>
      <c r="I252" s="13">
        <f t="shared" si="12"/>
        <v>3.0592673191299569</v>
      </c>
      <c r="J252" s="13"/>
      <c r="K252" s="13">
        <f t="shared" si="2"/>
        <v>3.2723856427865563</v>
      </c>
      <c r="L252" s="13"/>
      <c r="M252" s="13">
        <f t="shared" si="3"/>
        <v>2.9306342376034298</v>
      </c>
      <c r="N252" s="13"/>
      <c r="O252" s="13"/>
      <c r="P252" s="71">
        <f t="shared" si="11"/>
        <v>3.1874321898585096</v>
      </c>
      <c r="Q252" s="13">
        <f t="shared" si="8"/>
        <v>2.7578729081444471</v>
      </c>
      <c r="R252" s="13">
        <f t="shared" si="9"/>
        <v>3.7184461311434847</v>
      </c>
      <c r="S252" s="16"/>
      <c r="T252" s="16"/>
      <c r="U252" s="11">
        <v>24</v>
      </c>
      <c r="V252" s="13">
        <f t="shared" si="4"/>
        <v>0.30218787252832302</v>
      </c>
      <c r="W252" s="12">
        <f t="shared" si="5"/>
        <v>-0.42955928171406255</v>
      </c>
      <c r="X252" s="12">
        <f t="shared" si="6"/>
        <v>0.53101394128497503</v>
      </c>
      <c r="Y252" s="12">
        <f t="shared" si="10"/>
        <v>0.96057322299903758</v>
      </c>
      <c r="Z252" s="11">
        <v>24</v>
      </c>
    </row>
    <row r="253" spans="1:26" x14ac:dyDescent="0.3">
      <c r="A253" s="11">
        <v>25</v>
      </c>
      <c r="C253" s="13">
        <f t="shared" si="0"/>
        <v>0.49289232676558697</v>
      </c>
      <c r="D253" s="13"/>
      <c r="E253" s="13">
        <f t="shared" si="12"/>
        <v>0.46797990821961127</v>
      </c>
      <c r="F253" s="13">
        <f t="shared" si="12"/>
        <v>0.43004499234832722</v>
      </c>
      <c r="G253" s="13">
        <f t="shared" si="12"/>
        <v>0.58901284701877532</v>
      </c>
      <c r="H253" s="13">
        <f t="shared" si="12"/>
        <v>0.51770100247693807</v>
      </c>
      <c r="I253" s="13">
        <f t="shared" si="12"/>
        <v>0.480294762684775</v>
      </c>
      <c r="J253" s="13"/>
      <c r="K253" s="13">
        <f t="shared" si="2"/>
        <v>0.45556825987991756</v>
      </c>
      <c r="L253" s="13"/>
      <c r="M253" s="13">
        <f t="shared" si="3"/>
        <v>0.45802881179275495</v>
      </c>
      <c r="N253" s="13"/>
      <c r="O253" s="13"/>
      <c r="P253" s="71">
        <f t="shared" si="11"/>
        <v>0.48644036389833578</v>
      </c>
      <c r="Q253" s="13">
        <f t="shared" si="8"/>
        <v>0.43004499234832722</v>
      </c>
      <c r="R253" s="13">
        <f t="shared" si="9"/>
        <v>0.58901284701877532</v>
      </c>
      <c r="S253" s="16"/>
      <c r="T253" s="16"/>
      <c r="U253" s="11">
        <v>25</v>
      </c>
      <c r="V253" s="13">
        <f t="shared" si="4"/>
        <v>4.9076132564841383E-2</v>
      </c>
      <c r="W253" s="12">
        <f t="shared" si="5"/>
        <v>-5.6395371550008566E-2</v>
      </c>
      <c r="X253" s="12">
        <f t="shared" si="6"/>
        <v>0.10257248312043954</v>
      </c>
      <c r="Y253" s="12">
        <f t="shared" si="10"/>
        <v>0.15896785467044811</v>
      </c>
      <c r="Z253" s="11">
        <v>25</v>
      </c>
    </row>
    <row r="254" spans="1:26" x14ac:dyDescent="0.3">
      <c r="A254" s="11">
        <v>26</v>
      </c>
      <c r="C254" s="13">
        <f t="shared" si="0"/>
        <v>1.0504385089650243</v>
      </c>
      <c r="D254" s="13"/>
      <c r="E254" s="13">
        <f t="shared" si="12"/>
        <v>0.83250170887350339</v>
      </c>
      <c r="F254" s="13">
        <f t="shared" si="12"/>
        <v>0.81424462275688847</v>
      </c>
      <c r="G254" s="13">
        <f t="shared" si="12"/>
        <v>0.74667541018662797</v>
      </c>
      <c r="H254" s="13">
        <f t="shared" si="12"/>
        <v>0.85443010769819661</v>
      </c>
      <c r="I254" s="13">
        <f t="shared" si="12"/>
        <v>0.9227241360199081</v>
      </c>
      <c r="J254" s="13"/>
      <c r="K254" s="13">
        <f t="shared" si="2"/>
        <v>0.97954972572855747</v>
      </c>
      <c r="L254" s="13"/>
      <c r="M254" s="13">
        <f t="shared" si="3"/>
        <v>0.58986570603379429</v>
      </c>
      <c r="N254" s="13"/>
      <c r="O254" s="13"/>
      <c r="P254" s="71">
        <f t="shared" si="11"/>
        <v>0.84880374078281262</v>
      </c>
      <c r="Q254" s="13">
        <f t="shared" si="8"/>
        <v>0.58986570603379429</v>
      </c>
      <c r="R254" s="13">
        <f t="shared" si="9"/>
        <v>1.0504385089650243</v>
      </c>
      <c r="S254" s="16"/>
      <c r="T254" s="16"/>
      <c r="U254" s="11">
        <v>26</v>
      </c>
      <c r="V254" s="13">
        <f t="shared" si="4"/>
        <v>0.14252125845899563</v>
      </c>
      <c r="W254" s="12">
        <f t="shared" si="5"/>
        <v>-0.25893803474901833</v>
      </c>
      <c r="X254" s="12">
        <f t="shared" si="6"/>
        <v>0.20163476818221171</v>
      </c>
      <c r="Y254" s="12">
        <f t="shared" si="10"/>
        <v>0.46057280293123004</v>
      </c>
      <c r="Z254" s="11">
        <v>26</v>
      </c>
    </row>
    <row r="255" spans="1:26" x14ac:dyDescent="0.3">
      <c r="A255" s="11">
        <v>27</v>
      </c>
      <c r="C255" s="13">
        <f t="shared" si="0"/>
        <v>1.3401341500513348</v>
      </c>
      <c r="D255" s="13"/>
      <c r="E255" s="13">
        <f t="shared" si="12"/>
        <v>1.3057921658529643</v>
      </c>
      <c r="F255" s="13">
        <f t="shared" si="12"/>
        <v>1.3410941364427602</v>
      </c>
      <c r="G255" s="13">
        <f t="shared" si="12"/>
        <v>1.2659470077296937</v>
      </c>
      <c r="H255" s="13">
        <f t="shared" si="12"/>
        <v>1.0976765109248554</v>
      </c>
      <c r="I255" s="13">
        <f t="shared" si="12"/>
        <v>1.3037599843023329</v>
      </c>
      <c r="J255" s="13"/>
      <c r="K255" s="13">
        <f t="shared" si="2"/>
        <v>1.2444060249747821</v>
      </c>
      <c r="L255" s="13"/>
      <c r="M255" s="13">
        <f t="shared" si="3"/>
        <v>1.6227015539795058</v>
      </c>
      <c r="N255" s="13"/>
      <c r="O255" s="13"/>
      <c r="P255" s="71">
        <f t="shared" si="11"/>
        <v>1.3151889417822786</v>
      </c>
      <c r="Q255" s="13">
        <f t="shared" si="8"/>
        <v>1.0976765109248554</v>
      </c>
      <c r="R255" s="13">
        <f t="shared" si="9"/>
        <v>1.6227015539795058</v>
      </c>
      <c r="S255" s="16"/>
      <c r="T255" s="16"/>
      <c r="U255" s="11">
        <v>27</v>
      </c>
      <c r="V255" s="13">
        <f t="shared" si="4"/>
        <v>0.14678600391231048</v>
      </c>
      <c r="W255" s="12">
        <f t="shared" si="5"/>
        <v>-0.21751243085742322</v>
      </c>
      <c r="X255" s="12">
        <f t="shared" si="6"/>
        <v>0.30751261219722714</v>
      </c>
      <c r="Y255" s="12">
        <f t="shared" si="10"/>
        <v>0.52502504305465036</v>
      </c>
      <c r="Z255" s="11">
        <v>27</v>
      </c>
    </row>
    <row r="256" spans="1:26" x14ac:dyDescent="0.3">
      <c r="A256" s="11">
        <v>28</v>
      </c>
      <c r="C256" s="13">
        <f t="shared" si="0"/>
        <v>1.3754320346979272</v>
      </c>
      <c r="D256" s="13"/>
      <c r="E256" s="13">
        <f t="shared" si="12"/>
        <v>1.7263352258844737</v>
      </c>
      <c r="F256" s="13">
        <f t="shared" si="12"/>
        <v>1.6024411265165763</v>
      </c>
      <c r="G256" s="13">
        <f t="shared" si="12"/>
        <v>1.4604224834983779</v>
      </c>
      <c r="H256" s="13">
        <f t="shared" si="12"/>
        <v>1.415287990390689</v>
      </c>
      <c r="I256" s="13">
        <f t="shared" si="12"/>
        <v>1.4513504504284915</v>
      </c>
      <c r="J256" s="13"/>
      <c r="K256" s="13">
        <f t="shared" si="2"/>
        <v>1.5428287848214473</v>
      </c>
      <c r="L256" s="13"/>
      <c r="M256" s="13">
        <f t="shared" si="3"/>
        <v>1.4956320647948556</v>
      </c>
      <c r="N256" s="13"/>
      <c r="O256" s="13"/>
      <c r="P256" s="71">
        <f t="shared" si="11"/>
        <v>1.5087162701291048</v>
      </c>
      <c r="Q256" s="13">
        <f t="shared" si="8"/>
        <v>1.3754320346979272</v>
      </c>
      <c r="R256" s="13">
        <f t="shared" si="9"/>
        <v>1.7263352258844737</v>
      </c>
      <c r="S256" s="16"/>
      <c r="T256" s="16"/>
      <c r="U256" s="11">
        <v>28</v>
      </c>
      <c r="V256" s="13">
        <f t="shared" si="4"/>
        <v>0.11313321898362894</v>
      </c>
      <c r="W256" s="12">
        <f t="shared" si="5"/>
        <v>-0.13328423543117762</v>
      </c>
      <c r="X256" s="12">
        <f t="shared" si="6"/>
        <v>0.21761895575536894</v>
      </c>
      <c r="Y256" s="12">
        <f t="shared" si="10"/>
        <v>0.35090319118654656</v>
      </c>
      <c r="Z256" s="11">
        <v>28</v>
      </c>
    </row>
    <row r="257" spans="1:26" x14ac:dyDescent="0.3">
      <c r="A257" s="11">
        <v>29</v>
      </c>
      <c r="C257" s="13">
        <f t="shared" si="0"/>
        <v>1.8652280046581851</v>
      </c>
      <c r="D257" s="13"/>
      <c r="E257" s="13">
        <f t="shared" si="12"/>
        <v>1.8654649964393941</v>
      </c>
      <c r="F257" s="13">
        <f t="shared" si="12"/>
        <v>1.6002365082388899</v>
      </c>
      <c r="G257" s="13">
        <f t="shared" si="12"/>
        <v>2.0056120701988207</v>
      </c>
      <c r="H257" s="13">
        <f t="shared" si="12"/>
        <v>2.6374045771560883</v>
      </c>
      <c r="I257" s="13">
        <f t="shared" si="12"/>
        <v>1.9711095240829675</v>
      </c>
      <c r="J257" s="13"/>
      <c r="K257" s="13">
        <f t="shared" si="2"/>
        <v>2.5898129225866651</v>
      </c>
      <c r="L257" s="13"/>
      <c r="M257" s="13">
        <f t="shared" si="3"/>
        <v>1.9519375184884193</v>
      </c>
      <c r="N257" s="13"/>
      <c r="O257" s="13"/>
      <c r="P257" s="71">
        <f t="shared" si="11"/>
        <v>2.0608507652311787</v>
      </c>
      <c r="Q257" s="13">
        <f t="shared" si="8"/>
        <v>1.6002365082388899</v>
      </c>
      <c r="R257" s="13">
        <f t="shared" si="9"/>
        <v>2.6374045771560883</v>
      </c>
      <c r="S257" s="16"/>
      <c r="T257" s="16"/>
      <c r="U257" s="11">
        <v>29</v>
      </c>
      <c r="V257" s="13">
        <f t="shared" si="4"/>
        <v>0.36327705246078634</v>
      </c>
      <c r="W257" s="12">
        <f t="shared" si="5"/>
        <v>-0.46061425699228886</v>
      </c>
      <c r="X257" s="12">
        <f t="shared" si="6"/>
        <v>0.57655381192490962</v>
      </c>
      <c r="Y257" s="12">
        <f t="shared" si="10"/>
        <v>1.0371680689171985</v>
      </c>
      <c r="Z257" s="11">
        <v>29</v>
      </c>
    </row>
    <row r="258" spans="1:26" x14ac:dyDescent="0.3">
      <c r="A258" s="11">
        <v>30</v>
      </c>
      <c r="C258" s="13">
        <f t="shared" si="0"/>
        <v>0.66285439357568376</v>
      </c>
      <c r="D258" s="13"/>
      <c r="E258" s="13">
        <f t="shared" si="12"/>
        <v>0.62828806307109453</v>
      </c>
      <c r="F258" s="13">
        <f t="shared" si="12"/>
        <v>0.7479364295082036</v>
      </c>
      <c r="G258" s="13">
        <f t="shared" si="12"/>
        <v>0.77417345990359498</v>
      </c>
      <c r="H258" s="13">
        <f t="shared" si="12"/>
        <v>0.64579380230930039</v>
      </c>
      <c r="I258" s="13">
        <f t="shared" si="12"/>
        <v>0.71451292978587078</v>
      </c>
      <c r="J258" s="13"/>
      <c r="K258" s="13">
        <f t="shared" si="2"/>
        <v>0.53527545726481784</v>
      </c>
      <c r="L258" s="13"/>
      <c r="M258" s="13">
        <f t="shared" si="3"/>
        <v>0.66974998203271063</v>
      </c>
      <c r="N258" s="13"/>
      <c r="O258" s="13"/>
      <c r="P258" s="71">
        <f t="shared" si="11"/>
        <v>0.67232306468140957</v>
      </c>
      <c r="Q258" s="13">
        <f t="shared" si="8"/>
        <v>0.53527545726481784</v>
      </c>
      <c r="R258" s="13">
        <f t="shared" si="9"/>
        <v>0.77417345990359498</v>
      </c>
      <c r="S258" s="16"/>
      <c r="T258" s="16"/>
      <c r="U258" s="11">
        <v>30</v>
      </c>
      <c r="V258" s="13">
        <f t="shared" si="4"/>
        <v>7.5016260122288625E-2</v>
      </c>
      <c r="W258" s="12">
        <f t="shared" si="5"/>
        <v>-0.13704760741659172</v>
      </c>
      <c r="X258" s="12">
        <f t="shared" si="6"/>
        <v>0.10185039522218542</v>
      </c>
      <c r="Y258" s="12">
        <f t="shared" si="10"/>
        <v>0.23889800263877714</v>
      </c>
      <c r="Z258" s="11">
        <v>30</v>
      </c>
    </row>
    <row r="259" spans="1:26" x14ac:dyDescent="0.3">
      <c r="A259" s="11">
        <v>31</v>
      </c>
      <c r="C259" s="13">
        <f t="shared" si="0"/>
        <v>4.2514102090029651</v>
      </c>
      <c r="D259" s="13"/>
      <c r="E259" s="13">
        <f t="shared" si="12"/>
        <v>4.52133618161184</v>
      </c>
      <c r="F259" s="13">
        <f t="shared" si="12"/>
        <v>3.7597720659359042</v>
      </c>
      <c r="G259" s="13">
        <f t="shared" si="12"/>
        <v>4.738055894968884</v>
      </c>
      <c r="H259" s="13">
        <f t="shared" si="12"/>
        <v>4.6774233592185386</v>
      </c>
      <c r="I259" s="13">
        <f t="shared" si="12"/>
        <v>4.860577421744873</v>
      </c>
      <c r="J259" s="13"/>
      <c r="K259" s="13">
        <f t="shared" si="2"/>
        <v>3.6095345653944748</v>
      </c>
      <c r="L259" s="13"/>
      <c r="M259" s="13">
        <f t="shared" si="3"/>
        <v>4.6603538436710696</v>
      </c>
      <c r="N259" s="13"/>
      <c r="O259" s="13"/>
      <c r="P259" s="71">
        <f t="shared" si="11"/>
        <v>4.384807942693568</v>
      </c>
      <c r="Q259" s="13">
        <f t="shared" si="8"/>
        <v>3.6095345653944748</v>
      </c>
      <c r="R259" s="13">
        <f t="shared" si="9"/>
        <v>4.860577421744873</v>
      </c>
      <c r="S259" s="16"/>
      <c r="T259" s="16"/>
      <c r="U259" s="11">
        <v>31</v>
      </c>
      <c r="V259" s="13">
        <f t="shared" si="4"/>
        <v>0.4691700286792041</v>
      </c>
      <c r="W259" s="12">
        <f t="shared" si="5"/>
        <v>-0.77527337729909318</v>
      </c>
      <c r="X259" s="12">
        <f t="shared" si="6"/>
        <v>0.47576947905130496</v>
      </c>
      <c r="Y259" s="12">
        <f t="shared" si="10"/>
        <v>1.2510428563503981</v>
      </c>
      <c r="Z259" s="11">
        <v>31</v>
      </c>
    </row>
    <row r="260" spans="1:26" x14ac:dyDescent="0.3">
      <c r="A260" s="11">
        <v>32</v>
      </c>
      <c r="C260" s="13">
        <f t="shared" si="0"/>
        <v>6.7578501884370983</v>
      </c>
      <c r="D260" s="13"/>
      <c r="E260" s="13">
        <f t="shared" si="12"/>
        <v>8.0839133716393725</v>
      </c>
      <c r="F260" s="13">
        <f t="shared" si="12"/>
        <v>7.7859323236209903</v>
      </c>
      <c r="G260" s="13">
        <f t="shared" si="12"/>
        <v>7.610456861381576</v>
      </c>
      <c r="H260" s="13">
        <f t="shared" si="12"/>
        <v>7.4254526192588486</v>
      </c>
      <c r="I260" s="13">
        <f t="shared" si="12"/>
        <v>6.9085956841509217</v>
      </c>
      <c r="J260" s="13"/>
      <c r="K260" s="13">
        <f t="shared" si="2"/>
        <v>7.2436413448102712</v>
      </c>
      <c r="L260" s="13"/>
      <c r="M260" s="13">
        <f t="shared" si="3"/>
        <v>7.9063269855334362</v>
      </c>
      <c r="N260" s="13"/>
      <c r="O260" s="13"/>
      <c r="P260" s="71">
        <f t="shared" si="11"/>
        <v>7.4652711723540648</v>
      </c>
      <c r="Q260" s="13">
        <f t="shared" si="8"/>
        <v>6.7578501884370983</v>
      </c>
      <c r="R260" s="13">
        <f t="shared" si="9"/>
        <v>8.0839133716393725</v>
      </c>
      <c r="S260" s="16"/>
      <c r="T260" s="16"/>
      <c r="U260" s="11">
        <v>32</v>
      </c>
      <c r="V260" s="13">
        <f t="shared" si="4"/>
        <v>0.47240844987393316</v>
      </c>
      <c r="W260" s="12">
        <f t="shared" si="5"/>
        <v>-0.70742098391696651</v>
      </c>
      <c r="X260" s="12">
        <f t="shared" si="6"/>
        <v>0.61864219928530773</v>
      </c>
      <c r="Y260" s="12">
        <f t="shared" si="10"/>
        <v>1.3260631832022742</v>
      </c>
      <c r="Z260" s="11">
        <v>32</v>
      </c>
    </row>
    <row r="261" spans="1:26" x14ac:dyDescent="0.3">
      <c r="A261" s="11">
        <v>33</v>
      </c>
      <c r="C261" s="13">
        <f t="shared" si="0"/>
        <v>6.1208544207693931</v>
      </c>
      <c r="D261" s="13"/>
      <c r="E261" s="13">
        <f t="shared" ref="E261:I268" si="13">E77-$AA77</f>
        <v>6.4718487827708655</v>
      </c>
      <c r="F261" s="13">
        <f t="shared" si="13"/>
        <v>5.3729130417397215</v>
      </c>
      <c r="G261" s="13">
        <f t="shared" si="13"/>
        <v>5.8860690258627031</v>
      </c>
      <c r="H261" s="13">
        <f t="shared" si="13"/>
        <v>6.5001151501077672</v>
      </c>
      <c r="I261" s="13">
        <f t="shared" si="13"/>
        <v>6.3682777126222501</v>
      </c>
      <c r="J261" s="13"/>
      <c r="K261" s="13">
        <f t="shared" si="2"/>
        <v>6.8715552295493252</v>
      </c>
      <c r="L261" s="13"/>
      <c r="M261" s="13">
        <f t="shared" si="3"/>
        <v>5.6936801858334878</v>
      </c>
      <c r="N261" s="13"/>
      <c r="O261" s="13"/>
      <c r="P261" s="71">
        <f t="shared" si="11"/>
        <v>6.1606641936569391</v>
      </c>
      <c r="Q261" s="13">
        <f t="shared" si="8"/>
        <v>5.3729130417397215</v>
      </c>
      <c r="R261" s="13">
        <f t="shared" si="9"/>
        <v>6.8715552295493252</v>
      </c>
      <c r="S261" s="16"/>
      <c r="T261" s="16"/>
      <c r="U261" s="11">
        <v>33</v>
      </c>
      <c r="V261" s="13">
        <f t="shared" si="4"/>
        <v>0.48933562884643522</v>
      </c>
      <c r="W261" s="12">
        <f t="shared" si="5"/>
        <v>-0.78775115191721756</v>
      </c>
      <c r="X261" s="12">
        <f t="shared" si="6"/>
        <v>0.71089103589238611</v>
      </c>
      <c r="Y261" s="12">
        <f t="shared" si="10"/>
        <v>1.4986421878096037</v>
      </c>
      <c r="Z261" s="11">
        <v>33</v>
      </c>
    </row>
    <row r="262" spans="1:26" x14ac:dyDescent="0.3">
      <c r="A262" s="11">
        <v>34</v>
      </c>
      <c r="C262" s="13">
        <f t="shared" si="0"/>
        <v>1.7813055796770501</v>
      </c>
      <c r="D262" s="13"/>
      <c r="E262" s="13">
        <f t="shared" si="13"/>
        <v>2.0247822092620549</v>
      </c>
      <c r="F262" s="13">
        <f t="shared" si="13"/>
        <v>2.2861883944706411</v>
      </c>
      <c r="G262" s="13">
        <f t="shared" si="13"/>
        <v>1.6539799003956028</v>
      </c>
      <c r="H262" s="13">
        <f t="shared" si="13"/>
        <v>1.9666838923400969</v>
      </c>
      <c r="I262" s="13">
        <f t="shared" si="13"/>
        <v>1.6925032554574215</v>
      </c>
      <c r="J262" s="13"/>
      <c r="K262" s="13">
        <f t="shared" si="2"/>
        <v>1.8953046662405111</v>
      </c>
      <c r="L262" s="13"/>
      <c r="M262" s="13">
        <f t="shared" si="3"/>
        <v>1.8021685861505266</v>
      </c>
      <c r="N262" s="13"/>
      <c r="O262" s="13"/>
      <c r="P262" s="71">
        <f t="shared" si="11"/>
        <v>1.8878645604992381</v>
      </c>
      <c r="Q262" s="13">
        <f t="shared" si="8"/>
        <v>1.6539799003956028</v>
      </c>
      <c r="R262" s="13">
        <f t="shared" si="9"/>
        <v>2.2861883944706411</v>
      </c>
      <c r="S262" s="16"/>
      <c r="T262" s="16"/>
      <c r="U262" s="11">
        <v>34</v>
      </c>
      <c r="V262" s="13">
        <f t="shared" si="4"/>
        <v>0.20537173670151473</v>
      </c>
      <c r="W262" s="12">
        <f t="shared" si="5"/>
        <v>-0.23388466010363529</v>
      </c>
      <c r="X262" s="12">
        <f t="shared" si="6"/>
        <v>0.39832383397140303</v>
      </c>
      <c r="Y262" s="12">
        <f t="shared" si="10"/>
        <v>0.63220849407503832</v>
      </c>
      <c r="Z262" s="11">
        <v>34</v>
      </c>
    </row>
    <row r="263" spans="1:26" x14ac:dyDescent="0.3">
      <c r="A263" s="11">
        <v>35</v>
      </c>
      <c r="C263" s="13">
        <f t="shared" si="0"/>
        <v>1.0605448659986612</v>
      </c>
      <c r="D263" s="13"/>
      <c r="E263" s="13">
        <f t="shared" si="13"/>
        <v>1.2197205876494757</v>
      </c>
      <c r="F263" s="13">
        <f t="shared" si="13"/>
        <v>1.3002334278947996</v>
      </c>
      <c r="G263" s="13">
        <f t="shared" si="13"/>
        <v>1.1377403953456251</v>
      </c>
      <c r="H263" s="13">
        <f t="shared" si="13"/>
        <v>1.0813609655721452</v>
      </c>
      <c r="I263" s="13">
        <f t="shared" si="13"/>
        <v>1.2236182967875866</v>
      </c>
      <c r="J263" s="13"/>
      <c r="K263" s="13">
        <f t="shared" si="2"/>
        <v>1.2030274429696339</v>
      </c>
      <c r="L263" s="13"/>
      <c r="M263" s="13">
        <f t="shared" si="3"/>
        <v>1.2756429183926403</v>
      </c>
      <c r="N263" s="13"/>
      <c r="O263" s="13"/>
      <c r="P263" s="71">
        <f t="shared" si="11"/>
        <v>1.1877361125763208</v>
      </c>
      <c r="Q263" s="13">
        <f t="shared" si="8"/>
        <v>1.0605448659986612</v>
      </c>
      <c r="R263" s="13">
        <f t="shared" si="9"/>
        <v>1.3002334278947996</v>
      </c>
      <c r="S263" s="16"/>
      <c r="T263" s="16"/>
      <c r="U263" s="11">
        <v>35</v>
      </c>
      <c r="V263" s="13">
        <f t="shared" si="4"/>
        <v>8.6948648132855619E-2</v>
      </c>
      <c r="W263" s="12">
        <f t="shared" si="5"/>
        <v>-0.12719124657765968</v>
      </c>
      <c r="X263" s="12">
        <f t="shared" si="6"/>
        <v>0.11249731531847873</v>
      </c>
      <c r="Y263" s="12">
        <f t="shared" si="10"/>
        <v>0.23968856189613841</v>
      </c>
      <c r="Z263" s="11">
        <v>35</v>
      </c>
    </row>
    <row r="264" spans="1:26" x14ac:dyDescent="0.3">
      <c r="A264" s="11">
        <v>36</v>
      </c>
      <c r="C264" s="13">
        <f t="shared" si="0"/>
        <v>1.4124446900595675</v>
      </c>
      <c r="D264" s="13"/>
      <c r="E264" s="13">
        <f t="shared" si="13"/>
        <v>2.0035527764043306</v>
      </c>
      <c r="F264" s="13">
        <f t="shared" si="13"/>
        <v>1.7534204167922882</v>
      </c>
      <c r="G264" s="13">
        <f t="shared" si="13"/>
        <v>1.8256092932584405</v>
      </c>
      <c r="H264" s="13">
        <f t="shared" si="13"/>
        <v>1.5199467367415018</v>
      </c>
      <c r="I264" s="13">
        <f t="shared" si="13"/>
        <v>1.7083377129536657</v>
      </c>
      <c r="J264" s="13"/>
      <c r="K264" s="13">
        <f t="shared" si="2"/>
        <v>2.3726223434839788</v>
      </c>
      <c r="L264" s="13"/>
      <c r="M264" s="13">
        <f t="shared" si="3"/>
        <v>2.5244478485598152</v>
      </c>
      <c r="N264" s="13"/>
      <c r="O264" s="13"/>
      <c r="P264" s="71">
        <f t="shared" si="11"/>
        <v>1.8900477272816987</v>
      </c>
      <c r="Q264" s="13">
        <f t="shared" si="8"/>
        <v>1.4124446900595675</v>
      </c>
      <c r="R264" s="13">
        <f t="shared" si="9"/>
        <v>2.5244478485598152</v>
      </c>
      <c r="S264" s="16"/>
      <c r="T264" s="16"/>
      <c r="U264" s="11">
        <v>36</v>
      </c>
      <c r="V264" s="13">
        <f t="shared" si="4"/>
        <v>0.39081278632348232</v>
      </c>
      <c r="W264" s="12">
        <f t="shared" si="5"/>
        <v>-0.47760303722213115</v>
      </c>
      <c r="X264" s="12">
        <f t="shared" si="6"/>
        <v>0.63440012127811651</v>
      </c>
      <c r="Y264" s="12">
        <f t="shared" si="10"/>
        <v>1.1120031585002477</v>
      </c>
      <c r="Z264" s="11">
        <v>36</v>
      </c>
    </row>
    <row r="265" spans="1:26" x14ac:dyDescent="0.3">
      <c r="A265" s="11">
        <v>37</v>
      </c>
      <c r="C265" s="13">
        <f t="shared" si="0"/>
        <v>3.462291968449783</v>
      </c>
      <c r="D265" s="13"/>
      <c r="E265" s="13">
        <f t="shared" si="13"/>
        <v>3.0034824089441226</v>
      </c>
      <c r="F265" s="13">
        <f t="shared" si="13"/>
        <v>4.0980147661868678</v>
      </c>
      <c r="G265" s="13">
        <f t="shared" si="13"/>
        <v>3.8945112195207061</v>
      </c>
      <c r="H265" s="13">
        <f t="shared" si="13"/>
        <v>3.337770694627217</v>
      </c>
      <c r="I265" s="13">
        <f t="shared" si="13"/>
        <v>3.7700612148493775</v>
      </c>
      <c r="J265" s="13"/>
      <c r="K265" s="13">
        <f t="shared" si="2"/>
        <v>4.0260155745240462</v>
      </c>
      <c r="L265" s="13"/>
      <c r="M265" s="13">
        <f t="shared" si="3"/>
        <v>3.5428149453674966</v>
      </c>
      <c r="N265" s="13"/>
      <c r="O265" s="13"/>
      <c r="P265" s="71">
        <f t="shared" si="11"/>
        <v>3.6418703490587019</v>
      </c>
      <c r="Q265" s="13">
        <f t="shared" si="8"/>
        <v>3.0034824089441226</v>
      </c>
      <c r="R265" s="13">
        <f t="shared" si="9"/>
        <v>4.0980147661868678</v>
      </c>
      <c r="S265" s="16"/>
      <c r="T265" s="16"/>
      <c r="U265" s="11">
        <v>37</v>
      </c>
      <c r="V265" s="13">
        <f t="shared" si="4"/>
        <v>0.37377833781087239</v>
      </c>
      <c r="W265" s="12">
        <f t="shared" si="5"/>
        <v>-0.63838794011457933</v>
      </c>
      <c r="X265" s="12">
        <f t="shared" si="6"/>
        <v>0.45614441712816589</v>
      </c>
      <c r="Y265" s="12">
        <f t="shared" si="10"/>
        <v>1.0945323572427452</v>
      </c>
      <c r="Z265" s="11">
        <v>37</v>
      </c>
    </row>
    <row r="266" spans="1:26" x14ac:dyDescent="0.3">
      <c r="A266" s="11">
        <v>38</v>
      </c>
      <c r="C266" s="13">
        <f t="shared" si="0"/>
        <v>5.0870868078027058</v>
      </c>
      <c r="D266" s="13"/>
      <c r="E266" s="13">
        <f t="shared" si="13"/>
        <v>5.8234956438608227</v>
      </c>
      <c r="F266" s="13">
        <f t="shared" si="13"/>
        <v>4.9555700130339231</v>
      </c>
      <c r="G266" s="13">
        <f t="shared" si="13"/>
        <v>5.1756225928661799</v>
      </c>
      <c r="H266" s="13">
        <f t="shared" si="13"/>
        <v>4.3286406682458516</v>
      </c>
      <c r="I266" s="13">
        <f t="shared" si="13"/>
        <v>4.8390020386644839</v>
      </c>
      <c r="J266" s="13"/>
      <c r="K266" s="13">
        <f t="shared" si="2"/>
        <v>5.0682235346048774</v>
      </c>
      <c r="L266" s="13"/>
      <c r="M266" s="13">
        <f t="shared" si="3"/>
        <v>4.8202607614363622</v>
      </c>
      <c r="N266" s="13"/>
      <c r="O266" s="13"/>
      <c r="P266" s="71">
        <f t="shared" si="11"/>
        <v>5.0122377575644013</v>
      </c>
      <c r="Q266" s="13">
        <f t="shared" si="8"/>
        <v>4.3286406682458516</v>
      </c>
      <c r="R266" s="13">
        <f t="shared" si="9"/>
        <v>5.8234956438608227</v>
      </c>
      <c r="S266" s="16"/>
      <c r="T266" s="16"/>
      <c r="U266" s="11">
        <v>38</v>
      </c>
      <c r="V266" s="13">
        <f t="shared" si="4"/>
        <v>0.41934519452137858</v>
      </c>
      <c r="W266" s="12">
        <f t="shared" si="5"/>
        <v>-0.68359708931854968</v>
      </c>
      <c r="X266" s="12">
        <f t="shared" si="6"/>
        <v>0.81125788629642148</v>
      </c>
      <c r="Y266" s="12">
        <f t="shared" si="10"/>
        <v>1.4948549756149712</v>
      </c>
      <c r="Z266" s="11">
        <v>38</v>
      </c>
    </row>
    <row r="267" spans="1:26" x14ac:dyDescent="0.3">
      <c r="A267" s="11">
        <v>39</v>
      </c>
      <c r="C267" s="13">
        <f t="shared" si="0"/>
        <v>2.8300242144478274</v>
      </c>
      <c r="D267" s="13"/>
      <c r="E267" s="13">
        <f t="shared" si="13"/>
        <v>2.8904279280980796</v>
      </c>
      <c r="F267" s="13">
        <f t="shared" si="13"/>
        <v>3.1181998716898764</v>
      </c>
      <c r="G267" s="13">
        <f t="shared" si="13"/>
        <v>2.961834423046116</v>
      </c>
      <c r="H267" s="13">
        <f t="shared" si="13"/>
        <v>2.4952085776729591</v>
      </c>
      <c r="I267" s="13">
        <f t="shared" si="13"/>
        <v>2.8242030388801398</v>
      </c>
      <c r="J267" s="13"/>
      <c r="K267" s="13">
        <f t="shared" si="2"/>
        <v>2.9669619824983338</v>
      </c>
      <c r="L267" s="13"/>
      <c r="M267" s="13">
        <f t="shared" si="3"/>
        <v>2.8588654868438037</v>
      </c>
      <c r="N267" s="13"/>
      <c r="O267" s="13"/>
      <c r="P267" s="71">
        <f t="shared" si="11"/>
        <v>2.8682156903971419</v>
      </c>
      <c r="Q267" s="13">
        <f t="shared" si="8"/>
        <v>2.4952085776729591</v>
      </c>
      <c r="R267" s="13">
        <f t="shared" si="9"/>
        <v>3.1181998716898764</v>
      </c>
      <c r="S267" s="16"/>
      <c r="T267" s="16"/>
      <c r="U267" s="11">
        <v>39</v>
      </c>
      <c r="V267" s="13">
        <f t="shared" si="4"/>
        <v>0.17893263157036823</v>
      </c>
      <c r="W267" s="12">
        <f t="shared" si="5"/>
        <v>-0.37300711272418274</v>
      </c>
      <c r="X267" s="12">
        <f t="shared" si="6"/>
        <v>0.24998418129273459</v>
      </c>
      <c r="Y267" s="12">
        <f t="shared" si="10"/>
        <v>0.62299129401691733</v>
      </c>
      <c r="Z267" s="11">
        <v>39</v>
      </c>
    </row>
    <row r="268" spans="1:26" x14ac:dyDescent="0.3">
      <c r="A268" s="11">
        <v>40</v>
      </c>
      <c r="C268" s="13">
        <f t="shared" si="0"/>
        <v>12.12837212023412</v>
      </c>
      <c r="D268" s="13"/>
      <c r="E268" s="13">
        <f t="shared" si="13"/>
        <v>13.489783979613682</v>
      </c>
      <c r="F268" s="13">
        <f t="shared" si="13"/>
        <v>13.541781829737632</v>
      </c>
      <c r="G268" s="13">
        <f t="shared" si="13"/>
        <v>12.441990043846889</v>
      </c>
      <c r="H268" s="13">
        <f t="shared" si="13"/>
        <v>12.745920823572549</v>
      </c>
      <c r="I268" s="13">
        <f t="shared" si="13"/>
        <v>11.168337566158803</v>
      </c>
      <c r="J268" s="13"/>
      <c r="K268" s="13">
        <f t="shared" si="2"/>
        <v>11.43796740071876</v>
      </c>
      <c r="L268" s="13"/>
      <c r="M268" s="13">
        <f t="shared" si="3"/>
        <v>11.753832470566698</v>
      </c>
      <c r="N268" s="13"/>
      <c r="O268" s="13"/>
      <c r="P268" s="71">
        <f t="shared" si="11"/>
        <v>12.33849827930614</v>
      </c>
      <c r="Q268" s="13">
        <f t="shared" si="8"/>
        <v>11.168337566158803</v>
      </c>
      <c r="R268" s="13">
        <f t="shared" si="9"/>
        <v>13.541781829737632</v>
      </c>
      <c r="S268" s="16"/>
      <c r="T268" s="16"/>
      <c r="U268" s="11">
        <v>40</v>
      </c>
      <c r="V268" s="13">
        <f t="shared" si="4"/>
        <v>0.88771559231659836</v>
      </c>
      <c r="W268" s="12">
        <f t="shared" si="5"/>
        <v>-1.1701607131473377</v>
      </c>
      <c r="X268" s="12">
        <f t="shared" si="6"/>
        <v>1.2032835504314914</v>
      </c>
      <c r="Y268" s="12">
        <f t="shared" si="10"/>
        <v>2.3734442635788291</v>
      </c>
      <c r="Z268" s="11">
        <v>40</v>
      </c>
    </row>
    <row r="269" spans="1:26" x14ac:dyDescent="0.3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40"/>
      <c r="Q269" s="16"/>
      <c r="R269" s="16"/>
      <c r="S269" s="16"/>
      <c r="T269" s="16"/>
      <c r="V269" s="13"/>
      <c r="W269" s="12"/>
      <c r="X269" s="12"/>
      <c r="Y269" s="12"/>
    </row>
    <row r="271" spans="1:26" s="39" customFormat="1" x14ac:dyDescent="0.3">
      <c r="A271" s="54"/>
      <c r="B271" s="70"/>
      <c r="C271" s="59"/>
      <c r="D271" s="70"/>
      <c r="Q271" s="53"/>
      <c r="R271" s="53"/>
      <c r="S271" s="53"/>
      <c r="T271" s="53"/>
      <c r="U271" s="53"/>
      <c r="Z271" s="53"/>
    </row>
    <row r="272" spans="1:26" x14ac:dyDescent="0.3">
      <c r="B272" s="35"/>
      <c r="C272" s="31"/>
      <c r="E272" s="35"/>
      <c r="F272" s="31"/>
    </row>
    <row r="273" spans="2:25" x14ac:dyDescent="0.3">
      <c r="B273" s="35"/>
      <c r="C273" s="31"/>
      <c r="D273" s="10"/>
      <c r="E273" s="35"/>
      <c r="F273" s="31"/>
      <c r="G273" s="4"/>
      <c r="H273" s="10"/>
      <c r="I273" s="10"/>
      <c r="J273" s="10"/>
      <c r="K273" s="10"/>
      <c r="L273" s="7"/>
      <c r="M273" s="7"/>
      <c r="N273" s="7"/>
      <c r="O273" s="7"/>
      <c r="P273" s="37"/>
      <c r="Q273" s="6"/>
      <c r="R273" s="6"/>
      <c r="S273" s="6"/>
      <c r="T273" s="6"/>
      <c r="V273" s="7"/>
      <c r="W273" s="7"/>
      <c r="X273" s="7"/>
      <c r="Y273" s="7"/>
    </row>
    <row r="274" spans="2:25" x14ac:dyDescent="0.3">
      <c r="B274" s="35"/>
      <c r="C274" s="31"/>
      <c r="D274" s="14"/>
      <c r="E274" s="35"/>
      <c r="F274" s="31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25" x14ac:dyDescent="0.3">
      <c r="B275" s="35"/>
      <c r="C275" s="31"/>
      <c r="E275" s="35"/>
      <c r="F275" s="31"/>
    </row>
    <row r="276" spans="2:25" x14ac:dyDescent="0.3">
      <c r="B276" s="35"/>
      <c r="C276" s="31"/>
      <c r="E276" s="35"/>
      <c r="F276" s="31"/>
    </row>
    <row r="277" spans="2:25" x14ac:dyDescent="0.3">
      <c r="B277" s="35"/>
      <c r="C277" s="31"/>
      <c r="E277" s="35"/>
      <c r="F277" s="31"/>
    </row>
    <row r="278" spans="2:25" x14ac:dyDescent="0.3">
      <c r="B278" s="35"/>
      <c r="C278" s="31"/>
      <c r="E278" s="35"/>
      <c r="F278" s="31"/>
    </row>
    <row r="279" spans="2:25" x14ac:dyDescent="0.3">
      <c r="B279" s="35"/>
      <c r="C279" s="31"/>
      <c r="E279" s="18"/>
      <c r="F279" s="31"/>
    </row>
    <row r="280" spans="2:25" x14ac:dyDescent="0.3">
      <c r="B280" s="35"/>
      <c r="C280" s="31"/>
      <c r="E280" s="18"/>
      <c r="F280" s="31"/>
    </row>
    <row r="281" spans="2:25" x14ac:dyDescent="0.3">
      <c r="B281" s="35"/>
      <c r="C281" s="31"/>
      <c r="E281" s="18"/>
      <c r="F281" s="31"/>
    </row>
    <row r="282" spans="2:25" x14ac:dyDescent="0.3">
      <c r="B282" s="18"/>
      <c r="C282" s="31"/>
      <c r="E282" s="18"/>
      <c r="F282" s="31"/>
    </row>
    <row r="283" spans="2:25" x14ac:dyDescent="0.3">
      <c r="B283" s="18"/>
      <c r="C283" s="31"/>
      <c r="E283" s="18"/>
      <c r="F283" s="31"/>
    </row>
    <row r="284" spans="2:25" x14ac:dyDescent="0.3">
      <c r="B284" s="18"/>
      <c r="C284" s="31"/>
      <c r="E284" s="18"/>
      <c r="F284" s="31"/>
    </row>
    <row r="285" spans="2:25" x14ac:dyDescent="0.3">
      <c r="B285" s="18"/>
      <c r="C285" s="31"/>
      <c r="E285" s="18"/>
      <c r="F285" s="31"/>
    </row>
    <row r="286" spans="2:25" x14ac:dyDescent="0.3">
      <c r="B286" s="18"/>
      <c r="C286" s="31"/>
      <c r="E286" s="18"/>
      <c r="F286" s="31"/>
    </row>
    <row r="287" spans="2:25" x14ac:dyDescent="0.3">
      <c r="B287" s="18"/>
      <c r="C287" s="31"/>
    </row>
    <row r="288" spans="2:25" x14ac:dyDescent="0.3">
      <c r="B288" s="18"/>
      <c r="C288" s="31"/>
    </row>
    <row r="289" spans="2:3" x14ac:dyDescent="0.3">
      <c r="B289" s="18"/>
      <c r="C289" s="31"/>
    </row>
    <row r="290" spans="2:3" x14ac:dyDescent="0.3">
      <c r="B290" s="18"/>
      <c r="C290" s="31"/>
    </row>
    <row r="291" spans="2:3" x14ac:dyDescent="0.3">
      <c r="B291" s="18"/>
      <c r="C291" s="31"/>
    </row>
    <row r="292" spans="2:3" x14ac:dyDescent="0.3">
      <c r="B292" s="18"/>
      <c r="C292" s="31"/>
    </row>
    <row r="293" spans="2:3" x14ac:dyDescent="0.3">
      <c r="B293" s="18"/>
      <c r="C293" s="36"/>
    </row>
    <row r="297" spans="2:3" x14ac:dyDescent="0.3">
      <c r="C297" s="44"/>
    </row>
  </sheetData>
  <conditionalFormatting sqref="C272:C288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72:F279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72:F282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:O45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:O45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O2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R2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:O46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:O46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:O47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:O47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:O48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:O48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:O49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:O49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:O50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:O50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:O51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:O51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:O52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:O52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:O53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:O53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:O54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:O54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:O55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:O55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:O56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:O56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:O57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:O57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:O58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:O58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:O59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:O59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:O60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:O60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:O61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:O61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:O62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:O62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:O63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:O63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:O64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:O64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:O65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:O65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:O66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:O66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:O67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:O67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:O68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:O68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:O69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:O69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:O70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:O70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:O71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:O71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:O72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:O72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:O73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:O73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:O74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:O74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:O75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:O75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:O76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:O76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:O77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:O77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:O78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:O78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:O79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:O79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:O80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:O80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:O81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:O81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:O83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:O83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:O82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:O82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:O84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:O84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5:V84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5:W84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5:X84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5:Y84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R2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O3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R3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R3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O4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R4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R4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:V42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42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42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:Y42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O5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R5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R5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O6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R6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R6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O7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R7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R7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O8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R8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R8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O9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R9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R9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O10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R10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R10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O11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R11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R11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O12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R12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R12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O13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R13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R13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O14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R14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R14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O15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R15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R15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O16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R1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R16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O17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R1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R17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O18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R18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R18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O19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R19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R19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O20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R20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R20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O2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R2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R2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O22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R22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R2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O23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R23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R23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O24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R2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R2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O25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R2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R25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O2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R2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R2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O2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R2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R2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O2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R2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R2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O2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R2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R2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O3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R3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R3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O3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R3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R3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O4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R4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R4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R3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R3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R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R3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R3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:R3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:R3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:R3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:R4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:R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:R4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:R45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:R46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:R47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:R48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:R49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:R50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:R51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:R52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:R53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:R54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:R55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:R56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:R57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:R58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:R59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:R60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:R61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:R62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:R63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:R64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:R65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:R66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:R67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:R68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:R69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:R70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:R71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:R72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:R73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:R74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:R75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:R76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:R77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:R78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:R79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:R80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:R81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:R83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:R82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:R84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3:Y43 V85:Y86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85:Y86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4"/>
  <dimension ref="A1:CY292"/>
  <sheetViews>
    <sheetView zoomScale="55" zoomScaleNormal="55" workbookViewId="0"/>
  </sheetViews>
  <sheetFormatPr baseColWidth="10" defaultRowHeight="14.4" x14ac:dyDescent="0.3"/>
  <cols>
    <col min="1" max="1" width="26.77734375" style="5" bestFit="1" customWidth="1"/>
    <col min="2" max="2" width="28.21875" bestFit="1" customWidth="1"/>
    <col min="3" max="3" width="29.77734375" bestFit="1" customWidth="1"/>
    <col min="4" max="4" width="37.21875" bestFit="1" customWidth="1"/>
    <col min="5" max="5" width="38.21875" bestFit="1" customWidth="1"/>
    <col min="6" max="6" width="29.77734375" bestFit="1" customWidth="1"/>
    <col min="7" max="7" width="24.21875" bestFit="1" customWidth="1"/>
    <col min="8" max="8" width="24.77734375" bestFit="1" customWidth="1"/>
    <col min="9" max="9" width="29.77734375" bestFit="1" customWidth="1"/>
    <col min="10" max="10" width="22.77734375" style="39" bestFit="1" customWidth="1"/>
    <col min="11" max="11" width="21" bestFit="1" customWidth="1"/>
    <col min="12" max="12" width="21.5546875" bestFit="1" customWidth="1"/>
    <col min="13" max="14" width="21.5546875" customWidth="1"/>
    <col min="15" max="15" width="26.5546875" bestFit="1" customWidth="1"/>
    <col min="16" max="16" width="26" bestFit="1" customWidth="1"/>
    <col min="17" max="17" width="26.21875" bestFit="1" customWidth="1"/>
    <col min="18" max="18" width="24" bestFit="1" customWidth="1"/>
    <col min="19" max="19" width="5.21875" style="2" bestFit="1" customWidth="1"/>
    <col min="20" max="21" width="28.21875" style="9" bestFit="1" customWidth="1"/>
    <col min="22" max="23" width="24.21875" style="9" bestFit="1" customWidth="1"/>
    <col min="24" max="24" width="37.21875" style="9" bestFit="1" customWidth="1"/>
    <col min="25" max="25" width="38.21875" style="9" bestFit="1" customWidth="1"/>
    <col min="26" max="26" width="29.77734375" style="9" bestFit="1" customWidth="1"/>
    <col min="27" max="27" width="24.21875" style="9" bestFit="1" customWidth="1"/>
    <col min="28" max="28" width="29.77734375" style="9" bestFit="1" customWidth="1"/>
    <col min="29" max="30" width="24.77734375" style="9" bestFit="1" customWidth="1"/>
    <col min="31" max="31" width="29.77734375" style="9" bestFit="1" customWidth="1"/>
    <col min="32" max="33" width="24.77734375" style="9" bestFit="1" customWidth="1"/>
    <col min="34" max="34" width="16" style="9" bestFit="1" customWidth="1"/>
    <col min="35" max="35" width="14" style="8" bestFit="1" customWidth="1"/>
    <col min="36" max="36" width="14.5546875" style="8" bestFit="1" customWidth="1"/>
    <col min="37" max="37" width="23.21875" style="9" bestFit="1" customWidth="1"/>
    <col min="38" max="39" width="27.21875" style="9" bestFit="1" customWidth="1"/>
    <col min="40" max="40" width="25.21875" style="9" bestFit="1" customWidth="1"/>
    <col min="41" max="41" width="5.21875" bestFit="1" customWidth="1"/>
    <col min="42" max="42" width="14.77734375" bestFit="1" customWidth="1"/>
    <col min="43" max="43" width="12.77734375" bestFit="1" customWidth="1"/>
    <col min="44" max="44" width="13.21875" bestFit="1" customWidth="1"/>
    <col min="45" max="45" width="22.21875" bestFit="1" customWidth="1"/>
    <col min="46" max="46" width="26" bestFit="1" customWidth="1"/>
    <col min="47" max="47" width="26.21875" bestFit="1" customWidth="1"/>
    <col min="48" max="48" width="24" bestFit="1" customWidth="1"/>
    <col min="49" max="49" width="6.21875" bestFit="1" customWidth="1"/>
    <col min="50" max="50" width="41.77734375" bestFit="1" customWidth="1"/>
    <col min="51" max="54" width="37.77734375" customWidth="1"/>
    <col min="55" max="55" width="8.21875" bestFit="1" customWidth="1"/>
    <col min="56" max="56" width="28.21875" bestFit="1" customWidth="1"/>
    <col min="57" max="57" width="24.21875" bestFit="1" customWidth="1"/>
    <col min="58" max="58" width="37.21875" bestFit="1" customWidth="1"/>
    <col min="59" max="59" width="38.21875" bestFit="1" customWidth="1"/>
    <col min="60" max="60" width="29.77734375" bestFit="1" customWidth="1"/>
    <col min="61" max="61" width="24.21875" bestFit="1" customWidth="1"/>
    <col min="62" max="62" width="24.77734375" bestFit="1" customWidth="1"/>
    <col min="63" max="63" width="29.77734375" bestFit="1" customWidth="1"/>
    <col min="64" max="64" width="14.77734375" bestFit="1" customWidth="1"/>
    <col min="66" max="66" width="16.21875" bestFit="1" customWidth="1"/>
    <col min="67" max="67" width="28.21875" bestFit="1" customWidth="1"/>
    <col min="68" max="68" width="24.21875" bestFit="1" customWidth="1"/>
    <col min="69" max="69" width="37.21875" bestFit="1" customWidth="1"/>
    <col min="70" max="70" width="38.21875" bestFit="1" customWidth="1"/>
    <col min="71" max="71" width="29.77734375" bestFit="1" customWidth="1"/>
    <col min="72" max="72" width="24.21875" bestFit="1" customWidth="1"/>
    <col min="73" max="73" width="24.77734375" bestFit="1" customWidth="1"/>
    <col min="74" max="74" width="29.77734375" bestFit="1" customWidth="1"/>
    <col min="75" max="75" width="10.21875" bestFit="1" customWidth="1"/>
    <col min="77" max="77" width="16" bestFit="1" customWidth="1"/>
    <col min="78" max="78" width="28.21875" bestFit="1" customWidth="1"/>
    <col min="79" max="79" width="24.21875" bestFit="1" customWidth="1"/>
    <col min="80" max="80" width="37.21875" bestFit="1" customWidth="1"/>
    <col min="81" max="81" width="38.21875" bestFit="1" customWidth="1"/>
    <col min="82" max="82" width="29.77734375" bestFit="1" customWidth="1"/>
    <col min="83" max="83" width="24.21875" bestFit="1" customWidth="1"/>
    <col min="84" max="84" width="24.77734375" bestFit="1" customWidth="1"/>
    <col min="85" max="85" width="29.77734375" bestFit="1" customWidth="1"/>
    <col min="86" max="86" width="10.21875" bestFit="1" customWidth="1"/>
    <col min="88" max="88" width="19.77734375" bestFit="1" customWidth="1"/>
    <col min="89" max="89" width="28.21875" bestFit="1" customWidth="1"/>
    <col min="90" max="90" width="24.21875" bestFit="1" customWidth="1"/>
    <col min="91" max="91" width="37.21875" bestFit="1" customWidth="1"/>
    <col min="92" max="92" width="38.21875" bestFit="1" customWidth="1"/>
    <col min="93" max="93" width="29.77734375" bestFit="1" customWidth="1"/>
    <col min="94" max="94" width="24.21875" bestFit="1" customWidth="1"/>
    <col min="95" max="95" width="24.77734375" bestFit="1" customWidth="1"/>
    <col min="96" max="96" width="29.77734375" bestFit="1" customWidth="1"/>
    <col min="97" max="97" width="8.21875" bestFit="1" customWidth="1"/>
    <col min="98" max="98" width="28.21875" bestFit="1" customWidth="1"/>
    <col min="99" max="99" width="28.77734375" bestFit="1" customWidth="1"/>
    <col min="100" max="100" width="8.21875" bestFit="1" customWidth="1"/>
    <col min="101" max="101" width="6.5546875" bestFit="1" customWidth="1"/>
    <col min="102" max="102" width="7.21875" bestFit="1" customWidth="1"/>
  </cols>
  <sheetData>
    <row r="1" spans="1:98" x14ac:dyDescent="0.3">
      <c r="A1" s="30" t="s">
        <v>32</v>
      </c>
      <c r="B1" s="10" t="s">
        <v>5</v>
      </c>
      <c r="C1" s="10" t="s">
        <v>6</v>
      </c>
      <c r="D1" s="10" t="s">
        <v>7</v>
      </c>
      <c r="E1" s="4" t="s">
        <v>8</v>
      </c>
      <c r="F1" s="10" t="s">
        <v>9</v>
      </c>
      <c r="G1" s="10" t="s">
        <v>10</v>
      </c>
      <c r="H1" s="10" t="s">
        <v>11</v>
      </c>
      <c r="I1" s="7" t="s">
        <v>13</v>
      </c>
      <c r="J1" s="37" t="s">
        <v>37</v>
      </c>
      <c r="K1" s="6" t="s">
        <v>38</v>
      </c>
      <c r="L1" s="6" t="s">
        <v>39</v>
      </c>
      <c r="M1" s="6" t="s">
        <v>77</v>
      </c>
      <c r="N1" s="6" t="s">
        <v>78</v>
      </c>
      <c r="O1" s="7" t="s">
        <v>40</v>
      </c>
      <c r="P1" s="7" t="s">
        <v>41</v>
      </c>
      <c r="Q1" s="7" t="s">
        <v>42</v>
      </c>
      <c r="R1" s="7" t="s">
        <v>43</v>
      </c>
      <c r="T1" s="4" t="s">
        <v>4</v>
      </c>
      <c r="U1" s="25" t="s">
        <v>5</v>
      </c>
      <c r="V1" s="10" t="s">
        <v>15</v>
      </c>
      <c r="W1" s="25" t="s">
        <v>6</v>
      </c>
      <c r="X1" s="25" t="s">
        <v>7</v>
      </c>
      <c r="Y1" s="26" t="s">
        <v>8</v>
      </c>
      <c r="Z1" s="25" t="s">
        <v>9</v>
      </c>
      <c r="AA1" s="25" t="s">
        <v>10</v>
      </c>
      <c r="AB1" s="10" t="s">
        <v>16</v>
      </c>
      <c r="AC1" s="25" t="s">
        <v>11</v>
      </c>
      <c r="AD1" s="7" t="s">
        <v>12</v>
      </c>
      <c r="AE1" s="27" t="s">
        <v>13</v>
      </c>
      <c r="AF1" s="7" t="s">
        <v>17</v>
      </c>
      <c r="AG1" s="7" t="s">
        <v>14</v>
      </c>
      <c r="AH1" s="27" t="s">
        <v>50</v>
      </c>
      <c r="AI1" s="6" t="s">
        <v>49</v>
      </c>
      <c r="AJ1" s="6" t="s">
        <v>48</v>
      </c>
      <c r="AK1" s="7" t="s">
        <v>47</v>
      </c>
      <c r="AL1" s="7" t="s">
        <v>46</v>
      </c>
      <c r="AM1" s="7" t="s">
        <v>45</v>
      </c>
      <c r="AN1" s="7" t="s">
        <v>44</v>
      </c>
      <c r="AO1" s="7"/>
      <c r="AP1" s="33" t="s">
        <v>37</v>
      </c>
      <c r="AQ1" s="6" t="s">
        <v>38</v>
      </c>
      <c r="AR1" s="6" t="s">
        <v>39</v>
      </c>
      <c r="AS1" s="7" t="s">
        <v>40</v>
      </c>
      <c r="AT1" s="7" t="s">
        <v>41</v>
      </c>
      <c r="AU1" s="7" t="s">
        <v>42</v>
      </c>
      <c r="AV1" s="7" t="s">
        <v>43</v>
      </c>
      <c r="AX1" s="5" t="s">
        <v>72</v>
      </c>
      <c r="AY1" s="5"/>
      <c r="AZ1" s="5"/>
      <c r="BA1" s="5"/>
      <c r="BB1" s="5"/>
      <c r="BC1" s="11" t="s">
        <v>69</v>
      </c>
      <c r="BD1" s="10" t="s">
        <v>5</v>
      </c>
      <c r="BE1" s="10" t="s">
        <v>6</v>
      </c>
      <c r="BF1" s="10" t="s">
        <v>7</v>
      </c>
      <c r="BG1" s="10" t="s">
        <v>8</v>
      </c>
      <c r="BH1" s="10" t="s">
        <v>9</v>
      </c>
      <c r="BI1" s="10" t="s">
        <v>10</v>
      </c>
      <c r="BJ1" s="10" t="s">
        <v>11</v>
      </c>
      <c r="BK1" s="7" t="s">
        <v>13</v>
      </c>
      <c r="BL1" s="42" t="s">
        <v>37</v>
      </c>
      <c r="BN1" s="5" t="s">
        <v>70</v>
      </c>
      <c r="BO1" s="10" t="s">
        <v>5</v>
      </c>
      <c r="BP1" s="10" t="s">
        <v>6</v>
      </c>
      <c r="BQ1" s="10" t="s">
        <v>7</v>
      </c>
      <c r="BR1" s="10" t="s">
        <v>8</v>
      </c>
      <c r="BS1" s="10" t="s">
        <v>9</v>
      </c>
      <c r="BT1" s="10" t="s">
        <v>10</v>
      </c>
      <c r="BU1" s="10" t="s">
        <v>11</v>
      </c>
      <c r="BV1" s="7" t="s">
        <v>13</v>
      </c>
      <c r="BW1" s="7" t="s">
        <v>25</v>
      </c>
      <c r="BY1" s="5" t="s">
        <v>68</v>
      </c>
      <c r="BZ1" s="10" t="s">
        <v>5</v>
      </c>
      <c r="CA1" s="10" t="s">
        <v>6</v>
      </c>
      <c r="CB1" s="10" t="s">
        <v>7</v>
      </c>
      <c r="CC1" s="10" t="s">
        <v>8</v>
      </c>
      <c r="CD1" s="10" t="s">
        <v>9</v>
      </c>
      <c r="CE1" s="10" t="s">
        <v>10</v>
      </c>
      <c r="CF1" s="10" t="s">
        <v>11</v>
      </c>
      <c r="CG1" s="7" t="s">
        <v>13</v>
      </c>
      <c r="CH1" s="6" t="s">
        <v>25</v>
      </c>
      <c r="CJ1" s="5" t="s">
        <v>73</v>
      </c>
      <c r="CK1" s="10" t="s">
        <v>5</v>
      </c>
      <c r="CL1" s="10" t="s">
        <v>6</v>
      </c>
      <c r="CM1" s="10" t="s">
        <v>7</v>
      </c>
      <c r="CN1" s="10" t="s">
        <v>8</v>
      </c>
      <c r="CO1" s="10" t="s">
        <v>9</v>
      </c>
      <c r="CP1" s="10" t="s">
        <v>10</v>
      </c>
      <c r="CQ1" s="10" t="s">
        <v>11</v>
      </c>
      <c r="CR1" s="7" t="s">
        <v>13</v>
      </c>
      <c r="CS1" s="7"/>
      <c r="CT1" s="10"/>
    </row>
    <row r="2" spans="1:98" x14ac:dyDescent="0.3">
      <c r="A2" s="11">
        <v>1</v>
      </c>
      <c r="B2" s="3">
        <f t="shared" ref="B2" si="0">U2/86400</f>
        <v>7.3232132523148147E-4</v>
      </c>
      <c r="C2" s="3">
        <f t="shared" ref="C2" si="1">W2/86400</f>
        <v>6.2642047645833344E-4</v>
      </c>
      <c r="D2" s="3">
        <f t="shared" ref="D2" si="2">X2/86400</f>
        <v>6.7050925925925926E-4</v>
      </c>
      <c r="E2" s="3">
        <f t="shared" ref="E2" si="3">Y2/86400</f>
        <v>6.7122395833333335E-4</v>
      </c>
      <c r="F2" s="3">
        <f t="shared" ref="F2" si="4">Z2/86400</f>
        <v>7.1883969907407411E-4</v>
      </c>
      <c r="G2" s="3">
        <f t="shared" ref="G2" si="5">AA2/86400</f>
        <v>7.337577160532406E-4</v>
      </c>
      <c r="H2" s="3">
        <f t="shared" ref="H2" si="6">AC2/86400</f>
        <v>7.2005377121527774E-4</v>
      </c>
      <c r="I2" s="3">
        <f t="shared" ref="I2" si="7">AE2/86400</f>
        <v>6.8655864197916664E-4</v>
      </c>
      <c r="J2" s="45">
        <f>AP2/86400</f>
        <v>6.9496060595052077E-4</v>
      </c>
      <c r="K2" s="3">
        <f>AQ2/86400</f>
        <v>6.2642047645833344E-4</v>
      </c>
      <c r="L2" s="3">
        <f>AR2/86400</f>
        <v>7.337577160532406E-4</v>
      </c>
      <c r="M2" s="43" t="s">
        <v>79</v>
      </c>
      <c r="N2" s="2" t="s">
        <v>94</v>
      </c>
      <c r="O2" s="13">
        <f>AS2</f>
        <v>5.4469489148684023</v>
      </c>
      <c r="P2" s="13">
        <f>AT2</f>
        <v>-9.8624481596971663</v>
      </c>
      <c r="Q2" s="13">
        <f>AU2</f>
        <v>5.5826344357542013</v>
      </c>
      <c r="R2" s="13">
        <f>AV2</f>
        <v>15.445082595451368</v>
      </c>
      <c r="S2" s="11">
        <v>1</v>
      </c>
      <c r="T2" s="23">
        <v>69.897854166999991</v>
      </c>
      <c r="U2" s="23">
        <v>63.272562499999999</v>
      </c>
      <c r="V2" s="23">
        <v>58.896000000000008</v>
      </c>
      <c r="W2" s="23">
        <v>54.122729166000006</v>
      </c>
      <c r="X2" s="23">
        <v>57.932000000000002</v>
      </c>
      <c r="Y2" s="23">
        <v>57.993749999999999</v>
      </c>
      <c r="Z2" s="23">
        <v>62.107750000000003</v>
      </c>
      <c r="AA2" s="23">
        <v>63.396666666999991</v>
      </c>
      <c r="AB2" s="23">
        <v>61.929645833000002</v>
      </c>
      <c r="AC2" s="23">
        <v>62.212645832999996</v>
      </c>
      <c r="AD2" s="23">
        <v>61.301333333000002</v>
      </c>
      <c r="AE2" s="23">
        <v>59.318666666999995</v>
      </c>
      <c r="AF2" s="23">
        <v>61.551562500000003</v>
      </c>
      <c r="AG2" s="23">
        <v>61.154666667000001</v>
      </c>
      <c r="AH2" s="32">
        <f>AVERAGE(T2:AG2)</f>
        <v>61.077702380928578</v>
      </c>
      <c r="AI2" s="17">
        <f>MIN(T2:AG2)</f>
        <v>54.122729166000006</v>
      </c>
      <c r="AJ2" s="17">
        <f>MAX(T2:AG2)</f>
        <v>69.897854166999991</v>
      </c>
      <c r="AK2" s="18">
        <f>STDEV(T2:AG2)/AH2*100</f>
        <v>5.8677880704014926</v>
      </c>
      <c r="AL2" s="18">
        <f>AI2/AH2*100-100</f>
        <v>-11.387090450049826</v>
      </c>
      <c r="AM2" s="18">
        <f>AJ2/AH2*100-100</f>
        <v>14.440870304946984</v>
      </c>
      <c r="AN2" s="18">
        <f>AM2-AL2</f>
        <v>25.827960754996809</v>
      </c>
      <c r="AO2" s="11">
        <v>1</v>
      </c>
      <c r="AP2" s="34">
        <f t="shared" ref="AP2:AP42" si="8">AVERAGE(U2,W2:AA2,AC2,AE2)</f>
        <v>60.044596354124998</v>
      </c>
      <c r="AQ2" s="17">
        <f t="shared" ref="AQ2:AQ42" si="9">MIN(U2,W2:AA2,AC2,AE2)</f>
        <v>54.122729166000006</v>
      </c>
      <c r="AR2" s="17">
        <f t="shared" ref="AR2:AR42" si="10">MAX(U2,W2:AA2,AC2,AE2)</f>
        <v>63.396666666999991</v>
      </c>
      <c r="AS2" s="18">
        <f t="shared" ref="AS2:AS42" si="11">STDEV(U2,W2:AA2,AC2,AE2)/AP2*100</f>
        <v>5.4469489148684023</v>
      </c>
      <c r="AT2" s="18">
        <f>AQ2/AP2*100-100</f>
        <v>-9.8624481596971663</v>
      </c>
      <c r="AU2" s="18">
        <f>AR2/AP2*100-100</f>
        <v>5.5826344357542013</v>
      </c>
      <c r="AV2" s="18">
        <f>AU2-AT2</f>
        <v>15.445082595451368</v>
      </c>
      <c r="AW2" s="9">
        <f>AP2-$AP$45</f>
        <v>-16.89524467832188</v>
      </c>
      <c r="AX2" s="43">
        <f>AW2/$AP$45</f>
        <v>-0.21959032474731602</v>
      </c>
      <c r="AY2" s="43"/>
      <c r="AZ2" s="43"/>
      <c r="BA2" s="43"/>
      <c r="BB2" s="43"/>
      <c r="BC2" s="11">
        <v>1</v>
      </c>
      <c r="BD2" s="41">
        <v>7.3232132523148147E-4</v>
      </c>
      <c r="BE2" s="41">
        <v>6.2642047645833344E-4</v>
      </c>
      <c r="BF2" s="41">
        <v>6.7050925925925926E-4</v>
      </c>
      <c r="BG2" s="41">
        <v>6.7122395833333335E-4</v>
      </c>
      <c r="BH2" s="41">
        <v>7.1883969907407411E-4</v>
      </c>
      <c r="BI2" s="41">
        <v>7.337577160532406E-4</v>
      </c>
      <c r="BJ2" s="41">
        <v>7.2005377121527774E-4</v>
      </c>
      <c r="BK2" s="41">
        <v>6.8655864197916664E-4</v>
      </c>
      <c r="BL2" s="41">
        <v>6.9496060595052077E-4</v>
      </c>
      <c r="BN2" s="24" t="s">
        <v>0</v>
      </c>
      <c r="BO2" s="41">
        <v>1.0006416918622685E-2</v>
      </c>
      <c r="BP2" s="41">
        <v>9.3432689886574095E-3</v>
      </c>
      <c r="BQ2" s="41">
        <v>9.7485325612847226E-3</v>
      </c>
      <c r="BR2" s="41">
        <v>9.3355692833449085E-3</v>
      </c>
      <c r="BS2" s="41">
        <v>1.0282405717881945E-2</v>
      </c>
      <c r="BT2" s="41">
        <v>1.0464889737905093E-2</v>
      </c>
      <c r="BU2" s="41">
        <v>9.6548159023611101E-3</v>
      </c>
      <c r="BV2" s="41">
        <v>9.0141639175E-3</v>
      </c>
      <c r="BW2" s="41">
        <v>9.7312578784447337E-3</v>
      </c>
      <c r="BY2" s="11">
        <v>1</v>
      </c>
      <c r="BZ2" s="43">
        <v>2.0343363359841713</v>
      </c>
      <c r="CA2" s="43">
        <v>1.7918127424747028</v>
      </c>
      <c r="CB2" s="43">
        <v>1.9522916578489564</v>
      </c>
      <c r="CC2" s="43">
        <v>1.9965629252894093</v>
      </c>
      <c r="CD2" s="43">
        <v>1.8417958164870512</v>
      </c>
      <c r="CE2" s="43">
        <v>1.9358870654581286</v>
      </c>
      <c r="CF2" s="43">
        <v>1.9236368800723187</v>
      </c>
      <c r="CG2" s="43">
        <v>2.1674154436846811</v>
      </c>
      <c r="CH2" s="13">
        <v>1.9554673584124274</v>
      </c>
      <c r="CJ2" s="11">
        <v>1</v>
      </c>
      <c r="CK2" s="9">
        <f t="shared" ref="CK2:CK42" si="12">U2-$AP2</f>
        <v>3.2279661458750013</v>
      </c>
      <c r="CL2" s="9">
        <f t="shared" ref="CL2:CL41" si="13">W2-$AP2</f>
        <v>-5.9218671881249918</v>
      </c>
      <c r="CM2" s="9">
        <f t="shared" ref="CM2:CM41" si="14">X2-$AP2</f>
        <v>-2.1125963541249959</v>
      </c>
      <c r="CN2" s="9">
        <f t="shared" ref="CN2:CN41" si="15">Y2-$AP2</f>
        <v>-2.0508463541249995</v>
      </c>
      <c r="CO2" s="9">
        <f t="shared" ref="CO2:CO41" si="16">Z2-$AP2</f>
        <v>2.0631536458750048</v>
      </c>
      <c r="CP2" s="9">
        <f t="shared" ref="CP2:CP41" si="17">AA2-$AP2</f>
        <v>3.3520703128749929</v>
      </c>
      <c r="CQ2" s="9">
        <f t="shared" ref="CQ2:CQ41" si="18">AC2-$AP2</f>
        <v>2.1680494788749982</v>
      </c>
      <c r="CR2" s="9">
        <f t="shared" ref="CR2:CR41" si="19">AE2-$AP2</f>
        <v>-0.72592968712500294</v>
      </c>
      <c r="CS2" s="9"/>
    </row>
    <row r="3" spans="1:98" x14ac:dyDescent="0.3">
      <c r="A3" s="11">
        <v>2</v>
      </c>
      <c r="B3" s="3">
        <f t="shared" ref="B3:B42" si="20">U3/86400</f>
        <v>3.6304196061342592E-4</v>
      </c>
      <c r="C3" s="3">
        <f t="shared" ref="C3:C42" si="21">W3/86400</f>
        <v>3.6907438901620369E-4</v>
      </c>
      <c r="D3" s="3">
        <f t="shared" ref="D3:D42" si="22">X3/86400</f>
        <v>3.663779709490741E-4</v>
      </c>
      <c r="E3" s="3">
        <f t="shared" ref="E3:E42" si="23">Y3/86400</f>
        <v>3.7745653817129629E-4</v>
      </c>
      <c r="F3" s="3">
        <f t="shared" ref="F3:F42" si="24">Z3/86400</f>
        <v>4.261852271759259E-4</v>
      </c>
      <c r="G3" s="3">
        <f t="shared" ref="G3:G42" si="25">AA3/86400</f>
        <v>4.069349962268519E-4</v>
      </c>
      <c r="H3" s="3">
        <f t="shared" ref="H3:H42" si="26">AC3/86400</f>
        <v>3.8840650457175926E-4</v>
      </c>
      <c r="I3" s="3">
        <f t="shared" ref="I3:I42" si="27">AE3/86400</f>
        <v>3.37037037037037E-4</v>
      </c>
      <c r="J3" s="45">
        <f t="shared" ref="J3:J42" si="28">AP3/86400</f>
        <v>3.7931432797019674E-4</v>
      </c>
      <c r="K3" s="3">
        <f t="shared" ref="K3:K42" si="29">AQ3/86400</f>
        <v>3.37037037037037E-4</v>
      </c>
      <c r="L3" s="3">
        <f t="shared" ref="L3:L42" si="30">AR3/86400</f>
        <v>4.261852271759259E-4</v>
      </c>
      <c r="M3" s="43" t="s">
        <v>80</v>
      </c>
      <c r="N3" s="2" t="s">
        <v>83</v>
      </c>
      <c r="O3" s="13">
        <f t="shared" ref="O3:R42" si="31">AS3</f>
        <v>7.3021315388115138</v>
      </c>
      <c r="P3" s="13">
        <f t="shared" si="31"/>
        <v>-11.145714204732471</v>
      </c>
      <c r="Q3" s="13">
        <f t="shared" si="31"/>
        <v>12.356743668647255</v>
      </c>
      <c r="R3" s="13">
        <f t="shared" si="31"/>
        <v>23.502457873379726</v>
      </c>
      <c r="S3" s="11">
        <v>2</v>
      </c>
      <c r="T3" s="23">
        <v>35.451814059</v>
      </c>
      <c r="U3" s="23">
        <v>31.366825396999999</v>
      </c>
      <c r="V3" s="23">
        <v>31.108843537999999</v>
      </c>
      <c r="W3" s="23">
        <v>31.888027210999997</v>
      </c>
      <c r="X3" s="23">
        <v>31.655056690000002</v>
      </c>
      <c r="Y3" s="23">
        <v>32.612244898</v>
      </c>
      <c r="Z3" s="23">
        <v>36.822403627999996</v>
      </c>
      <c r="AA3" s="23">
        <v>35.159183674000005</v>
      </c>
      <c r="AB3" s="23">
        <v>33.389863946000006</v>
      </c>
      <c r="AC3" s="23">
        <v>33.558321995</v>
      </c>
      <c r="AD3" s="23">
        <v>30.733061224</v>
      </c>
      <c r="AE3" s="23">
        <v>29.119999999999997</v>
      </c>
      <c r="AF3" s="23">
        <v>31.108843537999999</v>
      </c>
      <c r="AG3" s="23">
        <v>32.802902494999998</v>
      </c>
      <c r="AH3" s="32">
        <f t="shared" ref="AH3:AH4" si="32">AVERAGE(T3:AG3)</f>
        <v>32.626956592357139</v>
      </c>
      <c r="AI3" s="17">
        <f>MIN(T3:AG3)</f>
        <v>29.119999999999997</v>
      </c>
      <c r="AJ3" s="17">
        <f>MAX(T3:AG3)</f>
        <v>36.822403627999996</v>
      </c>
      <c r="AK3" s="18">
        <f>STDEV(T3:AG3)/AH3*100</f>
        <v>6.4205386677540446</v>
      </c>
      <c r="AL3" s="18">
        <f>AI3/AH3*100-100</f>
        <v>-10.748647617285414</v>
      </c>
      <c r="AM3" s="18">
        <f>AJ3/AH3*100-100</f>
        <v>12.858836599628304</v>
      </c>
      <c r="AN3" s="18">
        <f>AM3-AL3</f>
        <v>23.607484216913718</v>
      </c>
      <c r="AO3" s="11">
        <v>2</v>
      </c>
      <c r="AP3" s="34">
        <f t="shared" si="8"/>
        <v>32.772757936624998</v>
      </c>
      <c r="AQ3" s="17">
        <f t="shared" si="9"/>
        <v>29.119999999999997</v>
      </c>
      <c r="AR3" s="17">
        <f t="shared" si="10"/>
        <v>36.822403627999996</v>
      </c>
      <c r="AS3" s="18">
        <f t="shared" si="11"/>
        <v>7.3021315388115138</v>
      </c>
      <c r="AT3" s="18">
        <f>AQ3/AP3*100-100</f>
        <v>-11.145714204732471</v>
      </c>
      <c r="AU3" s="18">
        <f>AR3/AP3*100-100</f>
        <v>12.356743668647255</v>
      </c>
      <c r="AV3" s="18">
        <f>AU3-AT3</f>
        <v>23.502457873379726</v>
      </c>
      <c r="AW3" s="9">
        <f t="shared" ref="AW3:AW41" si="33">AP3-$AP$45</f>
        <v>-44.16708309582188</v>
      </c>
      <c r="AX3" s="43">
        <f t="shared" ref="AX3:AX41" si="34">AW3/$AP$45</f>
        <v>-0.57404697622387657</v>
      </c>
      <c r="AY3" s="43"/>
      <c r="AZ3" s="43"/>
      <c r="BA3" s="43"/>
      <c r="BB3" s="43"/>
      <c r="BC3" s="11">
        <v>2</v>
      </c>
      <c r="BD3" s="41">
        <v>3.6304196061342592E-4</v>
      </c>
      <c r="BE3" s="41">
        <v>3.6907438901620369E-4</v>
      </c>
      <c r="BF3" s="41">
        <v>3.663779709490741E-4</v>
      </c>
      <c r="BG3" s="41">
        <v>3.7745653817129629E-4</v>
      </c>
      <c r="BH3" s="41">
        <v>4.261852271759259E-4</v>
      </c>
      <c r="BI3" s="41">
        <v>4.069349962268519E-4</v>
      </c>
      <c r="BJ3" s="41">
        <v>3.8840650457175926E-4</v>
      </c>
      <c r="BK3" s="41">
        <v>3.37037037037037E-4</v>
      </c>
      <c r="BL3" s="41">
        <v>3.7931432797019674E-4</v>
      </c>
      <c r="BN3" s="24" t="s">
        <v>3</v>
      </c>
      <c r="BO3" s="41">
        <v>4.8685279667361114E-3</v>
      </c>
      <c r="BP3" s="41">
        <v>3.7931151318518516E-3</v>
      </c>
      <c r="BQ3" s="41">
        <v>3.4388175023148154E-3</v>
      </c>
      <c r="BR3" s="41">
        <v>3.664014865196759E-3</v>
      </c>
      <c r="BS3" s="41">
        <v>4.9479465860416665E-3</v>
      </c>
      <c r="BT3" s="41">
        <v>5.0612213403935184E-3</v>
      </c>
      <c r="BU3" s="41">
        <v>5.0972479423842592E-3</v>
      </c>
      <c r="BV3" s="41">
        <v>3.6122525090277781E-3</v>
      </c>
      <c r="BW3" s="41">
        <v>4.3103929804933442E-3</v>
      </c>
      <c r="BY3" s="11">
        <v>2</v>
      </c>
      <c r="BZ3" s="43">
        <v>1.0085046365806383</v>
      </c>
      <c r="CA3" s="43">
        <v>1.0557001535122819</v>
      </c>
      <c r="CB3" s="43">
        <v>1.0667662622492369</v>
      </c>
      <c r="CC3" s="43">
        <v>1.1227485560738097</v>
      </c>
      <c r="CD3" s="43">
        <v>1.0919627414460837</v>
      </c>
      <c r="CE3" s="43">
        <v>1.0736244109501869</v>
      </c>
      <c r="CF3" s="43">
        <v>1.0376351135460327</v>
      </c>
      <c r="CG3" s="43">
        <v>1.0640012877297182</v>
      </c>
      <c r="CH3" s="13">
        <v>1.0651178952609985</v>
      </c>
      <c r="CJ3" s="11">
        <v>2</v>
      </c>
      <c r="CK3" s="9">
        <f t="shared" si="12"/>
        <v>-1.4059325396249989</v>
      </c>
      <c r="CL3" s="9">
        <f t="shared" si="13"/>
        <v>-0.88473072562500121</v>
      </c>
      <c r="CM3" s="9">
        <f t="shared" si="14"/>
        <v>-1.1177012466249963</v>
      </c>
      <c r="CN3" s="9">
        <f t="shared" si="15"/>
        <v>-0.16051303862499822</v>
      </c>
      <c r="CO3" s="9">
        <f t="shared" si="16"/>
        <v>4.0496456913749981</v>
      </c>
      <c r="CP3" s="9">
        <f t="shared" si="17"/>
        <v>2.3864257373750064</v>
      </c>
      <c r="CQ3" s="9">
        <f t="shared" si="18"/>
        <v>0.78556405837500165</v>
      </c>
      <c r="CR3" s="9">
        <f t="shared" si="19"/>
        <v>-3.6527579366250009</v>
      </c>
      <c r="CS3" s="9"/>
    </row>
    <row r="4" spans="1:98" x14ac:dyDescent="0.3">
      <c r="A4" s="11">
        <v>3</v>
      </c>
      <c r="B4" s="3">
        <f t="shared" si="20"/>
        <v>2.1925540123842596E-4</v>
      </c>
      <c r="C4" s="3">
        <f t="shared" si="21"/>
        <v>2.1448712384259256E-4</v>
      </c>
      <c r="D4" s="3">
        <f t="shared" si="22"/>
        <v>2.4250000000000001E-4</v>
      </c>
      <c r="E4" s="3">
        <f t="shared" si="23"/>
        <v>2.2770471643518517E-4</v>
      </c>
      <c r="F4" s="3">
        <f t="shared" si="24"/>
        <v>2.2161458333333335E-4</v>
      </c>
      <c r="G4" s="3">
        <f t="shared" si="25"/>
        <v>2.2777777777777778E-4</v>
      </c>
      <c r="H4" s="3">
        <f t="shared" si="26"/>
        <v>2.692925347222222E-4</v>
      </c>
      <c r="I4" s="3">
        <f t="shared" si="27"/>
        <v>2.5684027777777776E-4</v>
      </c>
      <c r="J4" s="45">
        <f t="shared" si="28"/>
        <v>2.3493405189091437E-4</v>
      </c>
      <c r="K4" s="3">
        <f t="shared" si="29"/>
        <v>2.1448712384259256E-4</v>
      </c>
      <c r="L4" s="3">
        <f t="shared" si="30"/>
        <v>2.692925347222222E-4</v>
      </c>
      <c r="M4" s="43" t="s">
        <v>95</v>
      </c>
      <c r="N4" s="2" t="s">
        <v>82</v>
      </c>
      <c r="O4" s="13">
        <f t="shared" si="31"/>
        <v>8.301234340205168</v>
      </c>
      <c r="P4" s="13">
        <f t="shared" si="31"/>
        <v>-8.7032628449348124</v>
      </c>
      <c r="Q4" s="13">
        <f t="shared" si="31"/>
        <v>14.624735135143936</v>
      </c>
      <c r="R4" s="13">
        <f t="shared" si="31"/>
        <v>23.327997980078749</v>
      </c>
      <c r="S4" s="11">
        <v>3</v>
      </c>
      <c r="T4" s="32">
        <v>18.943666667000002</v>
      </c>
      <c r="U4" s="23">
        <v>18.943666667000002</v>
      </c>
      <c r="V4" s="23">
        <v>16.042874999999999</v>
      </c>
      <c r="W4" s="23">
        <v>18.531687499999997</v>
      </c>
      <c r="X4" s="23">
        <v>20.952000000000002</v>
      </c>
      <c r="Y4" s="23">
        <v>19.6736875</v>
      </c>
      <c r="Z4" s="23">
        <v>19.147500000000001</v>
      </c>
      <c r="AA4" s="23">
        <v>19.68</v>
      </c>
      <c r="AB4" s="23">
        <v>19.366229167</v>
      </c>
      <c r="AC4" s="23">
        <v>23.266874999999999</v>
      </c>
      <c r="AD4" s="23">
        <v>22.581333332999996</v>
      </c>
      <c r="AE4" s="23">
        <v>22.190999999999999</v>
      </c>
      <c r="AF4" s="23">
        <v>21.980666667000001</v>
      </c>
      <c r="AG4" s="23">
        <v>23.394812499999997</v>
      </c>
      <c r="AH4" s="32">
        <f t="shared" si="32"/>
        <v>20.3354285715</v>
      </c>
      <c r="AI4" s="17">
        <f>MIN(T4:AG4)</f>
        <v>16.042874999999999</v>
      </c>
      <c r="AJ4" s="17">
        <f>MAX(T4:AG4)</f>
        <v>23.394812499999997</v>
      </c>
      <c r="AK4" s="18">
        <f>STDEV(T4:AG4)/AH4*100</f>
        <v>10.413704517974965</v>
      </c>
      <c r="AL4" s="18">
        <f>AI4/AH4*100-100</f>
        <v>-21.108744064120657</v>
      </c>
      <c r="AM4" s="18">
        <f>AJ4/AH4*100-100</f>
        <v>15.044600204726976</v>
      </c>
      <c r="AN4" s="18">
        <f>AM4-AL4</f>
        <v>36.153344268847633</v>
      </c>
      <c r="AO4" s="11">
        <v>3</v>
      </c>
      <c r="AP4" s="34">
        <f t="shared" si="8"/>
        <v>20.298302083375003</v>
      </c>
      <c r="AQ4" s="17">
        <f t="shared" si="9"/>
        <v>18.531687499999997</v>
      </c>
      <c r="AR4" s="17">
        <f t="shared" si="10"/>
        <v>23.266874999999999</v>
      </c>
      <c r="AS4" s="18">
        <f t="shared" si="11"/>
        <v>8.301234340205168</v>
      </c>
      <c r="AT4" s="18">
        <f>AQ4/AP4*100-100</f>
        <v>-8.7032628449348124</v>
      </c>
      <c r="AU4" s="18">
        <f>AR4/AP4*100-100</f>
        <v>14.624735135143936</v>
      </c>
      <c r="AV4" s="18">
        <f>AU4-AT4</f>
        <v>23.327997980078749</v>
      </c>
      <c r="AW4" s="9">
        <f t="shared" si="33"/>
        <v>-56.641538949071872</v>
      </c>
      <c r="AX4" s="43">
        <f t="shared" si="34"/>
        <v>-0.73617956820556907</v>
      </c>
      <c r="AY4" s="43"/>
      <c r="AZ4" s="43"/>
      <c r="BA4" s="43"/>
      <c r="BB4" s="43"/>
      <c r="BC4" s="11">
        <v>3</v>
      </c>
      <c r="BD4" s="41">
        <v>2.1925540123842596E-4</v>
      </c>
      <c r="BE4" s="41">
        <v>2.1448712384259256E-4</v>
      </c>
      <c r="BF4" s="41">
        <v>2.4250000000000001E-4</v>
      </c>
      <c r="BG4" s="41">
        <v>2.2770471643518517E-4</v>
      </c>
      <c r="BH4" s="41">
        <v>2.2161458333333335E-4</v>
      </c>
      <c r="BI4" s="41">
        <v>2.2777777777777778E-4</v>
      </c>
      <c r="BJ4" s="41">
        <v>2.692925347222222E-4</v>
      </c>
      <c r="BK4" s="41">
        <v>2.5684027777777776E-4</v>
      </c>
      <c r="BL4" s="41">
        <v>2.3493405189091437E-4</v>
      </c>
      <c r="BN4" s="24" t="s">
        <v>1</v>
      </c>
      <c r="BO4" s="41">
        <v>9.0115016376967581E-3</v>
      </c>
      <c r="BP4" s="41">
        <v>8.9801201499189812E-3</v>
      </c>
      <c r="BQ4" s="41">
        <v>8.6891662992361132E-3</v>
      </c>
      <c r="BR4" s="41">
        <v>8.8653336797569447E-3</v>
      </c>
      <c r="BS4" s="41">
        <v>1.0475968967847221E-2</v>
      </c>
      <c r="BT4" s="41">
        <v>9.6997136532060192E-3</v>
      </c>
      <c r="BU4" s="41">
        <v>9.2591477177314807E-3</v>
      </c>
      <c r="BV4" s="41">
        <v>8.2492430923032413E-3</v>
      </c>
      <c r="BW4" s="41">
        <v>9.153774399712095E-3</v>
      </c>
      <c r="BY4" s="11">
        <v>3</v>
      </c>
      <c r="BZ4" s="43">
        <v>0.60907584448551866</v>
      </c>
      <c r="CA4" s="43">
        <v>0.61351883605527424</v>
      </c>
      <c r="CB4" s="43">
        <v>0.70607634494323235</v>
      </c>
      <c r="CC4" s="43">
        <v>0.6773101423210206</v>
      </c>
      <c r="CD4" s="43">
        <v>0.56781618068897699</v>
      </c>
      <c r="CE4" s="43">
        <v>0.60095048290681408</v>
      </c>
      <c r="CF4" s="43">
        <v>0.71941995449246376</v>
      </c>
      <c r="CG4" s="43">
        <v>0.81082598131903083</v>
      </c>
      <c r="CH4" s="13">
        <v>0.66312422090154155</v>
      </c>
      <c r="CJ4" s="11">
        <v>3</v>
      </c>
      <c r="CK4" s="9">
        <f t="shared" si="12"/>
        <v>-1.3546354163750003</v>
      </c>
      <c r="CL4" s="9">
        <f t="shared" si="13"/>
        <v>-1.7666145833750058</v>
      </c>
      <c r="CM4" s="9">
        <f t="shared" si="14"/>
        <v>0.65369791662499921</v>
      </c>
      <c r="CN4" s="9">
        <f t="shared" si="15"/>
        <v>-0.62461458337500275</v>
      </c>
      <c r="CO4" s="9">
        <f t="shared" si="16"/>
        <v>-1.1508020833750017</v>
      </c>
      <c r="CP4" s="9">
        <f t="shared" si="17"/>
        <v>-0.61830208337500281</v>
      </c>
      <c r="CQ4" s="9">
        <f t="shared" si="18"/>
        <v>2.9685729166249963</v>
      </c>
      <c r="CR4" s="9">
        <f t="shared" si="19"/>
        <v>1.8926979166249964</v>
      </c>
      <c r="CS4" s="9"/>
    </row>
    <row r="5" spans="1:98" x14ac:dyDescent="0.3">
      <c r="A5" s="11">
        <v>4</v>
      </c>
      <c r="B5" s="3">
        <f t="shared" si="20"/>
        <v>1.8510561342592591E-4</v>
      </c>
      <c r="C5" s="3">
        <f t="shared" si="21"/>
        <v>2.8767361111111111E-4</v>
      </c>
      <c r="D5" s="3">
        <f t="shared" si="22"/>
        <v>2.3830295138888886E-4</v>
      </c>
      <c r="E5" s="3">
        <f t="shared" si="23"/>
        <v>1.9992283951388888E-4</v>
      </c>
      <c r="F5" s="3">
        <f t="shared" si="24"/>
        <v>2.4496527777777776E-4</v>
      </c>
      <c r="G5" s="3">
        <f t="shared" si="25"/>
        <v>3.037519290162037E-4</v>
      </c>
      <c r="H5" s="3">
        <f t="shared" si="26"/>
        <v>2.3661892361111114E-4</v>
      </c>
      <c r="I5" s="3">
        <f t="shared" si="27"/>
        <v>2.4491126542824075E-4</v>
      </c>
      <c r="J5" s="45">
        <f t="shared" si="28"/>
        <v>2.4265655140914353E-4</v>
      </c>
      <c r="K5" s="3">
        <f t="shared" si="29"/>
        <v>1.8510561342592591E-4</v>
      </c>
      <c r="L5" s="3">
        <f t="shared" si="30"/>
        <v>3.037519290162037E-4</v>
      </c>
      <c r="M5" s="43" t="s">
        <v>85</v>
      </c>
      <c r="N5" s="2" t="s">
        <v>86</v>
      </c>
      <c r="O5" s="13">
        <f t="shared" si="31"/>
        <v>16.309072171918114</v>
      </c>
      <c r="P5" s="13">
        <f t="shared" si="31"/>
        <v>-23.717034487225078</v>
      </c>
      <c r="Q5" s="13">
        <f t="shared" si="31"/>
        <v>25.177716098028284</v>
      </c>
      <c r="R5" s="13">
        <f t="shared" si="31"/>
        <v>48.894750585253362</v>
      </c>
      <c r="S5" s="11">
        <v>4</v>
      </c>
      <c r="T5" s="23">
        <v>20.076833333</v>
      </c>
      <c r="U5" s="23">
        <v>15.993124999999999</v>
      </c>
      <c r="V5" s="23">
        <v>25.838750000000001</v>
      </c>
      <c r="W5" s="23">
        <v>24.855</v>
      </c>
      <c r="X5" s="23">
        <v>20.589374999999997</v>
      </c>
      <c r="Y5" s="23">
        <v>17.273333334</v>
      </c>
      <c r="Z5" s="23">
        <v>21.164999999999999</v>
      </c>
      <c r="AA5" s="23">
        <v>26.244166667000002</v>
      </c>
      <c r="AB5" s="23">
        <v>22.338666667000002</v>
      </c>
      <c r="AC5" s="23">
        <v>20.443875000000002</v>
      </c>
      <c r="AD5" s="23">
        <v>19.966437500000001</v>
      </c>
      <c r="AE5" s="23">
        <v>21.160333333000001</v>
      </c>
      <c r="AF5" s="23">
        <v>17.803333333999998</v>
      </c>
      <c r="AG5" s="23">
        <v>21.590208333</v>
      </c>
      <c r="AH5" s="32">
        <f>AVERAGE(T5:AG5)</f>
        <v>21.095602678642859</v>
      </c>
      <c r="AI5" s="17">
        <f>MIN(T5:AG5)</f>
        <v>15.993124999999999</v>
      </c>
      <c r="AJ5" s="17">
        <f>MAX(T5:AG5)</f>
        <v>26.244166667000002</v>
      </c>
      <c r="AK5" s="18">
        <f>STDEV(T5:AG5)/AH5*100</f>
        <v>14.366994526828647</v>
      </c>
      <c r="AL5" s="18">
        <f t="shared" ref="AL5:AL42" si="35">AI5/AH5*100-100</f>
        <v>-24.187399413853186</v>
      </c>
      <c r="AM5" s="18">
        <f t="shared" ref="AM5:AM42" si="36">AJ5/AH5*100-100</f>
        <v>24.405863472056836</v>
      </c>
      <c r="AN5" s="18">
        <f t="shared" ref="AN5:AN42" si="37">AM5-AL5</f>
        <v>48.593262885910022</v>
      </c>
      <c r="AO5" s="11">
        <v>4</v>
      </c>
      <c r="AP5" s="34">
        <f t="shared" si="8"/>
        <v>20.96552604175</v>
      </c>
      <c r="AQ5" s="17">
        <f t="shared" si="9"/>
        <v>15.993124999999999</v>
      </c>
      <c r="AR5" s="17">
        <f t="shared" si="10"/>
        <v>26.244166667000002</v>
      </c>
      <c r="AS5" s="18">
        <f t="shared" si="11"/>
        <v>16.309072171918114</v>
      </c>
      <c r="AT5" s="18">
        <f t="shared" ref="AT5:AT41" si="38">AQ5/AP5*100-100</f>
        <v>-23.717034487225078</v>
      </c>
      <c r="AU5" s="18">
        <f t="shared" ref="AU5:AU41" si="39">AR5/AP5*100-100</f>
        <v>25.177716098028284</v>
      </c>
      <c r="AV5" s="18">
        <f t="shared" ref="AV5:AV41" si="40">AU5-AT5</f>
        <v>48.894750585253362</v>
      </c>
      <c r="AW5" s="9">
        <f t="shared" si="33"/>
        <v>-55.974314990696882</v>
      </c>
      <c r="AX5" s="43">
        <f t="shared" si="34"/>
        <v>-0.72750754667002149</v>
      </c>
      <c r="AY5" s="43"/>
      <c r="AZ5" s="43"/>
      <c r="BA5" s="43"/>
      <c r="BB5" s="43"/>
      <c r="BC5" s="11">
        <v>4</v>
      </c>
      <c r="BD5" s="41">
        <v>1.8510561342592591E-4</v>
      </c>
      <c r="BE5" s="41">
        <v>2.8767361111111111E-4</v>
      </c>
      <c r="BF5" s="41">
        <v>2.3830295138888886E-4</v>
      </c>
      <c r="BG5" s="41">
        <v>1.9992283951388888E-4</v>
      </c>
      <c r="BH5" s="41">
        <v>2.4496527777777776E-4</v>
      </c>
      <c r="BI5" s="41">
        <v>3.037519290162037E-4</v>
      </c>
      <c r="BJ5" s="41">
        <v>2.3661892361111114E-4</v>
      </c>
      <c r="BK5" s="41">
        <v>2.4491126542824075E-4</v>
      </c>
      <c r="BL5" s="41">
        <v>2.4265655140914353E-4</v>
      </c>
      <c r="BN5" s="24" t="s">
        <v>2</v>
      </c>
      <c r="BO5" s="41">
        <v>1.2197190728136574E-2</v>
      </c>
      <c r="BP5" s="41">
        <v>1.2909768675983797E-2</v>
      </c>
      <c r="BQ5" s="41">
        <v>1.2510521122025463E-2</v>
      </c>
      <c r="BR5" s="41">
        <v>1.1759028302662037E-2</v>
      </c>
      <c r="BS5" s="41">
        <v>1.3260451572592594E-2</v>
      </c>
      <c r="BT5" s="41">
        <v>1.2733235964143517E-2</v>
      </c>
      <c r="BU5" s="41">
        <v>1.3416219975636575E-2</v>
      </c>
      <c r="BV5" s="41">
        <v>1.0856036365162035E-2</v>
      </c>
      <c r="BW5" s="41">
        <v>1.2455306588292825E-2</v>
      </c>
      <c r="BY5" s="11">
        <v>4</v>
      </c>
      <c r="BZ5" s="43">
        <v>0.51421017306572414</v>
      </c>
      <c r="CA5" s="43">
        <v>0.8228614188618194</v>
      </c>
      <c r="CB5" s="43">
        <v>0.69385598724062436</v>
      </c>
      <c r="CC5" s="43">
        <v>0.59467264887733784</v>
      </c>
      <c r="CD5" s="43">
        <v>0.62764483427508544</v>
      </c>
      <c r="CE5" s="43">
        <v>0.80139454430998813</v>
      </c>
      <c r="CF5" s="43">
        <v>0.63213180206407693</v>
      </c>
      <c r="CG5" s="43">
        <v>0.77316696137026386</v>
      </c>
      <c r="CH5" s="13">
        <v>0.68249229625811503</v>
      </c>
      <c r="CJ5" s="11">
        <v>4</v>
      </c>
      <c r="CK5" s="9">
        <f t="shared" si="12"/>
        <v>-4.9724010417500004</v>
      </c>
      <c r="CL5" s="9">
        <f t="shared" si="13"/>
        <v>3.8894739582500009</v>
      </c>
      <c r="CM5" s="9">
        <f t="shared" si="14"/>
        <v>-0.37615104175000269</v>
      </c>
      <c r="CN5" s="9">
        <f t="shared" si="15"/>
        <v>-3.6921927077499994</v>
      </c>
      <c r="CO5" s="9">
        <f t="shared" si="16"/>
        <v>0.19947395824999958</v>
      </c>
      <c r="CP5" s="9">
        <f t="shared" si="17"/>
        <v>5.2786406252500022</v>
      </c>
      <c r="CQ5" s="9">
        <f t="shared" si="18"/>
        <v>-0.52165104174999755</v>
      </c>
      <c r="CR5" s="9">
        <f t="shared" si="19"/>
        <v>0.19480729125000096</v>
      </c>
      <c r="CS5" s="9"/>
    </row>
    <row r="6" spans="1:98" x14ac:dyDescent="0.3">
      <c r="A6" s="11">
        <v>5</v>
      </c>
      <c r="B6" s="3">
        <f t="shared" si="20"/>
        <v>6.3020568093750007E-4</v>
      </c>
      <c r="C6" s="3">
        <f t="shared" si="21"/>
        <v>8.3046682098379622E-4</v>
      </c>
      <c r="D6" s="3">
        <f t="shared" si="22"/>
        <v>6.3781081211805558E-4</v>
      </c>
      <c r="E6" s="3">
        <f t="shared" si="23"/>
        <v>5.6051962769675925E-4</v>
      </c>
      <c r="F6" s="3">
        <f t="shared" si="24"/>
        <v>8.1437765239583345E-4</v>
      </c>
      <c r="G6" s="3">
        <f t="shared" si="25"/>
        <v>6.5157817321759271E-4</v>
      </c>
      <c r="H6" s="3">
        <f t="shared" si="26"/>
        <v>6.7795259452546293E-4</v>
      </c>
      <c r="I6" s="3">
        <f t="shared" si="27"/>
        <v>6.2306327160879631E-4</v>
      </c>
      <c r="J6" s="45">
        <f t="shared" si="28"/>
        <v>6.7824682918547459E-4</v>
      </c>
      <c r="K6" s="3">
        <f t="shared" si="29"/>
        <v>5.6051962769675925E-4</v>
      </c>
      <c r="L6" s="3">
        <f t="shared" si="30"/>
        <v>8.3046682098379622E-4</v>
      </c>
      <c r="M6" s="43" t="s">
        <v>81</v>
      </c>
      <c r="N6" s="2" t="s">
        <v>79</v>
      </c>
      <c r="O6" s="13">
        <f t="shared" si="31"/>
        <v>14.016316253109155</v>
      </c>
      <c r="P6" s="13">
        <f t="shared" si="31"/>
        <v>-17.357574915624326</v>
      </c>
      <c r="Q6" s="13">
        <f t="shared" si="31"/>
        <v>22.443155684358572</v>
      </c>
      <c r="R6" s="13">
        <f t="shared" si="31"/>
        <v>39.800730599982899</v>
      </c>
      <c r="S6" s="11">
        <v>5</v>
      </c>
      <c r="T6" s="23">
        <v>51.677333334000004</v>
      </c>
      <c r="U6" s="23">
        <v>54.449770833000002</v>
      </c>
      <c r="V6" s="23">
        <v>73.122666667000004</v>
      </c>
      <c r="W6" s="23">
        <v>71.752333332999996</v>
      </c>
      <c r="X6" s="23">
        <v>55.106854167000002</v>
      </c>
      <c r="Y6" s="23">
        <v>48.428895832999999</v>
      </c>
      <c r="Z6" s="23">
        <v>70.36222916700001</v>
      </c>
      <c r="AA6" s="23">
        <v>56.296354166000008</v>
      </c>
      <c r="AB6" s="23">
        <v>63.477333332999997</v>
      </c>
      <c r="AC6" s="23">
        <v>58.575104166999999</v>
      </c>
      <c r="AD6" s="23">
        <v>59.68</v>
      </c>
      <c r="AE6" s="23">
        <v>53.832666667000005</v>
      </c>
      <c r="AF6" s="23">
        <v>59.768000000000008</v>
      </c>
      <c r="AG6" s="23">
        <v>61.878458332999998</v>
      </c>
      <c r="AH6" s="32">
        <f t="shared" ref="AH6:AH42" si="41">AVERAGE(T6:AG6)</f>
        <v>59.886285714285712</v>
      </c>
      <c r="AI6" s="17">
        <f t="shared" ref="AI6:AI42" si="42">MIN(T6:AG6)</f>
        <v>48.428895832999999</v>
      </c>
      <c r="AJ6" s="17">
        <f t="shared" ref="AJ6:AJ42" si="43">MAX(T6:AG6)</f>
        <v>73.122666667000004</v>
      </c>
      <c r="AK6" s="18">
        <f t="shared" ref="AK6:AK42" si="44">STDEV(T6:AG6)/AH6*100</f>
        <v>12.640775770160722</v>
      </c>
      <c r="AL6" s="18">
        <f t="shared" si="35"/>
        <v>-19.131909325531254</v>
      </c>
      <c r="AM6" s="18">
        <f t="shared" si="36"/>
        <v>22.102524467562333</v>
      </c>
      <c r="AN6" s="18">
        <f t="shared" si="37"/>
        <v>41.234433793093586</v>
      </c>
      <c r="AO6" s="11">
        <v>5</v>
      </c>
      <c r="AP6" s="34">
        <f t="shared" si="8"/>
        <v>58.600526041625002</v>
      </c>
      <c r="AQ6" s="17">
        <f t="shared" si="9"/>
        <v>48.428895832999999</v>
      </c>
      <c r="AR6" s="17">
        <f t="shared" si="10"/>
        <v>71.752333332999996</v>
      </c>
      <c r="AS6" s="18">
        <f t="shared" si="11"/>
        <v>14.016316253109155</v>
      </c>
      <c r="AT6" s="18">
        <f t="shared" si="38"/>
        <v>-17.357574915624326</v>
      </c>
      <c r="AU6" s="18">
        <f t="shared" si="39"/>
        <v>22.443155684358572</v>
      </c>
      <c r="AV6" s="18">
        <f t="shared" si="40"/>
        <v>39.800730599982899</v>
      </c>
      <c r="AW6" s="9">
        <f t="shared" si="33"/>
        <v>-18.339314990821876</v>
      </c>
      <c r="AX6" s="43">
        <f t="shared" si="34"/>
        <v>-0.23835914845584183</v>
      </c>
      <c r="AY6" s="43"/>
      <c r="AZ6" s="43"/>
      <c r="BA6" s="43"/>
      <c r="BB6" s="43"/>
      <c r="BC6" s="11">
        <v>5</v>
      </c>
      <c r="BD6" s="41">
        <v>6.3020568093750007E-4</v>
      </c>
      <c r="BE6" s="41">
        <v>8.3046682098379622E-4</v>
      </c>
      <c r="BF6" s="41">
        <v>6.3781081211805558E-4</v>
      </c>
      <c r="BG6" s="41">
        <v>5.6051962769675925E-4</v>
      </c>
      <c r="BH6" s="41">
        <v>8.1437765239583345E-4</v>
      </c>
      <c r="BI6" s="41">
        <v>6.5157817321759271E-4</v>
      </c>
      <c r="BJ6" s="41">
        <v>6.7795259452546293E-4</v>
      </c>
      <c r="BK6" s="41">
        <v>6.2306327160879631E-4</v>
      </c>
      <c r="BL6" s="41">
        <v>6.7824682918547459E-4</v>
      </c>
      <c r="BN6" s="24"/>
      <c r="BO6" s="10">
        <v>3.6083637251192131E-2</v>
      </c>
      <c r="BP6" s="10">
        <v>3.5026272946412043E-2</v>
      </c>
      <c r="BQ6" s="10">
        <v>3.4387037484861112E-2</v>
      </c>
      <c r="BR6" s="10">
        <v>3.3623946130960647E-2</v>
      </c>
      <c r="BS6" s="10">
        <v>3.8966772844363423E-2</v>
      </c>
      <c r="BT6" s="10">
        <v>3.7959060695648146E-2</v>
      </c>
      <c r="BU6" s="10">
        <v>3.7427431538113426E-2</v>
      </c>
      <c r="BV6" s="10">
        <v>3.173169588399305E-2</v>
      </c>
      <c r="BW6" s="10">
        <v>3.5650731846942993E-2</v>
      </c>
      <c r="BY6" s="11">
        <v>5</v>
      </c>
      <c r="BZ6" s="43">
        <v>1.7506663696698392</v>
      </c>
      <c r="CA6" s="43">
        <v>2.3754667798446425</v>
      </c>
      <c r="CB6" s="43">
        <v>1.8570850597343973</v>
      </c>
      <c r="CC6" s="43">
        <v>1.6672716962236545</v>
      </c>
      <c r="CD6" s="43">
        <v>2.0865811322819421</v>
      </c>
      <c r="CE6" s="43">
        <v>1.7190712003023751</v>
      </c>
      <c r="CF6" s="43">
        <v>1.8111628129782991</v>
      </c>
      <c r="CG6" s="43">
        <v>1.9669652010856007</v>
      </c>
      <c r="CH6" s="13">
        <v>1.9042837815150939</v>
      </c>
      <c r="CJ6" s="11">
        <v>5</v>
      </c>
      <c r="CK6" s="9">
        <f t="shared" si="12"/>
        <v>-4.1507552086250001</v>
      </c>
      <c r="CL6" s="9">
        <f t="shared" si="13"/>
        <v>13.151807291374993</v>
      </c>
      <c r="CM6" s="9">
        <f t="shared" si="14"/>
        <v>-3.4936718746250008</v>
      </c>
      <c r="CN6" s="9">
        <f t="shared" si="15"/>
        <v>-10.171630208625004</v>
      </c>
      <c r="CO6" s="9">
        <f t="shared" si="16"/>
        <v>11.761703125375007</v>
      </c>
      <c r="CP6" s="9">
        <f t="shared" si="17"/>
        <v>-2.3041718756249949</v>
      </c>
      <c r="CQ6" s="9">
        <f t="shared" si="18"/>
        <v>-2.5421874625003227E-2</v>
      </c>
      <c r="CR6" s="9">
        <f t="shared" si="19"/>
        <v>-4.7678593746249973</v>
      </c>
      <c r="CS6" s="9"/>
    </row>
    <row r="7" spans="1:98" x14ac:dyDescent="0.3">
      <c r="A7" s="11">
        <v>6</v>
      </c>
      <c r="B7" s="3">
        <f t="shared" si="20"/>
        <v>1.0433304398148149E-3</v>
      </c>
      <c r="C7" s="3">
        <f t="shared" si="21"/>
        <v>7.3966266396990736E-4</v>
      </c>
      <c r="D7" s="3">
        <f t="shared" si="22"/>
        <v>1.0287962962962961E-3</v>
      </c>
      <c r="E7" s="3">
        <f t="shared" si="23"/>
        <v>9.6722222222222218E-4</v>
      </c>
      <c r="F7" s="3">
        <f t="shared" si="24"/>
        <v>1.0050347222222223E-3</v>
      </c>
      <c r="G7" s="3">
        <f t="shared" si="25"/>
        <v>9.7259934413194439E-4</v>
      </c>
      <c r="H7" s="3">
        <f t="shared" si="26"/>
        <v>8.8382716049768514E-4</v>
      </c>
      <c r="I7" s="3">
        <f t="shared" si="27"/>
        <v>8.0032624421296286E-4</v>
      </c>
      <c r="J7" s="45">
        <f t="shared" si="28"/>
        <v>9.3009988667100689E-4</v>
      </c>
      <c r="K7" s="3">
        <f t="shared" si="29"/>
        <v>7.3966266396990736E-4</v>
      </c>
      <c r="L7" s="3">
        <f t="shared" si="30"/>
        <v>1.0433304398148149E-3</v>
      </c>
      <c r="M7" s="43" t="s">
        <v>79</v>
      </c>
      <c r="N7" s="2" t="s">
        <v>85</v>
      </c>
      <c r="O7" s="13">
        <f t="shared" si="31"/>
        <v>11.959313763792952</v>
      </c>
      <c r="P7" s="13">
        <f t="shared" si="31"/>
        <v>-20.474921611130199</v>
      </c>
      <c r="Q7" s="13">
        <f t="shared" si="31"/>
        <v>12.174020744060115</v>
      </c>
      <c r="R7" s="13">
        <f t="shared" si="31"/>
        <v>32.648942355190314</v>
      </c>
      <c r="S7" s="11">
        <v>6</v>
      </c>
      <c r="T7" s="23">
        <v>91.029999999999987</v>
      </c>
      <c r="U7" s="23">
        <v>90.143750000000011</v>
      </c>
      <c r="V7" s="23">
        <v>60.182666666999999</v>
      </c>
      <c r="W7" s="23">
        <v>63.906854166999999</v>
      </c>
      <c r="X7" s="23">
        <v>88.887999999999991</v>
      </c>
      <c r="Y7" s="23">
        <v>83.567999999999998</v>
      </c>
      <c r="Z7" s="23">
        <v>86.835000000000008</v>
      </c>
      <c r="AA7" s="23">
        <v>84.032583332999991</v>
      </c>
      <c r="AB7" s="23">
        <v>86.407333332999997</v>
      </c>
      <c r="AC7" s="23">
        <v>76.362666666999999</v>
      </c>
      <c r="AD7" s="23">
        <v>75.141333333000006</v>
      </c>
      <c r="AE7" s="23">
        <v>69.148187499999992</v>
      </c>
      <c r="AF7" s="23">
        <v>75.973333332999999</v>
      </c>
      <c r="AG7" s="23">
        <v>76.082104166999997</v>
      </c>
      <c r="AH7" s="32">
        <f t="shared" si="41"/>
        <v>79.121558035714273</v>
      </c>
      <c r="AI7" s="17">
        <f t="shared" si="42"/>
        <v>60.182666666999999</v>
      </c>
      <c r="AJ7" s="17">
        <f t="shared" si="43"/>
        <v>91.029999999999987</v>
      </c>
      <c r="AK7" s="18">
        <f t="shared" si="44"/>
        <v>12.380408511634867</v>
      </c>
      <c r="AL7" s="18">
        <f t="shared" si="35"/>
        <v>-23.936448976605774</v>
      </c>
      <c r="AM7" s="18">
        <f t="shared" si="36"/>
        <v>15.050818335643015</v>
      </c>
      <c r="AN7" s="18">
        <f t="shared" si="37"/>
        <v>38.98726731224879</v>
      </c>
      <c r="AO7" s="11">
        <v>6</v>
      </c>
      <c r="AP7" s="34">
        <f t="shared" si="8"/>
        <v>80.360630208374999</v>
      </c>
      <c r="AQ7" s="17">
        <f t="shared" si="9"/>
        <v>63.906854166999999</v>
      </c>
      <c r="AR7" s="17">
        <f t="shared" si="10"/>
        <v>90.143750000000011</v>
      </c>
      <c r="AS7" s="18">
        <f t="shared" si="11"/>
        <v>11.959313763792952</v>
      </c>
      <c r="AT7" s="18">
        <f t="shared" si="38"/>
        <v>-20.474921611130199</v>
      </c>
      <c r="AU7" s="18">
        <f t="shared" si="39"/>
        <v>12.174020744060115</v>
      </c>
      <c r="AV7" s="18">
        <f t="shared" si="40"/>
        <v>32.648942355190314</v>
      </c>
      <c r="AW7" s="9">
        <f t="shared" si="33"/>
        <v>3.420789175928121</v>
      </c>
      <c r="AX7" s="43">
        <f t="shared" si="34"/>
        <v>4.4460569842944102E-2</v>
      </c>
      <c r="AY7" s="43"/>
      <c r="AZ7" s="43"/>
      <c r="BA7" s="43"/>
      <c r="BB7" s="43"/>
      <c r="BC7" s="11">
        <v>6</v>
      </c>
      <c r="BD7" s="41">
        <v>1.0433304398148149E-3</v>
      </c>
      <c r="BE7" s="41">
        <v>7.3966266396990736E-4</v>
      </c>
      <c r="BF7" s="41">
        <v>1.0287962962962961E-3</v>
      </c>
      <c r="BG7" s="41">
        <v>9.6722222222222218E-4</v>
      </c>
      <c r="BH7" s="41">
        <v>1.0050347222222223E-3</v>
      </c>
      <c r="BI7" s="41">
        <v>9.7259934413194439E-4</v>
      </c>
      <c r="BJ7" s="41">
        <v>8.8382716049768514E-4</v>
      </c>
      <c r="BK7" s="41">
        <v>8.0032624421296286E-4</v>
      </c>
      <c r="BL7" s="41">
        <v>9.3009988667100689E-4</v>
      </c>
      <c r="BN7" s="24"/>
      <c r="BO7" s="41"/>
      <c r="BP7" s="41"/>
      <c r="BQ7" s="41"/>
      <c r="BR7" s="41"/>
      <c r="BS7" s="41"/>
      <c r="BT7" s="41"/>
      <c r="BU7" s="41"/>
      <c r="BV7" s="41"/>
      <c r="BW7" s="9"/>
      <c r="BY7" s="11">
        <v>6</v>
      </c>
      <c r="BZ7" s="43">
        <v>2.8982974427007466</v>
      </c>
      <c r="CA7" s="43">
        <v>2.1157306254215644</v>
      </c>
      <c r="CB7" s="43">
        <v>2.9954999116701999</v>
      </c>
      <c r="CC7" s="43">
        <v>2.8770129633035517</v>
      </c>
      <c r="CD7" s="43">
        <v>2.5750786290704961</v>
      </c>
      <c r="CE7" s="43">
        <v>2.5660275169651139</v>
      </c>
      <c r="CF7" s="43">
        <v>2.3611604987131414</v>
      </c>
      <c r="CG7" s="43">
        <v>2.5265714472587915</v>
      </c>
      <c r="CH7" s="13">
        <v>2.6144223793879506</v>
      </c>
      <c r="CJ7" s="11">
        <v>6</v>
      </c>
      <c r="CK7" s="9">
        <f t="shared" si="12"/>
        <v>9.7831197916250119</v>
      </c>
      <c r="CL7" s="9">
        <f t="shared" si="13"/>
        <v>-16.453776041375001</v>
      </c>
      <c r="CM7" s="9">
        <f t="shared" si="14"/>
        <v>8.5273697916249915</v>
      </c>
      <c r="CN7" s="9">
        <f t="shared" si="15"/>
        <v>3.2073697916249984</v>
      </c>
      <c r="CO7" s="9">
        <f t="shared" si="16"/>
        <v>6.4743697916250085</v>
      </c>
      <c r="CP7" s="9">
        <f t="shared" si="17"/>
        <v>3.6719531246249915</v>
      </c>
      <c r="CQ7" s="9">
        <f t="shared" si="18"/>
        <v>-3.9979635413750003</v>
      </c>
      <c r="CR7" s="9">
        <f t="shared" si="19"/>
        <v>-11.212442708375008</v>
      </c>
      <c r="CS7" s="9"/>
    </row>
    <row r="8" spans="1:98" x14ac:dyDescent="0.3">
      <c r="A8" s="11">
        <v>7</v>
      </c>
      <c r="B8" s="3">
        <f t="shared" si="20"/>
        <v>3.5501929012731484E-4</v>
      </c>
      <c r="C8" s="3">
        <f t="shared" si="21"/>
        <v>2.2096956982638891E-4</v>
      </c>
      <c r="D8" s="3">
        <f t="shared" si="22"/>
        <v>3.4288194444444448E-4</v>
      </c>
      <c r="E8" s="3">
        <f t="shared" si="23"/>
        <v>3.1861111111111109E-4</v>
      </c>
      <c r="F8" s="3">
        <f t="shared" si="24"/>
        <v>2.9376157407407405E-4</v>
      </c>
      <c r="G8" s="3">
        <f t="shared" si="25"/>
        <v>3.4996527777777782E-4</v>
      </c>
      <c r="H8" s="3">
        <f t="shared" si="26"/>
        <v>2.4327160494212966E-4</v>
      </c>
      <c r="I8" s="3">
        <f t="shared" si="27"/>
        <v>2.7010030863425927E-4</v>
      </c>
      <c r="J8" s="45">
        <f t="shared" si="28"/>
        <v>2.9932258511718754E-4</v>
      </c>
      <c r="K8" s="3">
        <f t="shared" si="29"/>
        <v>2.2096956982638891E-4</v>
      </c>
      <c r="L8" s="3">
        <f t="shared" si="30"/>
        <v>3.5501929012731484E-4</v>
      </c>
      <c r="M8" s="43" t="s">
        <v>79</v>
      </c>
      <c r="N8" s="2" t="s">
        <v>85</v>
      </c>
      <c r="O8" s="13">
        <f t="shared" si="31"/>
        <v>16.989292761323057</v>
      </c>
      <c r="P8" s="13">
        <f t="shared" si="31"/>
        <v>-26.176780231977048</v>
      </c>
      <c r="Q8" s="13">
        <f t="shared" si="31"/>
        <v>18.607585187172432</v>
      </c>
      <c r="R8" s="13">
        <f t="shared" si="31"/>
        <v>44.784365419149481</v>
      </c>
      <c r="S8" s="11">
        <v>7</v>
      </c>
      <c r="T8" s="23">
        <v>31.696000000000005</v>
      </c>
      <c r="U8" s="23">
        <v>30.673666667000003</v>
      </c>
      <c r="V8" s="23">
        <v>18.152791667000002</v>
      </c>
      <c r="W8" s="23">
        <v>19.091770833000002</v>
      </c>
      <c r="X8" s="23">
        <v>29.625000000000004</v>
      </c>
      <c r="Y8" s="23">
        <v>27.527999999999999</v>
      </c>
      <c r="Z8" s="23">
        <v>25.381</v>
      </c>
      <c r="AA8" s="23">
        <v>30.237000000000002</v>
      </c>
      <c r="AB8" s="23">
        <v>24.497333333</v>
      </c>
      <c r="AC8" s="23">
        <v>21.018666667000002</v>
      </c>
      <c r="AD8" s="23">
        <v>21.157499999999999</v>
      </c>
      <c r="AE8" s="23">
        <v>23.336666665999999</v>
      </c>
      <c r="AF8" s="23">
        <v>18.727458332999998</v>
      </c>
      <c r="AG8" s="23">
        <v>21.293499999999998</v>
      </c>
      <c r="AH8" s="32">
        <f t="shared" si="41"/>
        <v>24.458311011857145</v>
      </c>
      <c r="AI8" s="17">
        <f t="shared" si="42"/>
        <v>18.152791667000002</v>
      </c>
      <c r="AJ8" s="17">
        <f t="shared" si="43"/>
        <v>31.696000000000005</v>
      </c>
      <c r="AK8" s="18">
        <f t="shared" si="44"/>
        <v>19.535298568962641</v>
      </c>
      <c r="AL8" s="18">
        <f t="shared" si="35"/>
        <v>-25.780681837761776</v>
      </c>
      <c r="AM8" s="18">
        <f t="shared" si="36"/>
        <v>29.591941097789231</v>
      </c>
      <c r="AN8" s="18">
        <f t="shared" si="37"/>
        <v>55.372622935551007</v>
      </c>
      <c r="AO8" s="11">
        <v>7</v>
      </c>
      <c r="AP8" s="34">
        <f t="shared" si="8"/>
        <v>25.861471354125001</v>
      </c>
      <c r="AQ8" s="17">
        <f t="shared" si="9"/>
        <v>19.091770833000002</v>
      </c>
      <c r="AR8" s="17">
        <f t="shared" si="10"/>
        <v>30.673666667000003</v>
      </c>
      <c r="AS8" s="18">
        <f t="shared" si="11"/>
        <v>16.989292761323057</v>
      </c>
      <c r="AT8" s="18">
        <f t="shared" si="38"/>
        <v>-26.176780231977048</v>
      </c>
      <c r="AU8" s="18">
        <f t="shared" si="39"/>
        <v>18.607585187172432</v>
      </c>
      <c r="AV8" s="18">
        <f t="shared" si="40"/>
        <v>44.784365419149481</v>
      </c>
      <c r="AW8" s="9">
        <f t="shared" si="33"/>
        <v>-51.078369678321877</v>
      </c>
      <c r="AX8" s="43">
        <f t="shared" si="34"/>
        <v>-0.66387412545837254</v>
      </c>
      <c r="AY8" s="43"/>
      <c r="AZ8" s="43"/>
      <c r="BA8" s="43"/>
      <c r="BB8" s="43"/>
      <c r="BC8" s="11">
        <v>7</v>
      </c>
      <c r="BD8" s="41">
        <v>3.5501929012731484E-4</v>
      </c>
      <c r="BE8" s="41">
        <v>2.2096956982638891E-4</v>
      </c>
      <c r="BF8" s="41">
        <v>3.4288194444444448E-4</v>
      </c>
      <c r="BG8" s="41">
        <v>3.1861111111111109E-4</v>
      </c>
      <c r="BH8" s="41">
        <v>2.9376157407407405E-4</v>
      </c>
      <c r="BI8" s="41">
        <v>3.4996527777777782E-4</v>
      </c>
      <c r="BJ8" s="41">
        <v>2.4327160494212966E-4</v>
      </c>
      <c r="BK8" s="41">
        <v>2.7010030863425927E-4</v>
      </c>
      <c r="BL8" s="41">
        <v>2.9932258511718754E-4</v>
      </c>
      <c r="BN8" s="5" t="s">
        <v>71</v>
      </c>
      <c r="BO8" s="10" t="s">
        <v>5</v>
      </c>
      <c r="BP8" s="10" t="s">
        <v>6</v>
      </c>
      <c r="BQ8" s="10" t="s">
        <v>7</v>
      </c>
      <c r="BR8" s="10" t="s">
        <v>8</v>
      </c>
      <c r="BS8" s="10" t="s">
        <v>9</v>
      </c>
      <c r="BT8" s="10" t="s">
        <v>10</v>
      </c>
      <c r="BU8" s="10" t="s">
        <v>11</v>
      </c>
      <c r="BV8" s="7" t="s">
        <v>13</v>
      </c>
      <c r="BW8" s="7" t="s">
        <v>25</v>
      </c>
      <c r="BY8" s="11">
        <v>7</v>
      </c>
      <c r="BZ8" s="43">
        <v>0.98621823098352601</v>
      </c>
      <c r="CA8" s="43">
        <v>0.63206122052814639</v>
      </c>
      <c r="CB8" s="43">
        <v>0.99835393847571874</v>
      </c>
      <c r="CC8" s="43">
        <v>0.94771219669993501</v>
      </c>
      <c r="CD8" s="43">
        <v>0.75266966873309438</v>
      </c>
      <c r="CE8" s="43">
        <v>0.92332010933197861</v>
      </c>
      <c r="CF8" s="43">
        <v>0.6499045624762847</v>
      </c>
      <c r="CG8" s="43">
        <v>0.85268692939365365</v>
      </c>
      <c r="CH8" s="13">
        <v>0.84286585707779216</v>
      </c>
      <c r="CJ8" s="11">
        <v>7</v>
      </c>
      <c r="CK8" s="9">
        <f t="shared" si="12"/>
        <v>4.8121953128750015</v>
      </c>
      <c r="CL8" s="9">
        <f t="shared" si="13"/>
        <v>-6.7697005211249994</v>
      </c>
      <c r="CM8" s="9">
        <f t="shared" si="14"/>
        <v>3.7635286458750024</v>
      </c>
      <c r="CN8" s="9">
        <f t="shared" si="15"/>
        <v>1.6665286458749975</v>
      </c>
      <c r="CO8" s="9">
        <f t="shared" si="16"/>
        <v>-0.48047135412500097</v>
      </c>
      <c r="CP8" s="9">
        <f t="shared" si="17"/>
        <v>4.3755286458750007</v>
      </c>
      <c r="CQ8" s="9">
        <f t="shared" si="18"/>
        <v>-4.8428046871249997</v>
      </c>
      <c r="CR8" s="9">
        <f t="shared" si="19"/>
        <v>-2.5248046881250019</v>
      </c>
      <c r="CS8" s="9"/>
    </row>
    <row r="9" spans="1:98" x14ac:dyDescent="0.3">
      <c r="A9" s="11">
        <v>8</v>
      </c>
      <c r="B9" s="3">
        <f t="shared" si="20"/>
        <v>1.2244897958333333E-4</v>
      </c>
      <c r="C9" s="3">
        <f t="shared" si="21"/>
        <v>1.18101746875E-4</v>
      </c>
      <c r="D9" s="3">
        <f t="shared" si="22"/>
        <v>1.675600487152778E-4</v>
      </c>
      <c r="E9" s="3">
        <f t="shared" si="23"/>
        <v>1.0563534055555554E-4</v>
      </c>
      <c r="F9" s="3">
        <f t="shared" si="24"/>
        <v>1.1824452002314815E-4</v>
      </c>
      <c r="G9" s="3">
        <f t="shared" si="25"/>
        <v>1.398914504050926E-4</v>
      </c>
      <c r="H9" s="3">
        <f t="shared" si="26"/>
        <v>1.3705488368055555E-4</v>
      </c>
      <c r="I9" s="3">
        <f t="shared" si="27"/>
        <v>1.450617283912037E-4</v>
      </c>
      <c r="J9" s="45">
        <f t="shared" si="28"/>
        <v>1.3174983727864584E-4</v>
      </c>
      <c r="K9" s="3">
        <f t="shared" si="29"/>
        <v>1.0563534055555554E-4</v>
      </c>
      <c r="L9" s="3">
        <f t="shared" si="30"/>
        <v>1.675600487152778E-4</v>
      </c>
      <c r="M9" s="43" t="s">
        <v>81</v>
      </c>
      <c r="N9" s="2" t="s">
        <v>84</v>
      </c>
      <c r="O9" s="13">
        <f t="shared" si="31"/>
        <v>14.882276024506528</v>
      </c>
      <c r="P9" s="13">
        <f t="shared" si="31"/>
        <v>-19.821274365492499</v>
      </c>
      <c r="Q9" s="13">
        <f t="shared" si="31"/>
        <v>27.180459707813313</v>
      </c>
      <c r="R9" s="13">
        <f t="shared" si="31"/>
        <v>47.001734073305812</v>
      </c>
      <c r="S9" s="11">
        <v>8</v>
      </c>
      <c r="T9" s="23">
        <v>8.8076190479999994</v>
      </c>
      <c r="U9" s="23">
        <v>10.579591835999999</v>
      </c>
      <c r="V9" s="23">
        <v>10.988117914</v>
      </c>
      <c r="W9" s="23">
        <v>10.20399093</v>
      </c>
      <c r="X9" s="23">
        <v>14.477188209000001</v>
      </c>
      <c r="Y9" s="23">
        <v>9.1268934239999986</v>
      </c>
      <c r="Z9" s="23">
        <v>10.21632653</v>
      </c>
      <c r="AA9" s="23">
        <v>12.086621315</v>
      </c>
      <c r="AB9" s="23">
        <v>9.2484353739999996</v>
      </c>
      <c r="AC9" s="23">
        <v>11.84154195</v>
      </c>
      <c r="AD9" s="23">
        <v>9.849251701</v>
      </c>
      <c r="AE9" s="23">
        <v>12.533333333</v>
      </c>
      <c r="AF9" s="23">
        <v>9.093151928000001</v>
      </c>
      <c r="AG9" s="23">
        <v>9.5473469390000005</v>
      </c>
      <c r="AH9" s="32">
        <v>10.614243602214286</v>
      </c>
      <c r="AI9" s="17">
        <f t="shared" si="42"/>
        <v>8.8076190479999994</v>
      </c>
      <c r="AJ9" s="17">
        <f t="shared" si="43"/>
        <v>14.477188209000001</v>
      </c>
      <c r="AK9" s="18">
        <f t="shared" si="44"/>
        <v>15.264426369917702</v>
      </c>
      <c r="AL9" s="18">
        <f t="shared" si="35"/>
        <v>-17.020756465749457</v>
      </c>
      <c r="AM9" s="18">
        <f t="shared" si="36"/>
        <v>36.393969759464056</v>
      </c>
      <c r="AN9" s="18">
        <f t="shared" si="37"/>
        <v>53.414726225213514</v>
      </c>
      <c r="AO9" s="11">
        <v>8</v>
      </c>
      <c r="AP9" s="34">
        <f t="shared" si="8"/>
        <v>11.383185940875002</v>
      </c>
      <c r="AQ9" s="17">
        <f t="shared" si="9"/>
        <v>9.1268934239999986</v>
      </c>
      <c r="AR9" s="17">
        <f t="shared" si="10"/>
        <v>14.477188209000001</v>
      </c>
      <c r="AS9" s="18">
        <f t="shared" si="11"/>
        <v>14.882276024506528</v>
      </c>
      <c r="AT9" s="18">
        <f t="shared" si="38"/>
        <v>-19.821274365492499</v>
      </c>
      <c r="AU9" s="18">
        <f t="shared" si="39"/>
        <v>27.180459707813313</v>
      </c>
      <c r="AV9" s="18">
        <f t="shared" si="40"/>
        <v>47.001734073305812</v>
      </c>
      <c r="AW9" s="9">
        <f t="shared" si="33"/>
        <v>-65.556655091571884</v>
      </c>
      <c r="AX9" s="43">
        <f t="shared" si="34"/>
        <v>-0.85205082583840397</v>
      </c>
      <c r="AY9" s="43"/>
      <c r="AZ9" s="43"/>
      <c r="BA9" s="43"/>
      <c r="BB9" s="43"/>
      <c r="BC9" s="11">
        <v>8</v>
      </c>
      <c r="BD9" s="41">
        <v>1.2244897958333333E-4</v>
      </c>
      <c r="BE9" s="41">
        <v>1.18101746875E-4</v>
      </c>
      <c r="BF9" s="41">
        <v>1.675600487152778E-4</v>
      </c>
      <c r="BG9" s="41">
        <v>1.0563534055555554E-4</v>
      </c>
      <c r="BH9" s="41">
        <v>1.1824452002314815E-4</v>
      </c>
      <c r="BI9" s="41">
        <v>1.398914504050926E-4</v>
      </c>
      <c r="BJ9" s="41">
        <v>1.3705488368055555E-4</v>
      </c>
      <c r="BK9" s="41">
        <v>1.450617283912037E-4</v>
      </c>
      <c r="BL9" s="41">
        <v>1.3174983727864584E-4</v>
      </c>
      <c r="BN9" s="24" t="s">
        <v>0</v>
      </c>
      <c r="BO9" s="43">
        <v>27.761736984655204</v>
      </c>
      <c r="BP9" s="43">
        <v>26.53658562562546</v>
      </c>
      <c r="BQ9" s="43">
        <v>28.416001583849088</v>
      </c>
      <c r="BR9" s="43">
        <v>27.93057189759152</v>
      </c>
      <c r="BS9" s="43">
        <v>26.348211596196606</v>
      </c>
      <c r="BT9" s="43">
        <v>27.467596799073647</v>
      </c>
      <c r="BU9" s="43">
        <v>25.642058482780026</v>
      </c>
      <c r="BV9" s="43">
        <v>28.551055643242417</v>
      </c>
      <c r="BW9" s="43">
        <v>27.331727326626744</v>
      </c>
      <c r="BY9" s="11">
        <v>8</v>
      </c>
      <c r="BZ9" s="43">
        <v>0.34015451945472081</v>
      </c>
      <c r="CA9" s="43">
        <v>0.3378181635370322</v>
      </c>
      <c r="CB9" s="43">
        <v>0.48787705878512694</v>
      </c>
      <c r="CC9" s="43">
        <v>0.31421346323398835</v>
      </c>
      <c r="CD9" s="43">
        <v>0.30296359895213837</v>
      </c>
      <c r="CE9" s="43">
        <v>0.36907829857525626</v>
      </c>
      <c r="CF9" s="43">
        <v>0.36614463999955305</v>
      </c>
      <c r="CG9" s="43">
        <v>0.4579492721791828</v>
      </c>
      <c r="CH9" s="13">
        <v>0.37202487683962487</v>
      </c>
      <c r="CJ9" s="11">
        <v>8</v>
      </c>
      <c r="CK9" s="9">
        <f t="shared" si="12"/>
        <v>-0.80359410487500327</v>
      </c>
      <c r="CL9" s="9">
        <f t="shared" si="13"/>
        <v>-1.1791950108750022</v>
      </c>
      <c r="CM9" s="9">
        <f t="shared" si="14"/>
        <v>3.0940022681249992</v>
      </c>
      <c r="CN9" s="9">
        <f t="shared" si="15"/>
        <v>-2.2562925168750034</v>
      </c>
      <c r="CO9" s="9">
        <f t="shared" si="16"/>
        <v>-1.1668594108750021</v>
      </c>
      <c r="CP9" s="9">
        <f t="shared" si="17"/>
        <v>0.70343537412499835</v>
      </c>
      <c r="CQ9" s="9">
        <f t="shared" si="18"/>
        <v>0.45835600912499785</v>
      </c>
      <c r="CR9" s="9">
        <f t="shared" si="19"/>
        <v>1.1501473921249978</v>
      </c>
      <c r="CS9" s="9"/>
    </row>
    <row r="10" spans="1:98" x14ac:dyDescent="0.3">
      <c r="A10" s="11">
        <v>9</v>
      </c>
      <c r="B10" s="3">
        <f t="shared" si="20"/>
        <v>2.4424366969907408E-4</v>
      </c>
      <c r="C10" s="3">
        <f t="shared" si="21"/>
        <v>2.6561843873842592E-4</v>
      </c>
      <c r="D10" s="3">
        <f t="shared" si="22"/>
        <v>3.0530622743055554E-4</v>
      </c>
      <c r="E10" s="3">
        <f t="shared" si="23"/>
        <v>2.7914777021990743E-4</v>
      </c>
      <c r="F10" s="3">
        <f t="shared" si="24"/>
        <v>2.6419569371527777E-4</v>
      </c>
      <c r="G10" s="3">
        <f t="shared" si="25"/>
        <v>2.5595710505787035E-4</v>
      </c>
      <c r="H10" s="3">
        <f t="shared" si="26"/>
        <v>2.4055177626157407E-4</v>
      </c>
      <c r="I10" s="3">
        <f t="shared" si="27"/>
        <v>2.7690959099537036E-4</v>
      </c>
      <c r="J10" s="45">
        <f t="shared" si="28"/>
        <v>2.6649128401475702E-4</v>
      </c>
      <c r="K10" s="3">
        <f t="shared" si="29"/>
        <v>2.4055177626157407E-4</v>
      </c>
      <c r="L10" s="3">
        <f t="shared" si="30"/>
        <v>3.0530622743055554E-4</v>
      </c>
      <c r="M10" s="43" t="s">
        <v>96</v>
      </c>
      <c r="N10" s="2" t="s">
        <v>84</v>
      </c>
      <c r="O10" s="13">
        <f t="shared" si="31"/>
        <v>7.845828258129302</v>
      </c>
      <c r="P10" s="13">
        <f t="shared" si="31"/>
        <v>-9.7337171266533886</v>
      </c>
      <c r="Q10" s="13">
        <f t="shared" si="31"/>
        <v>14.565183082554086</v>
      </c>
      <c r="R10" s="13">
        <f t="shared" si="31"/>
        <v>24.298900209207474</v>
      </c>
      <c r="S10" s="11">
        <v>9</v>
      </c>
      <c r="T10" s="23">
        <v>18.737414966000003</v>
      </c>
      <c r="U10" s="23">
        <v>21.102653062000002</v>
      </c>
      <c r="V10" s="23">
        <v>21.126235827999999</v>
      </c>
      <c r="W10" s="23">
        <v>22.949433107000001</v>
      </c>
      <c r="X10" s="23">
        <v>26.378458049999999</v>
      </c>
      <c r="Y10" s="23">
        <v>24.118367347</v>
      </c>
      <c r="Z10" s="23">
        <v>22.826507936999999</v>
      </c>
      <c r="AA10" s="23">
        <v>22.114693877000001</v>
      </c>
      <c r="AB10" s="23">
        <v>21.840544218000002</v>
      </c>
      <c r="AC10" s="23">
        <v>20.783673469</v>
      </c>
      <c r="AD10" s="23">
        <v>22.006122448999999</v>
      </c>
      <c r="AE10" s="23">
        <v>23.924988662000001</v>
      </c>
      <c r="AF10" s="23">
        <v>22.492154194999998</v>
      </c>
      <c r="AG10" s="23">
        <v>22.243265306000001</v>
      </c>
      <c r="AH10" s="32">
        <f t="shared" si="41"/>
        <v>22.331750890928571</v>
      </c>
      <c r="AI10" s="17">
        <f t="shared" si="42"/>
        <v>18.737414966000003</v>
      </c>
      <c r="AJ10" s="17">
        <f t="shared" si="43"/>
        <v>26.378458049999999</v>
      </c>
      <c r="AK10" s="18">
        <f t="shared" si="44"/>
        <v>7.9949721664171216</v>
      </c>
      <c r="AL10" s="18">
        <f t="shared" si="35"/>
        <v>-16.095181889157786</v>
      </c>
      <c r="AM10" s="18">
        <f t="shared" si="36"/>
        <v>18.120868259887544</v>
      </c>
      <c r="AN10" s="18">
        <f t="shared" si="37"/>
        <v>34.21605014904533</v>
      </c>
      <c r="AO10" s="11">
        <v>9</v>
      </c>
      <c r="AP10" s="34">
        <f t="shared" si="8"/>
        <v>23.024846938875005</v>
      </c>
      <c r="AQ10" s="17">
        <f t="shared" si="9"/>
        <v>20.783673469</v>
      </c>
      <c r="AR10" s="17">
        <f t="shared" si="10"/>
        <v>26.378458049999999</v>
      </c>
      <c r="AS10" s="18">
        <f t="shared" si="11"/>
        <v>7.845828258129302</v>
      </c>
      <c r="AT10" s="18">
        <f t="shared" si="38"/>
        <v>-9.7337171266533886</v>
      </c>
      <c r="AU10" s="18">
        <f t="shared" si="39"/>
        <v>14.565183082554086</v>
      </c>
      <c r="AV10" s="18">
        <f t="shared" si="40"/>
        <v>24.298900209207474</v>
      </c>
      <c r="AW10" s="9">
        <f t="shared" si="33"/>
        <v>-53.914994093571877</v>
      </c>
      <c r="AX10" s="43">
        <f t="shared" si="34"/>
        <v>-0.7007422080692236</v>
      </c>
      <c r="AY10" s="43"/>
      <c r="AZ10" s="43"/>
      <c r="BA10" s="43"/>
      <c r="BB10" s="43"/>
      <c r="BC10" s="11">
        <v>9</v>
      </c>
      <c r="BD10" s="41">
        <v>2.4424366969907408E-4</v>
      </c>
      <c r="BE10" s="41">
        <v>2.6561843873842592E-4</v>
      </c>
      <c r="BF10" s="41">
        <v>3.0530622743055554E-4</v>
      </c>
      <c r="BG10" s="41">
        <v>2.7914777021990743E-4</v>
      </c>
      <c r="BH10" s="41">
        <v>2.6419569371527777E-4</v>
      </c>
      <c r="BI10" s="41">
        <v>2.5595710505787035E-4</v>
      </c>
      <c r="BJ10" s="41">
        <v>2.4055177626157407E-4</v>
      </c>
      <c r="BK10" s="41">
        <v>2.7690959099537036E-4</v>
      </c>
      <c r="BL10" s="41">
        <v>2.6649128401475702E-4</v>
      </c>
      <c r="BN10" s="24" t="s">
        <v>3</v>
      </c>
      <c r="BO10" s="43">
        <v>13.524422960584623</v>
      </c>
      <c r="BP10" s="43">
        <v>10.84982417138121</v>
      </c>
      <c r="BQ10" s="43">
        <v>10.012650280252618</v>
      </c>
      <c r="BR10" s="43">
        <v>10.898651853437327</v>
      </c>
      <c r="BS10" s="43">
        <v>12.67752370119705</v>
      </c>
      <c r="BT10" s="43">
        <v>13.353117403643816</v>
      </c>
      <c r="BU10" s="43">
        <v>13.617391534932437</v>
      </c>
      <c r="BV10" s="43">
        <v>11.403617106888184</v>
      </c>
      <c r="BW10" s="43">
        <v>12.042149876539657</v>
      </c>
      <c r="BY10" s="11">
        <v>9</v>
      </c>
      <c r="BZ10" s="43">
        <v>0.67849146950061068</v>
      </c>
      <c r="CA10" s="43">
        <v>0.7597748174814094</v>
      </c>
      <c r="CB10" s="43">
        <v>0.88894641300030464</v>
      </c>
      <c r="CC10" s="43">
        <v>0.83032806230897116</v>
      </c>
      <c r="CD10" s="43">
        <v>0.67691659774142632</v>
      </c>
      <c r="CE10" s="43">
        <v>0.67529654292273966</v>
      </c>
      <c r="CF10" s="43">
        <v>0.64263849018203811</v>
      </c>
      <c r="CG10" s="43">
        <v>0.87418333603320431</v>
      </c>
      <c r="CH10" s="13">
        <v>0.75332196614633806</v>
      </c>
      <c r="CJ10" s="11">
        <v>9</v>
      </c>
      <c r="CK10" s="9">
        <f t="shared" si="12"/>
        <v>-1.9221938768750029</v>
      </c>
      <c r="CL10" s="9">
        <f t="shared" si="13"/>
        <v>-7.5413831875003723E-2</v>
      </c>
      <c r="CM10" s="9">
        <f t="shared" si="14"/>
        <v>3.3536111111249944</v>
      </c>
      <c r="CN10" s="9">
        <f t="shared" si="15"/>
        <v>1.093520408124995</v>
      </c>
      <c r="CO10" s="9">
        <f t="shared" si="16"/>
        <v>-0.19833900187500575</v>
      </c>
      <c r="CP10" s="9">
        <f t="shared" si="17"/>
        <v>-0.910153061875004</v>
      </c>
      <c r="CQ10" s="9">
        <f t="shared" si="18"/>
        <v>-2.2411734698750045</v>
      </c>
      <c r="CR10" s="9">
        <f t="shared" si="19"/>
        <v>0.90014172312499596</v>
      </c>
      <c r="CS10" s="9"/>
    </row>
    <row r="11" spans="1:98" x14ac:dyDescent="0.3">
      <c r="A11" s="11">
        <v>10</v>
      </c>
      <c r="B11" s="3">
        <f t="shared" si="20"/>
        <v>1.4861111111111111E-4</v>
      </c>
      <c r="C11" s="3">
        <f t="shared" si="21"/>
        <v>1.2031249999999999E-4</v>
      </c>
      <c r="D11" s="3">
        <f t="shared" si="22"/>
        <v>1.6921344521990742E-4</v>
      </c>
      <c r="E11" s="3">
        <f t="shared" si="23"/>
        <v>1.9506172839120372E-4</v>
      </c>
      <c r="F11" s="3">
        <f t="shared" si="24"/>
        <v>1.7491825810185186E-4</v>
      </c>
      <c r="G11" s="3">
        <f t="shared" si="25"/>
        <v>1.9645543981481483E-4</v>
      </c>
      <c r="H11" s="3">
        <f t="shared" si="26"/>
        <v>1.8114245755787038E-4</v>
      </c>
      <c r="I11" s="3">
        <f t="shared" si="27"/>
        <v>1.4243055555555556E-4</v>
      </c>
      <c r="J11" s="45">
        <f t="shared" si="28"/>
        <v>1.6601818696903935E-4</v>
      </c>
      <c r="K11" s="3">
        <f t="shared" si="29"/>
        <v>1.2031249999999999E-4</v>
      </c>
      <c r="L11" s="3">
        <f t="shared" si="30"/>
        <v>1.9645543981481483E-4</v>
      </c>
      <c r="M11" s="43" t="s">
        <v>79</v>
      </c>
      <c r="N11" s="2" t="s">
        <v>97</v>
      </c>
      <c r="O11" s="13">
        <f t="shared" si="31"/>
        <v>16.156980120137931</v>
      </c>
      <c r="P11" s="13">
        <f t="shared" si="31"/>
        <v>-27.530530120512026</v>
      </c>
      <c r="Q11" s="13">
        <f t="shared" si="31"/>
        <v>18.333685845787315</v>
      </c>
      <c r="R11" s="13">
        <f t="shared" si="31"/>
        <v>45.864215966299341</v>
      </c>
      <c r="S11" s="11">
        <v>10</v>
      </c>
      <c r="T11" s="23">
        <v>12.763</v>
      </c>
      <c r="U11" s="23">
        <v>12.84</v>
      </c>
      <c r="V11" s="23">
        <v>11.470666667000001</v>
      </c>
      <c r="W11" s="23">
        <v>10.395</v>
      </c>
      <c r="X11" s="23">
        <v>14.620041667000001</v>
      </c>
      <c r="Y11" s="23">
        <v>16.853333333000002</v>
      </c>
      <c r="Z11" s="23">
        <v>15.112937500000001</v>
      </c>
      <c r="AA11" s="23">
        <v>16.973750000000003</v>
      </c>
      <c r="AB11" s="23">
        <v>15.553166667000001</v>
      </c>
      <c r="AC11" s="23">
        <v>15.650708333000001</v>
      </c>
      <c r="AD11" s="23">
        <v>15.0625</v>
      </c>
      <c r="AE11" s="23">
        <v>12.306000000000001</v>
      </c>
      <c r="AF11" s="23">
        <v>13.778229166999999</v>
      </c>
      <c r="AG11" s="23">
        <v>15.507999999999999</v>
      </c>
      <c r="AH11" s="32">
        <f t="shared" si="41"/>
        <v>14.206238095285718</v>
      </c>
      <c r="AI11" s="17">
        <f t="shared" si="42"/>
        <v>10.395</v>
      </c>
      <c r="AJ11" s="17">
        <f t="shared" si="43"/>
        <v>16.973750000000003</v>
      </c>
      <c r="AK11" s="18">
        <f t="shared" si="44"/>
        <v>14.043160921484477</v>
      </c>
      <c r="AL11" s="18">
        <f t="shared" si="35"/>
        <v>-26.827919324753978</v>
      </c>
      <c r="AM11" s="18">
        <f t="shared" si="36"/>
        <v>19.480962420534638</v>
      </c>
      <c r="AN11" s="18">
        <f t="shared" si="37"/>
        <v>46.308881745288616</v>
      </c>
      <c r="AO11" s="11">
        <v>10</v>
      </c>
      <c r="AP11" s="34">
        <f t="shared" si="8"/>
        <v>14.343971354124999</v>
      </c>
      <c r="AQ11" s="17">
        <f t="shared" si="9"/>
        <v>10.395</v>
      </c>
      <c r="AR11" s="17">
        <f t="shared" si="10"/>
        <v>16.973750000000003</v>
      </c>
      <c r="AS11" s="18">
        <f t="shared" si="11"/>
        <v>16.156980120137931</v>
      </c>
      <c r="AT11" s="18">
        <f t="shared" si="38"/>
        <v>-27.530530120512026</v>
      </c>
      <c r="AU11" s="18">
        <f t="shared" si="39"/>
        <v>18.333685845787315</v>
      </c>
      <c r="AV11" s="18">
        <f t="shared" si="40"/>
        <v>45.864215966299341</v>
      </c>
      <c r="AW11" s="9">
        <f t="shared" si="33"/>
        <v>-62.595869678321876</v>
      </c>
      <c r="AX11" s="43">
        <f t="shared" si="34"/>
        <v>-0.81356900194171311</v>
      </c>
      <c r="AY11" s="43"/>
      <c r="AZ11" s="43"/>
      <c r="BA11" s="43"/>
      <c r="BB11" s="43"/>
      <c r="BC11" s="11">
        <v>10</v>
      </c>
      <c r="BD11" s="41">
        <v>1.4861111111111111E-4</v>
      </c>
      <c r="BE11" s="41">
        <v>1.2031249999999999E-4</v>
      </c>
      <c r="BF11" s="41">
        <v>1.6921344521990742E-4</v>
      </c>
      <c r="BG11" s="41">
        <v>1.9506172839120372E-4</v>
      </c>
      <c r="BH11" s="41">
        <v>1.7491825810185186E-4</v>
      </c>
      <c r="BI11" s="41">
        <v>1.9645543981481483E-4</v>
      </c>
      <c r="BJ11" s="41">
        <v>1.8114245755787038E-4</v>
      </c>
      <c r="BK11" s="41">
        <v>1.4243055555555556E-4</v>
      </c>
      <c r="BL11" s="41">
        <v>1.6601818696903935E-4</v>
      </c>
      <c r="BN11" s="24" t="s">
        <v>1</v>
      </c>
      <c r="BO11" s="43">
        <v>24.830915387321063</v>
      </c>
      <c r="BP11" s="43">
        <v>25.686495886389867</v>
      </c>
      <c r="BQ11" s="43">
        <v>25.145026374352554</v>
      </c>
      <c r="BR11" s="43">
        <v>26.193419354828887</v>
      </c>
      <c r="BS11" s="43">
        <v>26.998617193726233</v>
      </c>
      <c r="BT11" s="43">
        <v>25.584944960908825</v>
      </c>
      <c r="BU11" s="43">
        <v>24.898871807698068</v>
      </c>
      <c r="BV11" s="43">
        <v>25.773614046718571</v>
      </c>
      <c r="BW11" s="43">
        <v>25.638988126493008</v>
      </c>
      <c r="BY11" s="11">
        <v>10</v>
      </c>
      <c r="BZ11" s="43">
        <v>0.41283105222799782</v>
      </c>
      <c r="CA11" s="43">
        <v>0.34414180040509401</v>
      </c>
      <c r="CB11" s="43">
        <v>0.49269117903556325</v>
      </c>
      <c r="CC11" s="43">
        <v>0.58021322125594554</v>
      </c>
      <c r="CD11" s="43">
        <v>0.44817184751227146</v>
      </c>
      <c r="CE11" s="43">
        <v>0.5183121574816838</v>
      </c>
      <c r="CF11" s="43">
        <v>0.48392540367804809</v>
      </c>
      <c r="CG11" s="43">
        <v>0.44964285188193392</v>
      </c>
      <c r="CH11" s="13">
        <v>0.46624118918481722</v>
      </c>
      <c r="CJ11" s="11">
        <v>10</v>
      </c>
      <c r="CK11" s="9">
        <f t="shared" si="12"/>
        <v>-1.5039713541249995</v>
      </c>
      <c r="CL11" s="9">
        <f t="shared" si="13"/>
        <v>-3.9489713541249998</v>
      </c>
      <c r="CM11" s="9">
        <f t="shared" si="14"/>
        <v>0.27607031287500128</v>
      </c>
      <c r="CN11" s="9">
        <f t="shared" si="15"/>
        <v>2.5093619788750026</v>
      </c>
      <c r="CO11" s="9">
        <f t="shared" si="16"/>
        <v>0.76896614587500167</v>
      </c>
      <c r="CP11" s="9">
        <f t="shared" si="17"/>
        <v>2.6297786458750032</v>
      </c>
      <c r="CQ11" s="9">
        <f t="shared" si="18"/>
        <v>1.3067369788750014</v>
      </c>
      <c r="CR11" s="9">
        <f t="shared" si="19"/>
        <v>-2.0379713541249984</v>
      </c>
      <c r="CS11" s="9"/>
    </row>
    <row r="12" spans="1:98" x14ac:dyDescent="0.3">
      <c r="A12" s="11">
        <v>11</v>
      </c>
      <c r="B12" s="3">
        <f t="shared" si="20"/>
        <v>9.3732638888888891E-4</v>
      </c>
      <c r="C12" s="3">
        <f t="shared" si="21"/>
        <v>8.8222873263888899E-4</v>
      </c>
      <c r="D12" s="3">
        <f t="shared" si="22"/>
        <v>6.9386188271990741E-4</v>
      </c>
      <c r="E12" s="3">
        <f t="shared" si="23"/>
        <v>8.7145061728009256E-4</v>
      </c>
      <c r="F12" s="3">
        <f t="shared" si="24"/>
        <v>8.9027777777777781E-4</v>
      </c>
      <c r="G12" s="3">
        <f t="shared" si="25"/>
        <v>7.9768856094907404E-4</v>
      </c>
      <c r="H12" s="3">
        <f t="shared" si="26"/>
        <v>7.7876036844907407E-4</v>
      </c>
      <c r="I12" s="3">
        <f t="shared" si="27"/>
        <v>6.9211467979166661E-4</v>
      </c>
      <c r="J12" s="45">
        <f t="shared" si="28"/>
        <v>8.1796362606192127E-4</v>
      </c>
      <c r="K12" s="3">
        <f t="shared" si="29"/>
        <v>6.9211467979166661E-4</v>
      </c>
      <c r="L12" s="3">
        <f t="shared" si="30"/>
        <v>9.3732638888888891E-4</v>
      </c>
      <c r="M12" s="43" t="s">
        <v>98</v>
      </c>
      <c r="N12" s="2" t="s">
        <v>85</v>
      </c>
      <c r="O12" s="13">
        <f t="shared" si="31"/>
        <v>11.285994558202244</v>
      </c>
      <c r="P12" s="13">
        <f t="shared" si="31"/>
        <v>-15.38564090877162</v>
      </c>
      <c r="Q12" s="13">
        <f t="shared" si="31"/>
        <v>14.592673686681962</v>
      </c>
      <c r="R12" s="13">
        <f t="shared" si="31"/>
        <v>29.978314595453583</v>
      </c>
      <c r="S12" s="11">
        <v>11</v>
      </c>
      <c r="T12" s="23">
        <v>74.834208333999996</v>
      </c>
      <c r="U12" s="23">
        <v>80.984999999999999</v>
      </c>
      <c r="V12" s="23">
        <v>80.217375000000004</v>
      </c>
      <c r="W12" s="23">
        <v>76.224562500000005</v>
      </c>
      <c r="X12" s="23">
        <v>59.949666667000002</v>
      </c>
      <c r="Y12" s="23">
        <v>75.293333332999993</v>
      </c>
      <c r="Z12" s="23">
        <v>76.92</v>
      </c>
      <c r="AA12" s="23">
        <v>68.920291665999997</v>
      </c>
      <c r="AB12" s="23">
        <v>78.482437499999989</v>
      </c>
      <c r="AC12" s="23">
        <v>67.284895833999997</v>
      </c>
      <c r="AD12" s="23">
        <v>67.895333333999986</v>
      </c>
      <c r="AE12" s="23">
        <v>59.798708333999997</v>
      </c>
      <c r="AF12" s="23">
        <v>68.864625000000004</v>
      </c>
      <c r="AG12" s="23">
        <v>75.2854375</v>
      </c>
      <c r="AH12" s="32">
        <f t="shared" si="41"/>
        <v>72.211133928714275</v>
      </c>
      <c r="AI12" s="17">
        <f t="shared" si="42"/>
        <v>59.798708333999997</v>
      </c>
      <c r="AJ12" s="17">
        <f t="shared" si="43"/>
        <v>80.984999999999999</v>
      </c>
      <c r="AK12" s="18">
        <f t="shared" si="44"/>
        <v>9.516075519671146</v>
      </c>
      <c r="AL12" s="18">
        <f t="shared" si="35"/>
        <v>-17.189074481184079</v>
      </c>
      <c r="AM12" s="18">
        <f t="shared" si="36"/>
        <v>12.150295382353576</v>
      </c>
      <c r="AN12" s="18">
        <f t="shared" si="37"/>
        <v>29.339369863537655</v>
      </c>
      <c r="AO12" s="11">
        <v>11</v>
      </c>
      <c r="AP12" s="34">
        <f t="shared" si="8"/>
        <v>70.672057291749994</v>
      </c>
      <c r="AQ12" s="17">
        <f t="shared" si="9"/>
        <v>59.798708333999997</v>
      </c>
      <c r="AR12" s="17">
        <f t="shared" si="10"/>
        <v>80.984999999999999</v>
      </c>
      <c r="AS12" s="18">
        <f t="shared" si="11"/>
        <v>11.285994558202244</v>
      </c>
      <c r="AT12" s="18">
        <f t="shared" si="38"/>
        <v>-15.38564090877162</v>
      </c>
      <c r="AU12" s="18">
        <f t="shared" si="39"/>
        <v>14.592673686681962</v>
      </c>
      <c r="AV12" s="18">
        <f t="shared" si="40"/>
        <v>29.978314595453583</v>
      </c>
      <c r="AW12" s="9">
        <f t="shared" si="33"/>
        <v>-6.2677837406968848</v>
      </c>
      <c r="AX12" s="43">
        <f t="shared" si="34"/>
        <v>-8.1463435023912387E-2</v>
      </c>
      <c r="AY12" s="43"/>
      <c r="AZ12" s="43"/>
      <c r="BA12" s="43"/>
      <c r="BB12" s="43"/>
      <c r="BC12" s="11">
        <v>11</v>
      </c>
      <c r="BD12" s="41">
        <v>9.3732638888888891E-4</v>
      </c>
      <c r="BE12" s="41">
        <v>8.8222873263888899E-4</v>
      </c>
      <c r="BF12" s="41">
        <v>6.9386188271990741E-4</v>
      </c>
      <c r="BG12" s="41">
        <v>8.7145061728009256E-4</v>
      </c>
      <c r="BH12" s="41">
        <v>8.9027777777777781E-4</v>
      </c>
      <c r="BI12" s="41">
        <v>7.9768856094907404E-4</v>
      </c>
      <c r="BJ12" s="41">
        <v>7.7876036844907407E-4</v>
      </c>
      <c r="BK12" s="41">
        <v>6.9211467979166661E-4</v>
      </c>
      <c r="BL12" s="41">
        <v>8.1796362606192127E-4</v>
      </c>
      <c r="BN12" s="24" t="s">
        <v>2</v>
      </c>
      <c r="BO12" s="43">
        <v>33.882924667439113</v>
      </c>
      <c r="BP12" s="43">
        <v>36.927094316603437</v>
      </c>
      <c r="BQ12" s="43">
        <v>36.426321761545751</v>
      </c>
      <c r="BR12" s="43">
        <v>34.977356894142261</v>
      </c>
      <c r="BS12" s="43">
        <v>33.975647508880087</v>
      </c>
      <c r="BT12" s="43">
        <v>33.594340836373725</v>
      </c>
      <c r="BU12" s="43">
        <v>35.841678174589468</v>
      </c>
      <c r="BV12" s="43">
        <v>34.271713203150831</v>
      </c>
      <c r="BW12" s="43">
        <v>34.987134670340588</v>
      </c>
      <c r="BY12" s="11">
        <v>11</v>
      </c>
      <c r="BZ12" s="43">
        <v>2.6038257604894399</v>
      </c>
      <c r="CA12" s="43">
        <v>2.5235265198499874</v>
      </c>
      <c r="CB12" s="43">
        <v>2.0202864414280493</v>
      </c>
      <c r="CC12" s="43">
        <v>2.5921392883565053</v>
      </c>
      <c r="CD12" s="43">
        <v>2.2810508222272419</v>
      </c>
      <c r="CE12" s="43">
        <v>2.1045570405874581</v>
      </c>
      <c r="CF12" s="43">
        <v>2.080472633257644</v>
      </c>
      <c r="CG12" s="43">
        <v>2.1849554488993763</v>
      </c>
      <c r="CH12" s="13">
        <v>2.2988517443869627</v>
      </c>
      <c r="CJ12" s="11">
        <v>11</v>
      </c>
      <c r="CK12" s="9">
        <f t="shared" si="12"/>
        <v>10.312942708250006</v>
      </c>
      <c r="CL12" s="9">
        <f t="shared" si="13"/>
        <v>5.552505208250011</v>
      </c>
      <c r="CM12" s="9">
        <f t="shared" si="14"/>
        <v>-10.722390624749991</v>
      </c>
      <c r="CN12" s="9">
        <f t="shared" si="15"/>
        <v>4.6212760412499989</v>
      </c>
      <c r="CO12" s="9">
        <f t="shared" si="16"/>
        <v>6.2479427082500081</v>
      </c>
      <c r="CP12" s="9">
        <f t="shared" si="17"/>
        <v>-1.7517656257499965</v>
      </c>
      <c r="CQ12" s="9">
        <f t="shared" si="18"/>
        <v>-3.3871614577499969</v>
      </c>
      <c r="CR12" s="9">
        <f t="shared" si="19"/>
        <v>-10.873348957749997</v>
      </c>
      <c r="CS12" s="9"/>
    </row>
    <row r="13" spans="1:98" x14ac:dyDescent="0.3">
      <c r="A13" s="11">
        <v>12</v>
      </c>
      <c r="B13" s="3">
        <f t="shared" si="20"/>
        <v>1.4106095679398148E-4</v>
      </c>
      <c r="C13" s="3">
        <f t="shared" si="21"/>
        <v>1.0666666666666668E-4</v>
      </c>
      <c r="D13" s="3">
        <f t="shared" si="22"/>
        <v>1.4091796875000001E-4</v>
      </c>
      <c r="E13" s="3">
        <f t="shared" si="23"/>
        <v>1.0620659722222222E-4</v>
      </c>
      <c r="F13" s="3">
        <f t="shared" si="24"/>
        <v>1.461111111111111E-4</v>
      </c>
      <c r="G13" s="3">
        <f t="shared" si="25"/>
        <v>1.4904248650462963E-4</v>
      </c>
      <c r="H13" s="3">
        <f t="shared" si="26"/>
        <v>1.3951485340277779E-4</v>
      </c>
      <c r="I13" s="3">
        <f t="shared" si="27"/>
        <v>1.3491512346064814E-4</v>
      </c>
      <c r="J13" s="45">
        <f t="shared" si="28"/>
        <v>1.330544704890046E-4</v>
      </c>
      <c r="K13" s="3">
        <f t="shared" si="29"/>
        <v>1.0620659722222222E-4</v>
      </c>
      <c r="L13" s="3">
        <f t="shared" si="30"/>
        <v>1.4904248650462963E-4</v>
      </c>
      <c r="M13" s="43" t="s">
        <v>99</v>
      </c>
      <c r="N13" s="2" t="s">
        <v>100</v>
      </c>
      <c r="O13" s="13">
        <f t="shared" si="31"/>
        <v>12.749390058398449</v>
      </c>
      <c r="P13" s="13">
        <f t="shared" si="31"/>
        <v>-20.178106882174291</v>
      </c>
      <c r="Q13" s="13">
        <f t="shared" si="31"/>
        <v>12.016143431231981</v>
      </c>
      <c r="R13" s="13">
        <f t="shared" si="31"/>
        <v>32.194250313406272</v>
      </c>
      <c r="S13" s="11">
        <v>12</v>
      </c>
      <c r="T13" s="23">
        <v>12.196375</v>
      </c>
      <c r="U13" s="23">
        <v>12.187666667</v>
      </c>
      <c r="V13" s="23">
        <v>8.9843333330000004</v>
      </c>
      <c r="W13" s="23">
        <v>9.2160000000000011</v>
      </c>
      <c r="X13" s="23">
        <v>12.1753125</v>
      </c>
      <c r="Y13" s="23">
        <v>9.1762499999999996</v>
      </c>
      <c r="Z13" s="23">
        <v>12.623999999999999</v>
      </c>
      <c r="AA13" s="23">
        <v>12.877270834000001</v>
      </c>
      <c r="AB13" s="23">
        <v>12.025604167000001</v>
      </c>
      <c r="AC13" s="23">
        <v>12.054083334000001</v>
      </c>
      <c r="AD13" s="23">
        <v>10.829333332999999</v>
      </c>
      <c r="AE13" s="23">
        <v>11.656666667</v>
      </c>
      <c r="AF13" s="23">
        <v>11.582354166</v>
      </c>
      <c r="AG13" s="23">
        <v>12.072333333</v>
      </c>
      <c r="AH13" s="32">
        <f t="shared" si="41"/>
        <v>11.404113095285711</v>
      </c>
      <c r="AI13" s="17">
        <f t="shared" si="42"/>
        <v>8.9843333330000004</v>
      </c>
      <c r="AJ13" s="17">
        <f t="shared" si="43"/>
        <v>12.877270834000001</v>
      </c>
      <c r="AK13" s="18">
        <f t="shared" si="44"/>
        <v>11.608245490195374</v>
      </c>
      <c r="AL13" s="18">
        <f t="shared" si="35"/>
        <v>-21.218482683112043</v>
      </c>
      <c r="AM13" s="18">
        <f t="shared" si="36"/>
        <v>12.917775599079874</v>
      </c>
      <c r="AN13" s="18">
        <f t="shared" si="37"/>
        <v>34.136258282191918</v>
      </c>
      <c r="AO13" s="11">
        <v>12</v>
      </c>
      <c r="AP13" s="34">
        <f t="shared" si="8"/>
        <v>11.495906250249998</v>
      </c>
      <c r="AQ13" s="17">
        <f t="shared" si="9"/>
        <v>9.1762499999999996</v>
      </c>
      <c r="AR13" s="17">
        <f t="shared" si="10"/>
        <v>12.877270834000001</v>
      </c>
      <c r="AS13" s="18">
        <f t="shared" si="11"/>
        <v>12.749390058398449</v>
      </c>
      <c r="AT13" s="18">
        <f t="shared" si="38"/>
        <v>-20.178106882174291</v>
      </c>
      <c r="AU13" s="18">
        <f t="shared" si="39"/>
        <v>12.016143431231981</v>
      </c>
      <c r="AV13" s="18">
        <f t="shared" si="40"/>
        <v>32.194250313406272</v>
      </c>
      <c r="AW13" s="9">
        <f t="shared" si="33"/>
        <v>-65.443934782196877</v>
      </c>
      <c r="AX13" s="43">
        <f t="shared" si="34"/>
        <v>-0.85058578109874206</v>
      </c>
      <c r="AY13" s="43"/>
      <c r="AZ13" s="43"/>
      <c r="BA13" s="43"/>
      <c r="BB13" s="43"/>
      <c r="BC13" s="11">
        <v>12</v>
      </c>
      <c r="BD13" s="41">
        <v>1.4106095679398148E-4</v>
      </c>
      <c r="BE13" s="41">
        <v>1.0666666666666668E-4</v>
      </c>
      <c r="BF13" s="41">
        <v>1.4091796875000001E-4</v>
      </c>
      <c r="BG13" s="41">
        <v>1.0620659722222222E-4</v>
      </c>
      <c r="BH13" s="41">
        <v>1.461111111111111E-4</v>
      </c>
      <c r="BI13" s="41">
        <v>1.4904248650462963E-4</v>
      </c>
      <c r="BJ13" s="41">
        <v>1.3951485340277779E-4</v>
      </c>
      <c r="BK13" s="41">
        <v>1.3491512346064814E-4</v>
      </c>
      <c r="BL13" s="41">
        <v>1.330544704890046E-4</v>
      </c>
      <c r="BY13" s="11">
        <v>12</v>
      </c>
      <c r="BZ13" s="43">
        <v>0.39185726279919825</v>
      </c>
      <c r="CA13" s="43">
        <v>0.30510926719897519</v>
      </c>
      <c r="CB13" s="43">
        <v>0.41030451262608097</v>
      </c>
      <c r="CC13" s="43">
        <v>0.31591267236878012</v>
      </c>
      <c r="CD13" s="43">
        <v>0.37436278704883902</v>
      </c>
      <c r="CE13" s="43">
        <v>0.39322165275478321</v>
      </c>
      <c r="CF13" s="43">
        <v>0.37271649431196269</v>
      </c>
      <c r="CG13" s="43">
        <v>0.42591718215398638</v>
      </c>
      <c r="CH13" s="13">
        <v>0.37367522890782573</v>
      </c>
      <c r="CJ13" s="11">
        <v>12</v>
      </c>
      <c r="CK13" s="9">
        <f t="shared" si="12"/>
        <v>0.69176041675000199</v>
      </c>
      <c r="CL13" s="9">
        <f t="shared" si="13"/>
        <v>-2.2799062502499972</v>
      </c>
      <c r="CM13" s="9">
        <f t="shared" si="14"/>
        <v>0.67940624975000219</v>
      </c>
      <c r="CN13" s="9">
        <f t="shared" si="15"/>
        <v>-2.3196562502499987</v>
      </c>
      <c r="CO13" s="9">
        <f t="shared" si="16"/>
        <v>1.1280937497500005</v>
      </c>
      <c r="CP13" s="9">
        <f t="shared" si="17"/>
        <v>1.3813645837500026</v>
      </c>
      <c r="CQ13" s="9">
        <f t="shared" si="18"/>
        <v>0.55817708375000308</v>
      </c>
      <c r="CR13" s="9">
        <f t="shared" si="19"/>
        <v>0.16076041675000141</v>
      </c>
      <c r="CS13" s="9"/>
    </row>
    <row r="14" spans="1:98" x14ac:dyDescent="0.3">
      <c r="A14" s="11">
        <v>13</v>
      </c>
      <c r="B14" s="3">
        <f t="shared" si="20"/>
        <v>4.8560720584490746E-4</v>
      </c>
      <c r="C14" s="3">
        <f t="shared" si="21"/>
        <v>3.0181642101851855E-4</v>
      </c>
      <c r="D14" s="3">
        <f t="shared" si="22"/>
        <v>4.3042879188657406E-4</v>
      </c>
      <c r="E14" s="3">
        <f t="shared" si="23"/>
        <v>4.5957997395833331E-4</v>
      </c>
      <c r="F14" s="3">
        <f t="shared" si="24"/>
        <v>3.8675464012731482E-4</v>
      </c>
      <c r="G14" s="3">
        <f t="shared" si="25"/>
        <v>4.7396646930555555E-4</v>
      </c>
      <c r="H14" s="3">
        <f t="shared" si="26"/>
        <v>3.9022161334490736E-4</v>
      </c>
      <c r="I14" s="3">
        <f t="shared" si="27"/>
        <v>4.2050920677083337E-4</v>
      </c>
      <c r="J14" s="45">
        <f t="shared" si="28"/>
        <v>4.1861054028211807E-4</v>
      </c>
      <c r="K14" s="3">
        <f t="shared" si="29"/>
        <v>3.0181642101851855E-4</v>
      </c>
      <c r="L14" s="3">
        <f t="shared" si="30"/>
        <v>4.8560720584490746E-4</v>
      </c>
      <c r="M14" s="43" t="s">
        <v>79</v>
      </c>
      <c r="N14" s="2" t="s">
        <v>85</v>
      </c>
      <c r="O14" s="13">
        <f t="shared" si="31"/>
        <v>14.22929492957021</v>
      </c>
      <c r="P14" s="13">
        <f t="shared" si="31"/>
        <v>-27.900424863857324</v>
      </c>
      <c r="Q14" s="13">
        <f t="shared" si="31"/>
        <v>16.004533836543573</v>
      </c>
      <c r="R14" s="13">
        <f t="shared" si="31"/>
        <v>43.904958700400897</v>
      </c>
      <c r="S14" s="11">
        <v>13</v>
      </c>
      <c r="T14" s="23">
        <v>36.472925170000003</v>
      </c>
      <c r="U14" s="23">
        <v>41.956462585000004</v>
      </c>
      <c r="V14" s="23">
        <v>23.331700680000001</v>
      </c>
      <c r="W14" s="23">
        <v>26.076938776000002</v>
      </c>
      <c r="X14" s="23">
        <v>37.189047619</v>
      </c>
      <c r="Y14" s="23">
        <v>39.707709749999999</v>
      </c>
      <c r="Z14" s="23">
        <v>33.415600906999998</v>
      </c>
      <c r="AA14" s="23">
        <v>40.950702948</v>
      </c>
      <c r="AB14" s="23">
        <v>32.600929706000002</v>
      </c>
      <c r="AC14" s="23">
        <v>33.715147392999995</v>
      </c>
      <c r="AD14" s="23">
        <v>33.182607709999999</v>
      </c>
      <c r="AE14" s="23">
        <v>36.331995465000006</v>
      </c>
      <c r="AF14" s="23">
        <v>34.153650794000001</v>
      </c>
      <c r="AG14" s="23">
        <v>36.415782311999997</v>
      </c>
      <c r="AH14" s="32">
        <f t="shared" si="41"/>
        <v>34.678657272499997</v>
      </c>
      <c r="AI14" s="17">
        <f t="shared" si="42"/>
        <v>23.331700680000001</v>
      </c>
      <c r="AJ14" s="17">
        <f t="shared" si="43"/>
        <v>41.956462585000004</v>
      </c>
      <c r="AK14" s="18">
        <f t="shared" si="44"/>
        <v>14.854376341488789</v>
      </c>
      <c r="AL14" s="18">
        <f t="shared" si="35"/>
        <v>-32.720288168417852</v>
      </c>
      <c r="AM14" s="18">
        <f t="shared" si="36"/>
        <v>20.986410331034563</v>
      </c>
      <c r="AN14" s="18">
        <f t="shared" si="37"/>
        <v>53.706698499452415</v>
      </c>
      <c r="AO14" s="11">
        <v>13</v>
      </c>
      <c r="AP14" s="34">
        <f t="shared" si="8"/>
        <v>36.167950680375</v>
      </c>
      <c r="AQ14" s="17">
        <f t="shared" si="9"/>
        <v>26.076938776000002</v>
      </c>
      <c r="AR14" s="17">
        <f t="shared" si="10"/>
        <v>41.956462585000004</v>
      </c>
      <c r="AS14" s="18">
        <f t="shared" si="11"/>
        <v>14.22929492957021</v>
      </c>
      <c r="AT14" s="18">
        <f t="shared" si="38"/>
        <v>-27.900424863857324</v>
      </c>
      <c r="AU14" s="18">
        <f t="shared" si="39"/>
        <v>16.004533836543573</v>
      </c>
      <c r="AV14" s="18">
        <f t="shared" si="40"/>
        <v>43.904958700400897</v>
      </c>
      <c r="AW14" s="9">
        <f t="shared" si="33"/>
        <v>-40.771890352071878</v>
      </c>
      <c r="AX14" s="43">
        <f t="shared" si="34"/>
        <v>-0.52991908749691408</v>
      </c>
      <c r="AY14" s="43"/>
      <c r="AZ14" s="43"/>
      <c r="BA14" s="43"/>
      <c r="BB14" s="43"/>
      <c r="BC14" s="11">
        <v>13</v>
      </c>
      <c r="BD14" s="41">
        <v>4.8560720584490746E-4</v>
      </c>
      <c r="BE14" s="41">
        <v>3.0181642101851855E-4</v>
      </c>
      <c r="BF14" s="41">
        <v>4.3042879188657406E-4</v>
      </c>
      <c r="BG14" s="41">
        <v>4.5957997395833331E-4</v>
      </c>
      <c r="BH14" s="41">
        <v>3.8675464012731482E-4</v>
      </c>
      <c r="BI14" s="41">
        <v>4.7396646930555555E-4</v>
      </c>
      <c r="BJ14" s="41">
        <v>3.9022161334490736E-4</v>
      </c>
      <c r="BK14" s="41">
        <v>4.2050920677083337E-4</v>
      </c>
      <c r="BL14" s="41">
        <v>4.1861054028211807E-4</v>
      </c>
      <c r="BY14" s="11">
        <v>13</v>
      </c>
      <c r="BZ14" s="43">
        <v>1.3489821337017269</v>
      </c>
      <c r="CA14" s="43">
        <v>0.86331550355228959</v>
      </c>
      <c r="CB14" s="43">
        <v>1.2532601572519728</v>
      </c>
      <c r="CC14" s="43">
        <v>1.3670256042246416</v>
      </c>
      <c r="CD14" s="43">
        <v>0.9909345283948221</v>
      </c>
      <c r="CE14" s="43">
        <v>1.2504748329255129</v>
      </c>
      <c r="CF14" s="43">
        <v>1.0424842099843132</v>
      </c>
      <c r="CG14" s="43">
        <v>1.327516825568348</v>
      </c>
      <c r="CH14" s="13">
        <v>1.1804992244504535</v>
      </c>
      <c r="CJ14" s="11">
        <v>13</v>
      </c>
      <c r="CK14" s="9">
        <f t="shared" si="12"/>
        <v>5.788511904625004</v>
      </c>
      <c r="CL14" s="9">
        <f t="shared" si="13"/>
        <v>-10.091011904374998</v>
      </c>
      <c r="CM14" s="9">
        <f t="shared" si="14"/>
        <v>1.021096938625</v>
      </c>
      <c r="CN14" s="9">
        <f t="shared" si="15"/>
        <v>3.5397590696249992</v>
      </c>
      <c r="CO14" s="9">
        <f t="shared" si="16"/>
        <v>-2.752349773375002</v>
      </c>
      <c r="CP14" s="9">
        <f t="shared" si="17"/>
        <v>4.7827522676249998</v>
      </c>
      <c r="CQ14" s="9">
        <f t="shared" si="18"/>
        <v>-2.452803287375005</v>
      </c>
      <c r="CR14" s="9">
        <f t="shared" si="19"/>
        <v>0.16404478462500549</v>
      </c>
      <c r="CS14" s="9"/>
    </row>
    <row r="15" spans="1:98" x14ac:dyDescent="0.3">
      <c r="A15" s="11">
        <v>14</v>
      </c>
      <c r="B15" s="3">
        <f t="shared" si="20"/>
        <v>2.4628761574074071E-4</v>
      </c>
      <c r="C15" s="3">
        <f t="shared" si="21"/>
        <v>2.4468725887731482E-4</v>
      </c>
      <c r="D15" s="3">
        <f t="shared" si="22"/>
        <v>2.5555314428240742E-4</v>
      </c>
      <c r="E15" s="3">
        <f t="shared" si="23"/>
        <v>3.0995539158564813E-4</v>
      </c>
      <c r="F15" s="3">
        <f t="shared" si="24"/>
        <v>3.1106770833333333E-4</v>
      </c>
      <c r="G15" s="3">
        <f t="shared" si="25"/>
        <v>2.5719907407407408E-4</v>
      </c>
      <c r="H15" s="3">
        <f t="shared" si="26"/>
        <v>2.3835407021990739E-4</v>
      </c>
      <c r="I15" s="3">
        <f t="shared" si="27"/>
        <v>2.7438271605324073E-4</v>
      </c>
      <c r="J15" s="45">
        <f t="shared" si="28"/>
        <v>2.6718587239583339E-4</v>
      </c>
      <c r="K15" s="3">
        <f t="shared" si="29"/>
        <v>2.3835407021990739E-4</v>
      </c>
      <c r="L15" s="3">
        <f t="shared" si="30"/>
        <v>3.1106770833333333E-4</v>
      </c>
      <c r="M15" s="43" t="s">
        <v>101</v>
      </c>
      <c r="N15" s="2" t="s">
        <v>102</v>
      </c>
      <c r="O15" s="13">
        <f t="shared" si="31"/>
        <v>10.788120829531135</v>
      </c>
      <c r="P15" s="13">
        <f t="shared" si="31"/>
        <v>-10.7909156713241</v>
      </c>
      <c r="Q15" s="13">
        <f t="shared" si="31"/>
        <v>16.423711158084515</v>
      </c>
      <c r="R15" s="13">
        <f t="shared" si="31"/>
        <v>27.214626829408616</v>
      </c>
      <c r="S15" s="11">
        <v>14</v>
      </c>
      <c r="T15" s="23">
        <v>22.379479165999999</v>
      </c>
      <c r="U15" s="23">
        <v>21.279249999999998</v>
      </c>
      <c r="V15" s="23">
        <v>26.846666666999997</v>
      </c>
      <c r="W15" s="23">
        <v>21.140979167000001</v>
      </c>
      <c r="X15" s="23">
        <v>22.079791666000002</v>
      </c>
      <c r="Y15" s="23">
        <v>26.780145832999999</v>
      </c>
      <c r="Z15" s="23">
        <v>26.876249999999999</v>
      </c>
      <c r="AA15" s="23">
        <v>22.222000000000001</v>
      </c>
      <c r="AB15" s="23">
        <v>25.475999999999999</v>
      </c>
      <c r="AC15" s="23">
        <v>20.593791666999998</v>
      </c>
      <c r="AD15" s="23">
        <v>21.134062500000002</v>
      </c>
      <c r="AE15" s="23">
        <v>23.706666667</v>
      </c>
      <c r="AF15" s="23">
        <v>21.939104167</v>
      </c>
      <c r="AG15" s="23">
        <v>22.175999999999998</v>
      </c>
      <c r="AH15" s="32">
        <f t="shared" si="41"/>
        <v>23.187870535714286</v>
      </c>
      <c r="AI15" s="17">
        <f t="shared" si="42"/>
        <v>20.593791666999998</v>
      </c>
      <c r="AJ15" s="17">
        <f t="shared" si="43"/>
        <v>26.876249999999999</v>
      </c>
      <c r="AK15" s="18">
        <f t="shared" si="44"/>
        <v>9.9770485342120452</v>
      </c>
      <c r="AL15" s="18">
        <f t="shared" si="35"/>
        <v>-11.187223357655256</v>
      </c>
      <c r="AM15" s="18">
        <f t="shared" si="36"/>
        <v>15.906503611898387</v>
      </c>
      <c r="AN15" s="18">
        <f t="shared" si="37"/>
        <v>27.093726969553643</v>
      </c>
      <c r="AO15" s="11">
        <v>14</v>
      </c>
      <c r="AP15" s="34">
        <f t="shared" si="8"/>
        <v>23.084859375000004</v>
      </c>
      <c r="AQ15" s="17">
        <f t="shared" si="9"/>
        <v>20.593791666999998</v>
      </c>
      <c r="AR15" s="17">
        <f t="shared" si="10"/>
        <v>26.876249999999999</v>
      </c>
      <c r="AS15" s="18">
        <f t="shared" si="11"/>
        <v>10.788120829531135</v>
      </c>
      <c r="AT15" s="18">
        <f t="shared" si="38"/>
        <v>-10.7909156713241</v>
      </c>
      <c r="AU15" s="18">
        <f t="shared" si="39"/>
        <v>16.423711158084515</v>
      </c>
      <c r="AV15" s="18">
        <f t="shared" si="40"/>
        <v>27.214626829408616</v>
      </c>
      <c r="AW15" s="9">
        <f t="shared" si="33"/>
        <v>-53.854981657446871</v>
      </c>
      <c r="AX15" s="43">
        <f t="shared" si="34"/>
        <v>-0.6999622163858551</v>
      </c>
      <c r="AY15" s="43"/>
      <c r="AZ15" s="43"/>
      <c r="BA15" s="43"/>
      <c r="BB15" s="43"/>
      <c r="BC15" s="11">
        <v>14</v>
      </c>
      <c r="BD15" s="41">
        <v>2.590217496064815E-4</v>
      </c>
      <c r="BE15" s="41">
        <v>3.1072530864583331E-4</v>
      </c>
      <c r="BF15" s="41">
        <v>2.4468725887731482E-4</v>
      </c>
      <c r="BG15" s="41">
        <v>2.5555314428240742E-4</v>
      </c>
      <c r="BH15" s="41">
        <v>3.0995539158564813E-4</v>
      </c>
      <c r="BI15" s="41">
        <v>3.1106770833333333E-4</v>
      </c>
      <c r="BJ15" s="41">
        <v>2.9486111111111108E-4</v>
      </c>
      <c r="BK15" s="41">
        <v>2.4460720486111113E-4</v>
      </c>
      <c r="BL15" s="41">
        <v>2.6718587239583339E-4</v>
      </c>
      <c r="BY15" s="11">
        <v>14</v>
      </c>
      <c r="BZ15" s="43">
        <v>0.68416940561702666</v>
      </c>
      <c r="CA15" s="43">
        <v>0.69990328358421994</v>
      </c>
      <c r="CB15" s="43">
        <v>0.74408259815947519</v>
      </c>
      <c r="CC15" s="43">
        <v>0.92196566533482427</v>
      </c>
      <c r="CD15" s="43">
        <v>0.79701107853464515</v>
      </c>
      <c r="CE15" s="43">
        <v>0.67857325361561105</v>
      </c>
      <c r="CF15" s="43">
        <v>0.63676727811106648</v>
      </c>
      <c r="CG15" s="43">
        <v>0.86620617656137322</v>
      </c>
      <c r="CH15" s="13">
        <v>0.7535848424397803</v>
      </c>
      <c r="CJ15" s="11">
        <v>14</v>
      </c>
      <c r="CK15" s="9">
        <f t="shared" si="12"/>
        <v>-1.8056093750000066</v>
      </c>
      <c r="CL15" s="9">
        <f t="shared" si="13"/>
        <v>-1.9438802080000031</v>
      </c>
      <c r="CM15" s="9">
        <f t="shared" si="14"/>
        <v>-1.0050677090000022</v>
      </c>
      <c r="CN15" s="9">
        <f t="shared" si="15"/>
        <v>3.6952864579999947</v>
      </c>
      <c r="CO15" s="9">
        <f t="shared" si="16"/>
        <v>3.7913906249999947</v>
      </c>
      <c r="CP15" s="9">
        <f t="shared" si="17"/>
        <v>-0.86285937500000287</v>
      </c>
      <c r="CQ15" s="9">
        <f t="shared" si="18"/>
        <v>-2.4910677080000063</v>
      </c>
      <c r="CR15" s="9">
        <f t="shared" si="19"/>
        <v>0.62180729199999618</v>
      </c>
      <c r="CS15" s="9"/>
    </row>
    <row r="16" spans="1:98" x14ac:dyDescent="0.3">
      <c r="A16" s="11">
        <v>15</v>
      </c>
      <c r="B16" s="3">
        <f t="shared" si="20"/>
        <v>6.8683569637731476E-4</v>
      </c>
      <c r="C16" s="3">
        <f t="shared" si="21"/>
        <v>4.6822916666666671E-4</v>
      </c>
      <c r="D16" s="3">
        <f t="shared" si="22"/>
        <v>6.1739969135416665E-4</v>
      </c>
      <c r="E16" s="3">
        <f t="shared" si="23"/>
        <v>6.6696180555555562E-4</v>
      </c>
      <c r="F16" s="3">
        <f t="shared" si="24"/>
        <v>7.9428168402777787E-4</v>
      </c>
      <c r="G16" s="3">
        <f t="shared" si="25"/>
        <v>8.4026451582175929E-4</v>
      </c>
      <c r="H16" s="3">
        <f t="shared" si="26"/>
        <v>5.1567901234953698E-4</v>
      </c>
      <c r="I16" s="3">
        <f t="shared" si="27"/>
        <v>6.1210334684027776E-4</v>
      </c>
      <c r="J16" s="45">
        <f t="shared" si="28"/>
        <v>6.5021936487413205E-4</v>
      </c>
      <c r="K16" s="3">
        <f t="shared" si="29"/>
        <v>4.6822916666666671E-4</v>
      </c>
      <c r="L16" s="3">
        <f t="shared" si="30"/>
        <v>8.4026451582175929E-4</v>
      </c>
      <c r="M16" s="43" t="s">
        <v>79</v>
      </c>
      <c r="N16" s="2" t="s">
        <v>86</v>
      </c>
      <c r="O16" s="13">
        <f t="shared" si="31"/>
        <v>19.47475589069554</v>
      </c>
      <c r="P16" s="13">
        <f t="shared" si="31"/>
        <v>-27.989046164857683</v>
      </c>
      <c r="Q16" s="13">
        <f t="shared" si="31"/>
        <v>29.227851585812999</v>
      </c>
      <c r="R16" s="13">
        <f t="shared" si="31"/>
        <v>57.216897750670682</v>
      </c>
      <c r="S16" s="11">
        <v>15</v>
      </c>
      <c r="T16" s="23">
        <v>68.751187499999986</v>
      </c>
      <c r="U16" s="23">
        <v>59.342604166999998</v>
      </c>
      <c r="V16" s="23">
        <v>47.046666666999997</v>
      </c>
      <c r="W16" s="23">
        <v>40.455000000000005</v>
      </c>
      <c r="X16" s="23">
        <v>53.343333332999997</v>
      </c>
      <c r="Y16" s="23">
        <v>57.625500000000002</v>
      </c>
      <c r="Z16" s="23">
        <v>68.625937500000006</v>
      </c>
      <c r="AA16" s="23">
        <v>72.598854166999999</v>
      </c>
      <c r="AB16" s="23">
        <v>67.370666666999995</v>
      </c>
      <c r="AC16" s="23">
        <v>44.554666666999999</v>
      </c>
      <c r="AD16" s="23">
        <v>48.473312500000006</v>
      </c>
      <c r="AE16" s="23">
        <v>52.885729167000001</v>
      </c>
      <c r="AF16" s="23">
        <v>59.459999999999994</v>
      </c>
      <c r="AG16" s="23">
        <v>58.1</v>
      </c>
      <c r="AH16" s="32">
        <f t="shared" si="41"/>
        <v>57.045247023928582</v>
      </c>
      <c r="AI16" s="17">
        <f t="shared" si="42"/>
        <v>40.455000000000005</v>
      </c>
      <c r="AJ16" s="17">
        <f t="shared" si="43"/>
        <v>72.598854166999999</v>
      </c>
      <c r="AK16" s="18">
        <f t="shared" si="44"/>
        <v>17.312401786811471</v>
      </c>
      <c r="AL16" s="18">
        <f t="shared" si="35"/>
        <v>-29.082610540663495</v>
      </c>
      <c r="AM16" s="18">
        <f t="shared" si="36"/>
        <v>27.265386608891703</v>
      </c>
      <c r="AN16" s="18">
        <f t="shared" si="37"/>
        <v>56.347997149555198</v>
      </c>
      <c r="AO16" s="11">
        <v>15</v>
      </c>
      <c r="AP16" s="34">
        <f t="shared" si="8"/>
        <v>56.178953125125005</v>
      </c>
      <c r="AQ16" s="17">
        <f t="shared" si="9"/>
        <v>40.455000000000005</v>
      </c>
      <c r="AR16" s="17">
        <f t="shared" si="10"/>
        <v>72.598854166999999</v>
      </c>
      <c r="AS16" s="18">
        <f t="shared" si="11"/>
        <v>19.47475589069554</v>
      </c>
      <c r="AT16" s="18">
        <f t="shared" si="38"/>
        <v>-27.989046164857683</v>
      </c>
      <c r="AU16" s="18">
        <f t="shared" si="39"/>
        <v>29.227851585812999</v>
      </c>
      <c r="AV16" s="18">
        <f t="shared" si="40"/>
        <v>57.216897750670682</v>
      </c>
      <c r="AW16" s="9">
        <f t="shared" si="33"/>
        <v>-20.760887907321873</v>
      </c>
      <c r="AX16" s="43">
        <f t="shared" si="34"/>
        <v>-0.26983273722344503</v>
      </c>
      <c r="AY16" s="43"/>
      <c r="AZ16" s="43"/>
      <c r="BA16" s="43"/>
      <c r="BB16" s="43"/>
      <c r="BC16" s="11">
        <v>15</v>
      </c>
      <c r="BD16" s="41">
        <v>6.8683569637731476E-4</v>
      </c>
      <c r="BE16" s="41">
        <v>4.6822916666666671E-4</v>
      </c>
      <c r="BF16" s="41">
        <v>6.1739969135416665E-4</v>
      </c>
      <c r="BG16" s="41">
        <v>6.6696180555555562E-4</v>
      </c>
      <c r="BH16" s="41">
        <v>7.9428168402777787E-4</v>
      </c>
      <c r="BI16" s="41">
        <v>8.4026451582175929E-4</v>
      </c>
      <c r="BJ16" s="41">
        <v>5.1567901234953698E-4</v>
      </c>
      <c r="BK16" s="41">
        <v>6.1210334684027776E-4</v>
      </c>
      <c r="BL16" s="41">
        <v>6.5021936487413205E-4</v>
      </c>
      <c r="BY16" s="11">
        <v>15</v>
      </c>
      <c r="BZ16" s="43">
        <v>1.9079805078046865</v>
      </c>
      <c r="CA16" s="43">
        <v>1.3393224180267513</v>
      </c>
      <c r="CB16" s="43">
        <v>1.7976549172801226</v>
      </c>
      <c r="CC16" s="43">
        <v>1.98388510574441</v>
      </c>
      <c r="CD16" s="43">
        <v>2.0350916687531244</v>
      </c>
      <c r="CE16" s="43">
        <v>2.2168859994989849</v>
      </c>
      <c r="CF16" s="43">
        <v>1.3776459565799031</v>
      </c>
      <c r="CG16" s="43">
        <v>1.9323655197875385</v>
      </c>
      <c r="CH16" s="13">
        <v>1.8238540116844402</v>
      </c>
      <c r="CJ16" s="11">
        <v>15</v>
      </c>
      <c r="CK16" s="9">
        <f t="shared" si="12"/>
        <v>3.1636510418749921</v>
      </c>
      <c r="CL16" s="9">
        <f t="shared" si="13"/>
        <v>-15.723953125125</v>
      </c>
      <c r="CM16" s="9">
        <f t="shared" si="14"/>
        <v>-2.8356197921250086</v>
      </c>
      <c r="CN16" s="9">
        <f t="shared" si="15"/>
        <v>1.446546874874997</v>
      </c>
      <c r="CO16" s="9">
        <f t="shared" si="16"/>
        <v>12.446984374875001</v>
      </c>
      <c r="CP16" s="9">
        <f t="shared" si="17"/>
        <v>16.419901041874994</v>
      </c>
      <c r="CQ16" s="9">
        <f t="shared" si="18"/>
        <v>-11.624286458125006</v>
      </c>
      <c r="CR16" s="9">
        <f t="shared" si="19"/>
        <v>-3.2932239581250045</v>
      </c>
      <c r="CS16" s="9"/>
    </row>
    <row r="17" spans="1:97" x14ac:dyDescent="0.3">
      <c r="A17" s="11">
        <v>16</v>
      </c>
      <c r="B17" s="3">
        <f t="shared" si="20"/>
        <v>7.4051697531250012E-4</v>
      </c>
      <c r="C17" s="3">
        <f t="shared" si="21"/>
        <v>5.0592351466435185E-4</v>
      </c>
      <c r="D17" s="3">
        <f t="shared" si="22"/>
        <v>5.8875868055555558E-4</v>
      </c>
      <c r="E17" s="3">
        <f t="shared" si="23"/>
        <v>5.3510971258101858E-4</v>
      </c>
      <c r="F17" s="3">
        <f t="shared" si="24"/>
        <v>7.4541690778935187E-4</v>
      </c>
      <c r="G17" s="3">
        <f t="shared" si="25"/>
        <v>8.2713035300925944E-4</v>
      </c>
      <c r="H17" s="3">
        <f t="shared" si="26"/>
        <v>7.1772280092592591E-4</v>
      </c>
      <c r="I17" s="3">
        <f t="shared" si="27"/>
        <v>6.5911458333333328E-4</v>
      </c>
      <c r="J17" s="45">
        <f t="shared" si="28"/>
        <v>6.6496169102141212E-4</v>
      </c>
      <c r="K17" s="3">
        <f t="shared" si="29"/>
        <v>5.0592351466435185E-4</v>
      </c>
      <c r="L17" s="3">
        <f t="shared" si="30"/>
        <v>8.2713035300925944E-4</v>
      </c>
      <c r="M17" s="43" t="s">
        <v>79</v>
      </c>
      <c r="N17" s="2" t="s">
        <v>86</v>
      </c>
      <c r="O17" s="13">
        <f t="shared" si="31"/>
        <v>16.981746446336821</v>
      </c>
      <c r="P17" s="13">
        <f t="shared" si="31"/>
        <v>-23.916893033758114</v>
      </c>
      <c r="Q17" s="13">
        <f t="shared" si="31"/>
        <v>24.387669872943917</v>
      </c>
      <c r="R17" s="13">
        <f t="shared" si="31"/>
        <v>48.304562906702031</v>
      </c>
      <c r="S17" s="11">
        <v>16</v>
      </c>
      <c r="T17" s="23">
        <v>71.2608125</v>
      </c>
      <c r="U17" s="23">
        <v>63.980666667000008</v>
      </c>
      <c r="V17" s="23">
        <v>46.570666665999994</v>
      </c>
      <c r="W17" s="23">
        <v>43.711791667</v>
      </c>
      <c r="X17" s="23">
        <v>50.868750000000006</v>
      </c>
      <c r="Y17" s="23">
        <v>46.233479167000006</v>
      </c>
      <c r="Z17" s="23">
        <v>64.404020833000004</v>
      </c>
      <c r="AA17" s="23">
        <v>71.464062500000011</v>
      </c>
      <c r="AB17" s="23">
        <v>63.010666666999995</v>
      </c>
      <c r="AC17" s="23">
        <v>62.011249999999997</v>
      </c>
      <c r="AD17" s="23">
        <v>67.836562499999999</v>
      </c>
      <c r="AE17" s="23">
        <v>56.947499999999998</v>
      </c>
      <c r="AF17" s="23">
        <v>65.898666666999986</v>
      </c>
      <c r="AG17" s="23">
        <v>69.149333332999987</v>
      </c>
      <c r="AH17" s="32">
        <f t="shared" si="41"/>
        <v>60.239159226214284</v>
      </c>
      <c r="AI17" s="17">
        <f t="shared" si="42"/>
        <v>43.711791667</v>
      </c>
      <c r="AJ17" s="17">
        <f t="shared" si="43"/>
        <v>71.464062500000011</v>
      </c>
      <c r="AK17" s="18">
        <f t="shared" si="44"/>
        <v>16.039127081891717</v>
      </c>
      <c r="AL17" s="18">
        <f t="shared" si="35"/>
        <v>-27.436252051841507</v>
      </c>
      <c r="AM17" s="18">
        <f t="shared" si="36"/>
        <v>18.633897647264945</v>
      </c>
      <c r="AN17" s="18">
        <f t="shared" si="37"/>
        <v>46.070149699106452</v>
      </c>
      <c r="AO17" s="11">
        <v>16</v>
      </c>
      <c r="AP17" s="34">
        <f t="shared" si="8"/>
        <v>57.452690104250003</v>
      </c>
      <c r="AQ17" s="17">
        <f t="shared" si="9"/>
        <v>43.711791667</v>
      </c>
      <c r="AR17" s="17">
        <f t="shared" si="10"/>
        <v>71.464062500000011</v>
      </c>
      <c r="AS17" s="18">
        <f t="shared" si="11"/>
        <v>16.981746446336821</v>
      </c>
      <c r="AT17" s="18">
        <f t="shared" si="38"/>
        <v>-23.916893033758114</v>
      </c>
      <c r="AU17" s="18">
        <f t="shared" si="39"/>
        <v>24.387669872943917</v>
      </c>
      <c r="AV17" s="18">
        <f t="shared" si="40"/>
        <v>48.304562906702031</v>
      </c>
      <c r="AW17" s="9">
        <f t="shared" si="33"/>
        <v>-19.487150928196876</v>
      </c>
      <c r="AX17" s="43">
        <f t="shared" si="34"/>
        <v>-0.25327776437670052</v>
      </c>
      <c r="AY17" s="43"/>
      <c r="AZ17" s="43"/>
      <c r="BA17" s="43"/>
      <c r="BB17" s="43"/>
      <c r="BC17" s="11">
        <v>16</v>
      </c>
      <c r="BD17" s="41">
        <v>7.4051697531250012E-4</v>
      </c>
      <c r="BE17" s="41">
        <v>5.0592351466435185E-4</v>
      </c>
      <c r="BF17" s="41">
        <v>5.8875868055555558E-4</v>
      </c>
      <c r="BG17" s="41">
        <v>5.3510971258101858E-4</v>
      </c>
      <c r="BH17" s="41">
        <v>7.4541690778935187E-4</v>
      </c>
      <c r="BI17" s="41">
        <v>8.2713035300925944E-4</v>
      </c>
      <c r="BJ17" s="41">
        <v>7.1772280092592591E-4</v>
      </c>
      <c r="BK17" s="41">
        <v>6.5911458333333328E-4</v>
      </c>
      <c r="BL17" s="41">
        <v>6.6496169102141212E-4</v>
      </c>
      <c r="BY17" s="11">
        <v>16</v>
      </c>
      <c r="BZ17" s="43">
        <v>2.057103266540997</v>
      </c>
      <c r="CA17" s="43">
        <v>1.4471433076684721</v>
      </c>
      <c r="CB17" s="43">
        <v>1.714262174104193</v>
      </c>
      <c r="CC17" s="43">
        <v>1.5916896288302187</v>
      </c>
      <c r="CD17" s="43">
        <v>1.9098913764411733</v>
      </c>
      <c r="CE17" s="43">
        <v>2.1822338856635035</v>
      </c>
      <c r="CF17" s="43">
        <v>1.9174096501150582</v>
      </c>
      <c r="CG17" s="43">
        <v>2.0807765567647021</v>
      </c>
      <c r="CH17" s="13">
        <v>1.8625637307660396</v>
      </c>
      <c r="CJ17" s="11">
        <v>16</v>
      </c>
      <c r="CK17" s="9">
        <f t="shared" si="12"/>
        <v>6.5279765627500055</v>
      </c>
      <c r="CL17" s="9">
        <f t="shared" si="13"/>
        <v>-13.740898437250003</v>
      </c>
      <c r="CM17" s="9">
        <f t="shared" si="14"/>
        <v>-6.5839401042499972</v>
      </c>
      <c r="CN17" s="9">
        <f t="shared" si="15"/>
        <v>-11.219210937249997</v>
      </c>
      <c r="CO17" s="9">
        <f t="shared" si="16"/>
        <v>6.9513307287500012</v>
      </c>
      <c r="CP17" s="9">
        <f t="shared" si="17"/>
        <v>14.011372395750008</v>
      </c>
      <c r="CQ17" s="9">
        <f t="shared" si="18"/>
        <v>4.558559895749994</v>
      </c>
      <c r="CR17" s="9">
        <f t="shared" si="19"/>
        <v>-0.50519010425000488</v>
      </c>
      <c r="CS17" s="9"/>
    </row>
    <row r="18" spans="1:97" x14ac:dyDescent="0.3">
      <c r="A18" s="11">
        <v>17</v>
      </c>
      <c r="B18" s="3">
        <f t="shared" si="20"/>
        <v>4.5228856975694444E-4</v>
      </c>
      <c r="C18" s="3">
        <f t="shared" si="21"/>
        <v>4.4138426975694439E-4</v>
      </c>
      <c r="D18" s="3">
        <f t="shared" si="22"/>
        <v>4.5678067523148151E-4</v>
      </c>
      <c r="E18" s="3">
        <f t="shared" si="23"/>
        <v>5.0975529100694454E-4</v>
      </c>
      <c r="F18" s="3">
        <f t="shared" si="24"/>
        <v>4.4680020156250005E-4</v>
      </c>
      <c r="G18" s="3">
        <f t="shared" si="25"/>
        <v>4.8025951120370374E-4</v>
      </c>
      <c r="H18" s="3">
        <f t="shared" si="26"/>
        <v>4.6634647686342599E-4</v>
      </c>
      <c r="I18" s="3">
        <f t="shared" si="27"/>
        <v>3.9614591207175919E-4</v>
      </c>
      <c r="J18" s="45">
        <f t="shared" si="28"/>
        <v>4.5622011343171294E-4</v>
      </c>
      <c r="K18" s="3">
        <f t="shared" si="29"/>
        <v>3.9614591207175919E-4</v>
      </c>
      <c r="L18" s="3">
        <f t="shared" si="30"/>
        <v>5.0975529100694454E-4</v>
      </c>
      <c r="M18" s="43" t="s">
        <v>80</v>
      </c>
      <c r="N18" s="2" t="s">
        <v>81</v>
      </c>
      <c r="O18" s="13">
        <f t="shared" si="31"/>
        <v>7.165169231654092</v>
      </c>
      <c r="P18" s="13">
        <f t="shared" si="31"/>
        <v>-13.167810798185172</v>
      </c>
      <c r="Q18" s="13">
        <f t="shared" si="31"/>
        <v>11.734506217303093</v>
      </c>
      <c r="R18" s="13">
        <f t="shared" si="31"/>
        <v>24.902317015488265</v>
      </c>
      <c r="S18" s="11">
        <v>17</v>
      </c>
      <c r="T18" s="23">
        <v>37.598820861999997</v>
      </c>
      <c r="U18" s="23">
        <v>39.077732427000001</v>
      </c>
      <c r="V18" s="23">
        <v>39.536870747999998</v>
      </c>
      <c r="W18" s="23">
        <v>38.135600906999997</v>
      </c>
      <c r="X18" s="23">
        <v>39.465850340000003</v>
      </c>
      <c r="Y18" s="23">
        <v>44.042857143000006</v>
      </c>
      <c r="Z18" s="23">
        <v>38.603537415000005</v>
      </c>
      <c r="AA18" s="23">
        <v>41.494421768000002</v>
      </c>
      <c r="AB18" s="23">
        <v>36.985623583000006</v>
      </c>
      <c r="AC18" s="23">
        <v>40.292335601000005</v>
      </c>
      <c r="AD18" s="23">
        <v>38.824126984000003</v>
      </c>
      <c r="AE18" s="23">
        <v>34.227006802999995</v>
      </c>
      <c r="AF18" s="23">
        <v>38.933696144999999</v>
      </c>
      <c r="AG18" s="23">
        <v>40.493786847999999</v>
      </c>
      <c r="AH18" s="32">
        <f t="shared" si="41"/>
        <v>39.122304826714291</v>
      </c>
      <c r="AI18" s="17">
        <f t="shared" si="42"/>
        <v>34.227006802999995</v>
      </c>
      <c r="AJ18" s="17">
        <f t="shared" si="43"/>
        <v>44.042857143000006</v>
      </c>
      <c r="AK18" s="18">
        <f t="shared" si="44"/>
        <v>5.7418203747236882</v>
      </c>
      <c r="AL18" s="18">
        <f t="shared" si="35"/>
        <v>-12.512805790449207</v>
      </c>
      <c r="AM18" s="18">
        <f t="shared" si="36"/>
        <v>12.577357949845961</v>
      </c>
      <c r="AN18" s="18">
        <f t="shared" si="37"/>
        <v>25.090163740295168</v>
      </c>
      <c r="AO18" s="11">
        <v>17</v>
      </c>
      <c r="AP18" s="34">
        <f t="shared" si="8"/>
        <v>39.417417800499997</v>
      </c>
      <c r="AQ18" s="17">
        <f t="shared" si="9"/>
        <v>34.227006802999995</v>
      </c>
      <c r="AR18" s="17">
        <f t="shared" si="10"/>
        <v>44.042857143000006</v>
      </c>
      <c r="AS18" s="18">
        <f t="shared" si="11"/>
        <v>7.165169231654092</v>
      </c>
      <c r="AT18" s="18">
        <f t="shared" si="38"/>
        <v>-13.167810798185172</v>
      </c>
      <c r="AU18" s="18">
        <f t="shared" si="39"/>
        <v>11.734506217303093</v>
      </c>
      <c r="AV18" s="18">
        <f t="shared" si="40"/>
        <v>24.902317015488265</v>
      </c>
      <c r="AW18" s="9">
        <f t="shared" si="33"/>
        <v>-37.522423231946881</v>
      </c>
      <c r="AX18" s="43">
        <f t="shared" si="34"/>
        <v>-0.48768521910674367</v>
      </c>
      <c r="AY18" s="43"/>
      <c r="AZ18" s="43"/>
      <c r="BA18" s="43"/>
      <c r="BB18" s="43"/>
      <c r="BC18" s="11">
        <v>17</v>
      </c>
      <c r="BD18" s="41">
        <v>4.5228856975694444E-4</v>
      </c>
      <c r="BE18" s="41">
        <v>4.4138426975694439E-4</v>
      </c>
      <c r="BF18" s="41">
        <v>4.5678067523148151E-4</v>
      </c>
      <c r="BG18" s="41">
        <v>5.0975529100694454E-4</v>
      </c>
      <c r="BH18" s="41">
        <v>4.4680020156250005E-4</v>
      </c>
      <c r="BI18" s="41">
        <v>4.8025951120370374E-4</v>
      </c>
      <c r="BJ18" s="41">
        <v>4.6634647686342599E-4</v>
      </c>
      <c r="BK18" s="41">
        <v>3.9614591207175919E-4</v>
      </c>
      <c r="BL18" s="41">
        <v>4.5622011343171294E-4</v>
      </c>
      <c r="BY18" s="11">
        <v>17</v>
      </c>
      <c r="BZ18" s="43">
        <v>1.2564253424082992</v>
      </c>
      <c r="CA18" s="43">
        <v>1.2625352915502757</v>
      </c>
      <c r="CB18" s="43">
        <v>1.3299877509614273</v>
      </c>
      <c r="CC18" s="43">
        <v>1.5162726275767933</v>
      </c>
      <c r="CD18" s="43">
        <v>1.1447819911774033</v>
      </c>
      <c r="CE18" s="43">
        <v>1.2670778861493202</v>
      </c>
      <c r="CF18" s="43">
        <v>1.2458531815925646</v>
      </c>
      <c r="CG18" s="43">
        <v>1.2506036852172329</v>
      </c>
      <c r="CH18" s="13">
        <v>1.2841922195791646</v>
      </c>
      <c r="CJ18" s="11">
        <v>17</v>
      </c>
      <c r="CK18" s="9">
        <f t="shared" si="12"/>
        <v>-0.3396853734999965</v>
      </c>
      <c r="CL18" s="9">
        <f t="shared" si="13"/>
        <v>-1.2818168935000003</v>
      </c>
      <c r="CM18" s="9">
        <f t="shared" si="14"/>
        <v>4.8432539500005589E-2</v>
      </c>
      <c r="CN18" s="9">
        <f t="shared" si="15"/>
        <v>4.6254393425000089</v>
      </c>
      <c r="CO18" s="9">
        <f t="shared" si="16"/>
        <v>-0.81388038549999209</v>
      </c>
      <c r="CP18" s="9">
        <f t="shared" si="17"/>
        <v>2.0770039675000049</v>
      </c>
      <c r="CQ18" s="9">
        <f t="shared" si="18"/>
        <v>0.87491780050000756</v>
      </c>
      <c r="CR18" s="9">
        <f t="shared" si="19"/>
        <v>-5.1904109975000026</v>
      </c>
      <c r="CS18" s="9"/>
    </row>
    <row r="19" spans="1:97" x14ac:dyDescent="0.3">
      <c r="A19" s="11">
        <v>18</v>
      </c>
      <c r="B19" s="3">
        <f t="shared" si="20"/>
        <v>1.4308390022569446E-3</v>
      </c>
      <c r="C19" s="3">
        <f t="shared" si="21"/>
        <v>1.8444402452430556E-3</v>
      </c>
      <c r="D19" s="3">
        <f t="shared" si="22"/>
        <v>1.5159110712152778E-3</v>
      </c>
      <c r="E19" s="3">
        <f t="shared" si="23"/>
        <v>1.2811830750810186E-3</v>
      </c>
      <c r="F19" s="3">
        <f t="shared" si="24"/>
        <v>1.5957351767939818E-3</v>
      </c>
      <c r="G19" s="3">
        <f t="shared" si="25"/>
        <v>1.5484502288541666E-3</v>
      </c>
      <c r="H19" s="3">
        <f t="shared" si="26"/>
        <v>1.6073318216087962E-3</v>
      </c>
      <c r="I19" s="3">
        <f t="shared" si="27"/>
        <v>1.330137209201389E-3</v>
      </c>
      <c r="J19" s="45">
        <f t="shared" si="28"/>
        <v>1.5192534787818286E-3</v>
      </c>
      <c r="K19" s="3">
        <f t="shared" si="29"/>
        <v>1.2811830750810186E-3</v>
      </c>
      <c r="L19" s="3">
        <f t="shared" si="30"/>
        <v>1.8444402452430556E-3</v>
      </c>
      <c r="M19" s="43" t="s">
        <v>81</v>
      </c>
      <c r="N19" s="2" t="s">
        <v>79</v>
      </c>
      <c r="O19" s="13">
        <f t="shared" si="31"/>
        <v>11.681598821132329</v>
      </c>
      <c r="P19" s="13">
        <f t="shared" si="31"/>
        <v>-15.670222713045902</v>
      </c>
      <c r="Q19" s="13">
        <f t="shared" si="31"/>
        <v>21.404378597965689</v>
      </c>
      <c r="R19" s="13">
        <f t="shared" si="31"/>
        <v>37.074601311011591</v>
      </c>
      <c r="S19" s="11">
        <v>18</v>
      </c>
      <c r="T19" s="23">
        <v>126.588276644</v>
      </c>
      <c r="U19" s="23">
        <v>123.624489795</v>
      </c>
      <c r="V19" s="23">
        <v>152.27646258499999</v>
      </c>
      <c r="W19" s="23">
        <v>159.35963718900001</v>
      </c>
      <c r="X19" s="23">
        <v>130.97471655300001</v>
      </c>
      <c r="Y19" s="23">
        <v>110.69421768700001</v>
      </c>
      <c r="Z19" s="23">
        <v>137.87151927500003</v>
      </c>
      <c r="AA19" s="23">
        <v>133.78609977299999</v>
      </c>
      <c r="AB19" s="23">
        <v>133.87725623599999</v>
      </c>
      <c r="AC19" s="23">
        <v>138.873469387</v>
      </c>
      <c r="AD19" s="23">
        <v>139.56353741500001</v>
      </c>
      <c r="AE19" s="23">
        <v>114.923854875</v>
      </c>
      <c r="AF19" s="23">
        <v>137.527437642</v>
      </c>
      <c r="AG19" s="23">
        <v>140.51657596400003</v>
      </c>
      <c r="AH19" s="32">
        <f t="shared" si="41"/>
        <v>134.31839650142857</v>
      </c>
      <c r="AI19" s="17">
        <f t="shared" si="42"/>
        <v>110.69421768700001</v>
      </c>
      <c r="AJ19" s="17">
        <f t="shared" si="43"/>
        <v>159.35963718900001</v>
      </c>
      <c r="AK19" s="18">
        <f t="shared" si="44"/>
        <v>9.6391613567202796</v>
      </c>
      <c r="AL19" s="18">
        <f t="shared" si="35"/>
        <v>-17.588193002421164</v>
      </c>
      <c r="AM19" s="18">
        <f t="shared" si="36"/>
        <v>18.643195079614514</v>
      </c>
      <c r="AN19" s="18">
        <f t="shared" si="37"/>
        <v>36.231388082035679</v>
      </c>
      <c r="AO19" s="11">
        <v>18</v>
      </c>
      <c r="AP19" s="34">
        <f t="shared" si="8"/>
        <v>131.26350056675</v>
      </c>
      <c r="AQ19" s="17">
        <f t="shared" si="9"/>
        <v>110.69421768700001</v>
      </c>
      <c r="AR19" s="17">
        <f t="shared" si="10"/>
        <v>159.35963718900001</v>
      </c>
      <c r="AS19" s="18">
        <f t="shared" si="11"/>
        <v>11.681598821132329</v>
      </c>
      <c r="AT19" s="18">
        <f t="shared" si="38"/>
        <v>-15.670222713045902</v>
      </c>
      <c r="AU19" s="18">
        <f t="shared" si="39"/>
        <v>21.404378597965689</v>
      </c>
      <c r="AV19" s="18">
        <f t="shared" si="40"/>
        <v>37.074601311011591</v>
      </c>
      <c r="AW19" s="9">
        <f t="shared" si="33"/>
        <v>54.323659534303118</v>
      </c>
      <c r="AX19" s="43">
        <f t="shared" si="34"/>
        <v>0.70605370124684663</v>
      </c>
      <c r="AY19" s="43"/>
      <c r="AZ19" s="43"/>
      <c r="BA19" s="43"/>
      <c r="BB19" s="43"/>
      <c r="BC19" s="11">
        <v>18</v>
      </c>
      <c r="BD19" s="41">
        <v>1.4308390022569446E-3</v>
      </c>
      <c r="BE19" s="41">
        <v>1.8444402452430556E-3</v>
      </c>
      <c r="BF19" s="41">
        <v>1.5159110712152778E-3</v>
      </c>
      <c r="BG19" s="41">
        <v>1.2811830750810186E-3</v>
      </c>
      <c r="BH19" s="41">
        <v>1.5957351767939818E-3</v>
      </c>
      <c r="BI19" s="41">
        <v>1.5484502288541666E-3</v>
      </c>
      <c r="BJ19" s="41">
        <v>1.6073318216087962E-3</v>
      </c>
      <c r="BK19" s="41">
        <v>1.330137209201389E-3</v>
      </c>
      <c r="BL19" s="41">
        <v>1.5192534787818286E-3</v>
      </c>
      <c r="BY19" s="11">
        <v>18</v>
      </c>
      <c r="BZ19" s="43">
        <v>3.9747685516525881</v>
      </c>
      <c r="CA19" s="43">
        <v>5.2758357339225634</v>
      </c>
      <c r="CB19" s="43">
        <v>4.4138100965883025</v>
      </c>
      <c r="CC19" s="43">
        <v>3.810892916525995</v>
      </c>
      <c r="CD19" s="43">
        <v>4.0885587936031964</v>
      </c>
      <c r="CE19" s="43">
        <v>4.0853059585774165</v>
      </c>
      <c r="CF19" s="43">
        <v>4.2940164945488428</v>
      </c>
      <c r="CG19" s="43">
        <v>4.1991459333057444</v>
      </c>
      <c r="CH19" s="13">
        <v>4.2677918098405803</v>
      </c>
      <c r="CJ19" s="11">
        <v>18</v>
      </c>
      <c r="CK19" s="9">
        <f t="shared" si="12"/>
        <v>-7.6390107717499944</v>
      </c>
      <c r="CL19" s="9">
        <f t="shared" si="13"/>
        <v>28.096136622250015</v>
      </c>
      <c r="CM19" s="9">
        <f t="shared" si="14"/>
        <v>-0.2887840137499893</v>
      </c>
      <c r="CN19" s="9">
        <f t="shared" si="15"/>
        <v>-20.569282879749991</v>
      </c>
      <c r="CO19" s="9">
        <f t="shared" si="16"/>
        <v>6.6080187082500288</v>
      </c>
      <c r="CP19" s="9">
        <f t="shared" si="17"/>
        <v>2.5225992062499927</v>
      </c>
      <c r="CQ19" s="9">
        <f t="shared" si="18"/>
        <v>7.6099688202500033</v>
      </c>
      <c r="CR19" s="9">
        <f t="shared" si="19"/>
        <v>-16.339645691749993</v>
      </c>
      <c r="CS19" s="9"/>
    </row>
    <row r="20" spans="1:97" x14ac:dyDescent="0.3">
      <c r="A20" s="11">
        <v>19</v>
      </c>
      <c r="B20" s="3">
        <f t="shared" si="20"/>
        <v>8.2933690200231471E-4</v>
      </c>
      <c r="C20" s="3">
        <f t="shared" si="21"/>
        <v>6.8906732253472226E-4</v>
      </c>
      <c r="D20" s="3">
        <f t="shared" si="22"/>
        <v>8.9052758487268512E-4</v>
      </c>
      <c r="E20" s="3">
        <f t="shared" si="23"/>
        <v>7.4726321372685194E-4</v>
      </c>
      <c r="F20" s="3">
        <f t="shared" si="24"/>
        <v>6.8493561921296293E-4</v>
      </c>
      <c r="G20" s="3">
        <f t="shared" si="25"/>
        <v>7.9835069444444452E-4</v>
      </c>
      <c r="H20" s="3">
        <f t="shared" si="26"/>
        <v>7.6620563271990745E-4</v>
      </c>
      <c r="I20" s="3">
        <f t="shared" si="27"/>
        <v>7.4127772954861101E-4</v>
      </c>
      <c r="J20" s="45">
        <f t="shared" si="28"/>
        <v>7.6837058738281252E-4</v>
      </c>
      <c r="K20" s="3">
        <f t="shared" si="29"/>
        <v>6.8493561921296293E-4</v>
      </c>
      <c r="L20" s="3">
        <f t="shared" si="30"/>
        <v>8.9052758487268512E-4</v>
      </c>
      <c r="M20" s="43" t="s">
        <v>83</v>
      </c>
      <c r="N20" s="2" t="s">
        <v>84</v>
      </c>
      <c r="O20" s="13">
        <f t="shared" si="31"/>
        <v>9.0666123049612537</v>
      </c>
      <c r="P20" s="13">
        <f t="shared" si="31"/>
        <v>-10.85868844277887</v>
      </c>
      <c r="Q20" s="13">
        <f t="shared" si="31"/>
        <v>15.898187605795528</v>
      </c>
      <c r="R20" s="13">
        <f t="shared" si="31"/>
        <v>26.756876048574398</v>
      </c>
      <c r="S20" s="11">
        <v>19</v>
      </c>
      <c r="T20" s="23">
        <v>66.954666666999998</v>
      </c>
      <c r="U20" s="23">
        <v>71.654708332999988</v>
      </c>
      <c r="V20" s="23">
        <v>58.076812499999996</v>
      </c>
      <c r="W20" s="23">
        <v>59.535416667</v>
      </c>
      <c r="X20" s="23">
        <v>76.941583332999997</v>
      </c>
      <c r="Y20" s="23">
        <v>64.563541666000006</v>
      </c>
      <c r="Z20" s="23">
        <v>59.178437499999994</v>
      </c>
      <c r="AA20" s="23">
        <v>68.977500000000006</v>
      </c>
      <c r="AB20" s="23">
        <v>64.293395833000005</v>
      </c>
      <c r="AC20" s="23">
        <v>66.200166667000005</v>
      </c>
      <c r="AD20" s="23">
        <v>62.115250000000003</v>
      </c>
      <c r="AE20" s="23">
        <v>64.046395832999991</v>
      </c>
      <c r="AF20" s="23">
        <v>63.071999999999996</v>
      </c>
      <c r="AG20" s="23">
        <v>63.815999999999995</v>
      </c>
      <c r="AH20" s="32">
        <f t="shared" si="41"/>
        <v>64.958991071357133</v>
      </c>
      <c r="AI20" s="17">
        <f t="shared" si="42"/>
        <v>58.076812499999996</v>
      </c>
      <c r="AJ20" s="17">
        <f t="shared" si="43"/>
        <v>76.941583332999997</v>
      </c>
      <c r="AK20" s="18">
        <f t="shared" si="44"/>
        <v>7.8108042523992491</v>
      </c>
      <c r="AL20" s="18">
        <f t="shared" si="35"/>
        <v>-10.594651268208736</v>
      </c>
      <c r="AM20" s="18">
        <f t="shared" si="36"/>
        <v>18.446395278030181</v>
      </c>
      <c r="AN20" s="18">
        <f t="shared" si="37"/>
        <v>29.041046546238917</v>
      </c>
      <c r="AO20" s="11">
        <v>19</v>
      </c>
      <c r="AP20" s="34">
        <f t="shared" si="8"/>
        <v>66.387218749875004</v>
      </c>
      <c r="AQ20" s="17">
        <f t="shared" si="9"/>
        <v>59.178437499999994</v>
      </c>
      <c r="AR20" s="17">
        <f t="shared" si="10"/>
        <v>76.941583332999997</v>
      </c>
      <c r="AS20" s="18">
        <f t="shared" si="11"/>
        <v>9.0666123049612537</v>
      </c>
      <c r="AT20" s="18">
        <f t="shared" si="38"/>
        <v>-10.85868844277887</v>
      </c>
      <c r="AU20" s="18">
        <f t="shared" si="39"/>
        <v>15.898187605795528</v>
      </c>
      <c r="AV20" s="18">
        <f t="shared" si="40"/>
        <v>26.756876048574398</v>
      </c>
      <c r="AW20" s="9">
        <f t="shared" si="33"/>
        <v>-10.552622282571875</v>
      </c>
      <c r="AX20" s="43">
        <f t="shared" si="34"/>
        <v>-0.13715419918948948</v>
      </c>
      <c r="AY20" s="43"/>
      <c r="AZ20" s="43"/>
      <c r="BA20" s="43"/>
      <c r="BB20" s="43"/>
      <c r="BC20" s="11">
        <v>19</v>
      </c>
      <c r="BD20" s="41">
        <v>8.2933690200231471E-4</v>
      </c>
      <c r="BE20" s="41">
        <v>6.8906732253472226E-4</v>
      </c>
      <c r="BF20" s="41">
        <v>8.9052758487268512E-4</v>
      </c>
      <c r="BG20" s="41">
        <v>7.4726321372685194E-4</v>
      </c>
      <c r="BH20" s="41">
        <v>6.8493561921296293E-4</v>
      </c>
      <c r="BI20" s="41">
        <v>7.9835069444444452E-4</v>
      </c>
      <c r="BJ20" s="41">
        <v>7.6620563271990745E-4</v>
      </c>
      <c r="BK20" s="41">
        <v>7.4127772954861101E-4</v>
      </c>
      <c r="BL20" s="41">
        <v>7.6837058738281252E-4</v>
      </c>
      <c r="BY20" s="11">
        <v>19</v>
      </c>
      <c r="BZ20" s="43">
        <v>2.3038386789877472</v>
      </c>
      <c r="CA20" s="43">
        <v>1.9710077421499588</v>
      </c>
      <c r="CB20" s="43">
        <v>2.5929091224661014</v>
      </c>
      <c r="CC20" s="43">
        <v>2.2227425130417271</v>
      </c>
      <c r="CD20" s="43">
        <v>1.7549275028275926</v>
      </c>
      <c r="CE20" s="43">
        <v>2.106303960096787</v>
      </c>
      <c r="CF20" s="43">
        <v>2.0469324260764141</v>
      </c>
      <c r="CG20" s="43">
        <v>2.3401596030480514</v>
      </c>
      <c r="CH20" s="13">
        <v>2.1673526935867975</v>
      </c>
      <c r="CJ20" s="11">
        <v>19</v>
      </c>
      <c r="CK20" s="9">
        <f t="shared" si="12"/>
        <v>5.2674895831249842</v>
      </c>
      <c r="CL20" s="9">
        <f t="shared" si="13"/>
        <v>-6.8518020828750039</v>
      </c>
      <c r="CM20" s="9">
        <f t="shared" si="14"/>
        <v>10.554364583124993</v>
      </c>
      <c r="CN20" s="9">
        <f t="shared" si="15"/>
        <v>-1.8236770838749976</v>
      </c>
      <c r="CO20" s="9">
        <f t="shared" si="16"/>
        <v>-7.2087812498750097</v>
      </c>
      <c r="CP20" s="9">
        <f t="shared" si="17"/>
        <v>2.5902812501250025</v>
      </c>
      <c r="CQ20" s="9">
        <f t="shared" si="18"/>
        <v>-0.18705208287499886</v>
      </c>
      <c r="CR20" s="9">
        <f t="shared" si="19"/>
        <v>-2.3408229168750125</v>
      </c>
      <c r="CS20" s="9"/>
    </row>
    <row r="21" spans="1:97" x14ac:dyDescent="0.3">
      <c r="A21" s="11">
        <v>20</v>
      </c>
      <c r="B21" s="3">
        <f t="shared" si="20"/>
        <v>4.8685279667361114E-3</v>
      </c>
      <c r="C21" s="3">
        <f t="shared" si="21"/>
        <v>3.7931151318518516E-3</v>
      </c>
      <c r="D21" s="3">
        <f t="shared" si="22"/>
        <v>3.4388175023148154E-3</v>
      </c>
      <c r="E21" s="3">
        <f t="shared" si="23"/>
        <v>3.664014865196759E-3</v>
      </c>
      <c r="F21" s="3">
        <f t="shared" si="24"/>
        <v>4.9479465860416665E-3</v>
      </c>
      <c r="G21" s="3">
        <f t="shared" si="25"/>
        <v>5.0612213403935184E-3</v>
      </c>
      <c r="H21" s="3">
        <f t="shared" si="26"/>
        <v>5.0972479423842592E-3</v>
      </c>
      <c r="I21" s="3">
        <f t="shared" si="27"/>
        <v>3.6122525090277781E-3</v>
      </c>
      <c r="J21" s="45">
        <f t="shared" si="28"/>
        <v>4.3103929804933459E-3</v>
      </c>
      <c r="K21" s="3">
        <f t="shared" si="29"/>
        <v>3.4388175023148154E-3</v>
      </c>
      <c r="L21" s="3">
        <f t="shared" si="30"/>
        <v>5.0972479423842592E-3</v>
      </c>
      <c r="M21" s="43" t="s">
        <v>84</v>
      </c>
      <c r="N21" s="2" t="s">
        <v>82</v>
      </c>
      <c r="O21" s="13">
        <f t="shared" si="31"/>
        <v>17.168028097142983</v>
      </c>
      <c r="P21" s="13">
        <f t="shared" si="31"/>
        <v>-20.22032520289541</v>
      </c>
      <c r="Q21" s="13">
        <f t="shared" si="31"/>
        <v>18.254831182488914</v>
      </c>
      <c r="R21" s="13">
        <f t="shared" si="31"/>
        <v>38.475156385384324</v>
      </c>
      <c r="S21" s="11">
        <v>20</v>
      </c>
      <c r="T21" s="23">
        <v>465.68213151999998</v>
      </c>
      <c r="U21" s="23">
        <v>420.64081632600005</v>
      </c>
      <c r="V21" s="23">
        <v>278.71793650800004</v>
      </c>
      <c r="W21" s="23">
        <v>327.725147392</v>
      </c>
      <c r="X21" s="23">
        <v>297.11383220000005</v>
      </c>
      <c r="Y21" s="23">
        <v>316.570884353</v>
      </c>
      <c r="Z21" s="23">
        <v>427.50258503399999</v>
      </c>
      <c r="AA21" s="23">
        <v>437.28952380999999</v>
      </c>
      <c r="AB21" s="23">
        <v>410.24417233600002</v>
      </c>
      <c r="AC21" s="23">
        <v>440.40222222199998</v>
      </c>
      <c r="AD21" s="23">
        <v>416.97471655300001</v>
      </c>
      <c r="AE21" s="23">
        <v>312.09861678000004</v>
      </c>
      <c r="AF21" s="23">
        <v>430.77201814</v>
      </c>
      <c r="AG21" s="23">
        <v>441.70192743699999</v>
      </c>
      <c r="AH21" s="32">
        <f t="shared" si="41"/>
        <v>387.38832361507139</v>
      </c>
      <c r="AI21" s="17">
        <f t="shared" si="42"/>
        <v>278.71793650800004</v>
      </c>
      <c r="AJ21" s="17">
        <f t="shared" si="43"/>
        <v>465.68213151999998</v>
      </c>
      <c r="AK21" s="18">
        <f t="shared" si="44"/>
        <v>16.725842215319371</v>
      </c>
      <c r="AL21" s="18">
        <f t="shared" si="35"/>
        <v>-28.052055387981113</v>
      </c>
      <c r="AM21" s="18">
        <f t="shared" si="36"/>
        <v>20.210678312216061</v>
      </c>
      <c r="AN21" s="18">
        <f t="shared" si="37"/>
        <v>48.262733700197174</v>
      </c>
      <c r="AO21" s="11">
        <v>20</v>
      </c>
      <c r="AP21" s="34">
        <f t="shared" si="8"/>
        <v>372.41795351462508</v>
      </c>
      <c r="AQ21" s="17">
        <f t="shared" si="9"/>
        <v>297.11383220000005</v>
      </c>
      <c r="AR21" s="17">
        <f t="shared" si="10"/>
        <v>440.40222222199998</v>
      </c>
      <c r="AS21" s="18">
        <f t="shared" si="11"/>
        <v>17.168028097142983</v>
      </c>
      <c r="AT21" s="18">
        <f t="shared" si="38"/>
        <v>-20.22032520289541</v>
      </c>
      <c r="AU21" s="18">
        <f t="shared" si="39"/>
        <v>18.254831182488914</v>
      </c>
      <c r="AV21" s="18">
        <f t="shared" si="40"/>
        <v>38.475156385384324</v>
      </c>
      <c r="AW21" s="9">
        <f t="shared" si="33"/>
        <v>295.47811248217818</v>
      </c>
      <c r="AX21" s="43">
        <f t="shared" si="34"/>
        <v>3.8403785154374037</v>
      </c>
      <c r="AY21" s="43"/>
      <c r="AZ21" s="43"/>
      <c r="BA21" s="43"/>
      <c r="BB21" s="43"/>
      <c r="BC21" s="11">
        <v>20</v>
      </c>
      <c r="BD21" s="41">
        <v>4.8685279667361114E-3</v>
      </c>
      <c r="BE21" s="41">
        <v>3.7931151318518516E-3</v>
      </c>
      <c r="BF21" s="41">
        <v>3.4388175023148154E-3</v>
      </c>
      <c r="BG21" s="41">
        <v>3.664014865196759E-3</v>
      </c>
      <c r="BH21" s="41">
        <v>4.9479465860416665E-3</v>
      </c>
      <c r="BI21" s="41">
        <v>5.0612213403935184E-3</v>
      </c>
      <c r="BJ21" s="41">
        <v>5.0972479423842592E-3</v>
      </c>
      <c r="BK21" s="41">
        <v>3.6122525090277781E-3</v>
      </c>
      <c r="BL21" s="41">
        <v>4.3103929804933459E-3</v>
      </c>
      <c r="BY21" s="11">
        <v>20</v>
      </c>
      <c r="BZ21" s="43">
        <v>13.524422960584623</v>
      </c>
      <c r="CA21" s="43">
        <v>10.84982417138121</v>
      </c>
      <c r="CB21" s="43">
        <v>10.012650280252618</v>
      </c>
      <c r="CC21" s="43">
        <v>10.898651853437327</v>
      </c>
      <c r="CD21" s="43">
        <v>12.67752370119705</v>
      </c>
      <c r="CE21" s="43">
        <v>13.353117403643816</v>
      </c>
      <c r="CF21" s="43">
        <v>13.617391534932437</v>
      </c>
      <c r="CG21" s="43">
        <v>11.403617106888184</v>
      </c>
      <c r="CH21" s="13">
        <v>12.042149876539657</v>
      </c>
      <c r="CJ21" s="11">
        <v>20</v>
      </c>
      <c r="CK21" s="9">
        <f t="shared" si="12"/>
        <v>48.222862811374966</v>
      </c>
      <c r="CL21" s="9">
        <f t="shared" si="13"/>
        <v>-44.692806122625086</v>
      </c>
      <c r="CM21" s="9">
        <f t="shared" si="14"/>
        <v>-75.304121314625036</v>
      </c>
      <c r="CN21" s="9">
        <f t="shared" si="15"/>
        <v>-55.847069161625086</v>
      </c>
      <c r="CO21" s="9">
        <f t="shared" si="16"/>
        <v>55.084631519374909</v>
      </c>
      <c r="CP21" s="9">
        <f t="shared" si="17"/>
        <v>64.871570295374909</v>
      </c>
      <c r="CQ21" s="9">
        <f t="shared" si="18"/>
        <v>67.984268707374895</v>
      </c>
      <c r="CR21" s="9">
        <f t="shared" si="19"/>
        <v>-60.31933673462504</v>
      </c>
      <c r="CS21" s="9"/>
    </row>
    <row r="22" spans="1:97" x14ac:dyDescent="0.3">
      <c r="A22" s="11">
        <v>21</v>
      </c>
      <c r="B22" s="3">
        <f t="shared" si="20"/>
        <v>4.604497354513889E-4</v>
      </c>
      <c r="C22" s="3">
        <f t="shared" si="21"/>
        <v>3.6933054086805549E-4</v>
      </c>
      <c r="D22" s="3">
        <f t="shared" si="22"/>
        <v>4.7220726253472225E-4</v>
      </c>
      <c r="E22" s="3">
        <f t="shared" si="23"/>
        <v>4.3307140756944438E-4</v>
      </c>
      <c r="F22" s="3">
        <f t="shared" si="24"/>
        <v>4.6574467749999998E-4</v>
      </c>
      <c r="G22" s="3">
        <f t="shared" si="25"/>
        <v>4.9775578442129626E-4</v>
      </c>
      <c r="H22" s="3">
        <f t="shared" si="26"/>
        <v>4.2924828881944435E-4</v>
      </c>
      <c r="I22" s="3">
        <f t="shared" si="27"/>
        <v>3.6025867137731476E-4</v>
      </c>
      <c r="J22" s="45">
        <f t="shared" si="28"/>
        <v>4.3600829606770826E-4</v>
      </c>
      <c r="K22" s="3">
        <f t="shared" si="29"/>
        <v>3.6025867137731476E-4</v>
      </c>
      <c r="L22" s="3">
        <f t="shared" si="30"/>
        <v>4.9775578442129626E-4</v>
      </c>
      <c r="M22" s="43" t="s">
        <v>80</v>
      </c>
      <c r="N22" s="2" t="s">
        <v>86</v>
      </c>
      <c r="O22" s="13">
        <f t="shared" si="31"/>
        <v>11.250349717295038</v>
      </c>
      <c r="P22" s="13">
        <f t="shared" si="31"/>
        <v>-17.373436554663684</v>
      </c>
      <c r="Q22" s="13">
        <f t="shared" si="31"/>
        <v>14.161998501055862</v>
      </c>
      <c r="R22" s="13">
        <f t="shared" si="31"/>
        <v>31.535435055719546</v>
      </c>
      <c r="S22" s="11">
        <v>21</v>
      </c>
      <c r="T22" s="23">
        <v>40.444489795999999</v>
      </c>
      <c r="U22" s="23">
        <v>39.782857143000001</v>
      </c>
      <c r="V22" s="23">
        <v>33.626530612000003</v>
      </c>
      <c r="W22" s="23">
        <v>31.910158730999996</v>
      </c>
      <c r="X22" s="23">
        <v>40.798707483000001</v>
      </c>
      <c r="Y22" s="23">
        <v>37.417369613999995</v>
      </c>
      <c r="Z22" s="23">
        <v>40.240340136</v>
      </c>
      <c r="AA22" s="23">
        <v>43.006099773999999</v>
      </c>
      <c r="AB22" s="23">
        <v>40.816326531000001</v>
      </c>
      <c r="AC22" s="23">
        <v>37.087052153999991</v>
      </c>
      <c r="AD22" s="23">
        <v>35.146122449000003</v>
      </c>
      <c r="AE22" s="23">
        <v>31.126349206999997</v>
      </c>
      <c r="AF22" s="23">
        <v>35.356734694000004</v>
      </c>
      <c r="AG22" s="23">
        <v>34.810385487000005</v>
      </c>
      <c r="AH22" s="32">
        <f t="shared" si="41"/>
        <v>37.254965986499997</v>
      </c>
      <c r="AI22" s="17">
        <f t="shared" si="42"/>
        <v>31.126349206999997</v>
      </c>
      <c r="AJ22" s="17">
        <f t="shared" si="43"/>
        <v>43.006099773999999</v>
      </c>
      <c r="AK22" s="18">
        <f t="shared" si="44"/>
        <v>9.9091081881387613</v>
      </c>
      <c r="AL22" s="18">
        <f t="shared" si="35"/>
        <v>-16.450469399759527</v>
      </c>
      <c r="AM22" s="18">
        <f t="shared" si="36"/>
        <v>15.437227320470598</v>
      </c>
      <c r="AN22" s="18">
        <f t="shared" si="37"/>
        <v>31.887696720230124</v>
      </c>
      <c r="AO22" s="11">
        <v>21</v>
      </c>
      <c r="AP22" s="34">
        <f t="shared" si="8"/>
        <v>37.671116780249996</v>
      </c>
      <c r="AQ22" s="17">
        <f t="shared" si="9"/>
        <v>31.126349206999997</v>
      </c>
      <c r="AR22" s="17">
        <f t="shared" si="10"/>
        <v>43.006099773999999</v>
      </c>
      <c r="AS22" s="18">
        <f t="shared" si="11"/>
        <v>11.250349717295038</v>
      </c>
      <c r="AT22" s="18">
        <f t="shared" si="38"/>
        <v>-17.373436554663684</v>
      </c>
      <c r="AU22" s="18">
        <f t="shared" si="39"/>
        <v>14.161998501055862</v>
      </c>
      <c r="AV22" s="18">
        <f t="shared" si="40"/>
        <v>31.535435055719546</v>
      </c>
      <c r="AW22" s="9">
        <f t="shared" si="33"/>
        <v>-39.268724252196883</v>
      </c>
      <c r="AX22" s="43">
        <f t="shared" si="34"/>
        <v>-0.51038218594234652</v>
      </c>
      <c r="AY22" s="43"/>
      <c r="AZ22" s="43"/>
      <c r="BA22" s="43"/>
      <c r="BB22" s="43"/>
      <c r="BC22" s="11">
        <v>21</v>
      </c>
      <c r="BD22" s="41">
        <v>4.604497354513889E-4</v>
      </c>
      <c r="BE22" s="41">
        <v>3.6933054086805549E-4</v>
      </c>
      <c r="BF22" s="41">
        <v>4.7220726253472225E-4</v>
      </c>
      <c r="BG22" s="41">
        <v>4.3307140756944438E-4</v>
      </c>
      <c r="BH22" s="41">
        <v>4.6574467749999998E-4</v>
      </c>
      <c r="BI22" s="41">
        <v>4.9775578442129626E-4</v>
      </c>
      <c r="BJ22" s="41">
        <v>4.2924828881944435E-4</v>
      </c>
      <c r="BK22" s="41">
        <v>3.6025867137731476E-4</v>
      </c>
      <c r="BL22" s="41">
        <v>4.3600829606770826E-4</v>
      </c>
      <c r="BY22" s="11">
        <v>21</v>
      </c>
      <c r="BZ22" s="43">
        <v>1.2790964778022438</v>
      </c>
      <c r="CA22" s="43">
        <v>1.0564328501105023</v>
      </c>
      <c r="CB22" s="43">
        <v>1.3749046514893444</v>
      </c>
      <c r="CC22" s="43">
        <v>1.2881755867341376</v>
      </c>
      <c r="CD22" s="43">
        <v>1.1933211252460567</v>
      </c>
      <c r="CE22" s="43">
        <v>1.3132386395896305</v>
      </c>
      <c r="CF22" s="43">
        <v>1.146744690590821</v>
      </c>
      <c r="CG22" s="43">
        <v>1.1373102897861571</v>
      </c>
      <c r="CH22" s="13">
        <v>1.2236530389186115</v>
      </c>
      <c r="CJ22" s="11">
        <v>21</v>
      </c>
      <c r="CK22" s="9">
        <f t="shared" si="12"/>
        <v>2.1117403627500053</v>
      </c>
      <c r="CL22" s="9">
        <f t="shared" si="13"/>
        <v>-5.7609580492500001</v>
      </c>
      <c r="CM22" s="9">
        <f t="shared" si="14"/>
        <v>3.1275907027500054</v>
      </c>
      <c r="CN22" s="9">
        <f t="shared" si="15"/>
        <v>-0.25374716625000104</v>
      </c>
      <c r="CO22" s="9">
        <f t="shared" si="16"/>
        <v>2.5692233557500046</v>
      </c>
      <c r="CP22" s="9">
        <f t="shared" si="17"/>
        <v>5.3349829937500033</v>
      </c>
      <c r="CQ22" s="9">
        <f t="shared" si="18"/>
        <v>-0.58406462625000444</v>
      </c>
      <c r="CR22" s="9">
        <f t="shared" si="19"/>
        <v>-6.5447675732499988</v>
      </c>
      <c r="CS22" s="9"/>
    </row>
    <row r="23" spans="1:97" x14ac:dyDescent="0.3">
      <c r="A23" s="11">
        <v>22</v>
      </c>
      <c r="B23" s="3">
        <f t="shared" si="20"/>
        <v>2.3268140589120369E-4</v>
      </c>
      <c r="C23" s="3">
        <f t="shared" si="21"/>
        <v>1.8109252960648149E-4</v>
      </c>
      <c r="D23" s="3">
        <f t="shared" si="22"/>
        <v>2.3489412740740741E-4</v>
      </c>
      <c r="E23" s="3">
        <f t="shared" si="23"/>
        <v>2.4371876836805557E-4</v>
      </c>
      <c r="F23" s="3">
        <f t="shared" si="24"/>
        <v>2.6244357311342592E-4</v>
      </c>
      <c r="G23" s="3">
        <f t="shared" si="25"/>
        <v>3.4104360879629633E-4</v>
      </c>
      <c r="H23" s="3">
        <f t="shared" si="26"/>
        <v>3.006440539236111E-4</v>
      </c>
      <c r="I23" s="3">
        <f t="shared" si="27"/>
        <v>1.8772465775462963E-4</v>
      </c>
      <c r="J23" s="45">
        <f t="shared" si="28"/>
        <v>2.4803034060763893E-4</v>
      </c>
      <c r="K23" s="3">
        <f t="shared" si="29"/>
        <v>1.8109252960648149E-4</v>
      </c>
      <c r="L23" s="3">
        <f t="shared" si="30"/>
        <v>3.4104360879629633E-4</v>
      </c>
      <c r="M23" s="43" t="s">
        <v>114</v>
      </c>
      <c r="N23" s="2" t="s">
        <v>86</v>
      </c>
      <c r="O23" s="13">
        <f t="shared" si="31"/>
        <v>21.642943148719159</v>
      </c>
      <c r="P23" s="13">
        <f t="shared" si="31"/>
        <v>-26.987751110275198</v>
      </c>
      <c r="Q23" s="13">
        <f t="shared" si="31"/>
        <v>37.500762189330601</v>
      </c>
      <c r="R23" s="13">
        <f t="shared" si="31"/>
        <v>64.488513299605799</v>
      </c>
      <c r="S23" s="11">
        <v>22</v>
      </c>
      <c r="T23" s="23">
        <v>18.986190476000001</v>
      </c>
      <c r="U23" s="23">
        <v>20.103673469</v>
      </c>
      <c r="V23" s="23">
        <v>21.217528344000002</v>
      </c>
      <c r="W23" s="23">
        <v>15.646394558000001</v>
      </c>
      <c r="X23" s="23">
        <v>20.294852607999999</v>
      </c>
      <c r="Y23" s="23">
        <v>21.057301587000001</v>
      </c>
      <c r="Z23" s="23">
        <v>22.675124716999999</v>
      </c>
      <c r="AA23" s="23">
        <v>29.466167800000001</v>
      </c>
      <c r="AB23" s="23">
        <v>21.120340135999999</v>
      </c>
      <c r="AC23" s="23">
        <v>25.975646259000001</v>
      </c>
      <c r="AD23" s="23">
        <v>25.325396824999999</v>
      </c>
      <c r="AE23" s="23">
        <v>16.21941043</v>
      </c>
      <c r="AF23" s="23">
        <v>26.305850339999999</v>
      </c>
      <c r="AG23" s="23">
        <v>27.230385487</v>
      </c>
      <c r="AH23" s="32">
        <f t="shared" si="41"/>
        <v>22.258875931142853</v>
      </c>
      <c r="AI23" s="17">
        <f t="shared" si="42"/>
        <v>15.646394558000001</v>
      </c>
      <c r="AJ23" s="17">
        <f t="shared" si="43"/>
        <v>29.466167800000001</v>
      </c>
      <c r="AK23" s="18">
        <f t="shared" si="44"/>
        <v>18.467491947103522</v>
      </c>
      <c r="AL23" s="18">
        <f t="shared" si="35"/>
        <v>-29.707166676333344</v>
      </c>
      <c r="AM23" s="18">
        <f t="shared" si="36"/>
        <v>32.379406269897373</v>
      </c>
      <c r="AN23" s="18">
        <f t="shared" si="37"/>
        <v>62.086572946230717</v>
      </c>
      <c r="AO23" s="11">
        <v>22</v>
      </c>
      <c r="AP23" s="34">
        <f t="shared" si="8"/>
        <v>21.429821428500002</v>
      </c>
      <c r="AQ23" s="17">
        <f t="shared" si="9"/>
        <v>15.646394558000001</v>
      </c>
      <c r="AR23" s="17">
        <f t="shared" si="10"/>
        <v>29.466167800000001</v>
      </c>
      <c r="AS23" s="18">
        <f t="shared" si="11"/>
        <v>21.642943148719159</v>
      </c>
      <c r="AT23" s="18">
        <f t="shared" si="38"/>
        <v>-26.987751110275198</v>
      </c>
      <c r="AU23" s="18">
        <f t="shared" si="39"/>
        <v>37.500762189330601</v>
      </c>
      <c r="AV23" s="18">
        <f t="shared" si="40"/>
        <v>64.488513299605799</v>
      </c>
      <c r="AW23" s="9">
        <f t="shared" si="33"/>
        <v>-55.510019603946873</v>
      </c>
      <c r="AX23" s="43">
        <f t="shared" si="34"/>
        <v>-0.72147302176693251</v>
      </c>
      <c r="AY23" s="43"/>
      <c r="AZ23" s="43"/>
      <c r="BA23" s="43"/>
      <c r="BB23" s="43"/>
      <c r="BC23" s="11">
        <v>22</v>
      </c>
      <c r="BD23" s="41">
        <v>2.3268140589120369E-4</v>
      </c>
      <c r="BE23" s="41">
        <v>1.8109252960648149E-4</v>
      </c>
      <c r="BF23" s="41">
        <v>2.3489412740740741E-4</v>
      </c>
      <c r="BG23" s="41">
        <v>2.4371876836805557E-4</v>
      </c>
      <c r="BH23" s="41">
        <v>2.6244357311342592E-4</v>
      </c>
      <c r="BI23" s="41">
        <v>3.4104360879629633E-4</v>
      </c>
      <c r="BJ23" s="41">
        <v>3.006440539236111E-4</v>
      </c>
      <c r="BK23" s="41">
        <v>1.8772465775462963E-4</v>
      </c>
      <c r="BL23" s="41">
        <v>2.4803034060763893E-4</v>
      </c>
      <c r="BY23" s="11">
        <v>22</v>
      </c>
      <c r="BZ23" s="43">
        <v>0.64637232646848553</v>
      </c>
      <c r="CA23" s="43">
        <v>0.51799695940727131</v>
      </c>
      <c r="CB23" s="43">
        <v>0.68393066774619438</v>
      </c>
      <c r="CC23" s="43">
        <v>0.72494411303359496</v>
      </c>
      <c r="CD23" s="43">
        <v>0.67242735153169653</v>
      </c>
      <c r="CE23" s="43">
        <v>0.89978189882231796</v>
      </c>
      <c r="CF23" s="43">
        <v>0.80317611409190615</v>
      </c>
      <c r="CG23" s="43">
        <v>0.59263302141953378</v>
      </c>
      <c r="CH23" s="13">
        <v>0.6926578065651251</v>
      </c>
      <c r="CJ23" s="11">
        <v>22</v>
      </c>
      <c r="CK23" s="9">
        <f t="shared" si="12"/>
        <v>-1.3261479595000019</v>
      </c>
      <c r="CL23" s="9">
        <f t="shared" si="13"/>
        <v>-5.7834268705000014</v>
      </c>
      <c r="CM23" s="9">
        <f t="shared" si="14"/>
        <v>-1.1349688205000028</v>
      </c>
      <c r="CN23" s="9">
        <f t="shared" si="15"/>
        <v>-0.37251984150000084</v>
      </c>
      <c r="CO23" s="9">
        <f t="shared" si="16"/>
        <v>1.2453032884999971</v>
      </c>
      <c r="CP23" s="9">
        <f t="shared" si="17"/>
        <v>8.0363463714999988</v>
      </c>
      <c r="CQ23" s="9">
        <f t="shared" si="18"/>
        <v>4.5458248304999991</v>
      </c>
      <c r="CR23" s="9">
        <f t="shared" si="19"/>
        <v>-5.2104109985000022</v>
      </c>
      <c r="CS23" s="9"/>
    </row>
    <row r="24" spans="1:97" x14ac:dyDescent="0.3">
      <c r="A24" s="11">
        <v>23</v>
      </c>
      <c r="B24" s="3">
        <f t="shared" si="20"/>
        <v>6.0226153732638888E-4</v>
      </c>
      <c r="C24" s="3">
        <f t="shared" si="21"/>
        <v>6.7213745065972227E-4</v>
      </c>
      <c r="D24" s="3">
        <f t="shared" si="22"/>
        <v>5.9832792685185184E-4</v>
      </c>
      <c r="E24" s="3">
        <f t="shared" si="23"/>
        <v>6.4804736709490743E-4</v>
      </c>
      <c r="F24" s="3">
        <f t="shared" si="24"/>
        <v>8.3649612622685172E-4</v>
      </c>
      <c r="G24" s="3">
        <f t="shared" si="25"/>
        <v>6.4424813135416663E-4</v>
      </c>
      <c r="H24" s="3">
        <f t="shared" si="26"/>
        <v>5.5247543461805549E-4</v>
      </c>
      <c r="I24" s="3">
        <f t="shared" si="27"/>
        <v>5.5701005711805555E-4</v>
      </c>
      <c r="J24" s="45">
        <f t="shared" si="28"/>
        <v>6.3887550390624996E-4</v>
      </c>
      <c r="K24" s="3">
        <f t="shared" si="29"/>
        <v>5.5247543461805549E-4</v>
      </c>
      <c r="L24" s="3">
        <f t="shared" si="30"/>
        <v>8.3649612622685172E-4</v>
      </c>
      <c r="M24" s="43" t="s">
        <v>103</v>
      </c>
      <c r="N24" s="2" t="s">
        <v>83</v>
      </c>
      <c r="O24" s="13">
        <f t="shared" si="31"/>
        <v>14.177013230396657</v>
      </c>
      <c r="P24" s="13">
        <f t="shared" si="31"/>
        <v>-13.523772434523167</v>
      </c>
      <c r="Q24" s="13">
        <f t="shared" si="31"/>
        <v>30.932571543641615</v>
      </c>
      <c r="R24" s="13">
        <f t="shared" si="31"/>
        <v>44.456343978164782</v>
      </c>
      <c r="S24" s="11">
        <v>23</v>
      </c>
      <c r="T24" s="23">
        <v>60.287346937999999</v>
      </c>
      <c r="U24" s="23">
        <v>52.035396824999999</v>
      </c>
      <c r="V24" s="23">
        <v>57.776757370000006</v>
      </c>
      <c r="W24" s="23">
        <v>58.072675737000004</v>
      </c>
      <c r="X24" s="23">
        <v>51.695532880000002</v>
      </c>
      <c r="Y24" s="23">
        <v>55.991292516999998</v>
      </c>
      <c r="Z24" s="23">
        <v>72.273265305999985</v>
      </c>
      <c r="AA24" s="23">
        <v>55.663038548999999</v>
      </c>
      <c r="AB24" s="23">
        <v>65.055079365000012</v>
      </c>
      <c r="AC24" s="23">
        <v>47.733877550999999</v>
      </c>
      <c r="AD24" s="23">
        <v>46.402176871000002</v>
      </c>
      <c r="AE24" s="23">
        <v>48.125668935</v>
      </c>
      <c r="AF24" s="23">
        <v>45.674512471</v>
      </c>
      <c r="AG24" s="23">
        <v>50.153809523999996</v>
      </c>
      <c r="AH24" s="32">
        <f t="shared" si="41"/>
        <v>54.781459345642865</v>
      </c>
      <c r="AI24" s="17">
        <f t="shared" si="42"/>
        <v>45.674512471</v>
      </c>
      <c r="AJ24" s="17">
        <f t="shared" si="43"/>
        <v>72.273265305999985</v>
      </c>
      <c r="AK24" s="18">
        <f t="shared" si="44"/>
        <v>13.860237203861095</v>
      </c>
      <c r="AL24" s="18">
        <f t="shared" si="35"/>
        <v>-16.624140691803603</v>
      </c>
      <c r="AM24" s="18">
        <f t="shared" si="36"/>
        <v>31.930156971527197</v>
      </c>
      <c r="AN24" s="18">
        <f t="shared" si="37"/>
        <v>48.5542976633308</v>
      </c>
      <c r="AO24" s="11">
        <v>23</v>
      </c>
      <c r="AP24" s="34">
        <f t="shared" si="8"/>
        <v>55.198843537499997</v>
      </c>
      <c r="AQ24" s="17">
        <f t="shared" si="9"/>
        <v>47.733877550999999</v>
      </c>
      <c r="AR24" s="17">
        <f t="shared" si="10"/>
        <v>72.273265305999985</v>
      </c>
      <c r="AS24" s="18">
        <f t="shared" si="11"/>
        <v>14.177013230396657</v>
      </c>
      <c r="AT24" s="18">
        <f t="shared" si="38"/>
        <v>-13.523772434523167</v>
      </c>
      <c r="AU24" s="18">
        <f t="shared" si="39"/>
        <v>30.932571543641615</v>
      </c>
      <c r="AV24" s="18">
        <f t="shared" si="40"/>
        <v>44.456343978164782</v>
      </c>
      <c r="AW24" s="9">
        <f t="shared" si="33"/>
        <v>-21.740997494946882</v>
      </c>
      <c r="AX24" s="43">
        <f t="shared" si="34"/>
        <v>-0.28257138568532164</v>
      </c>
      <c r="AY24" s="43"/>
      <c r="AZ24" s="43"/>
      <c r="BA24" s="43"/>
      <c r="BB24" s="43"/>
      <c r="BC24" s="11">
        <v>23</v>
      </c>
      <c r="BD24" s="41">
        <v>6.0226153732638888E-4</v>
      </c>
      <c r="BE24" s="41">
        <v>6.7213745065972227E-4</v>
      </c>
      <c r="BF24" s="41">
        <v>5.9832792685185184E-4</v>
      </c>
      <c r="BG24" s="41">
        <v>6.4804736709490743E-4</v>
      </c>
      <c r="BH24" s="41">
        <v>8.3649612622685172E-4</v>
      </c>
      <c r="BI24" s="41">
        <v>6.4424813135416663E-4</v>
      </c>
      <c r="BJ24" s="41">
        <v>5.5247543461805549E-4</v>
      </c>
      <c r="BK24" s="41">
        <v>5.5701005711805555E-4</v>
      </c>
      <c r="BL24" s="41">
        <v>6.3887550390624996E-4</v>
      </c>
      <c r="BY24" s="11">
        <v>23</v>
      </c>
      <c r="BZ24" s="43">
        <v>1.673039534607957</v>
      </c>
      <c r="CA24" s="43">
        <v>1.9225815471353922</v>
      </c>
      <c r="CB24" s="43">
        <v>1.7421245182227514</v>
      </c>
      <c r="CC24" s="43">
        <v>1.9276239039288983</v>
      </c>
      <c r="CD24" s="43">
        <v>2.14325261637154</v>
      </c>
      <c r="CE24" s="43">
        <v>1.6997322101667762</v>
      </c>
      <c r="CF24" s="43">
        <v>1.4759482747678516</v>
      </c>
      <c r="CG24" s="43">
        <v>1.7584400315829019</v>
      </c>
      <c r="CH24" s="13">
        <v>1.7928428295980086</v>
      </c>
      <c r="CJ24" s="11">
        <v>23</v>
      </c>
      <c r="CK24" s="9">
        <f t="shared" si="12"/>
        <v>-3.1634467124999972</v>
      </c>
      <c r="CL24" s="9">
        <f t="shared" si="13"/>
        <v>2.8738321995000078</v>
      </c>
      <c r="CM24" s="9">
        <f t="shared" si="14"/>
        <v>-3.5033106574999948</v>
      </c>
      <c r="CN24" s="9">
        <f t="shared" si="15"/>
        <v>0.79244897950000137</v>
      </c>
      <c r="CO24" s="9">
        <f t="shared" si="16"/>
        <v>17.074421768499988</v>
      </c>
      <c r="CP24" s="9">
        <f t="shared" si="17"/>
        <v>0.46419501150000286</v>
      </c>
      <c r="CQ24" s="9">
        <f t="shared" si="18"/>
        <v>-7.4649659864999975</v>
      </c>
      <c r="CR24" s="9">
        <f t="shared" si="19"/>
        <v>-7.0731746024999964</v>
      </c>
      <c r="CS24" s="9"/>
    </row>
    <row r="25" spans="1:97" x14ac:dyDescent="0.3">
      <c r="A25" s="11">
        <v>24</v>
      </c>
      <c r="B25" s="3">
        <f t="shared" si="20"/>
        <v>1.2369530528240742E-3</v>
      </c>
      <c r="C25" s="3">
        <f t="shared" si="21"/>
        <v>9.641565885648147E-4</v>
      </c>
      <c r="D25" s="3">
        <f t="shared" si="22"/>
        <v>1.1204501553703705E-3</v>
      </c>
      <c r="E25" s="3">
        <f t="shared" si="23"/>
        <v>1.0295204501620373E-3</v>
      </c>
      <c r="F25" s="3">
        <f t="shared" si="24"/>
        <v>1.4512828588310184E-3</v>
      </c>
      <c r="G25" s="3">
        <f t="shared" si="25"/>
        <v>1.1595516292939815E-3</v>
      </c>
      <c r="H25" s="3">
        <f t="shared" si="26"/>
        <v>1.224916015787037E-3</v>
      </c>
      <c r="I25" s="3">
        <f t="shared" si="27"/>
        <v>9.2831868858796304E-4</v>
      </c>
      <c r="J25" s="45">
        <f t="shared" si="28"/>
        <v>1.139393679927662E-3</v>
      </c>
      <c r="K25" s="3">
        <f t="shared" si="29"/>
        <v>9.2831868858796304E-4</v>
      </c>
      <c r="L25" s="3">
        <f t="shared" si="30"/>
        <v>1.4512828588310184E-3</v>
      </c>
      <c r="M25" s="43" t="s">
        <v>80</v>
      </c>
      <c r="N25" s="2" t="s">
        <v>83</v>
      </c>
      <c r="O25" s="13">
        <f t="shared" si="31"/>
        <v>14.916704296653108</v>
      </c>
      <c r="P25" s="13">
        <f t="shared" si="31"/>
        <v>-18.525202926621446</v>
      </c>
      <c r="Q25" s="13">
        <f t="shared" si="31"/>
        <v>27.373258637274319</v>
      </c>
      <c r="R25" s="13">
        <f t="shared" si="31"/>
        <v>45.898461563895765</v>
      </c>
      <c r="S25" s="11">
        <v>24</v>
      </c>
      <c r="T25" s="23">
        <v>100.254421769</v>
      </c>
      <c r="U25" s="23">
        <v>106.87274376400001</v>
      </c>
      <c r="V25" s="23">
        <v>81.676893424000014</v>
      </c>
      <c r="W25" s="23">
        <v>83.303129251999991</v>
      </c>
      <c r="X25" s="23">
        <v>96.806893424000009</v>
      </c>
      <c r="Y25" s="23">
        <v>88.950566894000019</v>
      </c>
      <c r="Z25" s="23">
        <v>125.390839003</v>
      </c>
      <c r="AA25" s="23">
        <v>100.185260771</v>
      </c>
      <c r="AB25" s="23">
        <v>112.45145124700001</v>
      </c>
      <c r="AC25" s="23">
        <v>105.832743764</v>
      </c>
      <c r="AD25" s="23">
        <v>102.38850340100001</v>
      </c>
      <c r="AE25" s="23">
        <v>80.206734694000005</v>
      </c>
      <c r="AF25" s="23">
        <v>96.126258504000006</v>
      </c>
      <c r="AG25" s="23">
        <v>103.711655329</v>
      </c>
      <c r="AH25" s="32">
        <f t="shared" si="41"/>
        <v>98.868435374285724</v>
      </c>
      <c r="AI25" s="17">
        <f t="shared" si="42"/>
        <v>80.206734694000005</v>
      </c>
      <c r="AJ25" s="17">
        <f t="shared" si="43"/>
        <v>125.390839003</v>
      </c>
      <c r="AK25" s="18">
        <f t="shared" si="44"/>
        <v>12.658553254956914</v>
      </c>
      <c r="AL25" s="18">
        <f t="shared" si="35"/>
        <v>-18.875286748129696</v>
      </c>
      <c r="AM25" s="18">
        <f t="shared" si="36"/>
        <v>26.82595666484309</v>
      </c>
      <c r="AN25" s="18">
        <f t="shared" si="37"/>
        <v>45.701243412972786</v>
      </c>
      <c r="AO25" s="11">
        <v>24</v>
      </c>
      <c r="AP25" s="34">
        <f t="shared" si="8"/>
        <v>98.443613945750002</v>
      </c>
      <c r="AQ25" s="17">
        <f t="shared" si="9"/>
        <v>80.206734694000005</v>
      </c>
      <c r="AR25" s="17">
        <f t="shared" si="10"/>
        <v>125.390839003</v>
      </c>
      <c r="AS25" s="18">
        <f t="shared" si="11"/>
        <v>14.916704296653108</v>
      </c>
      <c r="AT25" s="18">
        <f t="shared" si="38"/>
        <v>-18.525202926621446</v>
      </c>
      <c r="AU25" s="18">
        <f t="shared" si="39"/>
        <v>27.373258637274319</v>
      </c>
      <c r="AV25" s="18">
        <f t="shared" si="40"/>
        <v>45.898461563895765</v>
      </c>
      <c r="AW25" s="9">
        <f t="shared" si="33"/>
        <v>21.503772913303123</v>
      </c>
      <c r="AX25" s="43">
        <f t="shared" si="34"/>
        <v>0.27948813806665662</v>
      </c>
      <c r="AY25" s="43"/>
      <c r="AZ25" s="43"/>
      <c r="BA25" s="43"/>
      <c r="BB25" s="43"/>
      <c r="BC25" s="11">
        <v>24</v>
      </c>
      <c r="BD25" s="41">
        <v>1.2369530528240742E-3</v>
      </c>
      <c r="BE25" s="41">
        <v>9.641565885648147E-4</v>
      </c>
      <c r="BF25" s="41">
        <v>1.1204501553703705E-3</v>
      </c>
      <c r="BG25" s="41">
        <v>1.0295204501620373E-3</v>
      </c>
      <c r="BH25" s="41">
        <v>1.4512828588310184E-3</v>
      </c>
      <c r="BI25" s="41">
        <v>1.1595516292939815E-3</v>
      </c>
      <c r="BJ25" s="41">
        <v>1.224916015787037E-3</v>
      </c>
      <c r="BK25" s="41">
        <v>9.2831868858796304E-4</v>
      </c>
      <c r="BL25" s="41">
        <v>1.139393679927662E-3</v>
      </c>
      <c r="BY25" s="11">
        <v>24</v>
      </c>
      <c r="BZ25" s="43">
        <v>3.4361672322885761</v>
      </c>
      <c r="CA25" s="43">
        <v>2.7578729081444471</v>
      </c>
      <c r="CB25" s="43">
        <v>3.2623643315257231</v>
      </c>
      <c r="CC25" s="43">
        <v>3.0623197162459053</v>
      </c>
      <c r="CD25" s="43">
        <v>3.7184461311434847</v>
      </c>
      <c r="CE25" s="43">
        <v>3.0592673191299569</v>
      </c>
      <c r="CF25" s="43">
        <v>3.2723856427865563</v>
      </c>
      <c r="CG25" s="43">
        <v>2.9306342376034298</v>
      </c>
      <c r="CH25" s="13">
        <v>3.1874321898585096</v>
      </c>
      <c r="CJ25" s="11">
        <v>24</v>
      </c>
      <c r="CK25" s="9">
        <f t="shared" si="12"/>
        <v>8.4291298182500043</v>
      </c>
      <c r="CL25" s="9">
        <f t="shared" si="13"/>
        <v>-15.140484693750011</v>
      </c>
      <c r="CM25" s="9">
        <f t="shared" si="14"/>
        <v>-1.6367205217499929</v>
      </c>
      <c r="CN25" s="9">
        <f t="shared" si="15"/>
        <v>-9.4930470517499828</v>
      </c>
      <c r="CO25" s="9">
        <f t="shared" si="16"/>
        <v>26.947225057249995</v>
      </c>
      <c r="CP25" s="9">
        <f t="shared" si="17"/>
        <v>1.741646825250001</v>
      </c>
      <c r="CQ25" s="9">
        <f t="shared" si="18"/>
        <v>7.389129818249998</v>
      </c>
      <c r="CR25" s="9">
        <f t="shared" si="19"/>
        <v>-18.236879251749997</v>
      </c>
      <c r="CS25" s="9"/>
    </row>
    <row r="26" spans="1:97" x14ac:dyDescent="0.3">
      <c r="A26" s="11">
        <v>25</v>
      </c>
      <c r="B26" s="3">
        <f t="shared" si="20"/>
        <v>1.774316053587963E-4</v>
      </c>
      <c r="C26" s="3">
        <f t="shared" si="21"/>
        <v>1.6360649197916664E-4</v>
      </c>
      <c r="D26" s="3">
        <f t="shared" si="22"/>
        <v>1.4769778281250001E-4</v>
      </c>
      <c r="E26" s="3">
        <f t="shared" si="23"/>
        <v>1.9802007223379629E-4</v>
      </c>
      <c r="F26" s="3">
        <f t="shared" si="24"/>
        <v>2.020549886689815E-4</v>
      </c>
      <c r="G26" s="3">
        <f t="shared" si="25"/>
        <v>1.8204573726851849E-4</v>
      </c>
      <c r="H26" s="3">
        <f t="shared" si="26"/>
        <v>1.7052784076388889E-4</v>
      </c>
      <c r="I26" s="3">
        <f t="shared" si="27"/>
        <v>1.4508692365740739E-4</v>
      </c>
      <c r="J26" s="45">
        <f t="shared" si="28"/>
        <v>1.7330893034288194E-4</v>
      </c>
      <c r="K26" s="3">
        <f t="shared" si="29"/>
        <v>1.4508692365740739E-4</v>
      </c>
      <c r="L26" s="3">
        <f t="shared" si="30"/>
        <v>2.020549886689815E-4</v>
      </c>
      <c r="M26" s="43" t="s">
        <v>98</v>
      </c>
      <c r="N26" s="2" t="s">
        <v>102</v>
      </c>
      <c r="O26" s="13">
        <f t="shared" si="31"/>
        <v>12.112357699436531</v>
      </c>
      <c r="P26" s="13">
        <f t="shared" si="31"/>
        <v>-16.284219531930006</v>
      </c>
      <c r="Q26" s="13">
        <f t="shared" si="31"/>
        <v>16.586599587930692</v>
      </c>
      <c r="R26" s="13">
        <f t="shared" si="31"/>
        <v>32.870819119860698</v>
      </c>
      <c r="S26" s="11">
        <v>25</v>
      </c>
      <c r="T26" s="23">
        <v>14.832585034000001</v>
      </c>
      <c r="U26" s="23">
        <v>15.330090703</v>
      </c>
      <c r="V26" s="23">
        <v>14.468934240000001</v>
      </c>
      <c r="W26" s="23">
        <v>14.135600906999999</v>
      </c>
      <c r="X26" s="23">
        <v>12.761088435</v>
      </c>
      <c r="Y26" s="23">
        <v>17.108934241</v>
      </c>
      <c r="Z26" s="23">
        <v>17.457551021</v>
      </c>
      <c r="AA26" s="23">
        <v>15.728751699999998</v>
      </c>
      <c r="AB26" s="23">
        <v>16.312766440000001</v>
      </c>
      <c r="AC26" s="23">
        <v>14.733605442</v>
      </c>
      <c r="AD26" s="23">
        <v>15.074489795</v>
      </c>
      <c r="AE26" s="23">
        <v>12.535510203999999</v>
      </c>
      <c r="AF26" s="23">
        <v>14.093061225</v>
      </c>
      <c r="AG26" s="23">
        <v>14.415873015999999</v>
      </c>
      <c r="AH26" s="32">
        <f t="shared" si="41"/>
        <v>14.927774457357144</v>
      </c>
      <c r="AI26" s="17">
        <f t="shared" si="42"/>
        <v>12.535510203999999</v>
      </c>
      <c r="AJ26" s="17">
        <f t="shared" si="43"/>
        <v>17.457551021</v>
      </c>
      <c r="AK26" s="18">
        <f t="shared" si="44"/>
        <v>9.5030770439410155</v>
      </c>
      <c r="AL26" s="18">
        <f t="shared" si="35"/>
        <v>-16.025592161717839</v>
      </c>
      <c r="AM26" s="18">
        <f t="shared" si="36"/>
        <v>16.946776432544894</v>
      </c>
      <c r="AN26" s="18">
        <f t="shared" si="37"/>
        <v>32.972368594262733</v>
      </c>
      <c r="AO26" s="11">
        <v>25</v>
      </c>
      <c r="AP26" s="34">
        <f t="shared" si="8"/>
        <v>14.973891581625001</v>
      </c>
      <c r="AQ26" s="17">
        <f t="shared" si="9"/>
        <v>12.535510203999999</v>
      </c>
      <c r="AR26" s="17">
        <f t="shared" si="10"/>
        <v>17.457551021</v>
      </c>
      <c r="AS26" s="18">
        <f t="shared" si="11"/>
        <v>12.112357699436531</v>
      </c>
      <c r="AT26" s="18">
        <f t="shared" si="38"/>
        <v>-16.284219531930006</v>
      </c>
      <c r="AU26" s="18">
        <f t="shared" si="39"/>
        <v>16.586599587930692</v>
      </c>
      <c r="AV26" s="18">
        <f t="shared" si="40"/>
        <v>32.870819119860698</v>
      </c>
      <c r="AW26" s="9">
        <f t="shared" si="33"/>
        <v>-61.965949450821881</v>
      </c>
      <c r="AX26" s="43">
        <f t="shared" si="34"/>
        <v>-0.80538182324408181</v>
      </c>
      <c r="AY26" s="43"/>
      <c r="AZ26" s="43"/>
      <c r="BA26" s="43"/>
      <c r="BB26" s="43"/>
      <c r="BC26" s="11">
        <v>25</v>
      </c>
      <c r="BD26" s="41">
        <v>1.774316053587963E-4</v>
      </c>
      <c r="BE26" s="41">
        <v>1.6360649197916664E-4</v>
      </c>
      <c r="BF26" s="41">
        <v>1.4769778281250001E-4</v>
      </c>
      <c r="BG26" s="41">
        <v>1.9802007223379629E-4</v>
      </c>
      <c r="BH26" s="41">
        <v>2.020549886689815E-4</v>
      </c>
      <c r="BI26" s="41">
        <v>1.8204573726851849E-4</v>
      </c>
      <c r="BJ26" s="41">
        <v>1.7052784076388889E-4</v>
      </c>
      <c r="BK26" s="41">
        <v>1.4508692365740739E-4</v>
      </c>
      <c r="BL26" s="41">
        <v>1.7330893034288194E-4</v>
      </c>
      <c r="BY26" s="11">
        <v>25</v>
      </c>
      <c r="BZ26" s="43">
        <v>0.49289232676558697</v>
      </c>
      <c r="CA26" s="43">
        <v>0.46797990821961127</v>
      </c>
      <c r="CB26" s="43">
        <v>0.43004499234832722</v>
      </c>
      <c r="CC26" s="43">
        <v>0.58901284701877532</v>
      </c>
      <c r="CD26" s="43">
        <v>0.51770100247693807</v>
      </c>
      <c r="CE26" s="43">
        <v>0.480294762684775</v>
      </c>
      <c r="CF26" s="43">
        <v>0.45556825987991756</v>
      </c>
      <c r="CG26" s="43">
        <v>0.45802881179275495</v>
      </c>
      <c r="CH26" s="13">
        <v>0.48644036389833578</v>
      </c>
      <c r="CJ26" s="11">
        <v>25</v>
      </c>
      <c r="CK26" s="9">
        <f t="shared" si="12"/>
        <v>0.35619912137499909</v>
      </c>
      <c r="CL26" s="9">
        <f t="shared" si="13"/>
        <v>-0.83829067462500184</v>
      </c>
      <c r="CM26" s="9">
        <f t="shared" si="14"/>
        <v>-2.2128031466250011</v>
      </c>
      <c r="CN26" s="9">
        <f t="shared" si="15"/>
        <v>2.1350426593749994</v>
      </c>
      <c r="CO26" s="9">
        <f t="shared" si="16"/>
        <v>2.4836594393749998</v>
      </c>
      <c r="CP26" s="9">
        <f t="shared" si="17"/>
        <v>0.75486011837499767</v>
      </c>
      <c r="CQ26" s="9">
        <f t="shared" si="18"/>
        <v>-0.24028613962500067</v>
      </c>
      <c r="CR26" s="9">
        <f t="shared" si="19"/>
        <v>-2.4383813776250012</v>
      </c>
      <c r="CS26" s="9"/>
    </row>
    <row r="27" spans="1:97" x14ac:dyDescent="0.3">
      <c r="A27" s="11">
        <v>26</v>
      </c>
      <c r="B27" s="3">
        <f t="shared" si="20"/>
        <v>3.7813733518518523E-4</v>
      </c>
      <c r="C27" s="3">
        <f t="shared" si="21"/>
        <v>2.9104387124999999E-4</v>
      </c>
      <c r="D27" s="3">
        <f t="shared" si="22"/>
        <v>2.7965010077546295E-4</v>
      </c>
      <c r="E27" s="3">
        <f t="shared" si="23"/>
        <v>2.5102460737268516E-4</v>
      </c>
      <c r="F27" s="3">
        <f t="shared" si="24"/>
        <v>3.3347794364583334E-4</v>
      </c>
      <c r="G27" s="3">
        <f t="shared" si="25"/>
        <v>3.4973938649305556E-4</v>
      </c>
      <c r="H27" s="3">
        <f t="shared" si="26"/>
        <v>3.6666404216435187E-4</v>
      </c>
      <c r="I27" s="3">
        <f t="shared" si="27"/>
        <v>1.8684807255787037E-4</v>
      </c>
      <c r="J27" s="45">
        <f t="shared" si="28"/>
        <v>3.0457316993055562E-4</v>
      </c>
      <c r="K27" s="3">
        <f t="shared" si="29"/>
        <v>1.8684807255787037E-4</v>
      </c>
      <c r="L27" s="3">
        <f t="shared" si="30"/>
        <v>3.7813733518518523E-4</v>
      </c>
      <c r="M27" s="43" t="s">
        <v>80</v>
      </c>
      <c r="N27" s="2" t="s">
        <v>85</v>
      </c>
      <c r="O27" s="13">
        <f t="shared" si="31"/>
        <v>21.376772992078479</v>
      </c>
      <c r="P27" s="13">
        <f t="shared" si="31"/>
        <v>-38.652484524335229</v>
      </c>
      <c r="Q27" s="13">
        <f t="shared" si="31"/>
        <v>24.153199466454225</v>
      </c>
      <c r="R27" s="13">
        <f t="shared" si="31"/>
        <v>62.805683990789454</v>
      </c>
      <c r="S27" s="11">
        <v>26</v>
      </c>
      <c r="T27" s="23">
        <v>26.082789115000001</v>
      </c>
      <c r="U27" s="23">
        <v>32.671065760000005</v>
      </c>
      <c r="V27" s="23">
        <v>26.234195011000001</v>
      </c>
      <c r="W27" s="23">
        <v>25.146190475999997</v>
      </c>
      <c r="X27" s="23">
        <v>24.161768707</v>
      </c>
      <c r="Y27" s="23">
        <v>21.688526076999999</v>
      </c>
      <c r="Z27" s="23">
        <v>28.812494331</v>
      </c>
      <c r="AA27" s="23">
        <v>30.217482993000001</v>
      </c>
      <c r="AB27" s="23">
        <v>27.457596372000001</v>
      </c>
      <c r="AC27" s="23">
        <v>31.679773243</v>
      </c>
      <c r="AD27" s="23">
        <v>29.628707482999999</v>
      </c>
      <c r="AE27" s="23">
        <v>16.143673468999999</v>
      </c>
      <c r="AF27" s="23">
        <v>31.219229025000001</v>
      </c>
      <c r="AG27" s="23">
        <v>31.603809524000003</v>
      </c>
      <c r="AH27" s="32">
        <f t="shared" si="41"/>
        <v>27.33909297042857</v>
      </c>
      <c r="AI27" s="17">
        <f t="shared" si="42"/>
        <v>16.143673468999999</v>
      </c>
      <c r="AJ27" s="17">
        <f t="shared" si="43"/>
        <v>32.671065760000005</v>
      </c>
      <c r="AK27" s="18">
        <f t="shared" si="44"/>
        <v>16.706538109241649</v>
      </c>
      <c r="AL27" s="18">
        <f t="shared" si="35"/>
        <v>-40.950222867811078</v>
      </c>
      <c r="AM27" s="18">
        <f t="shared" si="36"/>
        <v>19.503107858548134</v>
      </c>
      <c r="AN27" s="18">
        <f t="shared" si="37"/>
        <v>60.453330726359212</v>
      </c>
      <c r="AO27" s="11">
        <v>26</v>
      </c>
      <c r="AP27" s="34">
        <f t="shared" si="8"/>
        <v>26.315121882000003</v>
      </c>
      <c r="AQ27" s="17">
        <f t="shared" si="9"/>
        <v>16.143673468999999</v>
      </c>
      <c r="AR27" s="17">
        <f t="shared" si="10"/>
        <v>32.671065760000005</v>
      </c>
      <c r="AS27" s="18">
        <f t="shared" si="11"/>
        <v>21.376772992078479</v>
      </c>
      <c r="AT27" s="18">
        <f t="shared" si="38"/>
        <v>-38.652484524335229</v>
      </c>
      <c r="AU27" s="18">
        <f t="shared" si="39"/>
        <v>24.153199466454225</v>
      </c>
      <c r="AV27" s="18">
        <f t="shared" si="40"/>
        <v>62.805683990789454</v>
      </c>
      <c r="AW27" s="9">
        <f t="shared" si="33"/>
        <v>-50.624719150446879</v>
      </c>
      <c r="AX27" s="43">
        <f t="shared" si="34"/>
        <v>-0.65797795356891298</v>
      </c>
      <c r="AY27" s="43"/>
      <c r="AZ27" s="43"/>
      <c r="BA27" s="43"/>
      <c r="BB27" s="43"/>
      <c r="BC27" s="11">
        <v>26</v>
      </c>
      <c r="BD27" s="41">
        <v>3.7813733518518523E-4</v>
      </c>
      <c r="BE27" s="41">
        <v>2.9104387124999999E-4</v>
      </c>
      <c r="BF27" s="41">
        <v>2.7965010077546295E-4</v>
      </c>
      <c r="BG27" s="41">
        <v>2.5102460737268516E-4</v>
      </c>
      <c r="BH27" s="41">
        <v>3.3347794364583334E-4</v>
      </c>
      <c r="BI27" s="41">
        <v>3.4973938649305556E-4</v>
      </c>
      <c r="BJ27" s="41">
        <v>3.6666404216435187E-4</v>
      </c>
      <c r="BK27" s="41">
        <v>1.8684807255787037E-4</v>
      </c>
      <c r="BL27" s="41">
        <v>3.0457316993055562E-4</v>
      </c>
      <c r="BY27" s="11">
        <v>26</v>
      </c>
      <c r="BZ27" s="43">
        <v>1.0504385089650243</v>
      </c>
      <c r="CA27" s="43">
        <v>0.83250170887350339</v>
      </c>
      <c r="CB27" s="43">
        <v>0.81424462275688847</v>
      </c>
      <c r="CC27" s="43">
        <v>0.74667541018662797</v>
      </c>
      <c r="CD27" s="43">
        <v>0.85443010769819661</v>
      </c>
      <c r="CE27" s="43">
        <v>0.9227241360199081</v>
      </c>
      <c r="CF27" s="43">
        <v>0.97954972572855747</v>
      </c>
      <c r="CG27" s="43">
        <v>0.58986570603379429</v>
      </c>
      <c r="CH27" s="13">
        <v>0.84880374078281262</v>
      </c>
      <c r="CJ27" s="11">
        <v>26</v>
      </c>
      <c r="CK27" s="9">
        <f t="shared" si="12"/>
        <v>6.3559438780000015</v>
      </c>
      <c r="CL27" s="9">
        <f t="shared" si="13"/>
        <v>-1.1689314060000058</v>
      </c>
      <c r="CM27" s="9">
        <f t="shared" si="14"/>
        <v>-2.153353175000003</v>
      </c>
      <c r="CN27" s="9">
        <f t="shared" si="15"/>
        <v>-4.6265958050000044</v>
      </c>
      <c r="CO27" s="9">
        <f t="shared" si="16"/>
        <v>2.4973724489999967</v>
      </c>
      <c r="CP27" s="9">
        <f t="shared" si="17"/>
        <v>3.9023611109999976</v>
      </c>
      <c r="CQ27" s="9">
        <f t="shared" si="18"/>
        <v>5.3646513609999964</v>
      </c>
      <c r="CR27" s="9">
        <f t="shared" si="19"/>
        <v>-10.171448413000004</v>
      </c>
      <c r="CS27" s="9"/>
    </row>
    <row r="28" spans="1:97" x14ac:dyDescent="0.3">
      <c r="A28" s="11">
        <v>27</v>
      </c>
      <c r="B28" s="3">
        <f t="shared" si="20"/>
        <v>4.8242210464120367E-4</v>
      </c>
      <c r="C28" s="3">
        <f t="shared" si="21"/>
        <v>4.5650693920138888E-4</v>
      </c>
      <c r="D28" s="3">
        <f t="shared" si="22"/>
        <v>4.6059513311342599E-4</v>
      </c>
      <c r="E28" s="3">
        <f t="shared" si="23"/>
        <v>4.2559838751157406E-4</v>
      </c>
      <c r="F28" s="3">
        <f t="shared" si="24"/>
        <v>4.2841527042824081E-4</v>
      </c>
      <c r="G28" s="3">
        <f t="shared" si="25"/>
        <v>4.9416309733796293E-4</v>
      </c>
      <c r="H28" s="3">
        <f t="shared" si="26"/>
        <v>4.6580477869212955E-4</v>
      </c>
      <c r="I28" s="3">
        <f t="shared" si="27"/>
        <v>5.1401302804398154E-4</v>
      </c>
      <c r="J28" s="45">
        <f t="shared" si="28"/>
        <v>4.6593984237123842E-4</v>
      </c>
      <c r="K28" s="3">
        <f t="shared" si="29"/>
        <v>4.2559838751157406E-4</v>
      </c>
      <c r="L28" s="3">
        <f t="shared" si="30"/>
        <v>5.1401302804398154E-4</v>
      </c>
      <c r="M28" s="43" t="s">
        <v>102</v>
      </c>
      <c r="N28" s="2" t="s">
        <v>80</v>
      </c>
      <c r="O28" s="13">
        <f t="shared" si="31"/>
        <v>6.5562495341161071</v>
      </c>
      <c r="P28" s="13">
        <f t="shared" si="31"/>
        <v>-8.6580822653758389</v>
      </c>
      <c r="Q28" s="13">
        <f t="shared" si="31"/>
        <v>10.31746618363681</v>
      </c>
      <c r="R28" s="13">
        <f t="shared" si="31"/>
        <v>18.975548449012649</v>
      </c>
      <c r="S28" s="11">
        <v>27</v>
      </c>
      <c r="T28" s="23">
        <v>37.606734694000004</v>
      </c>
      <c r="U28" s="23">
        <v>41.681269840999995</v>
      </c>
      <c r="V28" s="23">
        <v>38.035736960999998</v>
      </c>
      <c r="W28" s="23">
        <v>39.442199547000001</v>
      </c>
      <c r="X28" s="23">
        <v>39.795419501000005</v>
      </c>
      <c r="Y28" s="23">
        <v>36.771700680999999</v>
      </c>
      <c r="Z28" s="23">
        <v>37.015079365000005</v>
      </c>
      <c r="AA28" s="23">
        <v>42.695691609999997</v>
      </c>
      <c r="AB28" s="23">
        <v>36.772426304</v>
      </c>
      <c r="AC28" s="23">
        <v>40.245532878999995</v>
      </c>
      <c r="AD28" s="23">
        <v>38.888866213000007</v>
      </c>
      <c r="AE28" s="23">
        <v>44.410725623000005</v>
      </c>
      <c r="AF28" s="23">
        <v>44.401678004000004</v>
      </c>
      <c r="AG28" s="23">
        <v>41.700861677999995</v>
      </c>
      <c r="AH28" s="32">
        <f t="shared" si="41"/>
        <v>39.961708778642858</v>
      </c>
      <c r="AI28" s="17">
        <f t="shared" si="42"/>
        <v>36.771700680999999</v>
      </c>
      <c r="AJ28" s="17">
        <f t="shared" si="43"/>
        <v>44.410725623000005</v>
      </c>
      <c r="AK28" s="18">
        <f t="shared" si="44"/>
        <v>6.6850804791985494</v>
      </c>
      <c r="AL28" s="18">
        <f t="shared" si="35"/>
        <v>-7.9826618909442857</v>
      </c>
      <c r="AM28" s="18">
        <f t="shared" si="36"/>
        <v>11.133199706252</v>
      </c>
      <c r="AN28" s="18">
        <f t="shared" si="37"/>
        <v>19.115861597196286</v>
      </c>
      <c r="AO28" s="11">
        <v>27</v>
      </c>
      <c r="AP28" s="34">
        <f t="shared" si="8"/>
        <v>40.257202380875</v>
      </c>
      <c r="AQ28" s="17">
        <f t="shared" si="9"/>
        <v>36.771700680999999</v>
      </c>
      <c r="AR28" s="17">
        <f t="shared" si="10"/>
        <v>44.410725623000005</v>
      </c>
      <c r="AS28" s="18">
        <f t="shared" si="11"/>
        <v>6.5562495341161071</v>
      </c>
      <c r="AT28" s="18">
        <f t="shared" si="38"/>
        <v>-8.6580822653758389</v>
      </c>
      <c r="AU28" s="18">
        <f t="shared" si="39"/>
        <v>10.31746618363681</v>
      </c>
      <c r="AV28" s="18">
        <f t="shared" si="40"/>
        <v>18.975548449012649</v>
      </c>
      <c r="AW28" s="9">
        <f t="shared" si="33"/>
        <v>-36.682638651571878</v>
      </c>
      <c r="AX28" s="43">
        <f t="shared" si="34"/>
        <v>-0.47677039826612283</v>
      </c>
      <c r="AY28" s="43"/>
      <c r="AZ28" s="43"/>
      <c r="BA28" s="43"/>
      <c r="BB28" s="43"/>
      <c r="BC28" s="11">
        <v>27</v>
      </c>
      <c r="BD28" s="41">
        <v>4.8242210464120367E-4</v>
      </c>
      <c r="BE28" s="41">
        <v>4.5650693920138888E-4</v>
      </c>
      <c r="BF28" s="41">
        <v>4.6059513311342599E-4</v>
      </c>
      <c r="BG28" s="41">
        <v>4.2559838751157406E-4</v>
      </c>
      <c r="BH28" s="41">
        <v>4.2841527042824081E-4</v>
      </c>
      <c r="BI28" s="41">
        <v>4.9416309733796293E-4</v>
      </c>
      <c r="BJ28" s="41">
        <v>4.6580477869212955E-4</v>
      </c>
      <c r="BK28" s="41">
        <v>5.1401302804398154E-4</v>
      </c>
      <c r="BL28" s="41">
        <v>4.6593984237123842E-4</v>
      </c>
      <c r="BY28" s="11">
        <v>27</v>
      </c>
      <c r="BZ28" s="43">
        <v>1.3401341500513348</v>
      </c>
      <c r="CA28" s="43">
        <v>1.3057921658529643</v>
      </c>
      <c r="CB28" s="43">
        <v>1.3410941364427602</v>
      </c>
      <c r="CC28" s="43">
        <v>1.2659470077296937</v>
      </c>
      <c r="CD28" s="43">
        <v>1.0976765109248554</v>
      </c>
      <c r="CE28" s="43">
        <v>1.3037599843023329</v>
      </c>
      <c r="CF28" s="43">
        <v>1.2444060249747821</v>
      </c>
      <c r="CG28" s="43">
        <v>1.6227015539795058</v>
      </c>
      <c r="CH28" s="13">
        <v>1.3151889417822786</v>
      </c>
      <c r="CJ28" s="11">
        <v>27</v>
      </c>
      <c r="CK28" s="9">
        <f t="shared" si="12"/>
        <v>1.424067460124995</v>
      </c>
      <c r="CL28" s="9">
        <f t="shared" si="13"/>
        <v>-0.81500283387499906</v>
      </c>
      <c r="CM28" s="9">
        <f t="shared" si="14"/>
        <v>-0.46178287987499544</v>
      </c>
      <c r="CN28" s="9">
        <f t="shared" si="15"/>
        <v>-3.4855016998750017</v>
      </c>
      <c r="CO28" s="9">
        <f t="shared" si="16"/>
        <v>-3.242123015874995</v>
      </c>
      <c r="CP28" s="9">
        <f t="shared" si="17"/>
        <v>2.4384892291249969</v>
      </c>
      <c r="CQ28" s="9">
        <f t="shared" si="18"/>
        <v>-1.1669501875005039E-2</v>
      </c>
      <c r="CR28" s="9">
        <f t="shared" si="19"/>
        <v>4.1535232421250043</v>
      </c>
      <c r="CS28" s="9"/>
    </row>
    <row r="29" spans="1:97" x14ac:dyDescent="0.3">
      <c r="A29" s="11">
        <v>28</v>
      </c>
      <c r="B29" s="3">
        <f t="shared" si="20"/>
        <v>4.951286533101852E-4</v>
      </c>
      <c r="C29" s="3">
        <f t="shared" si="21"/>
        <v>6.0352943646990742E-4</v>
      </c>
      <c r="D29" s="3">
        <f t="shared" si="22"/>
        <v>5.5035404593750008E-4</v>
      </c>
      <c r="E29" s="3">
        <f t="shared" si="23"/>
        <v>4.9097904593750001E-4</v>
      </c>
      <c r="F29" s="3">
        <f t="shared" si="24"/>
        <v>5.5237675317129631E-4</v>
      </c>
      <c r="G29" s="3">
        <f t="shared" si="25"/>
        <v>5.5010419290509266E-4</v>
      </c>
      <c r="H29" s="3">
        <f t="shared" si="26"/>
        <v>5.7751007810185185E-4</v>
      </c>
      <c r="I29" s="3">
        <f t="shared" si="27"/>
        <v>4.7376202024305552E-4</v>
      </c>
      <c r="J29" s="45">
        <f t="shared" si="28"/>
        <v>5.3671802825954861E-4</v>
      </c>
      <c r="K29" s="3">
        <f t="shared" si="29"/>
        <v>4.7376202024305552E-4</v>
      </c>
      <c r="L29" s="3">
        <f t="shared" si="30"/>
        <v>6.0352943646990742E-4</v>
      </c>
      <c r="M29" s="43" t="s">
        <v>80</v>
      </c>
      <c r="N29" s="2" t="s">
        <v>79</v>
      </c>
      <c r="O29" s="13">
        <f t="shared" si="31"/>
        <v>8.4866642367410385</v>
      </c>
      <c r="P29" s="13">
        <f t="shared" si="31"/>
        <v>-11.729810571231368</v>
      </c>
      <c r="Q29" s="13">
        <f t="shared" si="31"/>
        <v>12.44813937534623</v>
      </c>
      <c r="R29" s="13">
        <f t="shared" si="31"/>
        <v>24.177949946577598</v>
      </c>
      <c r="S29" s="11">
        <v>28</v>
      </c>
      <c r="T29" s="23">
        <v>49.073990930000001</v>
      </c>
      <c r="U29" s="23">
        <v>42.779115646000001</v>
      </c>
      <c r="V29" s="23">
        <v>52.152018140999999</v>
      </c>
      <c r="W29" s="23">
        <v>52.144943310999999</v>
      </c>
      <c r="X29" s="23">
        <v>47.550589569000003</v>
      </c>
      <c r="Y29" s="23">
        <v>42.420589569000001</v>
      </c>
      <c r="Z29" s="23">
        <v>47.725351474</v>
      </c>
      <c r="AA29" s="23">
        <v>47.529002267000003</v>
      </c>
      <c r="AB29" s="23">
        <v>44.628866213999999</v>
      </c>
      <c r="AC29" s="23">
        <v>49.896870747999998</v>
      </c>
      <c r="AD29" s="23">
        <v>48.285374150000003</v>
      </c>
      <c r="AE29" s="23">
        <v>40.933038548999995</v>
      </c>
      <c r="AF29" s="23">
        <v>47.996689343</v>
      </c>
      <c r="AG29" s="23">
        <v>54.288730158</v>
      </c>
      <c r="AH29" s="32">
        <f t="shared" si="41"/>
        <v>47.671797862071422</v>
      </c>
      <c r="AI29" s="17">
        <f t="shared" si="42"/>
        <v>40.933038548999995</v>
      </c>
      <c r="AJ29" s="17">
        <f t="shared" si="43"/>
        <v>54.288730158</v>
      </c>
      <c r="AK29" s="18">
        <f t="shared" si="44"/>
        <v>8.1758905799865857</v>
      </c>
      <c r="AL29" s="18">
        <f t="shared" si="35"/>
        <v>-14.135735624170593</v>
      </c>
      <c r="AM29" s="18">
        <f t="shared" si="36"/>
        <v>13.880181979025252</v>
      </c>
      <c r="AN29" s="18">
        <f t="shared" si="37"/>
        <v>28.015917603195845</v>
      </c>
      <c r="AO29" s="11">
        <v>28</v>
      </c>
      <c r="AP29" s="34">
        <f t="shared" si="8"/>
        <v>46.372437641624998</v>
      </c>
      <c r="AQ29" s="17">
        <f t="shared" si="9"/>
        <v>40.933038548999995</v>
      </c>
      <c r="AR29" s="17">
        <f t="shared" si="10"/>
        <v>52.144943310999999</v>
      </c>
      <c r="AS29" s="18">
        <f t="shared" si="11"/>
        <v>8.4866642367410385</v>
      </c>
      <c r="AT29" s="18">
        <f t="shared" si="38"/>
        <v>-11.729810571231368</v>
      </c>
      <c r="AU29" s="18">
        <f t="shared" si="39"/>
        <v>12.44813937534623</v>
      </c>
      <c r="AV29" s="18">
        <f t="shared" si="40"/>
        <v>24.177949946577598</v>
      </c>
      <c r="AW29" s="9">
        <f t="shared" si="33"/>
        <v>-30.56740339082188</v>
      </c>
      <c r="AX29" s="43">
        <f t="shared" si="34"/>
        <v>-0.39728966138532923</v>
      </c>
      <c r="AY29" s="43"/>
      <c r="AZ29" s="43"/>
      <c r="BA29" s="43"/>
      <c r="BB29" s="43"/>
      <c r="BC29" s="11">
        <v>28</v>
      </c>
      <c r="BD29" s="41">
        <v>5.6798600613425926E-4</v>
      </c>
      <c r="BE29" s="41">
        <v>6.0361132107638888E-4</v>
      </c>
      <c r="BF29" s="41">
        <v>6.0352943646990742E-4</v>
      </c>
      <c r="BG29" s="41">
        <v>5.5035404593750008E-4</v>
      </c>
      <c r="BH29" s="41">
        <v>4.9097904593750001E-4</v>
      </c>
      <c r="BI29" s="41">
        <v>5.5237675317129631E-4</v>
      </c>
      <c r="BJ29" s="41">
        <v>5.1653780340277775E-4</v>
      </c>
      <c r="BK29" s="41">
        <v>5.5885849710648149E-4</v>
      </c>
      <c r="BL29" s="41">
        <v>5.3671802825954861E-4</v>
      </c>
      <c r="BY29" s="11">
        <v>28</v>
      </c>
      <c r="BZ29" s="43">
        <v>1.3754320346979272</v>
      </c>
      <c r="CA29" s="43">
        <v>1.7263352258844737</v>
      </c>
      <c r="CB29" s="43">
        <v>1.6024411265165763</v>
      </c>
      <c r="CC29" s="43">
        <v>1.4604224834983779</v>
      </c>
      <c r="CD29" s="43">
        <v>1.415287990390689</v>
      </c>
      <c r="CE29" s="43">
        <v>1.4513504504284915</v>
      </c>
      <c r="CF29" s="43">
        <v>1.5428287848214473</v>
      </c>
      <c r="CG29" s="43">
        <v>1.4956320647948556</v>
      </c>
      <c r="CH29" s="13">
        <v>1.5087162701291048</v>
      </c>
      <c r="CJ29" s="11">
        <v>28</v>
      </c>
      <c r="CK29" s="9">
        <f t="shared" si="12"/>
        <v>-3.5933219956249971</v>
      </c>
      <c r="CL29" s="9">
        <f t="shared" si="13"/>
        <v>5.7725056693750005</v>
      </c>
      <c r="CM29" s="9">
        <f t="shared" si="14"/>
        <v>1.178151927375005</v>
      </c>
      <c r="CN29" s="9">
        <f t="shared" si="15"/>
        <v>-3.9518480726249976</v>
      </c>
      <c r="CO29" s="9">
        <f t="shared" si="16"/>
        <v>1.3529138323750018</v>
      </c>
      <c r="CP29" s="9">
        <f t="shared" si="17"/>
        <v>1.1565646253750046</v>
      </c>
      <c r="CQ29" s="9">
        <f t="shared" si="18"/>
        <v>3.5244331063749996</v>
      </c>
      <c r="CR29" s="9">
        <f t="shared" si="19"/>
        <v>-5.4393990926250027</v>
      </c>
      <c r="CS29" s="9"/>
    </row>
    <row r="30" spans="1:97" x14ac:dyDescent="0.3">
      <c r="A30" s="11">
        <v>29</v>
      </c>
      <c r="B30" s="3">
        <f t="shared" si="20"/>
        <v>6.7144563072916671E-4</v>
      </c>
      <c r="C30" s="3">
        <f t="shared" si="21"/>
        <v>6.5216941714120371E-4</v>
      </c>
      <c r="D30" s="3">
        <f t="shared" si="22"/>
        <v>5.4959687578703714E-4</v>
      </c>
      <c r="E30" s="3">
        <f t="shared" si="23"/>
        <v>6.742661879513888E-4</v>
      </c>
      <c r="F30" s="3">
        <f t="shared" si="24"/>
        <v>1.0293600928009258E-3</v>
      </c>
      <c r="G30" s="3">
        <f t="shared" si="25"/>
        <v>7.4710805619212963E-4</v>
      </c>
      <c r="H30" s="3">
        <f t="shared" si="26"/>
        <v>9.694160997685185E-4</v>
      </c>
      <c r="I30" s="3">
        <f t="shared" si="27"/>
        <v>6.1830304652777778E-4</v>
      </c>
      <c r="J30" s="45">
        <f t="shared" si="28"/>
        <v>7.389581758622685E-4</v>
      </c>
      <c r="K30" s="3">
        <f t="shared" si="29"/>
        <v>5.4959687578703714E-4</v>
      </c>
      <c r="L30" s="3">
        <f t="shared" si="30"/>
        <v>1.0293600928009258E-3</v>
      </c>
      <c r="M30" s="43" t="s">
        <v>84</v>
      </c>
      <c r="N30" s="2" t="s">
        <v>83</v>
      </c>
      <c r="O30" s="13">
        <f t="shared" si="31"/>
        <v>23.113209866134714</v>
      </c>
      <c r="P30" s="13">
        <f t="shared" si="31"/>
        <v>-25.625442178005713</v>
      </c>
      <c r="Q30" s="13">
        <f t="shared" si="31"/>
        <v>39.298829950666146</v>
      </c>
      <c r="R30" s="13">
        <f t="shared" si="31"/>
        <v>64.924272128671859</v>
      </c>
      <c r="S30" s="11">
        <v>29</v>
      </c>
      <c r="T30" s="23">
        <v>66.849705216000004</v>
      </c>
      <c r="U30" s="23">
        <v>58.012902495000006</v>
      </c>
      <c r="V30" s="23">
        <v>57.351836734999999</v>
      </c>
      <c r="W30" s="23">
        <v>56.347437640999999</v>
      </c>
      <c r="X30" s="23">
        <v>47.485170068000009</v>
      </c>
      <c r="Y30" s="23">
        <v>58.256598638999996</v>
      </c>
      <c r="Z30" s="23">
        <v>88.936712017999994</v>
      </c>
      <c r="AA30" s="23">
        <v>64.550136054999996</v>
      </c>
      <c r="AB30" s="23">
        <v>75.050544217999999</v>
      </c>
      <c r="AC30" s="23">
        <v>83.757551019999994</v>
      </c>
      <c r="AD30" s="23">
        <v>77.862675737000004</v>
      </c>
      <c r="AE30" s="23">
        <v>53.421383220000003</v>
      </c>
      <c r="AF30" s="23">
        <v>73.724081633000011</v>
      </c>
      <c r="AG30" s="23">
        <v>70.341950112999996</v>
      </c>
      <c r="AH30" s="32">
        <f t="shared" si="41"/>
        <v>66.567763200571434</v>
      </c>
      <c r="AI30" s="17">
        <f t="shared" si="42"/>
        <v>47.485170068000009</v>
      </c>
      <c r="AJ30" s="17">
        <f t="shared" si="43"/>
        <v>88.936712017999994</v>
      </c>
      <c r="AK30" s="18">
        <f t="shared" si="44"/>
        <v>18.321036891955632</v>
      </c>
      <c r="AL30" s="18">
        <f t="shared" si="35"/>
        <v>-28.666417820101273</v>
      </c>
      <c r="AM30" s="18">
        <f t="shared" si="36"/>
        <v>33.603275432328985</v>
      </c>
      <c r="AN30" s="18">
        <f t="shared" si="37"/>
        <v>62.269693252430258</v>
      </c>
      <c r="AO30" s="11">
        <v>29</v>
      </c>
      <c r="AP30" s="34">
        <f t="shared" si="8"/>
        <v>63.845986394500002</v>
      </c>
      <c r="AQ30" s="17">
        <f t="shared" si="9"/>
        <v>47.485170068000009</v>
      </c>
      <c r="AR30" s="17">
        <f t="shared" si="10"/>
        <v>88.936712017999994</v>
      </c>
      <c r="AS30" s="18">
        <f t="shared" si="11"/>
        <v>23.113209866134714</v>
      </c>
      <c r="AT30" s="18">
        <f t="shared" si="38"/>
        <v>-25.625442178005713</v>
      </c>
      <c r="AU30" s="18">
        <f t="shared" si="39"/>
        <v>39.298829950666146</v>
      </c>
      <c r="AV30" s="18">
        <f t="shared" si="40"/>
        <v>64.924272128671859</v>
      </c>
      <c r="AW30" s="9">
        <f t="shared" si="33"/>
        <v>-13.093854637946876</v>
      </c>
      <c r="AX30" s="43">
        <f t="shared" si="34"/>
        <v>-0.17018302172505098</v>
      </c>
      <c r="AY30" s="43"/>
      <c r="AZ30" s="43"/>
      <c r="BA30" s="43"/>
      <c r="BB30" s="43"/>
      <c r="BC30" s="11">
        <v>29</v>
      </c>
      <c r="BD30" s="41">
        <v>6.7144563072916671E-4</v>
      </c>
      <c r="BE30" s="41">
        <v>6.5216941714120371E-4</v>
      </c>
      <c r="BF30" s="41">
        <v>5.4959687578703714E-4</v>
      </c>
      <c r="BG30" s="41">
        <v>6.742661879513888E-4</v>
      </c>
      <c r="BH30" s="41">
        <v>1.0293600928009258E-3</v>
      </c>
      <c r="BI30" s="41">
        <v>7.4710805619212963E-4</v>
      </c>
      <c r="BJ30" s="41">
        <v>9.694160997685185E-4</v>
      </c>
      <c r="BK30" s="41">
        <v>6.1830304652777778E-4</v>
      </c>
      <c r="BL30" s="41">
        <v>7.389581758622685E-4</v>
      </c>
      <c r="BY30" s="11">
        <v>29</v>
      </c>
      <c r="BZ30" s="43">
        <v>1.8652280046581851</v>
      </c>
      <c r="CA30" s="43">
        <v>1.8654649964393941</v>
      </c>
      <c r="CB30" s="43">
        <v>1.6002365082388899</v>
      </c>
      <c r="CC30" s="43">
        <v>2.0056120701988207</v>
      </c>
      <c r="CD30" s="43">
        <v>2.6374045771560883</v>
      </c>
      <c r="CE30" s="43">
        <v>1.9711095240829675</v>
      </c>
      <c r="CF30" s="43">
        <v>2.5898129225866651</v>
      </c>
      <c r="CG30" s="43">
        <v>1.9519375184884193</v>
      </c>
      <c r="CH30" s="13">
        <v>2.0608507652311787</v>
      </c>
      <c r="CJ30" s="11">
        <v>29</v>
      </c>
      <c r="CK30" s="9">
        <f t="shared" si="12"/>
        <v>-5.8330838994999965</v>
      </c>
      <c r="CL30" s="9">
        <f t="shared" si="13"/>
        <v>-7.4985487535000033</v>
      </c>
      <c r="CM30" s="9">
        <f t="shared" si="14"/>
        <v>-16.360816326499993</v>
      </c>
      <c r="CN30" s="9">
        <f t="shared" si="15"/>
        <v>-5.589387755500006</v>
      </c>
      <c r="CO30" s="9">
        <f t="shared" si="16"/>
        <v>25.090725623499992</v>
      </c>
      <c r="CP30" s="9">
        <f t="shared" si="17"/>
        <v>0.7041496604999935</v>
      </c>
      <c r="CQ30" s="9">
        <f t="shared" si="18"/>
        <v>19.911564625499992</v>
      </c>
      <c r="CR30" s="9">
        <f t="shared" si="19"/>
        <v>-10.4246031745</v>
      </c>
      <c r="CS30" s="9"/>
    </row>
    <row r="31" spans="1:97" x14ac:dyDescent="0.3">
      <c r="A31" s="11">
        <v>30</v>
      </c>
      <c r="B31" s="3">
        <f t="shared" si="20"/>
        <v>2.3861462795138892E-4</v>
      </c>
      <c r="C31" s="3">
        <f t="shared" si="21"/>
        <v>2.1965046820601847E-4</v>
      </c>
      <c r="D31" s="3">
        <f t="shared" si="22"/>
        <v>2.5687673217592591E-4</v>
      </c>
      <c r="E31" s="3">
        <f t="shared" si="23"/>
        <v>2.6026916938657409E-4</v>
      </c>
      <c r="F31" s="3">
        <f t="shared" si="24"/>
        <v>2.5204868984953703E-4</v>
      </c>
      <c r="G31" s="3">
        <f t="shared" si="25"/>
        <v>2.7082126060185187E-4</v>
      </c>
      <c r="H31" s="3">
        <f t="shared" si="26"/>
        <v>2.0036375660879629E-4</v>
      </c>
      <c r="I31" s="3">
        <f t="shared" si="27"/>
        <v>2.1215251532407406E-4</v>
      </c>
      <c r="J31" s="45">
        <f t="shared" si="28"/>
        <v>2.3884965251302082E-4</v>
      </c>
      <c r="K31" s="3">
        <f t="shared" si="29"/>
        <v>2.0036375660879629E-4</v>
      </c>
      <c r="L31" s="3">
        <f t="shared" si="30"/>
        <v>2.7082126060185187E-4</v>
      </c>
      <c r="M31" s="43" t="s">
        <v>82</v>
      </c>
      <c r="N31" s="2" t="s">
        <v>86</v>
      </c>
      <c r="O31" s="13">
        <f t="shared" si="31"/>
        <v>10.665594312637035</v>
      </c>
      <c r="P31" s="13">
        <f t="shared" si="31"/>
        <v>-16.113021517637108</v>
      </c>
      <c r="Q31" s="13">
        <f t="shared" si="31"/>
        <v>13.385662383196518</v>
      </c>
      <c r="R31" s="13">
        <f t="shared" si="31"/>
        <v>29.498683900833626</v>
      </c>
      <c r="S31" s="11">
        <v>30</v>
      </c>
      <c r="T31" s="23">
        <v>20.538072562</v>
      </c>
      <c r="U31" s="23">
        <v>20.616303855000002</v>
      </c>
      <c r="V31" s="23">
        <v>21.203333333000003</v>
      </c>
      <c r="W31" s="23">
        <v>18.977800452999997</v>
      </c>
      <c r="X31" s="23">
        <v>22.194149660000001</v>
      </c>
      <c r="Y31" s="23">
        <v>22.487256235</v>
      </c>
      <c r="Z31" s="23">
        <v>21.777006802999999</v>
      </c>
      <c r="AA31" s="23">
        <v>23.398956915999999</v>
      </c>
      <c r="AB31" s="23">
        <v>20.730566892999999</v>
      </c>
      <c r="AC31" s="23">
        <v>17.311428571</v>
      </c>
      <c r="AD31" s="23">
        <v>16.312108842999997</v>
      </c>
      <c r="AE31" s="23">
        <v>18.329977323999998</v>
      </c>
      <c r="AF31" s="23">
        <v>16.994716554</v>
      </c>
      <c r="AG31" s="23">
        <v>19.475011337999998</v>
      </c>
      <c r="AH31" s="32">
        <f t="shared" si="41"/>
        <v>20.024763524285714</v>
      </c>
      <c r="AI31" s="17">
        <f t="shared" si="42"/>
        <v>16.312108842999997</v>
      </c>
      <c r="AJ31" s="17">
        <f t="shared" si="43"/>
        <v>23.398956915999999</v>
      </c>
      <c r="AK31" s="18">
        <f t="shared" si="44"/>
        <v>10.934245835267909</v>
      </c>
      <c r="AL31" s="18">
        <f t="shared" si="35"/>
        <v>-18.540317226633249</v>
      </c>
      <c r="AM31" s="18">
        <f t="shared" si="36"/>
        <v>16.850103561133793</v>
      </c>
      <c r="AN31" s="18">
        <f t="shared" si="37"/>
        <v>35.390420787767042</v>
      </c>
      <c r="AO31" s="11">
        <v>30</v>
      </c>
      <c r="AP31" s="34">
        <f t="shared" si="8"/>
        <v>20.636609977124998</v>
      </c>
      <c r="AQ31" s="17">
        <f t="shared" si="9"/>
        <v>17.311428571</v>
      </c>
      <c r="AR31" s="17">
        <f t="shared" si="10"/>
        <v>23.398956915999999</v>
      </c>
      <c r="AS31" s="18">
        <f t="shared" si="11"/>
        <v>10.665594312637035</v>
      </c>
      <c r="AT31" s="18">
        <f t="shared" si="38"/>
        <v>-16.113021517637108</v>
      </c>
      <c r="AU31" s="18">
        <f t="shared" si="39"/>
        <v>13.385662383196518</v>
      </c>
      <c r="AV31" s="18">
        <f t="shared" si="40"/>
        <v>29.498683900833626</v>
      </c>
      <c r="AW31" s="9">
        <f t="shared" si="33"/>
        <v>-56.303231055321881</v>
      </c>
      <c r="AX31" s="43">
        <f t="shared" si="34"/>
        <v>-0.73178252384974152</v>
      </c>
      <c r="AY31" s="43"/>
      <c r="AZ31" s="43"/>
      <c r="BA31" s="43"/>
      <c r="BB31" s="43"/>
      <c r="BC31" s="11">
        <v>30</v>
      </c>
      <c r="BD31" s="41">
        <v>2.3861462795138892E-4</v>
      </c>
      <c r="BE31" s="41">
        <v>2.1965046820601847E-4</v>
      </c>
      <c r="BF31" s="41">
        <v>2.5687673217592591E-4</v>
      </c>
      <c r="BG31" s="41">
        <v>2.6026916938657409E-4</v>
      </c>
      <c r="BH31" s="41">
        <v>2.5204868984953703E-4</v>
      </c>
      <c r="BI31" s="41">
        <v>2.7082126060185187E-4</v>
      </c>
      <c r="BJ31" s="41">
        <v>2.0036375660879629E-4</v>
      </c>
      <c r="BK31" s="41">
        <v>2.1215251532407406E-4</v>
      </c>
      <c r="BL31" s="41">
        <v>2.3884965251302082E-4</v>
      </c>
      <c r="BY31" s="11">
        <v>30</v>
      </c>
      <c r="BZ31" s="43">
        <v>0.66285439357568376</v>
      </c>
      <c r="CA31" s="43">
        <v>0.62828806307109453</v>
      </c>
      <c r="CB31" s="43">
        <v>0.7479364295082036</v>
      </c>
      <c r="CC31" s="43">
        <v>0.77417345990359498</v>
      </c>
      <c r="CD31" s="43">
        <v>0.64579380230930039</v>
      </c>
      <c r="CE31" s="43">
        <v>0.71451292978587078</v>
      </c>
      <c r="CF31" s="43">
        <v>0.53527545726481784</v>
      </c>
      <c r="CG31" s="43">
        <v>0.66974998203271063</v>
      </c>
      <c r="CH31" s="13">
        <v>0.67232306468140957</v>
      </c>
      <c r="CJ31" s="11">
        <v>30</v>
      </c>
      <c r="CK31" s="9">
        <f t="shared" si="12"/>
        <v>-2.0306122124996051E-2</v>
      </c>
      <c r="CL31" s="9">
        <f t="shared" si="13"/>
        <v>-1.6588095241250009</v>
      </c>
      <c r="CM31" s="9">
        <f t="shared" si="14"/>
        <v>1.557539682875003</v>
      </c>
      <c r="CN31" s="9">
        <f t="shared" si="15"/>
        <v>1.8506462578750025</v>
      </c>
      <c r="CO31" s="9">
        <f t="shared" si="16"/>
        <v>1.1403968258750012</v>
      </c>
      <c r="CP31" s="9">
        <f t="shared" si="17"/>
        <v>2.7623469388750017</v>
      </c>
      <c r="CQ31" s="9">
        <f t="shared" si="18"/>
        <v>-3.3251814061249974</v>
      </c>
      <c r="CR31" s="9">
        <f t="shared" si="19"/>
        <v>-2.3066326531249999</v>
      </c>
      <c r="CS31" s="9"/>
    </row>
    <row r="32" spans="1:97" x14ac:dyDescent="0.3">
      <c r="A32" s="11">
        <v>31</v>
      </c>
      <c r="B32" s="3">
        <f t="shared" si="20"/>
        <v>1.5304245926736108E-3</v>
      </c>
      <c r="C32" s="3">
        <f t="shared" si="21"/>
        <v>1.5806660472800925E-3</v>
      </c>
      <c r="D32" s="3">
        <f t="shared" si="22"/>
        <v>1.2912834887037036E-3</v>
      </c>
      <c r="E32" s="3">
        <f t="shared" si="23"/>
        <v>1.5928857499768519E-3</v>
      </c>
      <c r="F32" s="3">
        <f t="shared" si="24"/>
        <v>1.8255647938194444E-3</v>
      </c>
      <c r="G32" s="3">
        <f t="shared" si="25"/>
        <v>1.8423007474537036E-3</v>
      </c>
      <c r="H32" s="3">
        <f t="shared" si="26"/>
        <v>1.3511172524652778E-3</v>
      </c>
      <c r="I32" s="3">
        <f t="shared" si="27"/>
        <v>1.4762311560416667E-3</v>
      </c>
      <c r="J32" s="45">
        <f t="shared" si="28"/>
        <v>1.5613092285517937E-3</v>
      </c>
      <c r="K32" s="3">
        <f t="shared" si="29"/>
        <v>1.2912834887037036E-3</v>
      </c>
      <c r="L32" s="3">
        <f t="shared" si="30"/>
        <v>1.8423007474537036E-3</v>
      </c>
      <c r="M32" s="43" t="s">
        <v>84</v>
      </c>
      <c r="N32" s="2" t="s">
        <v>86</v>
      </c>
      <c r="O32" s="13">
        <f t="shared" si="31"/>
        <v>12.705157613932236</v>
      </c>
      <c r="P32" s="13">
        <f t="shared" si="31"/>
        <v>-17.294827629921514</v>
      </c>
      <c r="Q32" s="13">
        <f t="shared" si="31"/>
        <v>17.997172742170122</v>
      </c>
      <c r="R32" s="13">
        <f t="shared" si="31"/>
        <v>35.292000372091636</v>
      </c>
      <c r="S32" s="11">
        <v>31</v>
      </c>
      <c r="T32" s="23">
        <v>158.35158730200001</v>
      </c>
      <c r="U32" s="23">
        <v>132.22868480699998</v>
      </c>
      <c r="V32" s="23">
        <v>133.87428571499998</v>
      </c>
      <c r="W32" s="23">
        <v>136.56954648499999</v>
      </c>
      <c r="X32" s="23">
        <v>111.566893424</v>
      </c>
      <c r="Y32" s="23">
        <v>137.625328798</v>
      </c>
      <c r="Z32" s="23">
        <v>157.72879818600001</v>
      </c>
      <c r="AA32" s="23">
        <v>159.17478457999999</v>
      </c>
      <c r="AB32" s="23">
        <v>148.13335600900001</v>
      </c>
      <c r="AC32" s="23">
        <v>116.736530613</v>
      </c>
      <c r="AD32" s="23">
        <v>115.147437642</v>
      </c>
      <c r="AE32" s="23">
        <v>127.546371882</v>
      </c>
      <c r="AF32" s="23">
        <v>126.417142857</v>
      </c>
      <c r="AG32" s="23">
        <v>127.75365079299999</v>
      </c>
      <c r="AH32" s="32">
        <f t="shared" si="41"/>
        <v>134.91817136378569</v>
      </c>
      <c r="AI32" s="17">
        <f t="shared" si="42"/>
        <v>111.566893424</v>
      </c>
      <c r="AJ32" s="17">
        <f t="shared" si="43"/>
        <v>159.17478457999999</v>
      </c>
      <c r="AK32" s="18">
        <f t="shared" si="44"/>
        <v>11.801046724587447</v>
      </c>
      <c r="AL32" s="18">
        <f t="shared" si="35"/>
        <v>-17.30773379430309</v>
      </c>
      <c r="AM32" s="18">
        <f t="shared" si="36"/>
        <v>17.978759251643098</v>
      </c>
      <c r="AN32" s="18">
        <f t="shared" si="37"/>
        <v>35.286493045946187</v>
      </c>
      <c r="AO32" s="11">
        <v>31</v>
      </c>
      <c r="AP32" s="34">
        <f t="shared" si="8"/>
        <v>134.89711734687498</v>
      </c>
      <c r="AQ32" s="17">
        <f t="shared" si="9"/>
        <v>111.566893424</v>
      </c>
      <c r="AR32" s="17">
        <f t="shared" si="10"/>
        <v>159.17478457999999</v>
      </c>
      <c r="AS32" s="18">
        <f t="shared" si="11"/>
        <v>12.705157613932236</v>
      </c>
      <c r="AT32" s="18">
        <f t="shared" si="38"/>
        <v>-17.294827629921514</v>
      </c>
      <c r="AU32" s="18">
        <f t="shared" si="39"/>
        <v>17.997172742170122</v>
      </c>
      <c r="AV32" s="18">
        <f t="shared" si="40"/>
        <v>35.292000372091636</v>
      </c>
      <c r="AW32" s="9">
        <f t="shared" si="33"/>
        <v>57.9572763144281</v>
      </c>
      <c r="AX32" s="43">
        <f t="shared" si="34"/>
        <v>0.75328042710650389</v>
      </c>
      <c r="AY32" s="43"/>
      <c r="AZ32" s="43"/>
      <c r="BA32" s="43"/>
      <c r="BB32" s="43"/>
      <c r="BC32" s="11">
        <v>31</v>
      </c>
      <c r="BD32" s="41">
        <v>1.5304245926736108E-3</v>
      </c>
      <c r="BE32" s="41">
        <v>1.5806660472800925E-3</v>
      </c>
      <c r="BF32" s="41">
        <v>1.2912834887037036E-3</v>
      </c>
      <c r="BG32" s="41">
        <v>1.5928857499768519E-3</v>
      </c>
      <c r="BH32" s="41">
        <v>1.8255647938194444E-3</v>
      </c>
      <c r="BI32" s="41">
        <v>1.8423007474537036E-3</v>
      </c>
      <c r="BJ32" s="41">
        <v>1.3511172524652778E-3</v>
      </c>
      <c r="BK32" s="41">
        <v>1.4762311560416667E-3</v>
      </c>
      <c r="BL32" s="41">
        <v>1.5613092285517937E-3</v>
      </c>
      <c r="BY32" s="11">
        <v>31</v>
      </c>
      <c r="BZ32" s="43">
        <v>4.2514102090029651</v>
      </c>
      <c r="CA32" s="43">
        <v>4.52133618161184</v>
      </c>
      <c r="CB32" s="43">
        <v>3.7597720659359042</v>
      </c>
      <c r="CC32" s="43">
        <v>4.738055894968884</v>
      </c>
      <c r="CD32" s="43">
        <v>4.6774233592185386</v>
      </c>
      <c r="CE32" s="43">
        <v>4.860577421744873</v>
      </c>
      <c r="CF32" s="43">
        <v>3.6095345653944748</v>
      </c>
      <c r="CG32" s="43">
        <v>4.6603538436710696</v>
      </c>
      <c r="CH32" s="13">
        <v>4.384807942693568</v>
      </c>
      <c r="CJ32" s="11">
        <v>31</v>
      </c>
      <c r="CK32" s="9">
        <f t="shared" si="12"/>
        <v>-2.6684325398749991</v>
      </c>
      <c r="CL32" s="9">
        <f t="shared" si="13"/>
        <v>1.6724291381250111</v>
      </c>
      <c r="CM32" s="9">
        <f t="shared" si="14"/>
        <v>-23.330223922874978</v>
      </c>
      <c r="CN32" s="9">
        <f t="shared" si="15"/>
        <v>2.7282114511250199</v>
      </c>
      <c r="CO32" s="9">
        <f t="shared" si="16"/>
        <v>22.831680839125028</v>
      </c>
      <c r="CP32" s="9">
        <f t="shared" si="17"/>
        <v>24.277667233125015</v>
      </c>
      <c r="CQ32" s="9">
        <f t="shared" si="18"/>
        <v>-18.160586733874979</v>
      </c>
      <c r="CR32" s="9">
        <f t="shared" si="19"/>
        <v>-7.3507454648749757</v>
      </c>
      <c r="CS32" s="9"/>
    </row>
    <row r="33" spans="1:103" x14ac:dyDescent="0.3">
      <c r="A33" s="11">
        <v>32</v>
      </c>
      <c r="B33" s="3">
        <f t="shared" si="20"/>
        <v>2.4326940035300925E-3</v>
      </c>
      <c r="C33" s="3">
        <f t="shared" si="21"/>
        <v>2.826148484085648E-3</v>
      </c>
      <c r="D33" s="3">
        <f t="shared" si="22"/>
        <v>2.6740572772337963E-3</v>
      </c>
      <c r="E33" s="3">
        <f t="shared" si="23"/>
        <v>2.5585574661921295E-3</v>
      </c>
      <c r="F33" s="3">
        <f t="shared" si="24"/>
        <v>2.8981009070254632E-3</v>
      </c>
      <c r="G33" s="3">
        <f t="shared" si="25"/>
        <v>2.6185594608217596E-3</v>
      </c>
      <c r="H33" s="3">
        <f t="shared" si="26"/>
        <v>2.7114323507175927E-3</v>
      </c>
      <c r="I33" s="3">
        <f t="shared" si="27"/>
        <v>2.5044377782060187E-3</v>
      </c>
      <c r="J33" s="45">
        <f t="shared" si="28"/>
        <v>2.6529984659765622E-3</v>
      </c>
      <c r="K33" s="3">
        <f t="shared" si="29"/>
        <v>2.4326940035300925E-3</v>
      </c>
      <c r="L33" s="3">
        <f t="shared" si="30"/>
        <v>2.8981009070254632E-3</v>
      </c>
      <c r="M33" s="43" t="s">
        <v>85</v>
      </c>
      <c r="N33" s="2" t="s">
        <v>83</v>
      </c>
      <c r="O33" s="13">
        <f t="shared" si="31"/>
        <v>5.9534054611531761</v>
      </c>
      <c r="P33" s="13">
        <f t="shared" si="31"/>
        <v>-8.3039800162634521</v>
      </c>
      <c r="Q33" s="13">
        <f t="shared" si="31"/>
        <v>9.2386951667037209</v>
      </c>
      <c r="R33" s="13">
        <f t="shared" si="31"/>
        <v>17.542675182967173</v>
      </c>
      <c r="S33" s="11">
        <v>32</v>
      </c>
      <c r="T33" s="23">
        <v>210.107210885</v>
      </c>
      <c r="U33" s="23">
        <v>210.18476190499999</v>
      </c>
      <c r="V33" s="23">
        <v>235.58757369599999</v>
      </c>
      <c r="W33" s="23">
        <v>244.17922902499998</v>
      </c>
      <c r="X33" s="23">
        <v>231.03854875299999</v>
      </c>
      <c r="Y33" s="23">
        <v>221.059365079</v>
      </c>
      <c r="Z33" s="23">
        <v>250.39591836700001</v>
      </c>
      <c r="AA33" s="23">
        <v>226.24353741500002</v>
      </c>
      <c r="AB33" s="23">
        <v>245.65841269799998</v>
      </c>
      <c r="AC33" s="23">
        <v>234.267755102</v>
      </c>
      <c r="AD33" s="23">
        <v>226.24943310699999</v>
      </c>
      <c r="AE33" s="23">
        <v>216.383424037</v>
      </c>
      <c r="AF33" s="23">
        <v>224.50156462500001</v>
      </c>
      <c r="AG33" s="23">
        <v>226.62657596399998</v>
      </c>
      <c r="AH33" s="32">
        <f t="shared" si="41"/>
        <v>228.74880790414289</v>
      </c>
      <c r="AI33" s="17">
        <f t="shared" si="42"/>
        <v>210.107210885</v>
      </c>
      <c r="AJ33" s="17">
        <f t="shared" si="43"/>
        <v>250.39591836700001</v>
      </c>
      <c r="AK33" s="18">
        <f t="shared" si="44"/>
        <v>5.4417022557557129</v>
      </c>
      <c r="AL33" s="18">
        <f t="shared" si="35"/>
        <v>-8.1493744994529749</v>
      </c>
      <c r="AM33" s="18">
        <f t="shared" si="36"/>
        <v>9.4632670050583698</v>
      </c>
      <c r="AN33" s="18">
        <f t="shared" si="37"/>
        <v>17.612641504511345</v>
      </c>
      <c r="AO33" s="11">
        <v>32</v>
      </c>
      <c r="AP33" s="34">
        <f t="shared" si="8"/>
        <v>229.21906746037499</v>
      </c>
      <c r="AQ33" s="17">
        <f t="shared" si="9"/>
        <v>210.18476190499999</v>
      </c>
      <c r="AR33" s="17">
        <f t="shared" si="10"/>
        <v>250.39591836700001</v>
      </c>
      <c r="AS33" s="18">
        <f t="shared" si="11"/>
        <v>5.9534054611531761</v>
      </c>
      <c r="AT33" s="18">
        <f t="shared" si="38"/>
        <v>-8.3039800162634521</v>
      </c>
      <c r="AU33" s="18">
        <f t="shared" si="39"/>
        <v>9.2386951667037209</v>
      </c>
      <c r="AV33" s="18">
        <f t="shared" si="40"/>
        <v>17.542675182967173</v>
      </c>
      <c r="AW33" s="9">
        <f t="shared" si="33"/>
        <v>152.27922642792811</v>
      </c>
      <c r="AX33" s="43">
        <f t="shared" si="34"/>
        <v>1.9791986100375394</v>
      </c>
      <c r="AY33" s="43"/>
      <c r="AZ33" s="43"/>
      <c r="BA33" s="43"/>
      <c r="BB33" s="43"/>
      <c r="BC33" s="11">
        <v>32</v>
      </c>
      <c r="BD33" s="41">
        <v>2.4326940035300925E-3</v>
      </c>
      <c r="BE33" s="41">
        <v>2.826148484085648E-3</v>
      </c>
      <c r="BF33" s="41">
        <v>2.6740572772337963E-3</v>
      </c>
      <c r="BG33" s="41">
        <v>2.5585574661921295E-3</v>
      </c>
      <c r="BH33" s="41">
        <v>2.8981009070254632E-3</v>
      </c>
      <c r="BI33" s="41">
        <v>2.6185594608217596E-3</v>
      </c>
      <c r="BJ33" s="41">
        <v>2.7114323507175927E-3</v>
      </c>
      <c r="BK33" s="41">
        <v>2.5044377782060187E-3</v>
      </c>
      <c r="BL33" s="41">
        <v>2.6529984659765622E-3</v>
      </c>
      <c r="BY33" s="11">
        <v>32</v>
      </c>
      <c r="BZ33" s="43">
        <v>6.7578501884370983</v>
      </c>
      <c r="CA33" s="43">
        <v>8.0839133716393725</v>
      </c>
      <c r="CB33" s="43">
        <v>7.7859323236209903</v>
      </c>
      <c r="CC33" s="43">
        <v>7.610456861381576</v>
      </c>
      <c r="CD33" s="43">
        <v>7.4254526192588486</v>
      </c>
      <c r="CE33" s="43">
        <v>6.9085956841509217</v>
      </c>
      <c r="CF33" s="43">
        <v>7.2436413448102712</v>
      </c>
      <c r="CG33" s="43">
        <v>7.9063269855334362</v>
      </c>
      <c r="CH33" s="13">
        <v>7.4652711723540648</v>
      </c>
      <c r="CJ33" s="11">
        <v>32</v>
      </c>
      <c r="CK33" s="9">
        <f t="shared" si="12"/>
        <v>-19.034305555374999</v>
      </c>
      <c r="CL33" s="9">
        <f t="shared" si="13"/>
        <v>14.960161564624997</v>
      </c>
      <c r="CM33" s="9">
        <f t="shared" si="14"/>
        <v>1.8194812926249995</v>
      </c>
      <c r="CN33" s="9">
        <f t="shared" si="15"/>
        <v>-8.1597023813749843</v>
      </c>
      <c r="CO33" s="9">
        <f t="shared" si="16"/>
        <v>21.17685090662502</v>
      </c>
      <c r="CP33" s="9">
        <f t="shared" si="17"/>
        <v>-2.9755300453749669</v>
      </c>
      <c r="CQ33" s="9">
        <f t="shared" si="18"/>
        <v>5.0486876416250084</v>
      </c>
      <c r="CR33" s="9">
        <f t="shared" si="19"/>
        <v>-12.835643423374989</v>
      </c>
      <c r="CS33" s="9"/>
    </row>
    <row r="34" spans="1:103" x14ac:dyDescent="0.3">
      <c r="A34" s="11">
        <v>33</v>
      </c>
      <c r="B34" s="3">
        <f t="shared" si="20"/>
        <v>2.2033879755671295E-3</v>
      </c>
      <c r="C34" s="3">
        <f t="shared" si="21"/>
        <v>2.2625682371643519E-3</v>
      </c>
      <c r="D34" s="3">
        <f t="shared" si="22"/>
        <v>1.8453123687731481E-3</v>
      </c>
      <c r="E34" s="3">
        <f t="shared" si="23"/>
        <v>1.9788359788310188E-3</v>
      </c>
      <c r="F34" s="3">
        <f t="shared" si="24"/>
        <v>2.5369483287037034E-3</v>
      </c>
      <c r="G34" s="3">
        <f t="shared" si="25"/>
        <v>2.4137631750231481E-3</v>
      </c>
      <c r="H34" s="3">
        <f t="shared" si="26"/>
        <v>2.5721534601504631E-3</v>
      </c>
      <c r="I34" s="3">
        <f t="shared" si="27"/>
        <v>1.8035514823148146E-3</v>
      </c>
      <c r="J34" s="45">
        <f t="shared" si="28"/>
        <v>2.2020651258159722E-3</v>
      </c>
      <c r="K34" s="3">
        <f t="shared" si="29"/>
        <v>1.8035514823148146E-3</v>
      </c>
      <c r="L34" s="3">
        <f t="shared" si="30"/>
        <v>2.5721534601504631E-3</v>
      </c>
      <c r="M34" s="43" t="s">
        <v>80</v>
      </c>
      <c r="N34" s="2" t="s">
        <v>82</v>
      </c>
      <c r="O34" s="13">
        <f t="shared" si="31"/>
        <v>13.661446787610831</v>
      </c>
      <c r="P34" s="13">
        <f t="shared" si="31"/>
        <v>-18.097268733298193</v>
      </c>
      <c r="Q34" s="13">
        <f t="shared" si="31"/>
        <v>16.806420936227056</v>
      </c>
      <c r="R34" s="13">
        <f t="shared" si="31"/>
        <v>34.903689669525249</v>
      </c>
      <c r="S34" s="11">
        <v>33</v>
      </c>
      <c r="T34" s="23">
        <v>201.11020408199997</v>
      </c>
      <c r="U34" s="23">
        <v>190.37272108899998</v>
      </c>
      <c r="V34" s="23">
        <v>187.26458049899998</v>
      </c>
      <c r="W34" s="23">
        <v>195.485895691</v>
      </c>
      <c r="X34" s="23">
        <v>159.43498866199999</v>
      </c>
      <c r="Y34" s="23">
        <v>170.97142857100002</v>
      </c>
      <c r="Z34" s="23">
        <v>219.19233559999998</v>
      </c>
      <c r="AA34" s="23">
        <v>208.549138322</v>
      </c>
      <c r="AB34" s="23">
        <v>197.55827664399999</v>
      </c>
      <c r="AC34" s="23">
        <v>222.234058957</v>
      </c>
      <c r="AD34" s="23">
        <v>218.74083900299999</v>
      </c>
      <c r="AE34" s="23">
        <v>155.82684807199999</v>
      </c>
      <c r="AF34" s="23">
        <v>170.731972789</v>
      </c>
      <c r="AG34" s="23">
        <v>200.81154194999999</v>
      </c>
      <c r="AH34" s="32">
        <f t="shared" si="41"/>
        <v>192.73463070935713</v>
      </c>
      <c r="AI34" s="17">
        <f t="shared" si="42"/>
        <v>155.82684807199999</v>
      </c>
      <c r="AJ34" s="17">
        <f t="shared" si="43"/>
        <v>222.234058957</v>
      </c>
      <c r="AK34" s="18">
        <f t="shared" si="44"/>
        <v>11.264158537155193</v>
      </c>
      <c r="AL34" s="18">
        <f t="shared" si="35"/>
        <v>-19.149533481097066</v>
      </c>
      <c r="AM34" s="18">
        <f t="shared" si="36"/>
        <v>15.305722764544512</v>
      </c>
      <c r="AN34" s="18">
        <f t="shared" si="37"/>
        <v>34.455256245641579</v>
      </c>
      <c r="AO34" s="11">
        <v>33</v>
      </c>
      <c r="AP34" s="34">
        <f t="shared" si="8"/>
        <v>190.25842687050002</v>
      </c>
      <c r="AQ34" s="17">
        <f t="shared" si="9"/>
        <v>155.82684807199999</v>
      </c>
      <c r="AR34" s="17">
        <f t="shared" si="10"/>
        <v>222.234058957</v>
      </c>
      <c r="AS34" s="18">
        <f t="shared" si="11"/>
        <v>13.661446787610831</v>
      </c>
      <c r="AT34" s="18">
        <f t="shared" si="38"/>
        <v>-18.097268733298193</v>
      </c>
      <c r="AU34" s="18">
        <f t="shared" si="39"/>
        <v>16.806420936227056</v>
      </c>
      <c r="AV34" s="18">
        <f t="shared" si="40"/>
        <v>34.903689669525249</v>
      </c>
      <c r="AW34" s="9">
        <f t="shared" si="33"/>
        <v>113.31858583805314</v>
      </c>
      <c r="AX34" s="43">
        <f t="shared" si="34"/>
        <v>1.4728206390531104</v>
      </c>
      <c r="AY34" s="43"/>
      <c r="AZ34" s="43"/>
      <c r="BA34" s="43"/>
      <c r="BB34" s="43"/>
      <c r="BC34" s="11">
        <v>33</v>
      </c>
      <c r="BD34" s="41">
        <v>2.2033879755671295E-3</v>
      </c>
      <c r="BE34" s="41">
        <v>2.2625682371643519E-3</v>
      </c>
      <c r="BF34" s="41">
        <v>1.8453123687731481E-3</v>
      </c>
      <c r="BG34" s="41">
        <v>1.9788359788310188E-3</v>
      </c>
      <c r="BH34" s="41">
        <v>2.5369483287037034E-3</v>
      </c>
      <c r="BI34" s="41">
        <v>2.4137631750231481E-3</v>
      </c>
      <c r="BJ34" s="41">
        <v>2.5721534601504631E-3</v>
      </c>
      <c r="BK34" s="41">
        <v>1.8035514823148146E-3</v>
      </c>
      <c r="BL34" s="41">
        <v>2.2020651258159722E-3</v>
      </c>
      <c r="BY34" s="11">
        <v>33</v>
      </c>
      <c r="BZ34" s="43">
        <v>6.1208544207693931</v>
      </c>
      <c r="CA34" s="43">
        <v>6.4718487827708655</v>
      </c>
      <c r="CB34" s="43">
        <v>5.3729130417397215</v>
      </c>
      <c r="CC34" s="43">
        <v>5.8860690258627031</v>
      </c>
      <c r="CD34" s="43">
        <v>6.5001151501077672</v>
      </c>
      <c r="CE34" s="43">
        <v>6.3682777126222501</v>
      </c>
      <c r="CF34" s="43">
        <v>6.8715552295493252</v>
      </c>
      <c r="CG34" s="43">
        <v>5.6936801858334878</v>
      </c>
      <c r="CH34" s="13">
        <v>6.1606641936569391</v>
      </c>
      <c r="CJ34" s="11">
        <v>33</v>
      </c>
      <c r="CK34" s="9">
        <f t="shared" si="12"/>
        <v>0.11429421849996402</v>
      </c>
      <c r="CL34" s="9">
        <f t="shared" si="13"/>
        <v>5.2274688204999791</v>
      </c>
      <c r="CM34" s="9">
        <f t="shared" si="14"/>
        <v>-30.823438208500022</v>
      </c>
      <c r="CN34" s="9">
        <f t="shared" si="15"/>
        <v>-19.286998299499999</v>
      </c>
      <c r="CO34" s="9">
        <f t="shared" si="16"/>
        <v>28.933908729499962</v>
      </c>
      <c r="CP34" s="9">
        <f t="shared" si="17"/>
        <v>18.290711451499988</v>
      </c>
      <c r="CQ34" s="9">
        <f t="shared" si="18"/>
        <v>31.975632086499985</v>
      </c>
      <c r="CR34" s="9">
        <f t="shared" si="19"/>
        <v>-34.431578798500027</v>
      </c>
      <c r="CS34" s="9"/>
    </row>
    <row r="35" spans="1:103" x14ac:dyDescent="0.3">
      <c r="A35" s="11">
        <v>34</v>
      </c>
      <c r="B35" s="3">
        <f t="shared" si="20"/>
        <v>6.4123519777777775E-4</v>
      </c>
      <c r="C35" s="3">
        <f t="shared" si="21"/>
        <v>7.0786695851851849E-4</v>
      </c>
      <c r="D35" s="3">
        <f t="shared" si="22"/>
        <v>7.851851851851851E-4</v>
      </c>
      <c r="E35" s="3">
        <f t="shared" si="23"/>
        <v>5.560510623958333E-4</v>
      </c>
      <c r="F35" s="3">
        <f t="shared" si="24"/>
        <v>7.675826194675924E-4</v>
      </c>
      <c r="G35" s="3">
        <f t="shared" si="25"/>
        <v>6.4150814646990733E-4</v>
      </c>
      <c r="H35" s="3">
        <f t="shared" si="26"/>
        <v>7.0944848618055556E-4</v>
      </c>
      <c r="I35" s="3">
        <f t="shared" si="27"/>
        <v>5.7086167800925918E-4</v>
      </c>
      <c r="J35" s="45">
        <f t="shared" si="28"/>
        <v>6.7246741675057865E-4</v>
      </c>
      <c r="K35" s="3">
        <f t="shared" si="29"/>
        <v>5.560510623958333E-4</v>
      </c>
      <c r="L35" s="3">
        <f t="shared" si="30"/>
        <v>7.851851851851851E-4</v>
      </c>
      <c r="M35" s="43" t="s">
        <v>81</v>
      </c>
      <c r="N35" s="2" t="s">
        <v>84</v>
      </c>
      <c r="O35" s="13">
        <f t="shared" si="31"/>
        <v>12.590980178886884</v>
      </c>
      <c r="P35" s="13">
        <f t="shared" si="31"/>
        <v>-17.311820833978757</v>
      </c>
      <c r="Q35" s="13">
        <f t="shared" si="31"/>
        <v>16.761818584351417</v>
      </c>
      <c r="R35" s="13">
        <f t="shared" si="31"/>
        <v>34.073639418330174</v>
      </c>
      <c r="S35" s="11">
        <v>34</v>
      </c>
      <c r="T35" s="23">
        <v>57.554671202000002</v>
      </c>
      <c r="U35" s="23">
        <v>55.402721088</v>
      </c>
      <c r="V35" s="23">
        <v>57.207709750999996</v>
      </c>
      <c r="W35" s="23">
        <v>61.159705215999999</v>
      </c>
      <c r="X35" s="23">
        <v>67.839999999999989</v>
      </c>
      <c r="Y35" s="23">
        <v>48.042811790999998</v>
      </c>
      <c r="Z35" s="23">
        <v>66.319138321999986</v>
      </c>
      <c r="AA35" s="23">
        <v>55.426303854999993</v>
      </c>
      <c r="AB35" s="23">
        <v>63.725714285000002</v>
      </c>
      <c r="AC35" s="23">
        <v>61.296349206000002</v>
      </c>
      <c r="AD35" s="23">
        <v>57.039274377000005</v>
      </c>
      <c r="AE35" s="23">
        <v>49.322448979999997</v>
      </c>
      <c r="AF35" s="23">
        <v>57.503265306000003</v>
      </c>
      <c r="AG35" s="23">
        <v>57.393197279000006</v>
      </c>
      <c r="AH35" s="32">
        <f t="shared" si="41"/>
        <v>58.230950761285712</v>
      </c>
      <c r="AI35" s="17">
        <f t="shared" si="42"/>
        <v>48.042811790999998</v>
      </c>
      <c r="AJ35" s="17">
        <f t="shared" si="43"/>
        <v>67.839999999999989</v>
      </c>
      <c r="AK35" s="18">
        <f t="shared" si="44"/>
        <v>9.6336084005498499</v>
      </c>
      <c r="AL35" s="18">
        <f t="shared" si="35"/>
        <v>-17.4960889992186</v>
      </c>
      <c r="AM35" s="18">
        <f t="shared" si="36"/>
        <v>16.50161831996526</v>
      </c>
      <c r="AN35" s="18">
        <f t="shared" si="37"/>
        <v>33.99770731918386</v>
      </c>
      <c r="AO35" s="11">
        <v>34</v>
      </c>
      <c r="AP35" s="34">
        <f t="shared" si="8"/>
        <v>58.10118480725</v>
      </c>
      <c r="AQ35" s="17">
        <f t="shared" si="9"/>
        <v>48.042811790999998</v>
      </c>
      <c r="AR35" s="17">
        <f t="shared" si="10"/>
        <v>67.839999999999989</v>
      </c>
      <c r="AS35" s="18">
        <f t="shared" si="11"/>
        <v>12.590980178886884</v>
      </c>
      <c r="AT35" s="18">
        <f t="shared" si="38"/>
        <v>-17.311820833978757</v>
      </c>
      <c r="AU35" s="18">
        <f t="shared" si="39"/>
        <v>16.761818584351417</v>
      </c>
      <c r="AV35" s="18">
        <f t="shared" si="40"/>
        <v>34.073639418330174</v>
      </c>
      <c r="AW35" s="9">
        <f t="shared" si="33"/>
        <v>-18.838656225196878</v>
      </c>
      <c r="AX35" s="43">
        <f t="shared" si="34"/>
        <v>-0.24484917011009014</v>
      </c>
      <c r="AY35" s="43"/>
      <c r="AZ35" s="43"/>
      <c r="BA35" s="43"/>
      <c r="BB35" s="43"/>
      <c r="BC35" s="11">
        <v>34</v>
      </c>
      <c r="BD35" s="41">
        <v>6.4123519777777775E-4</v>
      </c>
      <c r="BE35" s="41">
        <v>7.0786695851851849E-4</v>
      </c>
      <c r="BF35" s="41">
        <v>7.851851851851851E-4</v>
      </c>
      <c r="BG35" s="41">
        <v>5.560510623958333E-4</v>
      </c>
      <c r="BH35" s="41">
        <v>7.675826194675924E-4</v>
      </c>
      <c r="BI35" s="41">
        <v>6.4150814646990733E-4</v>
      </c>
      <c r="BJ35" s="41">
        <v>7.0944848618055556E-4</v>
      </c>
      <c r="BK35" s="41">
        <v>5.7086167800925918E-4</v>
      </c>
      <c r="BL35" s="41">
        <v>6.7246741675057865E-4</v>
      </c>
      <c r="BY35" s="11">
        <v>34</v>
      </c>
      <c r="BZ35" s="43">
        <v>1.7813055796770501</v>
      </c>
      <c r="CA35" s="43">
        <v>2.0247822092620549</v>
      </c>
      <c r="CB35" s="43">
        <v>2.2861883944706411</v>
      </c>
      <c r="CC35" s="43">
        <v>1.6539799003956028</v>
      </c>
      <c r="CD35" s="43">
        <v>1.9666838923400969</v>
      </c>
      <c r="CE35" s="43">
        <v>1.6925032554574215</v>
      </c>
      <c r="CF35" s="43">
        <v>1.8953046662405111</v>
      </c>
      <c r="CG35" s="43">
        <v>1.8021685861505266</v>
      </c>
      <c r="CH35" s="13">
        <v>1.8878645604992381</v>
      </c>
      <c r="CJ35" s="11">
        <v>34</v>
      </c>
      <c r="CK35" s="9">
        <f t="shared" si="12"/>
        <v>-2.6984637192500003</v>
      </c>
      <c r="CL35" s="9">
        <f t="shared" si="13"/>
        <v>3.0585204087499989</v>
      </c>
      <c r="CM35" s="9">
        <f t="shared" si="14"/>
        <v>9.7388151927499891</v>
      </c>
      <c r="CN35" s="9">
        <f t="shared" si="15"/>
        <v>-10.058373016250002</v>
      </c>
      <c r="CO35" s="9">
        <f t="shared" si="16"/>
        <v>8.2179535147499863</v>
      </c>
      <c r="CP35" s="9">
        <f t="shared" si="17"/>
        <v>-2.6748809522500068</v>
      </c>
      <c r="CQ35" s="9">
        <f t="shared" si="18"/>
        <v>3.195164398750002</v>
      </c>
      <c r="CR35" s="9">
        <f t="shared" si="19"/>
        <v>-8.7787358272500029</v>
      </c>
      <c r="CS35" s="9"/>
    </row>
    <row r="36" spans="1:103" x14ac:dyDescent="0.3">
      <c r="A36" s="11">
        <v>35</v>
      </c>
      <c r="B36" s="3">
        <f t="shared" si="20"/>
        <v>3.817754262152778E-4</v>
      </c>
      <c r="C36" s="3">
        <f t="shared" si="21"/>
        <v>4.2641618376157409E-4</v>
      </c>
      <c r="D36" s="3">
        <f t="shared" si="22"/>
        <v>4.4656163391203706E-4</v>
      </c>
      <c r="E36" s="3">
        <f t="shared" si="23"/>
        <v>3.8249664062500001E-4</v>
      </c>
      <c r="F36" s="3">
        <f t="shared" si="24"/>
        <v>4.2204743008101848E-4</v>
      </c>
      <c r="G36" s="3">
        <f t="shared" si="25"/>
        <v>4.6378705803240739E-4</v>
      </c>
      <c r="H36" s="3">
        <f t="shared" si="26"/>
        <v>4.5031599059027779E-4</v>
      </c>
      <c r="I36" s="3">
        <f t="shared" si="27"/>
        <v>4.0407743344907408E-4</v>
      </c>
      <c r="J36" s="45">
        <f t="shared" si="28"/>
        <v>4.2218472458333337E-4</v>
      </c>
      <c r="K36" s="3">
        <f t="shared" si="29"/>
        <v>3.817754262152778E-4</v>
      </c>
      <c r="L36" s="3">
        <f t="shared" si="30"/>
        <v>4.6378705803240739E-4</v>
      </c>
      <c r="M36" s="43" t="s">
        <v>104</v>
      </c>
      <c r="N36" s="2" t="s">
        <v>86</v>
      </c>
      <c r="O36" s="13">
        <f t="shared" si="31"/>
        <v>7.3116972536501095</v>
      </c>
      <c r="P36" s="13">
        <f t="shared" si="31"/>
        <v>-9.5714733421339844</v>
      </c>
      <c r="Q36" s="13">
        <f t="shared" si="31"/>
        <v>9.8540593788969204</v>
      </c>
      <c r="R36" s="13">
        <f t="shared" si="31"/>
        <v>19.425532721030905</v>
      </c>
      <c r="S36" s="11">
        <v>35</v>
      </c>
      <c r="T36" s="23">
        <v>33.71521542</v>
      </c>
      <c r="U36" s="23">
        <v>32.985396825000002</v>
      </c>
      <c r="V36" s="23">
        <v>35.399183672999996</v>
      </c>
      <c r="W36" s="23">
        <v>36.842358277000002</v>
      </c>
      <c r="X36" s="23">
        <v>38.582925170000003</v>
      </c>
      <c r="Y36" s="23">
        <v>33.047709750000003</v>
      </c>
      <c r="Z36" s="23">
        <v>36.464897958999998</v>
      </c>
      <c r="AA36" s="23">
        <v>40.071201813999998</v>
      </c>
      <c r="AB36" s="23">
        <v>36.982131519999996</v>
      </c>
      <c r="AC36" s="23">
        <v>38.907301586999999</v>
      </c>
      <c r="AD36" s="23">
        <v>38.087346939</v>
      </c>
      <c r="AE36" s="23">
        <v>34.912290249999998</v>
      </c>
      <c r="AF36" s="23">
        <v>36.493061225000005</v>
      </c>
      <c r="AG36" s="23">
        <v>33.805351473999998</v>
      </c>
      <c r="AH36" s="32">
        <f t="shared" si="41"/>
        <v>36.164026563071431</v>
      </c>
      <c r="AI36" s="17">
        <f t="shared" si="42"/>
        <v>32.985396825000002</v>
      </c>
      <c r="AJ36" s="17">
        <f t="shared" si="43"/>
        <v>40.071201813999998</v>
      </c>
      <c r="AK36" s="18">
        <f t="shared" si="44"/>
        <v>6.2867540612036947</v>
      </c>
      <c r="AL36" s="18">
        <f t="shared" si="35"/>
        <v>-8.7894796021338379</v>
      </c>
      <c r="AM36" s="18">
        <f t="shared" si="36"/>
        <v>10.804038217686582</v>
      </c>
      <c r="AN36" s="18">
        <f t="shared" si="37"/>
        <v>19.59351781982042</v>
      </c>
      <c r="AO36" s="11">
        <v>35</v>
      </c>
      <c r="AP36" s="34">
        <f t="shared" si="8"/>
        <v>36.476760204000001</v>
      </c>
      <c r="AQ36" s="17">
        <f t="shared" si="9"/>
        <v>32.985396825000002</v>
      </c>
      <c r="AR36" s="17">
        <f t="shared" si="10"/>
        <v>40.071201813999998</v>
      </c>
      <c r="AS36" s="18">
        <f t="shared" si="11"/>
        <v>7.3116972536501095</v>
      </c>
      <c r="AT36" s="18">
        <f t="shared" si="38"/>
        <v>-9.5714733421339844</v>
      </c>
      <c r="AU36" s="18">
        <f t="shared" si="39"/>
        <v>9.8540593788969204</v>
      </c>
      <c r="AV36" s="18">
        <f t="shared" si="40"/>
        <v>19.425532721030905</v>
      </c>
      <c r="AW36" s="9">
        <f t="shared" si="33"/>
        <v>-40.463080828446877</v>
      </c>
      <c r="AX36" s="43">
        <f t="shared" si="34"/>
        <v>-0.52590543839807113</v>
      </c>
      <c r="AY36" s="43"/>
      <c r="AZ36" s="43"/>
      <c r="BA36" s="43"/>
      <c r="BB36" s="43"/>
      <c r="BC36" s="11">
        <v>35</v>
      </c>
      <c r="BD36" s="41">
        <v>3.817754262152778E-4</v>
      </c>
      <c r="BE36" s="41">
        <v>4.2641618376157409E-4</v>
      </c>
      <c r="BF36" s="41">
        <v>4.4656163391203706E-4</v>
      </c>
      <c r="BG36" s="41">
        <v>3.8249664062500001E-4</v>
      </c>
      <c r="BH36" s="41">
        <v>4.2204743008101848E-4</v>
      </c>
      <c r="BI36" s="41">
        <v>4.6378705803240739E-4</v>
      </c>
      <c r="BJ36" s="41">
        <v>4.5031599059027779E-4</v>
      </c>
      <c r="BK36" s="41">
        <v>4.0407743344907408E-4</v>
      </c>
      <c r="BL36" s="41">
        <v>4.2218472458333337E-4</v>
      </c>
      <c r="BY36" s="11">
        <v>35</v>
      </c>
      <c r="BZ36" s="43">
        <v>1.0605448659986612</v>
      </c>
      <c r="CA36" s="43">
        <v>1.2197205876494757</v>
      </c>
      <c r="CB36" s="43">
        <v>1.3002334278947996</v>
      </c>
      <c r="CC36" s="43">
        <v>1.1377403953456251</v>
      </c>
      <c r="CD36" s="43">
        <v>1.0813609655721452</v>
      </c>
      <c r="CE36" s="43">
        <v>1.2236182967875866</v>
      </c>
      <c r="CF36" s="43">
        <v>1.2030274429696339</v>
      </c>
      <c r="CG36" s="43">
        <v>1.2756429183926403</v>
      </c>
      <c r="CH36" s="13">
        <v>1.1877361125763208</v>
      </c>
      <c r="CJ36" s="11">
        <v>35</v>
      </c>
      <c r="CK36" s="9">
        <f t="shared" si="12"/>
        <v>-3.4913633789999992</v>
      </c>
      <c r="CL36" s="9">
        <f t="shared" si="13"/>
        <v>0.36559807300000102</v>
      </c>
      <c r="CM36" s="9">
        <f t="shared" si="14"/>
        <v>2.1061649660000015</v>
      </c>
      <c r="CN36" s="9">
        <f t="shared" si="15"/>
        <v>-3.4290504539999986</v>
      </c>
      <c r="CO36" s="9">
        <f t="shared" si="16"/>
        <v>-1.1862245000003213E-2</v>
      </c>
      <c r="CP36" s="9">
        <f t="shared" si="17"/>
        <v>3.594441609999997</v>
      </c>
      <c r="CQ36" s="9">
        <f t="shared" si="18"/>
        <v>2.4305413829999978</v>
      </c>
      <c r="CR36" s="9">
        <f t="shared" si="19"/>
        <v>-1.5644699540000033</v>
      </c>
      <c r="CS36" s="9"/>
    </row>
    <row r="37" spans="1:103" x14ac:dyDescent="0.3">
      <c r="A37" s="11">
        <v>36</v>
      </c>
      <c r="B37" s="3">
        <f t="shared" si="20"/>
        <v>5.0845248592592597E-4</v>
      </c>
      <c r="C37" s="3">
        <f t="shared" si="21"/>
        <v>7.004451163078704E-4</v>
      </c>
      <c r="D37" s="3">
        <f t="shared" si="22"/>
        <v>6.0220747248842588E-4</v>
      </c>
      <c r="E37" s="3">
        <f t="shared" si="23"/>
        <v>6.1375110229166662E-4</v>
      </c>
      <c r="F37" s="3">
        <f t="shared" si="24"/>
        <v>5.9322431133101863E-4</v>
      </c>
      <c r="G37" s="3">
        <f t="shared" si="25"/>
        <v>6.4750986814814809E-4</v>
      </c>
      <c r="H37" s="3">
        <f t="shared" si="26"/>
        <v>8.8811754640046286E-4</v>
      </c>
      <c r="I37" s="3">
        <f t="shared" si="27"/>
        <v>7.9965356512731462E-4</v>
      </c>
      <c r="J37" s="45">
        <f t="shared" si="28"/>
        <v>6.6917018350260414E-4</v>
      </c>
      <c r="K37" s="3">
        <f t="shared" si="29"/>
        <v>5.0845248592592597E-4</v>
      </c>
      <c r="L37" s="3">
        <f t="shared" si="30"/>
        <v>8.8811754640046286E-4</v>
      </c>
      <c r="M37" s="43" t="s">
        <v>85</v>
      </c>
      <c r="N37" s="2" t="s">
        <v>82</v>
      </c>
      <c r="O37" s="13">
        <f t="shared" si="31"/>
        <v>18.351565067397249</v>
      </c>
      <c r="P37" s="13">
        <f t="shared" si="31"/>
        <v>-24.017462454086271</v>
      </c>
      <c r="Q37" s="13">
        <f t="shared" si="31"/>
        <v>32.719234702274605</v>
      </c>
      <c r="R37" s="13">
        <f t="shared" si="31"/>
        <v>56.736697156360876</v>
      </c>
      <c r="S37" s="11">
        <v>36</v>
      </c>
      <c r="T37" s="23">
        <v>51.928503401</v>
      </c>
      <c r="U37" s="23">
        <v>43.930294784000004</v>
      </c>
      <c r="V37" s="23">
        <v>56.915873015999999</v>
      </c>
      <c r="W37" s="23">
        <v>60.518458049000003</v>
      </c>
      <c r="X37" s="23">
        <v>52.030725622999995</v>
      </c>
      <c r="Y37" s="23">
        <v>53.028095237999999</v>
      </c>
      <c r="Z37" s="23">
        <v>51.254580499000006</v>
      </c>
      <c r="AA37" s="23">
        <v>55.944852607999998</v>
      </c>
      <c r="AB37" s="23">
        <v>51.237732426999997</v>
      </c>
      <c r="AC37" s="23">
        <v>76.733356008999991</v>
      </c>
      <c r="AD37" s="23">
        <v>74.788299319000004</v>
      </c>
      <c r="AE37" s="23">
        <v>69.090068026999987</v>
      </c>
      <c r="AF37" s="23">
        <v>67.316371881999999</v>
      </c>
      <c r="AG37" s="23">
        <v>70.20988662100001</v>
      </c>
      <c r="AH37" s="32">
        <f t="shared" si="41"/>
        <v>59.63764982164286</v>
      </c>
      <c r="AI37" s="17">
        <f t="shared" si="42"/>
        <v>43.930294784000004</v>
      </c>
      <c r="AJ37" s="17">
        <f t="shared" si="43"/>
        <v>76.733356008999991</v>
      </c>
      <c r="AK37" s="18">
        <f t="shared" si="44"/>
        <v>17.10156396855578</v>
      </c>
      <c r="AL37" s="18">
        <f t="shared" si="35"/>
        <v>-26.337984619814051</v>
      </c>
      <c r="AM37" s="18">
        <f t="shared" si="36"/>
        <v>28.665962254523635</v>
      </c>
      <c r="AN37" s="18">
        <f t="shared" si="37"/>
        <v>55.003946874337686</v>
      </c>
      <c r="AO37" s="11">
        <v>36</v>
      </c>
      <c r="AP37" s="34">
        <f t="shared" si="8"/>
        <v>57.816303854624998</v>
      </c>
      <c r="AQ37" s="17">
        <f t="shared" si="9"/>
        <v>43.930294784000004</v>
      </c>
      <c r="AR37" s="17">
        <f t="shared" si="10"/>
        <v>76.733356008999991</v>
      </c>
      <c r="AS37" s="18">
        <f t="shared" si="11"/>
        <v>18.351565067397249</v>
      </c>
      <c r="AT37" s="18">
        <f t="shared" si="38"/>
        <v>-24.017462454086271</v>
      </c>
      <c r="AU37" s="18">
        <f t="shared" si="39"/>
        <v>32.719234702274605</v>
      </c>
      <c r="AV37" s="18">
        <f t="shared" si="40"/>
        <v>56.736697156360876</v>
      </c>
      <c r="AW37" s="9">
        <f t="shared" si="33"/>
        <v>-19.123537177821881</v>
      </c>
      <c r="AX37" s="43">
        <f t="shared" si="34"/>
        <v>-0.24855181556402164</v>
      </c>
      <c r="AY37" s="43"/>
      <c r="AZ37" s="43"/>
      <c r="BA37" s="43"/>
      <c r="BB37" s="43"/>
      <c r="BC37" s="11">
        <v>36</v>
      </c>
      <c r="BD37" s="41">
        <v>5.0845248592592597E-4</v>
      </c>
      <c r="BE37" s="41">
        <v>7.004451163078704E-4</v>
      </c>
      <c r="BF37" s="41">
        <v>6.0220747248842588E-4</v>
      </c>
      <c r="BG37" s="41">
        <v>6.1375110229166662E-4</v>
      </c>
      <c r="BH37" s="41">
        <v>5.9322431133101863E-4</v>
      </c>
      <c r="BI37" s="41">
        <v>6.4750986814814809E-4</v>
      </c>
      <c r="BJ37" s="41">
        <v>8.8811754640046286E-4</v>
      </c>
      <c r="BK37" s="41">
        <v>7.9965356512731462E-4</v>
      </c>
      <c r="BL37" s="41">
        <v>6.6917018350260414E-4</v>
      </c>
      <c r="BY37" s="11">
        <v>36</v>
      </c>
      <c r="BZ37" s="43">
        <v>1.4124446900595675</v>
      </c>
      <c r="CA37" s="43">
        <v>2.0035527764043306</v>
      </c>
      <c r="CB37" s="43">
        <v>1.7534204167922882</v>
      </c>
      <c r="CC37" s="43">
        <v>1.8256092932584405</v>
      </c>
      <c r="CD37" s="43">
        <v>1.5199467367415018</v>
      </c>
      <c r="CE37" s="43">
        <v>1.7083377129536657</v>
      </c>
      <c r="CF37" s="43">
        <v>2.3726223434839788</v>
      </c>
      <c r="CG37" s="43">
        <v>2.5244478485598152</v>
      </c>
      <c r="CH37" s="13">
        <v>1.8900477272816987</v>
      </c>
      <c r="CJ37" s="11">
        <v>36</v>
      </c>
      <c r="CK37" s="9">
        <f t="shared" si="12"/>
        <v>-13.886009070624993</v>
      </c>
      <c r="CL37" s="9">
        <f t="shared" si="13"/>
        <v>2.7021541943750051</v>
      </c>
      <c r="CM37" s="9">
        <f t="shared" si="14"/>
        <v>-5.7855782316250028</v>
      </c>
      <c r="CN37" s="9">
        <f t="shared" si="15"/>
        <v>-4.7882086166249991</v>
      </c>
      <c r="CO37" s="9">
        <f t="shared" si="16"/>
        <v>-6.5617233556249914</v>
      </c>
      <c r="CP37" s="9">
        <f t="shared" si="17"/>
        <v>-1.871451246625</v>
      </c>
      <c r="CQ37" s="9">
        <f t="shared" si="18"/>
        <v>18.917052154374993</v>
      </c>
      <c r="CR37" s="9">
        <f t="shared" si="19"/>
        <v>11.273764172374989</v>
      </c>
      <c r="CS37" s="9"/>
    </row>
    <row r="38" spans="1:103" x14ac:dyDescent="0.3">
      <c r="A38" s="11">
        <v>37</v>
      </c>
      <c r="B38" s="3">
        <f t="shared" si="20"/>
        <v>1.2463574473032407E-3</v>
      </c>
      <c r="C38" s="3">
        <f t="shared" si="21"/>
        <v>1.0500220458564817E-3</v>
      </c>
      <c r="D38" s="3">
        <f t="shared" si="22"/>
        <v>1.4074520240162037E-3</v>
      </c>
      <c r="E38" s="3">
        <f t="shared" si="23"/>
        <v>1.3092946901041666E-3</v>
      </c>
      <c r="F38" s="3">
        <f t="shared" si="24"/>
        <v>1.3027079659027779E-3</v>
      </c>
      <c r="G38" s="3">
        <f t="shared" si="25"/>
        <v>1.4289632674074073E-3</v>
      </c>
      <c r="H38" s="3">
        <f t="shared" si="26"/>
        <v>1.5070139938773148E-3</v>
      </c>
      <c r="I38" s="3">
        <f t="shared" si="27"/>
        <v>1.1222353447569444E-3</v>
      </c>
      <c r="J38" s="45">
        <f t="shared" si="28"/>
        <v>1.2967558474030671E-3</v>
      </c>
      <c r="K38" s="3">
        <f t="shared" si="29"/>
        <v>1.0500220458564817E-3</v>
      </c>
      <c r="L38" s="3">
        <f t="shared" si="30"/>
        <v>1.5070139938773148E-3</v>
      </c>
      <c r="M38" s="43" t="s">
        <v>79</v>
      </c>
      <c r="N38" s="2" t="s">
        <v>82</v>
      </c>
      <c r="O38" s="13">
        <f t="shared" si="31"/>
        <v>11.946989065469115</v>
      </c>
      <c r="P38" s="13">
        <f t="shared" si="31"/>
        <v>-19.027005125190229</v>
      </c>
      <c r="Q38" s="13">
        <f t="shared" si="31"/>
        <v>16.214166058731777</v>
      </c>
      <c r="R38" s="13">
        <f t="shared" si="31"/>
        <v>35.241171183922006</v>
      </c>
      <c r="S38" s="11">
        <v>37</v>
      </c>
      <c r="T38" s="23">
        <v>103.46521542000001</v>
      </c>
      <c r="U38" s="23">
        <v>107.685283447</v>
      </c>
      <c r="V38" s="23">
        <v>89.939909297</v>
      </c>
      <c r="W38" s="23">
        <v>90.721904762000008</v>
      </c>
      <c r="X38" s="23">
        <v>121.603854875</v>
      </c>
      <c r="Y38" s="23">
        <v>113.123061225</v>
      </c>
      <c r="Z38" s="23">
        <v>112.553968254</v>
      </c>
      <c r="AA38" s="23">
        <v>123.46242630399999</v>
      </c>
      <c r="AB38" s="23">
        <v>107.728253968</v>
      </c>
      <c r="AC38" s="23">
        <v>130.20600907100001</v>
      </c>
      <c r="AD38" s="23">
        <v>136.97172335599998</v>
      </c>
      <c r="AE38" s="23">
        <v>96.961133786999994</v>
      </c>
      <c r="AF38" s="23">
        <v>136.89147392300001</v>
      </c>
      <c r="AG38" s="23">
        <v>130.01458049899998</v>
      </c>
      <c r="AH38" s="32">
        <f t="shared" si="41"/>
        <v>114.380628442</v>
      </c>
      <c r="AI38" s="17">
        <f t="shared" si="42"/>
        <v>89.939909297</v>
      </c>
      <c r="AJ38" s="17">
        <f t="shared" si="43"/>
        <v>136.97172335599998</v>
      </c>
      <c r="AK38" s="18">
        <f t="shared" si="44"/>
        <v>13.972152530564742</v>
      </c>
      <c r="AL38" s="18">
        <f t="shared" si="35"/>
        <v>-21.367883249035799</v>
      </c>
      <c r="AM38" s="18">
        <f t="shared" si="36"/>
        <v>19.750805028541564</v>
      </c>
      <c r="AN38" s="18">
        <f t="shared" si="37"/>
        <v>41.118688277577363</v>
      </c>
      <c r="AO38" s="11">
        <v>37</v>
      </c>
      <c r="AP38" s="34">
        <f t="shared" si="8"/>
        <v>112.03970521562501</v>
      </c>
      <c r="AQ38" s="17">
        <f t="shared" si="9"/>
        <v>90.721904762000008</v>
      </c>
      <c r="AR38" s="17">
        <f t="shared" si="10"/>
        <v>130.20600907100001</v>
      </c>
      <c r="AS38" s="18">
        <f t="shared" si="11"/>
        <v>11.946989065469115</v>
      </c>
      <c r="AT38" s="18">
        <f t="shared" si="38"/>
        <v>-19.027005125190229</v>
      </c>
      <c r="AU38" s="18">
        <f t="shared" si="39"/>
        <v>16.214166058731777</v>
      </c>
      <c r="AV38" s="18">
        <f t="shared" si="40"/>
        <v>35.241171183922006</v>
      </c>
      <c r="AW38" s="9">
        <f t="shared" si="33"/>
        <v>35.099864183178127</v>
      </c>
      <c r="AX38" s="43">
        <f t="shared" si="34"/>
        <v>0.45619881341288321</v>
      </c>
      <c r="AY38" s="43"/>
      <c r="AZ38" s="43"/>
      <c r="BA38" s="43"/>
      <c r="BB38" s="43"/>
      <c r="BC38" s="11">
        <v>37</v>
      </c>
      <c r="BD38" s="41">
        <v>1.2463574473032407E-3</v>
      </c>
      <c r="BE38" s="41">
        <v>1.0500220458564817E-3</v>
      </c>
      <c r="BF38" s="41">
        <v>1.4074520240162037E-3</v>
      </c>
      <c r="BG38" s="41">
        <v>1.3092946901041666E-3</v>
      </c>
      <c r="BH38" s="41">
        <v>1.3027079659027779E-3</v>
      </c>
      <c r="BI38" s="41">
        <v>1.4289632674074073E-3</v>
      </c>
      <c r="BJ38" s="41">
        <v>1.5070139938773148E-3</v>
      </c>
      <c r="BK38" s="41">
        <v>1.1222353447569444E-3</v>
      </c>
      <c r="BL38" s="41">
        <v>1.2967558474030671E-3</v>
      </c>
      <c r="BY38" s="11">
        <v>37</v>
      </c>
      <c r="BZ38" s="43">
        <v>3.462291968449783</v>
      </c>
      <c r="CA38" s="43">
        <v>3.0034824089441226</v>
      </c>
      <c r="CB38" s="43">
        <v>4.0980147661868678</v>
      </c>
      <c r="CC38" s="43">
        <v>3.8945112195207061</v>
      </c>
      <c r="CD38" s="43">
        <v>3.337770694627217</v>
      </c>
      <c r="CE38" s="43">
        <v>3.7700612148493775</v>
      </c>
      <c r="CF38" s="43">
        <v>4.0260155745240462</v>
      </c>
      <c r="CG38" s="43">
        <v>3.5428149453674966</v>
      </c>
      <c r="CH38" s="13">
        <v>3.6418703490587019</v>
      </c>
      <c r="CJ38" s="11">
        <v>37</v>
      </c>
      <c r="CK38" s="9">
        <f t="shared" si="12"/>
        <v>-4.3544217686250022</v>
      </c>
      <c r="CL38" s="9">
        <f t="shared" si="13"/>
        <v>-21.317800453624997</v>
      </c>
      <c r="CM38" s="9">
        <f t="shared" si="14"/>
        <v>9.5641496593749906</v>
      </c>
      <c r="CN38" s="9">
        <f t="shared" si="15"/>
        <v>1.0833560093749952</v>
      </c>
      <c r="CO38" s="9">
        <f t="shared" si="16"/>
        <v>0.51426303837499177</v>
      </c>
      <c r="CP38" s="9">
        <f t="shared" si="17"/>
        <v>11.422721088374985</v>
      </c>
      <c r="CQ38" s="9">
        <f t="shared" si="18"/>
        <v>18.166303855375006</v>
      </c>
      <c r="CR38" s="9">
        <f t="shared" si="19"/>
        <v>-15.078571428625011</v>
      </c>
      <c r="CS38" s="9"/>
    </row>
    <row r="39" spans="1:103" x14ac:dyDescent="0.3">
      <c r="A39" s="11">
        <v>38</v>
      </c>
      <c r="B39" s="3">
        <f t="shared" si="20"/>
        <v>1.831251837152778E-3</v>
      </c>
      <c r="C39" s="3">
        <f t="shared" si="21"/>
        <v>2.0359029877430558E-3</v>
      </c>
      <c r="D39" s="3">
        <f t="shared" si="22"/>
        <v>1.7019770408217593E-3</v>
      </c>
      <c r="E39" s="3">
        <f t="shared" si="23"/>
        <v>1.7399911816550924E-3</v>
      </c>
      <c r="F39" s="3">
        <f t="shared" si="24"/>
        <v>1.6894374107638891E-3</v>
      </c>
      <c r="G39" s="3">
        <f t="shared" si="25"/>
        <v>1.834123047372685E-3</v>
      </c>
      <c r="H39" s="3">
        <f t="shared" si="26"/>
        <v>1.8971322016435184E-3</v>
      </c>
      <c r="I39" s="3">
        <f t="shared" si="27"/>
        <v>1.5268838708333333E-3</v>
      </c>
      <c r="J39" s="45">
        <f t="shared" si="28"/>
        <v>1.7820874472482639E-3</v>
      </c>
      <c r="K39" s="3">
        <f t="shared" si="29"/>
        <v>1.5268838708333333E-3</v>
      </c>
      <c r="L39" s="3">
        <f t="shared" si="30"/>
        <v>2.0359029877430558E-3</v>
      </c>
      <c r="M39" s="43" t="s">
        <v>80</v>
      </c>
      <c r="N39" s="2" t="s">
        <v>79</v>
      </c>
      <c r="O39" s="13">
        <f t="shared" si="31"/>
        <v>8.6069477330757085</v>
      </c>
      <c r="P39" s="13">
        <f t="shared" si="31"/>
        <v>-14.32048560854814</v>
      </c>
      <c r="Q39" s="13">
        <f t="shared" si="31"/>
        <v>14.242597403775576</v>
      </c>
      <c r="R39" s="13">
        <f t="shared" si="31"/>
        <v>28.563083012323716</v>
      </c>
      <c r="S39" s="11">
        <v>38</v>
      </c>
      <c r="T39" s="23">
        <v>170.04437641699997</v>
      </c>
      <c r="U39" s="23">
        <v>158.22015873000001</v>
      </c>
      <c r="V39" s="23">
        <v>154.88346938700002</v>
      </c>
      <c r="W39" s="23">
        <v>175.90201814100001</v>
      </c>
      <c r="X39" s="23">
        <v>147.05081632700001</v>
      </c>
      <c r="Y39" s="23">
        <v>150.33523809499999</v>
      </c>
      <c r="Z39" s="23">
        <v>145.96739229000002</v>
      </c>
      <c r="AA39" s="23">
        <v>158.46823129299997</v>
      </c>
      <c r="AB39" s="23">
        <v>144.91573696099999</v>
      </c>
      <c r="AC39" s="23">
        <v>163.912222222</v>
      </c>
      <c r="AD39" s="23">
        <v>169.13977324300001</v>
      </c>
      <c r="AE39" s="23">
        <v>131.92276644</v>
      </c>
      <c r="AF39" s="23">
        <v>152.858412698</v>
      </c>
      <c r="AG39" s="23">
        <v>193.98643990899998</v>
      </c>
      <c r="AH39" s="32">
        <f t="shared" si="41"/>
        <v>158.40050372521429</v>
      </c>
      <c r="AI39" s="17">
        <f t="shared" si="42"/>
        <v>131.92276644</v>
      </c>
      <c r="AJ39" s="17">
        <f t="shared" si="43"/>
        <v>193.98643990899998</v>
      </c>
      <c r="AK39" s="18">
        <f t="shared" si="44"/>
        <v>9.7934331703377211</v>
      </c>
      <c r="AL39" s="18">
        <f t="shared" si="35"/>
        <v>-16.715690078326148</v>
      </c>
      <c r="AM39" s="18">
        <f t="shared" si="36"/>
        <v>22.465797359785228</v>
      </c>
      <c r="AN39" s="18">
        <f t="shared" si="37"/>
        <v>39.181487438111375</v>
      </c>
      <c r="AO39" s="11">
        <v>38</v>
      </c>
      <c r="AP39" s="34">
        <f t="shared" si="8"/>
        <v>153.97235544225001</v>
      </c>
      <c r="AQ39" s="17">
        <f t="shared" si="9"/>
        <v>131.92276644</v>
      </c>
      <c r="AR39" s="17">
        <f t="shared" si="10"/>
        <v>175.90201814100001</v>
      </c>
      <c r="AS39" s="18">
        <f t="shared" si="11"/>
        <v>8.6069477330757085</v>
      </c>
      <c r="AT39" s="18">
        <f t="shared" si="38"/>
        <v>-14.32048560854814</v>
      </c>
      <c r="AU39" s="18">
        <f t="shared" si="39"/>
        <v>14.242597403775576</v>
      </c>
      <c r="AV39" s="18">
        <f t="shared" si="40"/>
        <v>28.563083012323716</v>
      </c>
      <c r="AW39" s="9">
        <f t="shared" si="33"/>
        <v>77.032514409803127</v>
      </c>
      <c r="AX39" s="43">
        <f t="shared" si="34"/>
        <v>1.0012044914066975</v>
      </c>
      <c r="AY39" s="43"/>
      <c r="AZ39" s="43"/>
      <c r="BA39" s="43"/>
      <c r="BB39" s="43"/>
      <c r="BC39" s="11">
        <v>38</v>
      </c>
      <c r="BD39" s="41">
        <v>1.831251837152778E-3</v>
      </c>
      <c r="BE39" s="41">
        <v>2.0359029877430558E-3</v>
      </c>
      <c r="BF39" s="41">
        <v>1.7019770408217593E-3</v>
      </c>
      <c r="BG39" s="41">
        <v>1.7399911816550924E-3</v>
      </c>
      <c r="BH39" s="41">
        <v>1.6894374107638891E-3</v>
      </c>
      <c r="BI39" s="41">
        <v>1.834123047372685E-3</v>
      </c>
      <c r="BJ39" s="41">
        <v>1.8971322016435184E-3</v>
      </c>
      <c r="BK39" s="41">
        <v>1.5268838708333333E-3</v>
      </c>
      <c r="BL39" s="41">
        <v>1.7820874472482639E-3</v>
      </c>
      <c r="BY39" s="11">
        <v>38</v>
      </c>
      <c r="BZ39" s="43">
        <v>5.0870868078027058</v>
      </c>
      <c r="CA39" s="43">
        <v>5.8234956438608227</v>
      </c>
      <c r="CB39" s="43">
        <v>4.9555700130339231</v>
      </c>
      <c r="CC39" s="43">
        <v>5.1756225928661799</v>
      </c>
      <c r="CD39" s="43">
        <v>4.3286406682458516</v>
      </c>
      <c r="CE39" s="43">
        <v>4.8390020386644839</v>
      </c>
      <c r="CF39" s="43">
        <v>5.0682235346048774</v>
      </c>
      <c r="CG39" s="43">
        <v>4.8202607614363622</v>
      </c>
      <c r="CH39" s="13">
        <v>5.0122377575644013</v>
      </c>
      <c r="CJ39" s="11">
        <v>38</v>
      </c>
      <c r="CK39" s="9">
        <f t="shared" si="12"/>
        <v>4.2478032877500027</v>
      </c>
      <c r="CL39" s="9">
        <f t="shared" si="13"/>
        <v>21.929662698750008</v>
      </c>
      <c r="CM39" s="9">
        <f t="shared" si="14"/>
        <v>-6.921539115249999</v>
      </c>
      <c r="CN39" s="9">
        <f t="shared" si="15"/>
        <v>-3.6371173472500118</v>
      </c>
      <c r="CO39" s="9">
        <f t="shared" si="16"/>
        <v>-8.0049631522499851</v>
      </c>
      <c r="CP39" s="9">
        <f t="shared" si="17"/>
        <v>4.4958758507499681</v>
      </c>
      <c r="CQ39" s="9">
        <f t="shared" si="18"/>
        <v>9.9398667797499911</v>
      </c>
      <c r="CR39" s="9">
        <f t="shared" si="19"/>
        <v>-22.049589002250002</v>
      </c>
      <c r="CS39" s="9"/>
    </row>
    <row r="40" spans="1:103" x14ac:dyDescent="0.3">
      <c r="A40" s="11">
        <v>39</v>
      </c>
      <c r="B40" s="3">
        <f t="shared" si="20"/>
        <v>1.018753411863426E-3</v>
      </c>
      <c r="C40" s="3">
        <f t="shared" si="21"/>
        <v>1.0104980263657408E-3</v>
      </c>
      <c r="D40" s="3">
        <f t="shared" si="22"/>
        <v>1.0709372637962963E-3</v>
      </c>
      <c r="E40" s="3">
        <f t="shared" si="23"/>
        <v>9.9573832619212965E-4</v>
      </c>
      <c r="F40" s="3">
        <f t="shared" si="24"/>
        <v>9.7386201393518518E-4</v>
      </c>
      <c r="G40" s="3">
        <f t="shared" si="25"/>
        <v>1.070455404375E-3</v>
      </c>
      <c r="H40" s="3">
        <f t="shared" si="26"/>
        <v>1.110590146550926E-3</v>
      </c>
      <c r="I40" s="3">
        <f t="shared" si="27"/>
        <v>9.0558495002314801E-4</v>
      </c>
      <c r="J40" s="45">
        <f t="shared" si="28"/>
        <v>1.0195524428877314E-3</v>
      </c>
      <c r="K40" s="3">
        <f t="shared" si="29"/>
        <v>9.0558495002314801E-4</v>
      </c>
      <c r="L40" s="3">
        <f t="shared" si="30"/>
        <v>1.110590146550926E-3</v>
      </c>
      <c r="M40" s="43" t="s">
        <v>80</v>
      </c>
      <c r="N40" s="2" t="s">
        <v>82</v>
      </c>
      <c r="O40" s="13">
        <f t="shared" si="31"/>
        <v>6.3397122193543556</v>
      </c>
      <c r="P40" s="13">
        <f t="shared" si="31"/>
        <v>-11.178188396252324</v>
      </c>
      <c r="Q40" s="13">
        <f t="shared" si="31"/>
        <v>8.9291830251853952</v>
      </c>
      <c r="R40" s="13">
        <f t="shared" si="31"/>
        <v>20.107371421437719</v>
      </c>
      <c r="S40" s="11">
        <v>39</v>
      </c>
      <c r="T40" s="23">
        <v>77.198367347000001</v>
      </c>
      <c r="U40" s="23">
        <v>88.020294785000004</v>
      </c>
      <c r="V40" s="23">
        <v>96.883265305999998</v>
      </c>
      <c r="W40" s="23">
        <v>87.307029478000004</v>
      </c>
      <c r="X40" s="23">
        <v>92.528979591999999</v>
      </c>
      <c r="Y40" s="23">
        <v>86.031791382999998</v>
      </c>
      <c r="Z40" s="23">
        <v>84.141678003999999</v>
      </c>
      <c r="AA40" s="23">
        <v>92.487346938000002</v>
      </c>
      <c r="AB40" s="23">
        <v>81.634104308999994</v>
      </c>
      <c r="AC40" s="23">
        <v>95.954988662000005</v>
      </c>
      <c r="AD40" s="23">
        <v>95.270022676000011</v>
      </c>
      <c r="AE40" s="23">
        <v>78.242539681999986</v>
      </c>
      <c r="AF40" s="23">
        <v>90.480907029999997</v>
      </c>
      <c r="AG40" s="23">
        <v>93.601088435999998</v>
      </c>
      <c r="AH40" s="32">
        <f t="shared" si="41"/>
        <v>88.555885973428573</v>
      </c>
      <c r="AI40" s="17">
        <f t="shared" si="42"/>
        <v>77.198367347000001</v>
      </c>
      <c r="AJ40" s="17">
        <f t="shared" si="43"/>
        <v>96.883265305999998</v>
      </c>
      <c r="AK40" s="18">
        <f t="shared" si="44"/>
        <v>7.2816028342737678</v>
      </c>
      <c r="AL40" s="18">
        <f t="shared" si="35"/>
        <v>-12.825255488761556</v>
      </c>
      <c r="AM40" s="18">
        <f t="shared" si="36"/>
        <v>9.4035300319507513</v>
      </c>
      <c r="AN40" s="18">
        <f t="shared" si="37"/>
        <v>22.228785520712307</v>
      </c>
      <c r="AO40" s="11">
        <v>39</v>
      </c>
      <c r="AP40" s="34">
        <f t="shared" si="8"/>
        <v>88.089331065500005</v>
      </c>
      <c r="AQ40" s="17">
        <f t="shared" si="9"/>
        <v>78.242539681999986</v>
      </c>
      <c r="AR40" s="17">
        <f t="shared" si="10"/>
        <v>95.954988662000005</v>
      </c>
      <c r="AS40" s="18">
        <f t="shared" si="11"/>
        <v>6.3397122193543556</v>
      </c>
      <c r="AT40" s="18">
        <f t="shared" si="38"/>
        <v>-11.178188396252324</v>
      </c>
      <c r="AU40" s="18">
        <f t="shared" si="39"/>
        <v>8.9291830251853952</v>
      </c>
      <c r="AV40" s="18">
        <f t="shared" si="40"/>
        <v>20.107371421437719</v>
      </c>
      <c r="AW40" s="9">
        <f t="shared" si="33"/>
        <v>11.149490033053127</v>
      </c>
      <c r="AX40" s="43">
        <f t="shared" si="34"/>
        <v>0.14491178930758633</v>
      </c>
      <c r="AY40" s="43"/>
      <c r="AZ40" s="43"/>
      <c r="BA40" s="43"/>
      <c r="BB40" s="43"/>
      <c r="BC40" s="11">
        <v>39</v>
      </c>
      <c r="BD40" s="41">
        <v>1.018753411863426E-3</v>
      </c>
      <c r="BE40" s="41">
        <v>1.0104980263657408E-3</v>
      </c>
      <c r="BF40" s="41">
        <v>1.0709372637962963E-3</v>
      </c>
      <c r="BG40" s="41">
        <v>9.9573832619212965E-4</v>
      </c>
      <c r="BH40" s="41">
        <v>9.7386201393518518E-4</v>
      </c>
      <c r="BI40" s="41">
        <v>1.070455404375E-3</v>
      </c>
      <c r="BJ40" s="41">
        <v>1.110590146550926E-3</v>
      </c>
      <c r="BK40" s="41">
        <v>9.0558495002314801E-4</v>
      </c>
      <c r="BL40" s="41">
        <v>1.0195524428877314E-3</v>
      </c>
      <c r="BY40" s="11">
        <v>39</v>
      </c>
      <c r="BZ40" s="43">
        <v>2.8300242144478274</v>
      </c>
      <c r="CA40" s="43">
        <v>2.8904279280980796</v>
      </c>
      <c r="CB40" s="43">
        <v>3.1181998716898764</v>
      </c>
      <c r="CC40" s="43">
        <v>2.961834423046116</v>
      </c>
      <c r="CD40" s="43">
        <v>2.4952085776729591</v>
      </c>
      <c r="CE40" s="43">
        <v>2.8242030388801398</v>
      </c>
      <c r="CF40" s="43">
        <v>2.9669619824983338</v>
      </c>
      <c r="CG40" s="43">
        <v>2.8588654868438037</v>
      </c>
      <c r="CH40" s="13">
        <v>2.8682156903971419</v>
      </c>
      <c r="CJ40" s="11">
        <v>39</v>
      </c>
      <c r="CK40" s="9">
        <f t="shared" si="12"/>
        <v>-6.9036280500000657E-2</v>
      </c>
      <c r="CL40" s="9">
        <f t="shared" si="13"/>
        <v>-0.78230158750000101</v>
      </c>
      <c r="CM40" s="9">
        <f t="shared" si="14"/>
        <v>4.4396485264999939</v>
      </c>
      <c r="CN40" s="9">
        <f t="shared" si="15"/>
        <v>-2.057539682500007</v>
      </c>
      <c r="CO40" s="9">
        <f t="shared" si="16"/>
        <v>-3.9476530615000058</v>
      </c>
      <c r="CP40" s="9">
        <f t="shared" si="17"/>
        <v>4.3980158724999967</v>
      </c>
      <c r="CQ40" s="9">
        <f t="shared" si="18"/>
        <v>7.8656575965000002</v>
      </c>
      <c r="CR40" s="9">
        <f t="shared" si="19"/>
        <v>-9.8467913835000189</v>
      </c>
      <c r="CS40" s="9"/>
    </row>
    <row r="41" spans="1:103" x14ac:dyDescent="0.3">
      <c r="A41" s="11">
        <v>40</v>
      </c>
      <c r="B41" s="3">
        <f t="shared" si="20"/>
        <v>4.3659769463310176E-3</v>
      </c>
      <c r="C41" s="3">
        <f t="shared" si="21"/>
        <v>4.7160491202662032E-3</v>
      </c>
      <c r="D41" s="3">
        <f t="shared" si="22"/>
        <v>4.6508881330324069E-3</v>
      </c>
      <c r="E41" s="3">
        <f t="shared" si="23"/>
        <v>4.1828693205671289E-3</v>
      </c>
      <c r="F41" s="3">
        <f t="shared" si="24"/>
        <v>4.9746414924074075E-3</v>
      </c>
      <c r="G41" s="3">
        <f t="shared" si="25"/>
        <v>4.2331259973148148E-3</v>
      </c>
      <c r="H41" s="3">
        <f t="shared" si="26"/>
        <v>4.281448150243056E-3</v>
      </c>
      <c r="I41" s="3">
        <f t="shared" si="27"/>
        <v>3.7231880406481477E-3</v>
      </c>
      <c r="J41" s="45">
        <f t="shared" si="28"/>
        <v>4.3910234001012733E-3</v>
      </c>
      <c r="K41" s="3">
        <f t="shared" si="29"/>
        <v>3.7231880406481477E-3</v>
      </c>
      <c r="L41" s="3">
        <f t="shared" si="30"/>
        <v>4.9746414924074075E-3</v>
      </c>
      <c r="M41" s="43" t="s">
        <v>80</v>
      </c>
      <c r="N41" s="2" t="s">
        <v>83</v>
      </c>
      <c r="O41" s="13">
        <f t="shared" si="31"/>
        <v>8.7809941840575387</v>
      </c>
      <c r="P41" s="13">
        <f t="shared" si="31"/>
        <v>-15.20910499902422</v>
      </c>
      <c r="Q41" s="13">
        <f t="shared" si="31"/>
        <v>13.29116333774661</v>
      </c>
      <c r="R41" s="13">
        <f t="shared" si="31"/>
        <v>28.50026833677083</v>
      </c>
      <c r="S41" s="11">
        <v>40</v>
      </c>
      <c r="T41" s="23">
        <v>349.75340136099999</v>
      </c>
      <c r="U41" s="23">
        <v>377.22040816299995</v>
      </c>
      <c r="V41" s="23">
        <v>361.917823129</v>
      </c>
      <c r="W41" s="23">
        <v>407.46664399099996</v>
      </c>
      <c r="X41" s="23">
        <v>401.83673469399997</v>
      </c>
      <c r="Y41" s="23">
        <v>361.39990929699997</v>
      </c>
      <c r="Z41" s="23">
        <v>429.80902494400004</v>
      </c>
      <c r="AA41" s="23">
        <v>365.74208616800001</v>
      </c>
      <c r="AB41" s="23">
        <v>439.88752834500002</v>
      </c>
      <c r="AC41" s="23">
        <v>369.91712018100003</v>
      </c>
      <c r="AD41" s="23">
        <v>371.45215419499993</v>
      </c>
      <c r="AE41" s="23">
        <v>321.68344671199998</v>
      </c>
      <c r="AF41" s="23">
        <v>370.96569161000002</v>
      </c>
      <c r="AG41" s="23">
        <v>387.75941043100005</v>
      </c>
      <c r="AH41" s="32">
        <f t="shared" si="41"/>
        <v>379.77224165864288</v>
      </c>
      <c r="AI41" s="17">
        <f t="shared" si="42"/>
        <v>321.68344671199998</v>
      </c>
      <c r="AJ41" s="17">
        <f t="shared" si="43"/>
        <v>439.88752834500002</v>
      </c>
      <c r="AK41" s="18">
        <f t="shared" si="44"/>
        <v>8.267044387324713</v>
      </c>
      <c r="AL41" s="18">
        <f t="shared" si="35"/>
        <v>-15.2956926743624</v>
      </c>
      <c r="AM41" s="18">
        <f t="shared" si="36"/>
        <v>15.829299799217964</v>
      </c>
      <c r="AN41" s="18">
        <f t="shared" si="37"/>
        <v>31.124992473580363</v>
      </c>
      <c r="AO41" s="11">
        <v>40</v>
      </c>
      <c r="AP41" s="34">
        <f t="shared" si="8"/>
        <v>379.38442176875003</v>
      </c>
      <c r="AQ41" s="17">
        <f t="shared" si="9"/>
        <v>321.68344671199998</v>
      </c>
      <c r="AR41" s="17">
        <f t="shared" si="10"/>
        <v>429.80902494400004</v>
      </c>
      <c r="AS41" s="18">
        <f t="shared" si="11"/>
        <v>8.7809941840575387</v>
      </c>
      <c r="AT41" s="18">
        <f t="shared" si="38"/>
        <v>-15.20910499902422</v>
      </c>
      <c r="AU41" s="18">
        <f t="shared" si="39"/>
        <v>13.29116333774661</v>
      </c>
      <c r="AV41" s="18">
        <f t="shared" si="40"/>
        <v>28.50026833677083</v>
      </c>
      <c r="AW41" s="9">
        <f t="shared" si="33"/>
        <v>302.44458073630312</v>
      </c>
      <c r="AX41" s="43">
        <f t="shared" si="34"/>
        <v>3.930922870099991</v>
      </c>
      <c r="AY41" s="43"/>
      <c r="AZ41" s="43"/>
      <c r="BA41" s="43"/>
      <c r="BB41" s="43"/>
      <c r="BC41" s="11">
        <v>40</v>
      </c>
      <c r="BD41" s="41">
        <v>4.3659769463310176E-3</v>
      </c>
      <c r="BE41" s="41">
        <v>4.7160491202662032E-3</v>
      </c>
      <c r="BF41" s="41">
        <v>4.6508881330324069E-3</v>
      </c>
      <c r="BG41" s="41">
        <v>4.1828693205671289E-3</v>
      </c>
      <c r="BH41" s="41">
        <v>4.9746414924074075E-3</v>
      </c>
      <c r="BI41" s="41">
        <v>4.2331259973148148E-3</v>
      </c>
      <c r="BJ41" s="41">
        <v>4.281448150243056E-3</v>
      </c>
      <c r="BK41" s="41">
        <v>3.7231880406481477E-3</v>
      </c>
      <c r="BL41" s="41">
        <v>4.3910234001012733E-3</v>
      </c>
      <c r="BY41" s="11">
        <v>40</v>
      </c>
      <c r="BZ41" s="43">
        <v>12.12837212023412</v>
      </c>
      <c r="CA41" s="43">
        <v>13.489783979613682</v>
      </c>
      <c r="CB41" s="43">
        <v>13.541781829737632</v>
      </c>
      <c r="CC41" s="43">
        <v>12.441990043846889</v>
      </c>
      <c r="CD41" s="43">
        <v>12.745920823572549</v>
      </c>
      <c r="CE41" s="43">
        <v>11.168337566158803</v>
      </c>
      <c r="CF41" s="43">
        <v>11.43796740071876</v>
      </c>
      <c r="CG41" s="43">
        <v>11.753832470566698</v>
      </c>
      <c r="CH41" s="13">
        <v>12.33849827930614</v>
      </c>
      <c r="CJ41" s="11">
        <v>40</v>
      </c>
      <c r="CK41" s="9">
        <f t="shared" si="12"/>
        <v>-2.1640136057500854</v>
      </c>
      <c r="CL41" s="9">
        <f t="shared" si="13"/>
        <v>28.082222222249925</v>
      </c>
      <c r="CM41" s="9">
        <f t="shared" si="14"/>
        <v>22.452312925249942</v>
      </c>
      <c r="CN41" s="9">
        <f t="shared" si="15"/>
        <v>-17.984512471750065</v>
      </c>
      <c r="CO41" s="9">
        <f t="shared" si="16"/>
        <v>50.424603175250013</v>
      </c>
      <c r="CP41" s="9">
        <f t="shared" si="17"/>
        <v>-13.642335600750016</v>
      </c>
      <c r="CQ41" s="9">
        <f t="shared" si="18"/>
        <v>-9.4673015877500006</v>
      </c>
      <c r="CR41" s="9">
        <f t="shared" si="19"/>
        <v>-57.700975056750053</v>
      </c>
      <c r="CS41" s="9"/>
    </row>
    <row r="42" spans="1:103" x14ac:dyDescent="0.3">
      <c r="A42" s="10"/>
      <c r="B42" s="3">
        <f t="shared" si="20"/>
        <v>3.5998045764502315E-2</v>
      </c>
      <c r="C42" s="3">
        <f t="shared" si="21"/>
        <v>3.4960153012037046E-2</v>
      </c>
      <c r="D42" s="3">
        <f t="shared" si="22"/>
        <v>3.4344727979733793E-2</v>
      </c>
      <c r="E42" s="3">
        <f t="shared" si="23"/>
        <v>3.3618973378263889E-2</v>
      </c>
      <c r="F42" s="3">
        <f t="shared" si="24"/>
        <v>3.9029282868344915E-2</v>
      </c>
      <c r="G42" s="3">
        <f t="shared" si="25"/>
        <v>3.7902919501122685E-2</v>
      </c>
      <c r="H42" s="3">
        <f t="shared" si="26"/>
        <v>3.7431896771921297E-2</v>
      </c>
      <c r="I42" s="3">
        <f t="shared" si="27"/>
        <v>3.1676374918321759E-2</v>
      </c>
      <c r="J42" s="45">
        <f t="shared" si="28"/>
        <v>3.5620296774280961E-2</v>
      </c>
      <c r="K42" s="3">
        <f t="shared" si="29"/>
        <v>3.1676374918321759E-2</v>
      </c>
      <c r="L42" s="3">
        <f t="shared" si="30"/>
        <v>3.9029282868344915E-2</v>
      </c>
      <c r="M42" s="43" t="s">
        <v>80</v>
      </c>
      <c r="N42" s="2" t="s">
        <v>83</v>
      </c>
      <c r="O42" s="13">
        <f t="shared" si="31"/>
        <v>6.8667411293251446</v>
      </c>
      <c r="P42" s="13">
        <f t="shared" si="31"/>
        <v>-11.072119586625234</v>
      </c>
      <c r="Q42" s="13">
        <f t="shared" si="31"/>
        <v>9.5703472536066982</v>
      </c>
      <c r="R42" s="13">
        <f t="shared" si="31"/>
        <v>20.642466840231933</v>
      </c>
      <c r="T42" s="23">
        <f>SUM(T2:T41)</f>
        <v>3189.9854983039995</v>
      </c>
      <c r="U42" s="23">
        <f>SUM(U2:U41)</f>
        <v>3110.231154053</v>
      </c>
      <c r="V42" s="23">
        <f>SUM(V2:V41)</f>
        <v>2902.1525429420008</v>
      </c>
      <c r="W42" s="23">
        <f>SUM(W2:W41)</f>
        <v>3020.5572202400008</v>
      </c>
      <c r="X42" s="23">
        <f>SUM(X2:X41)</f>
        <v>2967.3844974489998</v>
      </c>
      <c r="Y42" s="23">
        <f t="shared" ref="Y42:AG42" si="45">SUM(Y2:Y41)</f>
        <v>2904.6792998820001</v>
      </c>
      <c r="Z42" s="23">
        <f t="shared" si="45"/>
        <v>3372.1300398250009</v>
      </c>
      <c r="AA42" s="23">
        <f t="shared" si="45"/>
        <v>3274.8122448969998</v>
      </c>
      <c r="AB42" s="23">
        <f t="shared" si="45"/>
        <v>3260.2725154520003</v>
      </c>
      <c r="AC42" s="23">
        <f t="shared" si="45"/>
        <v>3234.1158810940001</v>
      </c>
      <c r="AD42" s="23">
        <f t="shared" si="45"/>
        <v>3182.5084413259997</v>
      </c>
      <c r="AE42" s="23">
        <f t="shared" si="45"/>
        <v>2736.838792943</v>
      </c>
      <c r="AF42" s="23">
        <f t="shared" si="45"/>
        <v>3130.5329614539996</v>
      </c>
      <c r="AG42" s="23">
        <f t="shared" si="45"/>
        <v>3274.9166364769994</v>
      </c>
      <c r="AH42" s="27">
        <f t="shared" si="41"/>
        <v>3111.5084090241435</v>
      </c>
      <c r="AI42" s="6">
        <f t="shared" si="42"/>
        <v>2736.838792943</v>
      </c>
      <c r="AJ42" s="6">
        <f t="shared" si="43"/>
        <v>3372.1300398250009</v>
      </c>
      <c r="AK42" s="18">
        <f t="shared" si="44"/>
        <v>5.8181857122838849</v>
      </c>
      <c r="AL42" s="18">
        <f t="shared" si="35"/>
        <v>-12.04141422194165</v>
      </c>
      <c r="AM42" s="18">
        <f t="shared" si="36"/>
        <v>8.376054200753245</v>
      </c>
      <c r="AN42" s="18">
        <f t="shared" si="37"/>
        <v>20.417468422694895</v>
      </c>
      <c r="AO42" s="28"/>
      <c r="AP42" s="33">
        <f t="shared" si="8"/>
        <v>3077.5936412978749</v>
      </c>
      <c r="AQ42" s="6">
        <f t="shared" si="9"/>
        <v>2736.838792943</v>
      </c>
      <c r="AR42" s="6">
        <f t="shared" si="10"/>
        <v>3372.1300398250009</v>
      </c>
      <c r="AS42" s="7">
        <f t="shared" si="11"/>
        <v>6.8667411293251446</v>
      </c>
      <c r="AT42" s="18">
        <f>AQ42/AP42*100-100</f>
        <v>-11.072119586625234</v>
      </c>
      <c r="AU42" s="18">
        <f>AR42/AP42*100-100</f>
        <v>9.5703472536066982</v>
      </c>
      <c r="AV42" s="18">
        <f>AU42-AT42</f>
        <v>20.642466840231933</v>
      </c>
      <c r="AW42" s="9"/>
      <c r="BC42" s="41"/>
      <c r="BD42" s="10">
        <v>3.5998045764502315E-2</v>
      </c>
      <c r="BE42" s="10">
        <v>3.4960153012037046E-2</v>
      </c>
      <c r="BF42" s="10">
        <v>3.4344727979733793E-2</v>
      </c>
      <c r="BG42" s="10">
        <v>3.3618973378263889E-2</v>
      </c>
      <c r="BH42" s="10">
        <v>3.9029282868344915E-2</v>
      </c>
      <c r="BI42" s="10">
        <v>3.7902919501122685E-2</v>
      </c>
      <c r="BJ42" s="10">
        <v>3.7431896771921297E-2</v>
      </c>
      <c r="BK42" s="10">
        <v>3.1676374918321759E-2</v>
      </c>
      <c r="BL42" s="10">
        <v>3.5620296774280961E-2</v>
      </c>
      <c r="CJ42" s="5" t="s">
        <v>126</v>
      </c>
      <c r="CK42" s="9">
        <f t="shared" si="12"/>
        <v>32.637512755125044</v>
      </c>
      <c r="CL42" s="9">
        <f t="shared" ref="CL42:CR42" si="46">V42-$AP42</f>
        <v>-175.44109835587415</v>
      </c>
      <c r="CM42" s="9">
        <f t="shared" si="46"/>
        <v>-57.036421057874122</v>
      </c>
      <c r="CN42" s="9">
        <f t="shared" si="46"/>
        <v>-110.2091438488751</v>
      </c>
      <c r="CO42" s="9">
        <f t="shared" si="46"/>
        <v>-172.91434141587479</v>
      </c>
      <c r="CP42" s="9">
        <f t="shared" si="46"/>
        <v>294.53639852712604</v>
      </c>
      <c r="CQ42" s="9">
        <f t="shared" si="46"/>
        <v>197.21860359912489</v>
      </c>
      <c r="CR42" s="9">
        <f t="shared" si="46"/>
        <v>182.67887415412542</v>
      </c>
    </row>
    <row r="43" spans="1:103" x14ac:dyDescent="0.3">
      <c r="A43" s="10"/>
      <c r="B43" s="3"/>
      <c r="C43" s="4"/>
      <c r="D43" s="4"/>
      <c r="E43" s="4"/>
      <c r="F43" s="4"/>
      <c r="G43" s="4"/>
      <c r="H43" s="4"/>
      <c r="J43" s="47"/>
      <c r="K43" s="12"/>
      <c r="L43" s="12"/>
      <c r="M43" s="12"/>
      <c r="N43" s="12"/>
      <c r="O43" s="12"/>
      <c r="P43" s="12"/>
      <c r="Q43" s="12"/>
      <c r="R43" s="12"/>
      <c r="T43" s="4" t="s">
        <v>4</v>
      </c>
      <c r="U43" s="10" t="s">
        <v>5</v>
      </c>
      <c r="V43" s="10" t="s">
        <v>15</v>
      </c>
      <c r="W43" s="10" t="s">
        <v>6</v>
      </c>
      <c r="X43" s="10" t="s">
        <v>7</v>
      </c>
      <c r="Y43" s="4" t="s">
        <v>8</v>
      </c>
      <c r="Z43" s="10" t="s">
        <v>9</v>
      </c>
      <c r="AA43" s="10" t="s">
        <v>10</v>
      </c>
      <c r="AB43" s="10" t="s">
        <v>16</v>
      </c>
      <c r="AC43" s="10" t="s">
        <v>11</v>
      </c>
      <c r="AD43" s="7" t="s">
        <v>12</v>
      </c>
      <c r="AE43" s="7" t="s">
        <v>13</v>
      </c>
      <c r="AF43" s="7" t="s">
        <v>17</v>
      </c>
      <c r="AG43" s="7" t="s">
        <v>14</v>
      </c>
      <c r="AH43" s="27" t="s">
        <v>18</v>
      </c>
      <c r="AI43" s="6" t="s">
        <v>19</v>
      </c>
      <c r="AJ43" s="6" t="s">
        <v>20</v>
      </c>
      <c r="AK43" s="7" t="s">
        <v>21</v>
      </c>
      <c r="AL43" s="7" t="s">
        <v>22</v>
      </c>
      <c r="AM43" s="7" t="s">
        <v>23</v>
      </c>
      <c r="AN43" s="7" t="s">
        <v>24</v>
      </c>
      <c r="AO43" s="7"/>
      <c r="AP43" s="33" t="s">
        <v>25</v>
      </c>
      <c r="AQ43" s="6" t="s">
        <v>26</v>
      </c>
      <c r="AR43" s="6" t="s">
        <v>27</v>
      </c>
      <c r="AS43" s="7" t="s">
        <v>28</v>
      </c>
      <c r="AT43" s="7" t="s">
        <v>29</v>
      </c>
      <c r="AU43" s="7" t="s">
        <v>30</v>
      </c>
      <c r="AV43" s="7" t="s">
        <v>31</v>
      </c>
    </row>
    <row r="44" spans="1:103" x14ac:dyDescent="0.3">
      <c r="A44" s="29" t="s">
        <v>51</v>
      </c>
      <c r="B44" s="10" t="s">
        <v>5</v>
      </c>
      <c r="C44" s="10" t="s">
        <v>6</v>
      </c>
      <c r="D44" s="10" t="s">
        <v>7</v>
      </c>
      <c r="E44" s="4" t="s">
        <v>8</v>
      </c>
      <c r="F44" s="10" t="s">
        <v>9</v>
      </c>
      <c r="G44" s="10" t="s">
        <v>10</v>
      </c>
      <c r="H44" s="10" t="s">
        <v>11</v>
      </c>
      <c r="I44" s="7" t="s">
        <v>13</v>
      </c>
      <c r="J44" s="37" t="s">
        <v>59</v>
      </c>
      <c r="K44" s="6" t="s">
        <v>60</v>
      </c>
      <c r="L44" s="6" t="s">
        <v>61</v>
      </c>
      <c r="M44" s="6" t="s">
        <v>77</v>
      </c>
      <c r="N44" s="6" t="s">
        <v>78</v>
      </c>
      <c r="O44" s="7" t="s">
        <v>62</v>
      </c>
      <c r="P44" s="7" t="s">
        <v>63</v>
      </c>
      <c r="Q44" s="7" t="s">
        <v>64</v>
      </c>
      <c r="R44" s="7" t="s">
        <v>65</v>
      </c>
      <c r="T44" s="10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P44" s="8"/>
      <c r="CJ44" s="1" t="s">
        <v>74</v>
      </c>
      <c r="CK44" s="10" t="s">
        <v>5</v>
      </c>
      <c r="CL44" s="10" t="s">
        <v>6</v>
      </c>
      <c r="CM44" s="10" t="s">
        <v>7</v>
      </c>
      <c r="CN44" s="10" t="s">
        <v>8</v>
      </c>
      <c r="CO44" s="10" t="s">
        <v>9</v>
      </c>
      <c r="CP44" s="10" t="s">
        <v>10</v>
      </c>
      <c r="CQ44" s="10" t="s">
        <v>11</v>
      </c>
      <c r="CR44" s="7" t="s">
        <v>13</v>
      </c>
      <c r="CT44" s="10" t="s">
        <v>87</v>
      </c>
      <c r="CU44" s="10" t="s">
        <v>88</v>
      </c>
      <c r="CW44" s="7" t="s">
        <v>77</v>
      </c>
      <c r="CX44" s="10" t="s">
        <v>78</v>
      </c>
      <c r="CY44" s="10"/>
    </row>
    <row r="45" spans="1:103" x14ac:dyDescent="0.3">
      <c r="A45" s="11">
        <v>1</v>
      </c>
      <c r="B45" s="13">
        <f>U2/U$42*100</f>
        <v>2.0343363359841713</v>
      </c>
      <c r="C45" s="13">
        <f t="shared" ref="C45:C84" si="47">W2/W$42*100</f>
        <v>1.7918127424747028</v>
      </c>
      <c r="D45" s="13">
        <f t="shared" ref="D45:D84" si="48">X2/X$42*100</f>
        <v>1.9522916578489564</v>
      </c>
      <c r="E45" s="13">
        <f t="shared" ref="E45:E84" si="49">Y2/Y$42*100</f>
        <v>1.9965629252894093</v>
      </c>
      <c r="F45" s="13">
        <f t="shared" ref="F45:F84" si="50">Z2/Z$42*100</f>
        <v>1.8417958164870512</v>
      </c>
      <c r="G45" s="13">
        <f t="shared" ref="G45:G84" si="51">AA2/AA$42*100</f>
        <v>1.9358870654581286</v>
      </c>
      <c r="H45" s="13">
        <f t="shared" ref="H45:H84" si="52">AC2/AC$42*100</f>
        <v>1.9236368800723187</v>
      </c>
      <c r="I45" s="13">
        <f t="shared" ref="I45:I84" si="53">AE2/AE$42*100</f>
        <v>2.1674154436846811</v>
      </c>
      <c r="J45" s="48">
        <f t="shared" ref="J45:J84" si="54">AVERAGE(B45,C45:G45,H45,I45)</f>
        <v>1.9554673584124274</v>
      </c>
      <c r="K45" s="16">
        <f t="shared" ref="K45:K84" si="55">MIN(B45,C45:G45,H45,I45)</f>
        <v>1.7918127424747028</v>
      </c>
      <c r="L45" s="16">
        <f t="shared" ref="L45:L84" si="56">MAX(B45,C45:G45,H45,I45)</f>
        <v>2.1674154436846811</v>
      </c>
      <c r="M45" s="43" t="s">
        <v>79</v>
      </c>
      <c r="N45" s="2" t="s">
        <v>80</v>
      </c>
      <c r="O45" s="31">
        <f t="shared" ref="O45:O84" si="57">STDEV(B45,C45:G45,H45,I45)</f>
        <v>0.11584586875286927</v>
      </c>
      <c r="P45" s="31">
        <f>K45-J45</f>
        <v>-0.16365461593772457</v>
      </c>
      <c r="Q45" s="31">
        <f>L45-J45</f>
        <v>0.21194808527225373</v>
      </c>
      <c r="R45" s="31">
        <f>Q45-P45</f>
        <v>0.3756027012099783</v>
      </c>
      <c r="S45" s="11">
        <v>1</v>
      </c>
      <c r="AP45" s="27">
        <f>AVERAGE(AP2:AP41)</f>
        <v>76.939841032446878</v>
      </c>
      <c r="CJ45" s="11">
        <v>1</v>
      </c>
      <c r="CK45" s="43">
        <f t="shared" ref="CK45:CR60" si="58">CK2/$AP2*100</f>
        <v>5.3759477819409867</v>
      </c>
      <c r="CL45" s="43">
        <f t="shared" si="58"/>
        <v>-9.8624481596971645</v>
      </c>
      <c r="CM45" s="43">
        <f t="shared" si="58"/>
        <v>-3.518378809086395</v>
      </c>
      <c r="CN45" s="43">
        <f t="shared" si="58"/>
        <v>-3.4155385807404279</v>
      </c>
      <c r="CO45" s="43">
        <f t="shared" si="58"/>
        <v>3.4360354988601212</v>
      </c>
      <c r="CP45" s="43">
        <f t="shared" si="58"/>
        <v>5.5826344357541995</v>
      </c>
      <c r="CQ45" s="43">
        <f t="shared" si="58"/>
        <v>3.6107320400465235</v>
      </c>
      <c r="CR45" s="43">
        <f t="shared" si="58"/>
        <v>-1.2089842070778321</v>
      </c>
      <c r="CS45" s="11">
        <v>1</v>
      </c>
      <c r="CT45" s="43">
        <f>MIN(CK45:CR45)</f>
        <v>-9.8624481596971645</v>
      </c>
      <c r="CU45" s="43">
        <f>MAX(CK45:CR45)</f>
        <v>5.5826344357541995</v>
      </c>
      <c r="CV45" s="11">
        <v>1</v>
      </c>
      <c r="CW45" s="43" t="s">
        <v>79</v>
      </c>
      <c r="CX45" s="2" t="s">
        <v>86</v>
      </c>
      <c r="CY45" s="11"/>
    </row>
    <row r="46" spans="1:103" x14ac:dyDescent="0.3">
      <c r="A46" s="11">
        <v>2</v>
      </c>
      <c r="B46" s="13">
        <f t="shared" ref="B46:B84" si="59">U3/U$42*100</f>
        <v>1.0085046365806383</v>
      </c>
      <c r="C46" s="13">
        <f t="shared" si="47"/>
        <v>1.0557001535122819</v>
      </c>
      <c r="D46" s="13">
        <f t="shared" si="48"/>
        <v>1.0667662622492369</v>
      </c>
      <c r="E46" s="13">
        <f t="shared" si="49"/>
        <v>1.1227485560738097</v>
      </c>
      <c r="F46" s="13">
        <f t="shared" si="50"/>
        <v>1.0919627414460837</v>
      </c>
      <c r="G46" s="13">
        <f t="shared" si="51"/>
        <v>1.0736244109501869</v>
      </c>
      <c r="H46" s="13">
        <f t="shared" si="52"/>
        <v>1.0376351135460327</v>
      </c>
      <c r="I46" s="13">
        <f t="shared" si="53"/>
        <v>1.0640012877297182</v>
      </c>
      <c r="J46" s="48">
        <f t="shared" si="54"/>
        <v>1.0651178952609985</v>
      </c>
      <c r="K46" s="16">
        <f t="shared" si="55"/>
        <v>1.0085046365806383</v>
      </c>
      <c r="L46" s="16">
        <f t="shared" si="56"/>
        <v>1.1227485560738097</v>
      </c>
      <c r="M46" s="43" t="s">
        <v>85</v>
      </c>
      <c r="N46" s="2" t="s">
        <v>81</v>
      </c>
      <c r="O46" s="31">
        <f t="shared" si="57"/>
        <v>3.4157872500968169E-2</v>
      </c>
      <c r="P46" s="31">
        <f t="shared" ref="P46:P84" si="60">K46-J46</f>
        <v>-5.6613258680360268E-2</v>
      </c>
      <c r="Q46" s="31">
        <f t="shared" ref="Q46:Q84" si="61">L46-J46</f>
        <v>5.7630660812811207E-2</v>
      </c>
      <c r="R46" s="31">
        <f t="shared" ref="R46:R84" si="62">Q46-P46</f>
        <v>0.11424391949317148</v>
      </c>
      <c r="S46" s="11">
        <v>2</v>
      </c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19"/>
      <c r="AJ46" s="19"/>
      <c r="AO46" s="19"/>
      <c r="AP46" s="19"/>
      <c r="AQ46" s="19"/>
      <c r="AR46" s="19"/>
      <c r="AS46" s="19"/>
      <c r="AV46" s="19"/>
      <c r="AW46" s="19"/>
      <c r="AX46" s="19"/>
      <c r="AY46" s="19"/>
      <c r="AZ46" s="19"/>
      <c r="BA46" s="19"/>
      <c r="BB46" s="19"/>
      <c r="CJ46" s="11">
        <v>2</v>
      </c>
      <c r="CK46" s="43">
        <f t="shared" si="58"/>
        <v>-4.2899427089528137</v>
      </c>
      <c r="CL46" s="43">
        <f t="shared" si="58"/>
        <v>-2.6995919212410122</v>
      </c>
      <c r="CM46" s="43">
        <f t="shared" si="58"/>
        <v>-3.4104583104857222</v>
      </c>
      <c r="CN46" s="43">
        <f t="shared" si="58"/>
        <v>-0.48977580384108549</v>
      </c>
      <c r="CO46" s="43">
        <f t="shared" si="58"/>
        <v>12.356743668647248</v>
      </c>
      <c r="CP46" s="43">
        <f t="shared" si="58"/>
        <v>7.2817360747905528</v>
      </c>
      <c r="CQ46" s="43">
        <f t="shared" si="58"/>
        <v>2.3970032058153374</v>
      </c>
      <c r="CR46" s="43">
        <f t="shared" si="58"/>
        <v>-11.145714204732473</v>
      </c>
      <c r="CS46" s="11">
        <v>2</v>
      </c>
      <c r="CT46" s="43">
        <f t="shared" ref="CT46:CT85" si="63">MIN(CK46:CR46)</f>
        <v>-11.145714204732473</v>
      </c>
      <c r="CU46" s="43">
        <f t="shared" ref="CU46:CU85" si="64">MAX(CK46:CR46)</f>
        <v>12.356743668647248</v>
      </c>
      <c r="CV46" s="11">
        <v>2</v>
      </c>
      <c r="CW46" s="43" t="s">
        <v>80</v>
      </c>
      <c r="CX46" s="2" t="s">
        <v>83</v>
      </c>
      <c r="CY46" s="11"/>
    </row>
    <row r="47" spans="1:103" x14ac:dyDescent="0.3">
      <c r="A47" s="11">
        <v>3</v>
      </c>
      <c r="B47" s="13">
        <f t="shared" si="59"/>
        <v>0.60907584448551866</v>
      </c>
      <c r="C47" s="13">
        <f t="shared" si="47"/>
        <v>0.61351883605527424</v>
      </c>
      <c r="D47" s="13">
        <f t="shared" si="48"/>
        <v>0.70607634494323235</v>
      </c>
      <c r="E47" s="13">
        <f t="shared" si="49"/>
        <v>0.6773101423210206</v>
      </c>
      <c r="F47" s="13">
        <f t="shared" si="50"/>
        <v>0.56781618068897699</v>
      </c>
      <c r="G47" s="13">
        <f t="shared" si="51"/>
        <v>0.60095048290681408</v>
      </c>
      <c r="H47" s="13">
        <f t="shared" si="52"/>
        <v>0.71941995449246376</v>
      </c>
      <c r="I47" s="13">
        <f t="shared" si="53"/>
        <v>0.81082598131903083</v>
      </c>
      <c r="J47" s="48">
        <f t="shared" si="54"/>
        <v>0.66312422090154155</v>
      </c>
      <c r="K47" s="16">
        <f t="shared" si="55"/>
        <v>0.56781618068897699</v>
      </c>
      <c r="L47" s="16">
        <f t="shared" si="56"/>
        <v>0.81082598131903083</v>
      </c>
      <c r="M47" s="43" t="s">
        <v>83</v>
      </c>
      <c r="N47" s="2" t="s">
        <v>80</v>
      </c>
      <c r="O47" s="31">
        <f t="shared" si="57"/>
        <v>8.0500454658456941E-2</v>
      </c>
      <c r="P47" s="31">
        <f t="shared" si="60"/>
        <v>-9.530804021256456E-2</v>
      </c>
      <c r="Q47" s="31">
        <f t="shared" si="61"/>
        <v>0.14770176041748928</v>
      </c>
      <c r="R47" s="31">
        <f t="shared" si="62"/>
        <v>0.24300980063005384</v>
      </c>
      <c r="S47" s="11">
        <v>3</v>
      </c>
      <c r="AI47" s="19"/>
      <c r="AJ47" s="19"/>
      <c r="AO47" s="19"/>
      <c r="AP47" s="19"/>
      <c r="AQ47" s="19"/>
      <c r="AR47" s="19"/>
      <c r="AS47" s="19"/>
      <c r="AV47" s="19"/>
      <c r="AW47" s="19"/>
      <c r="AX47" s="19"/>
      <c r="AY47" s="19"/>
      <c r="AZ47" s="19"/>
      <c r="BA47" s="19"/>
      <c r="BB47" s="19"/>
      <c r="CJ47" s="11">
        <v>3</v>
      </c>
      <c r="CK47" s="43">
        <f t="shared" si="58"/>
        <v>-6.6736390601088384</v>
      </c>
      <c r="CL47" s="43">
        <f t="shared" si="58"/>
        <v>-8.7032628449348124</v>
      </c>
      <c r="CM47" s="43">
        <f t="shared" si="58"/>
        <v>3.2204561442624304</v>
      </c>
      <c r="CN47" s="43">
        <f t="shared" si="58"/>
        <v>-3.0771765087020913</v>
      </c>
      <c r="CO47" s="43">
        <f t="shared" si="58"/>
        <v>-5.6694499798460853</v>
      </c>
      <c r="CP47" s="43">
        <f t="shared" si="58"/>
        <v>-3.0460778484591238</v>
      </c>
      <c r="CQ47" s="43">
        <f t="shared" si="58"/>
        <v>14.624735135143929</v>
      </c>
      <c r="CR47" s="43">
        <f t="shared" si="58"/>
        <v>9.3244149626444859</v>
      </c>
      <c r="CS47" s="11">
        <v>3</v>
      </c>
      <c r="CT47" s="43">
        <f t="shared" si="63"/>
        <v>-8.7032628449348124</v>
      </c>
      <c r="CU47" s="43">
        <f t="shared" si="64"/>
        <v>14.624735135143929</v>
      </c>
      <c r="CV47" s="11">
        <v>3</v>
      </c>
      <c r="CW47" s="43" t="s">
        <v>79</v>
      </c>
      <c r="CX47" s="2" t="s">
        <v>82</v>
      </c>
      <c r="CY47" s="11"/>
    </row>
    <row r="48" spans="1:103" x14ac:dyDescent="0.3">
      <c r="A48" s="11">
        <v>4</v>
      </c>
      <c r="B48" s="13">
        <f t="shared" si="59"/>
        <v>0.51421017306572414</v>
      </c>
      <c r="C48" s="13">
        <f t="shared" si="47"/>
        <v>0.8228614188618194</v>
      </c>
      <c r="D48" s="13">
        <f t="shared" si="48"/>
        <v>0.69385598724062436</v>
      </c>
      <c r="E48" s="13">
        <f t="shared" si="49"/>
        <v>0.59467264887733784</v>
      </c>
      <c r="F48" s="13">
        <f t="shared" si="50"/>
        <v>0.62764483427508544</v>
      </c>
      <c r="G48" s="13">
        <f t="shared" si="51"/>
        <v>0.80139454430998813</v>
      </c>
      <c r="H48" s="13">
        <f t="shared" si="52"/>
        <v>0.63213180206407693</v>
      </c>
      <c r="I48" s="13">
        <f t="shared" si="53"/>
        <v>0.77316696137026386</v>
      </c>
      <c r="J48" s="48">
        <f t="shared" si="54"/>
        <v>0.68249229625811503</v>
      </c>
      <c r="K48" s="16">
        <f t="shared" si="55"/>
        <v>0.51421017306572414</v>
      </c>
      <c r="L48" s="16">
        <f t="shared" si="56"/>
        <v>0.8228614188618194</v>
      </c>
      <c r="M48" s="43" t="s">
        <v>85</v>
      </c>
      <c r="N48" s="2" t="s">
        <v>79</v>
      </c>
      <c r="O48" s="31">
        <f t="shared" si="57"/>
        <v>0.10939303350236046</v>
      </c>
      <c r="P48" s="31">
        <f t="shared" si="60"/>
        <v>-0.16828212319239089</v>
      </c>
      <c r="Q48" s="31">
        <f t="shared" si="61"/>
        <v>0.14036912260370438</v>
      </c>
      <c r="R48" s="31">
        <f t="shared" si="62"/>
        <v>0.30865124579609526</v>
      </c>
      <c r="S48" s="11">
        <v>4</v>
      </c>
      <c r="T48" s="7"/>
      <c r="AI48" s="19"/>
      <c r="AJ48" s="19"/>
      <c r="AO48" s="19"/>
      <c r="AP48" s="19"/>
      <c r="AQ48" s="19"/>
      <c r="AR48" s="19"/>
      <c r="AS48" s="19"/>
      <c r="AV48" s="19"/>
      <c r="AW48" s="19"/>
      <c r="AX48" s="19"/>
      <c r="AY48" s="19"/>
      <c r="AZ48" s="19"/>
      <c r="BA48" s="19"/>
      <c r="BB48" s="19"/>
      <c r="CJ48" s="11">
        <v>4</v>
      </c>
      <c r="CK48" s="43">
        <f t="shared" si="58"/>
        <v>-23.717034487225071</v>
      </c>
      <c r="CL48" s="43">
        <f t="shared" si="58"/>
        <v>18.551759447889079</v>
      </c>
      <c r="CM48" s="43">
        <f t="shared" si="58"/>
        <v>-1.794140728932577</v>
      </c>
      <c r="CN48" s="43">
        <f t="shared" si="58"/>
        <v>-17.610780194102922</v>
      </c>
      <c r="CO48" s="43">
        <f t="shared" si="58"/>
        <v>0.95143788833523313</v>
      </c>
      <c r="CP48" s="43">
        <f t="shared" si="58"/>
        <v>25.177716098028284</v>
      </c>
      <c r="CQ48" s="43">
        <f t="shared" si="58"/>
        <v>-2.4881371481507322</v>
      </c>
      <c r="CR48" s="43">
        <f t="shared" si="58"/>
        <v>0.92917912415871973</v>
      </c>
      <c r="CS48" s="11">
        <v>4</v>
      </c>
      <c r="CT48" s="43">
        <f t="shared" si="63"/>
        <v>-23.717034487225071</v>
      </c>
      <c r="CU48" s="43">
        <f t="shared" si="64"/>
        <v>25.177716098028284</v>
      </c>
      <c r="CV48" s="11">
        <v>4</v>
      </c>
      <c r="CW48" s="43" t="s">
        <v>85</v>
      </c>
      <c r="CX48" s="2" t="s">
        <v>86</v>
      </c>
      <c r="CY48" s="11"/>
    </row>
    <row r="49" spans="1:103" x14ac:dyDescent="0.3">
      <c r="A49" s="11">
        <v>5</v>
      </c>
      <c r="B49" s="13">
        <f t="shared" si="59"/>
        <v>1.7506663696698392</v>
      </c>
      <c r="C49" s="13">
        <f t="shared" si="47"/>
        <v>2.3754667798446425</v>
      </c>
      <c r="D49" s="13">
        <f t="shared" si="48"/>
        <v>1.8570850597343973</v>
      </c>
      <c r="E49" s="13">
        <f t="shared" si="49"/>
        <v>1.6672716962236545</v>
      </c>
      <c r="F49" s="13">
        <f t="shared" si="50"/>
        <v>2.0865811322819421</v>
      </c>
      <c r="G49" s="13">
        <f t="shared" si="51"/>
        <v>1.7190712003023751</v>
      </c>
      <c r="H49" s="13">
        <f t="shared" si="52"/>
        <v>1.8111628129782991</v>
      </c>
      <c r="I49" s="13">
        <f t="shared" si="53"/>
        <v>1.9669652010856007</v>
      </c>
      <c r="J49" s="48">
        <f t="shared" si="54"/>
        <v>1.9042837815150939</v>
      </c>
      <c r="K49" s="16">
        <f t="shared" si="55"/>
        <v>1.6672716962236545</v>
      </c>
      <c r="L49" s="16">
        <f t="shared" si="56"/>
        <v>2.3754667798446425</v>
      </c>
      <c r="M49" s="43" t="s">
        <v>81</v>
      </c>
      <c r="N49" s="2" t="s">
        <v>79</v>
      </c>
      <c r="O49" s="31">
        <f t="shared" si="57"/>
        <v>0.23426196402607302</v>
      </c>
      <c r="P49" s="31">
        <f t="shared" si="60"/>
        <v>-0.23701208529143947</v>
      </c>
      <c r="Q49" s="31">
        <f t="shared" si="61"/>
        <v>0.47118299832954857</v>
      </c>
      <c r="R49" s="31">
        <f t="shared" si="62"/>
        <v>0.70819508362098804</v>
      </c>
      <c r="S49" s="11">
        <v>5</v>
      </c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I49" s="19"/>
      <c r="AJ49" s="19"/>
      <c r="AO49" s="19"/>
      <c r="AP49" s="19"/>
      <c r="AQ49" s="19"/>
      <c r="AR49" s="19"/>
      <c r="AS49" s="19"/>
      <c r="AV49" s="19"/>
      <c r="AW49" s="19"/>
      <c r="AX49" s="19"/>
      <c r="AY49" s="19"/>
      <c r="AZ49" s="19"/>
      <c r="BA49" s="19"/>
      <c r="BB49" s="19"/>
      <c r="CJ49" s="11">
        <v>5</v>
      </c>
      <c r="CK49" s="43">
        <f t="shared" si="58"/>
        <v>-7.0831364306809199</v>
      </c>
      <c r="CL49" s="43">
        <f t="shared" si="58"/>
        <v>22.443155684358583</v>
      </c>
      <c r="CM49" s="43">
        <f t="shared" si="58"/>
        <v>-5.9618438785743715</v>
      </c>
      <c r="CN49" s="43">
        <f t="shared" si="58"/>
        <v>-17.35757491562433</v>
      </c>
      <c r="CO49" s="43">
        <f t="shared" si="58"/>
        <v>20.070985569345332</v>
      </c>
      <c r="CP49" s="43">
        <f t="shared" si="58"/>
        <v>-3.931998620606751</v>
      </c>
      <c r="CQ49" s="43">
        <f t="shared" si="58"/>
        <v>-4.3381649179984515E-2</v>
      </c>
      <c r="CR49" s="43">
        <f t="shared" si="58"/>
        <v>-8.1362057590375585</v>
      </c>
      <c r="CS49" s="11">
        <v>5</v>
      </c>
      <c r="CT49" s="43">
        <f t="shared" si="63"/>
        <v>-17.35757491562433</v>
      </c>
      <c r="CU49" s="43">
        <f t="shared" si="64"/>
        <v>22.443155684358583</v>
      </c>
      <c r="CV49" s="11">
        <v>5</v>
      </c>
      <c r="CW49" s="43" t="s">
        <v>81</v>
      </c>
      <c r="CX49" s="2" t="s">
        <v>79</v>
      </c>
      <c r="CY49" s="11"/>
    </row>
    <row r="50" spans="1:103" x14ac:dyDescent="0.3">
      <c r="A50" s="11">
        <v>6</v>
      </c>
      <c r="B50" s="13">
        <f t="shared" si="59"/>
        <v>2.8982974427007466</v>
      </c>
      <c r="C50" s="13">
        <f t="shared" si="47"/>
        <v>2.1157306254215644</v>
      </c>
      <c r="D50" s="13">
        <f t="shared" si="48"/>
        <v>2.9954999116701999</v>
      </c>
      <c r="E50" s="13">
        <f t="shared" si="49"/>
        <v>2.8770129633035517</v>
      </c>
      <c r="F50" s="13">
        <f t="shared" si="50"/>
        <v>2.5750786290704961</v>
      </c>
      <c r="G50" s="13">
        <f t="shared" si="51"/>
        <v>2.5660275169651139</v>
      </c>
      <c r="H50" s="13">
        <f t="shared" si="52"/>
        <v>2.3611604987131414</v>
      </c>
      <c r="I50" s="13">
        <f t="shared" si="53"/>
        <v>2.5265714472587915</v>
      </c>
      <c r="J50" s="48">
        <f t="shared" si="54"/>
        <v>2.6144223793879506</v>
      </c>
      <c r="K50" s="16">
        <f t="shared" si="55"/>
        <v>2.1157306254215644</v>
      </c>
      <c r="L50" s="16">
        <f t="shared" si="56"/>
        <v>2.9954999116701999</v>
      </c>
      <c r="M50" s="43" t="s">
        <v>79</v>
      </c>
      <c r="N50" s="2" t="s">
        <v>84</v>
      </c>
      <c r="O50" s="31">
        <f t="shared" si="57"/>
        <v>0.29741788237457983</v>
      </c>
      <c r="P50" s="31">
        <f t="shared" si="60"/>
        <v>-0.49869175396638621</v>
      </c>
      <c r="Q50" s="31">
        <f t="shared" si="61"/>
        <v>0.38107753228224928</v>
      </c>
      <c r="R50" s="31">
        <f t="shared" si="62"/>
        <v>0.87976928624863548</v>
      </c>
      <c r="S50" s="11">
        <v>6</v>
      </c>
      <c r="AI50" s="19"/>
      <c r="AJ50" s="19"/>
      <c r="AO50" s="19"/>
      <c r="AP50" s="19"/>
      <c r="AQ50" s="19"/>
      <c r="AR50" s="19"/>
      <c r="AS50" s="19"/>
      <c r="AV50" s="19"/>
      <c r="AW50" s="19"/>
      <c r="AX50" s="19"/>
      <c r="AY50" s="19"/>
      <c r="AZ50" s="19"/>
      <c r="BA50" s="19"/>
      <c r="BB50" s="19"/>
      <c r="CJ50" s="11">
        <v>6</v>
      </c>
      <c r="CK50" s="43">
        <f t="shared" si="58"/>
        <v>12.174020744060115</v>
      </c>
      <c r="CL50" s="43">
        <f t="shared" si="58"/>
        <v>-20.474921611130206</v>
      </c>
      <c r="CM50" s="43">
        <f t="shared" si="58"/>
        <v>10.611377448775022</v>
      </c>
      <c r="CN50" s="43">
        <f t="shared" si="58"/>
        <v>3.9912203068944248</v>
      </c>
      <c r="CO50" s="43">
        <f t="shared" si="58"/>
        <v>8.0566438750380343</v>
      </c>
      <c r="CP50" s="43">
        <f t="shared" si="58"/>
        <v>4.5693433651573194</v>
      </c>
      <c r="CQ50" s="43">
        <f t="shared" si="58"/>
        <v>-4.9750276111676657</v>
      </c>
      <c r="CR50" s="43">
        <f t="shared" si="58"/>
        <v>-13.952656517627052</v>
      </c>
      <c r="CS50" s="11">
        <v>6</v>
      </c>
      <c r="CT50" s="43">
        <f t="shared" si="63"/>
        <v>-20.474921611130206</v>
      </c>
      <c r="CU50" s="43">
        <f t="shared" si="64"/>
        <v>12.174020744060115</v>
      </c>
      <c r="CV50" s="11">
        <v>6</v>
      </c>
      <c r="CW50" s="43" t="s">
        <v>79</v>
      </c>
      <c r="CX50" s="2" t="s">
        <v>85</v>
      </c>
      <c r="CY50" s="11"/>
    </row>
    <row r="51" spans="1:103" x14ac:dyDescent="0.3">
      <c r="A51" s="11">
        <v>7</v>
      </c>
      <c r="B51" s="13">
        <f t="shared" si="59"/>
        <v>0.98621823098352601</v>
      </c>
      <c r="C51" s="13">
        <f t="shared" si="47"/>
        <v>0.63206122052814639</v>
      </c>
      <c r="D51" s="13">
        <f t="shared" si="48"/>
        <v>0.99835393847571874</v>
      </c>
      <c r="E51" s="13">
        <f t="shared" si="49"/>
        <v>0.94771219669993501</v>
      </c>
      <c r="F51" s="13">
        <f t="shared" si="50"/>
        <v>0.75266966873309438</v>
      </c>
      <c r="G51" s="13">
        <f t="shared" si="51"/>
        <v>0.92332010933197861</v>
      </c>
      <c r="H51" s="13">
        <f t="shared" si="52"/>
        <v>0.6499045624762847</v>
      </c>
      <c r="I51" s="13">
        <f t="shared" si="53"/>
        <v>0.85268692939365365</v>
      </c>
      <c r="J51" s="48">
        <f t="shared" si="54"/>
        <v>0.84286585707779216</v>
      </c>
      <c r="K51" s="16">
        <f t="shared" si="55"/>
        <v>0.63206122052814639</v>
      </c>
      <c r="L51" s="16">
        <f t="shared" si="56"/>
        <v>0.99835393847571874</v>
      </c>
      <c r="M51" s="43" t="s">
        <v>79</v>
      </c>
      <c r="N51" s="2" t="s">
        <v>84</v>
      </c>
      <c r="O51" s="31">
        <f t="shared" si="57"/>
        <v>0.14740447272610327</v>
      </c>
      <c r="P51" s="31">
        <f t="shared" si="60"/>
        <v>-0.21080463654964576</v>
      </c>
      <c r="Q51" s="31">
        <f t="shared" si="61"/>
        <v>0.15548808139792658</v>
      </c>
      <c r="R51" s="31">
        <f t="shared" si="62"/>
        <v>0.36629271794757234</v>
      </c>
      <c r="S51" s="11">
        <v>7</v>
      </c>
      <c r="AI51" s="19"/>
      <c r="AJ51" s="19"/>
      <c r="AO51" s="19"/>
      <c r="AP51" s="19"/>
      <c r="AQ51" s="19"/>
      <c r="AR51" s="19"/>
      <c r="AS51" s="19"/>
      <c r="AV51" s="19"/>
      <c r="AW51" s="19"/>
      <c r="AX51" s="19"/>
      <c r="AY51" s="19"/>
      <c r="AZ51" s="19"/>
      <c r="BA51" s="19"/>
      <c r="BB51" s="19"/>
      <c r="CJ51" s="11">
        <v>7</v>
      </c>
      <c r="CK51" s="43">
        <f t="shared" si="58"/>
        <v>18.607585187172415</v>
      </c>
      <c r="CL51" s="43">
        <f t="shared" si="58"/>
        <v>-26.176780231977041</v>
      </c>
      <c r="CM51" s="43">
        <f t="shared" si="58"/>
        <v>14.552647041386162</v>
      </c>
      <c r="CN51" s="43">
        <f t="shared" si="58"/>
        <v>6.4440596710642302</v>
      </c>
      <c r="CO51" s="43">
        <f t="shared" si="58"/>
        <v>-1.8578655001714124</v>
      </c>
      <c r="CP51" s="43">
        <f t="shared" si="58"/>
        <v>16.919101724570236</v>
      </c>
      <c r="CQ51" s="43">
        <f t="shared" si="58"/>
        <v>-18.725944169269219</v>
      </c>
      <c r="CR51" s="43">
        <f t="shared" si="58"/>
        <v>-9.7628037227753719</v>
      </c>
      <c r="CS51" s="11">
        <v>7</v>
      </c>
      <c r="CT51" s="43">
        <f t="shared" si="63"/>
        <v>-26.176780231977041</v>
      </c>
      <c r="CU51" s="43">
        <f t="shared" si="64"/>
        <v>18.607585187172415</v>
      </c>
      <c r="CV51" s="11">
        <v>7</v>
      </c>
      <c r="CW51" s="43" t="s">
        <v>79</v>
      </c>
      <c r="CX51" s="2" t="s">
        <v>85</v>
      </c>
      <c r="CY51" s="11"/>
    </row>
    <row r="52" spans="1:103" x14ac:dyDescent="0.3">
      <c r="A52" s="11">
        <v>8</v>
      </c>
      <c r="B52" s="13">
        <f t="shared" si="59"/>
        <v>0.34015451945472081</v>
      </c>
      <c r="C52" s="13">
        <f t="shared" si="47"/>
        <v>0.3378181635370322</v>
      </c>
      <c r="D52" s="13">
        <f t="shared" si="48"/>
        <v>0.48787705878512694</v>
      </c>
      <c r="E52" s="13">
        <f t="shared" si="49"/>
        <v>0.31421346323398835</v>
      </c>
      <c r="F52" s="13">
        <f t="shared" si="50"/>
        <v>0.30296359895213837</v>
      </c>
      <c r="G52" s="13">
        <f t="shared" si="51"/>
        <v>0.36907829857525626</v>
      </c>
      <c r="H52" s="13">
        <f t="shared" si="52"/>
        <v>0.36614463999955305</v>
      </c>
      <c r="I52" s="13">
        <f t="shared" si="53"/>
        <v>0.4579492721791828</v>
      </c>
      <c r="J52" s="48">
        <f t="shared" si="54"/>
        <v>0.37202487683962487</v>
      </c>
      <c r="K52" s="16">
        <f t="shared" si="55"/>
        <v>0.30296359895213837</v>
      </c>
      <c r="L52" s="16">
        <f t="shared" si="56"/>
        <v>0.48787705878512694</v>
      </c>
      <c r="M52" s="43" t="s">
        <v>83</v>
      </c>
      <c r="N52" s="2" t="s">
        <v>84</v>
      </c>
      <c r="O52" s="31">
        <f t="shared" si="57"/>
        <v>6.6703424463502636E-2</v>
      </c>
      <c r="P52" s="31">
        <f t="shared" si="60"/>
        <v>-6.9061277887486505E-2</v>
      </c>
      <c r="Q52" s="31">
        <f t="shared" si="61"/>
        <v>0.11585218194550206</v>
      </c>
      <c r="R52" s="31">
        <f t="shared" si="62"/>
        <v>0.18491345983298857</v>
      </c>
      <c r="S52" s="11">
        <v>8</v>
      </c>
      <c r="AI52" s="19"/>
      <c r="AJ52" s="19"/>
      <c r="AO52" s="19"/>
      <c r="AP52" s="19"/>
      <c r="AQ52" s="19"/>
      <c r="AR52" s="19"/>
      <c r="AS52" s="19"/>
      <c r="AV52" s="19"/>
      <c r="AW52" s="19"/>
      <c r="AX52" s="19"/>
      <c r="AY52" s="19"/>
      <c r="AZ52" s="19"/>
      <c r="BA52" s="19"/>
      <c r="BB52" s="19"/>
      <c r="CJ52" s="11">
        <v>8</v>
      </c>
      <c r="CK52" s="43">
        <f t="shared" si="58"/>
        <v>-7.0594832505497376</v>
      </c>
      <c r="CL52" s="43">
        <f t="shared" si="58"/>
        <v>-10.359094694576868</v>
      </c>
      <c r="CM52" s="43">
        <f t="shared" si="58"/>
        <v>27.180459707813309</v>
      </c>
      <c r="CN52" s="43">
        <f t="shared" si="58"/>
        <v>-19.821274365492503</v>
      </c>
      <c r="CO52" s="43">
        <f t="shared" si="58"/>
        <v>-10.250727844873524</v>
      </c>
      <c r="CP52" s="43">
        <f t="shared" si="58"/>
        <v>6.1796001381220229</v>
      </c>
      <c r="CQ52" s="43">
        <f t="shared" si="58"/>
        <v>4.0266056577282345</v>
      </c>
      <c r="CR52" s="43">
        <f t="shared" si="58"/>
        <v>10.103914651828909</v>
      </c>
      <c r="CS52" s="11">
        <v>8</v>
      </c>
      <c r="CT52" s="43">
        <f t="shared" si="63"/>
        <v>-19.821274365492503</v>
      </c>
      <c r="CU52" s="43">
        <f t="shared" si="64"/>
        <v>27.180459707813309</v>
      </c>
      <c r="CV52" s="11">
        <v>8</v>
      </c>
      <c r="CW52" s="43" t="s">
        <v>81</v>
      </c>
      <c r="CX52" s="2" t="s">
        <v>84</v>
      </c>
      <c r="CY52" s="11"/>
    </row>
    <row r="53" spans="1:103" x14ac:dyDescent="0.3">
      <c r="A53" s="11">
        <v>9</v>
      </c>
      <c r="B53" s="13">
        <f t="shared" si="59"/>
        <v>0.67849146950061068</v>
      </c>
      <c r="C53" s="13">
        <f t="shared" si="47"/>
        <v>0.7597748174814094</v>
      </c>
      <c r="D53" s="13">
        <f t="shared" si="48"/>
        <v>0.88894641300030464</v>
      </c>
      <c r="E53" s="13">
        <f t="shared" si="49"/>
        <v>0.83032806230897116</v>
      </c>
      <c r="F53" s="13">
        <f t="shared" si="50"/>
        <v>0.67691659774142632</v>
      </c>
      <c r="G53" s="13">
        <f t="shared" si="51"/>
        <v>0.67529654292273966</v>
      </c>
      <c r="H53" s="13">
        <f t="shared" si="52"/>
        <v>0.64263849018203811</v>
      </c>
      <c r="I53" s="13">
        <f t="shared" si="53"/>
        <v>0.87418333603320431</v>
      </c>
      <c r="J53" s="48">
        <f t="shared" si="54"/>
        <v>0.75332196614633806</v>
      </c>
      <c r="K53" s="16">
        <f t="shared" si="55"/>
        <v>0.64263849018203811</v>
      </c>
      <c r="L53" s="16">
        <f t="shared" si="56"/>
        <v>0.88894641300030464</v>
      </c>
      <c r="M53" s="43" t="s">
        <v>82</v>
      </c>
      <c r="N53" s="2" t="s">
        <v>84</v>
      </c>
      <c r="O53" s="31">
        <f t="shared" si="57"/>
        <v>9.9102559806951734E-2</v>
      </c>
      <c r="P53" s="31">
        <f t="shared" si="60"/>
        <v>-0.11068347596429995</v>
      </c>
      <c r="Q53" s="31">
        <f t="shared" si="61"/>
        <v>0.13562444685396657</v>
      </c>
      <c r="R53" s="31">
        <f t="shared" si="62"/>
        <v>0.24630792281826652</v>
      </c>
      <c r="S53" s="11">
        <v>9</v>
      </c>
      <c r="AI53" s="19"/>
      <c r="AJ53" s="19"/>
      <c r="AO53" s="19"/>
      <c r="AP53" s="19"/>
      <c r="AQ53" s="19"/>
      <c r="AR53" s="19"/>
      <c r="AS53" s="19"/>
      <c r="AV53" s="19"/>
      <c r="AW53" s="19"/>
      <c r="AX53" s="19"/>
      <c r="AY53" s="19"/>
      <c r="AZ53" s="19"/>
      <c r="BA53" s="19"/>
      <c r="BB53" s="19"/>
      <c r="CJ53" s="11">
        <v>9</v>
      </c>
      <c r="CK53" s="43">
        <f t="shared" si="58"/>
        <v>-8.3483459498251129</v>
      </c>
      <c r="CL53" s="43">
        <f t="shared" si="58"/>
        <v>-0.32753239174708904</v>
      </c>
      <c r="CM53" s="43">
        <f t="shared" si="58"/>
        <v>14.565183082554087</v>
      </c>
      <c r="CN53" s="43">
        <f t="shared" si="58"/>
        <v>4.7493058739022587</v>
      </c>
      <c r="CO53" s="43">
        <f t="shared" si="58"/>
        <v>-0.8614129006005744</v>
      </c>
      <c r="CP53" s="43">
        <f t="shared" si="58"/>
        <v>-3.9529168827537675</v>
      </c>
      <c r="CQ53" s="43">
        <f t="shared" si="58"/>
        <v>-9.7337171266533886</v>
      </c>
      <c r="CR53" s="43">
        <f t="shared" si="58"/>
        <v>3.9094362951234323</v>
      </c>
      <c r="CS53" s="11">
        <v>9</v>
      </c>
      <c r="CT53" s="43">
        <f t="shared" si="63"/>
        <v>-9.7337171266533886</v>
      </c>
      <c r="CU53" s="43">
        <f t="shared" si="64"/>
        <v>14.565183082554087</v>
      </c>
      <c r="CV53" s="11">
        <v>9</v>
      </c>
      <c r="CW53" s="43" t="s">
        <v>82</v>
      </c>
      <c r="CX53" s="2" t="s">
        <v>84</v>
      </c>
      <c r="CY53" s="11"/>
    </row>
    <row r="54" spans="1:103" x14ac:dyDescent="0.3">
      <c r="A54" s="11">
        <v>10</v>
      </c>
      <c r="B54" s="13">
        <f t="shared" si="59"/>
        <v>0.41283105222799782</v>
      </c>
      <c r="C54" s="13">
        <f t="shared" si="47"/>
        <v>0.34414180040509401</v>
      </c>
      <c r="D54" s="13">
        <f t="shared" si="48"/>
        <v>0.49269117903556325</v>
      </c>
      <c r="E54" s="13">
        <f t="shared" si="49"/>
        <v>0.58021322125594554</v>
      </c>
      <c r="F54" s="13">
        <f t="shared" si="50"/>
        <v>0.44817184751227146</v>
      </c>
      <c r="G54" s="13">
        <f t="shared" si="51"/>
        <v>0.5183121574816838</v>
      </c>
      <c r="H54" s="13">
        <f t="shared" si="52"/>
        <v>0.48392540367804809</v>
      </c>
      <c r="I54" s="13">
        <f t="shared" si="53"/>
        <v>0.44964285188193392</v>
      </c>
      <c r="J54" s="48">
        <f t="shared" si="54"/>
        <v>0.46624118918481722</v>
      </c>
      <c r="K54" s="16">
        <f t="shared" si="55"/>
        <v>0.34414180040509401</v>
      </c>
      <c r="L54" s="16">
        <f t="shared" si="56"/>
        <v>0.58021322125594554</v>
      </c>
      <c r="M54" s="43" t="s">
        <v>79</v>
      </c>
      <c r="N54" s="2" t="s">
        <v>81</v>
      </c>
      <c r="O54" s="31">
        <f t="shared" si="57"/>
        <v>7.0787662987850747E-2</v>
      </c>
      <c r="P54" s="31">
        <f t="shared" si="60"/>
        <v>-0.12209938877972321</v>
      </c>
      <c r="Q54" s="31">
        <f t="shared" si="61"/>
        <v>0.11397203207112833</v>
      </c>
      <c r="R54" s="31">
        <f t="shared" si="62"/>
        <v>0.23607142085085153</v>
      </c>
      <c r="S54" s="11">
        <v>10</v>
      </c>
      <c r="AI54" s="19"/>
      <c r="AJ54" s="19"/>
      <c r="AO54" s="19"/>
      <c r="AP54" s="19"/>
      <c r="AQ54" s="19"/>
      <c r="AR54" s="19"/>
      <c r="AS54" s="19"/>
      <c r="AV54" s="19"/>
      <c r="AW54" s="19"/>
      <c r="AX54" s="19"/>
      <c r="AY54" s="19"/>
      <c r="AZ54" s="19"/>
      <c r="BA54" s="19"/>
      <c r="BB54" s="19"/>
      <c r="CJ54" s="11">
        <v>10</v>
      </c>
      <c r="CK54" s="43">
        <f t="shared" si="58"/>
        <v>-10.485041534138952</v>
      </c>
      <c r="CL54" s="43">
        <f t="shared" si="58"/>
        <v>-27.530530120512026</v>
      </c>
      <c r="CM54" s="43">
        <f t="shared" si="58"/>
        <v>1.924643503945717</v>
      </c>
      <c r="CN54" s="43">
        <f t="shared" si="58"/>
        <v>17.494192625763766</v>
      </c>
      <c r="CO54" s="43">
        <f t="shared" si="58"/>
        <v>5.3609012935867622</v>
      </c>
      <c r="CP54" s="43">
        <f t="shared" si="58"/>
        <v>18.333685845787322</v>
      </c>
      <c r="CQ54" s="43">
        <f t="shared" si="58"/>
        <v>9.1100082858100073</v>
      </c>
      <c r="CR54" s="43">
        <f t="shared" si="58"/>
        <v>-14.207859900242511</v>
      </c>
      <c r="CS54" s="11">
        <v>10</v>
      </c>
      <c r="CT54" s="43">
        <f t="shared" si="63"/>
        <v>-27.530530120512026</v>
      </c>
      <c r="CU54" s="43">
        <f t="shared" si="64"/>
        <v>18.333685845787322</v>
      </c>
      <c r="CV54" s="11">
        <v>10</v>
      </c>
      <c r="CW54" s="43" t="s">
        <v>79</v>
      </c>
      <c r="CX54" s="2" t="s">
        <v>86</v>
      </c>
      <c r="CY54" s="11"/>
    </row>
    <row r="55" spans="1:103" x14ac:dyDescent="0.3">
      <c r="A55" s="11">
        <v>11</v>
      </c>
      <c r="B55" s="13">
        <f t="shared" si="59"/>
        <v>2.6038257604894399</v>
      </c>
      <c r="C55" s="13">
        <f t="shared" si="47"/>
        <v>2.5235265198499874</v>
      </c>
      <c r="D55" s="13">
        <f t="shared" si="48"/>
        <v>2.0202864414280493</v>
      </c>
      <c r="E55" s="13">
        <f t="shared" si="49"/>
        <v>2.5921392883565053</v>
      </c>
      <c r="F55" s="13">
        <f t="shared" si="50"/>
        <v>2.2810508222272419</v>
      </c>
      <c r="G55" s="13">
        <f t="shared" si="51"/>
        <v>2.1045570405874581</v>
      </c>
      <c r="H55" s="13">
        <f t="shared" si="52"/>
        <v>2.080472633257644</v>
      </c>
      <c r="I55" s="13">
        <f t="shared" si="53"/>
        <v>2.1849554488993763</v>
      </c>
      <c r="J55" s="48">
        <f t="shared" si="54"/>
        <v>2.2988517443869627</v>
      </c>
      <c r="K55" s="16">
        <f t="shared" si="55"/>
        <v>2.0202864414280493</v>
      </c>
      <c r="L55" s="16">
        <f t="shared" si="56"/>
        <v>2.6038257604894399</v>
      </c>
      <c r="M55" s="43" t="s">
        <v>84</v>
      </c>
      <c r="N55" s="2" t="s">
        <v>85</v>
      </c>
      <c r="O55" s="31">
        <f t="shared" si="57"/>
        <v>0.24078242215891948</v>
      </c>
      <c r="P55" s="31">
        <f t="shared" si="60"/>
        <v>-0.27856530295891346</v>
      </c>
      <c r="Q55" s="31">
        <f t="shared" si="61"/>
        <v>0.30497401610247721</v>
      </c>
      <c r="R55" s="31">
        <f t="shared" si="62"/>
        <v>0.58353931906139067</v>
      </c>
      <c r="S55" s="11">
        <v>11</v>
      </c>
      <c r="AI55" s="19"/>
      <c r="AJ55" s="19"/>
      <c r="AO55" s="19"/>
      <c r="AP55" s="19"/>
      <c r="AQ55" s="19"/>
      <c r="AR55" s="19"/>
      <c r="AS55" s="19"/>
      <c r="AV55" s="19"/>
      <c r="AW55" s="19"/>
      <c r="AX55" s="19"/>
      <c r="AY55" s="19"/>
      <c r="AZ55" s="19"/>
      <c r="BA55" s="19"/>
      <c r="BB55" s="19"/>
      <c r="CJ55" s="11">
        <v>11</v>
      </c>
      <c r="CK55" s="43">
        <f t="shared" si="58"/>
        <v>14.592673686681968</v>
      </c>
      <c r="CL55" s="43">
        <f t="shared" si="58"/>
        <v>7.8567193612717867</v>
      </c>
      <c r="CM55" s="43">
        <f t="shared" si="58"/>
        <v>-15.172036920455808</v>
      </c>
      <c r="CN55" s="43">
        <f t="shared" si="58"/>
        <v>6.5390427537326978</v>
      </c>
      <c r="CO55" s="43">
        <f t="shared" si="58"/>
        <v>8.8407539665317927</v>
      </c>
      <c r="CP55" s="43">
        <f t="shared" si="58"/>
        <v>-2.4787245382122074</v>
      </c>
      <c r="CQ55" s="43">
        <f t="shared" si="58"/>
        <v>-4.7927874007785567</v>
      </c>
      <c r="CR55" s="43">
        <f t="shared" si="58"/>
        <v>-15.385640908771611</v>
      </c>
      <c r="CS55" s="11">
        <v>11</v>
      </c>
      <c r="CT55" s="43">
        <f t="shared" si="63"/>
        <v>-15.385640908771611</v>
      </c>
      <c r="CU55" s="43">
        <f t="shared" si="64"/>
        <v>14.592673686681968</v>
      </c>
      <c r="CV55" s="11">
        <v>11</v>
      </c>
      <c r="CW55" s="43" t="s">
        <v>80</v>
      </c>
      <c r="CX55" s="2" t="s">
        <v>85</v>
      </c>
      <c r="CY55" s="11"/>
    </row>
    <row r="56" spans="1:103" x14ac:dyDescent="0.3">
      <c r="A56" s="11">
        <v>12</v>
      </c>
      <c r="B56" s="13">
        <f t="shared" si="59"/>
        <v>0.39185726279919825</v>
      </c>
      <c r="C56" s="13">
        <f t="shared" si="47"/>
        <v>0.30510926719897519</v>
      </c>
      <c r="D56" s="13">
        <f t="shared" si="48"/>
        <v>0.41030451262608097</v>
      </c>
      <c r="E56" s="13">
        <f t="shared" si="49"/>
        <v>0.31591267236878012</v>
      </c>
      <c r="F56" s="13">
        <f t="shared" si="50"/>
        <v>0.37436278704883902</v>
      </c>
      <c r="G56" s="13">
        <f t="shared" si="51"/>
        <v>0.39322165275478321</v>
      </c>
      <c r="H56" s="13">
        <f t="shared" si="52"/>
        <v>0.37271649431196269</v>
      </c>
      <c r="I56" s="13">
        <f t="shared" si="53"/>
        <v>0.42591718215398638</v>
      </c>
      <c r="J56" s="48">
        <f t="shared" si="54"/>
        <v>0.37367522890782573</v>
      </c>
      <c r="K56" s="16">
        <f t="shared" si="55"/>
        <v>0.30510926719897519</v>
      </c>
      <c r="L56" s="16">
        <f t="shared" si="56"/>
        <v>0.42591718215398638</v>
      </c>
      <c r="M56" s="43" t="s">
        <v>79</v>
      </c>
      <c r="N56" s="2" t="s">
        <v>80</v>
      </c>
      <c r="O56" s="31">
        <f t="shared" si="57"/>
        <v>4.2799818253163931E-2</v>
      </c>
      <c r="P56" s="31">
        <f t="shared" si="60"/>
        <v>-6.8565961708850542E-2</v>
      </c>
      <c r="Q56" s="31">
        <f t="shared" si="61"/>
        <v>5.2241953246160655E-2</v>
      </c>
      <c r="R56" s="31">
        <f t="shared" si="62"/>
        <v>0.1208079149550112</v>
      </c>
      <c r="S56" s="11">
        <v>12</v>
      </c>
      <c r="AI56" s="19"/>
      <c r="AJ56" s="19"/>
      <c r="AO56" s="19"/>
      <c r="AP56" s="19"/>
      <c r="AQ56" s="19"/>
      <c r="AR56" s="19"/>
      <c r="AS56" s="19"/>
      <c r="AV56" s="19"/>
      <c r="AW56" s="19"/>
      <c r="AX56" s="19"/>
      <c r="AY56" s="19"/>
      <c r="AZ56" s="19"/>
      <c r="BA56" s="19"/>
      <c r="BB56" s="19"/>
      <c r="CJ56" s="11">
        <v>12</v>
      </c>
      <c r="CK56" s="43">
        <f t="shared" si="58"/>
        <v>6.0174500530130759</v>
      </c>
      <c r="CL56" s="43">
        <f t="shared" si="58"/>
        <v>-19.832331619792189</v>
      </c>
      <c r="CM56" s="43">
        <f t="shared" si="58"/>
        <v>5.9099842583983087</v>
      </c>
      <c r="CN56" s="43">
        <f t="shared" si="58"/>
        <v>-20.178106882174283</v>
      </c>
      <c r="CO56" s="43">
        <f t="shared" si="58"/>
        <v>9.813004083305465</v>
      </c>
      <c r="CP56" s="43">
        <f t="shared" si="58"/>
        <v>12.016143431231988</v>
      </c>
      <c r="CQ56" s="43">
        <f t="shared" si="58"/>
        <v>4.8554422035049614</v>
      </c>
      <c r="CR56" s="43">
        <f t="shared" si="58"/>
        <v>1.3984144725128165</v>
      </c>
      <c r="CS56" s="11">
        <v>12</v>
      </c>
      <c r="CT56" s="43">
        <f t="shared" si="63"/>
        <v>-20.178106882174283</v>
      </c>
      <c r="CU56" s="43">
        <f t="shared" si="64"/>
        <v>12.016143431231988</v>
      </c>
      <c r="CV56" s="11">
        <v>12</v>
      </c>
      <c r="CW56" s="43" t="s">
        <v>81</v>
      </c>
      <c r="CX56" s="2" t="s">
        <v>86</v>
      </c>
      <c r="CY56" s="11"/>
    </row>
    <row r="57" spans="1:103" x14ac:dyDescent="0.3">
      <c r="A57" s="11">
        <v>13</v>
      </c>
      <c r="B57" s="13">
        <f t="shared" si="59"/>
        <v>1.3489821337017269</v>
      </c>
      <c r="C57" s="13">
        <f t="shared" si="47"/>
        <v>0.86331550355228959</v>
      </c>
      <c r="D57" s="13">
        <f t="shared" si="48"/>
        <v>1.2532601572519728</v>
      </c>
      <c r="E57" s="13">
        <f t="shared" si="49"/>
        <v>1.3670256042246416</v>
      </c>
      <c r="F57" s="13">
        <f t="shared" si="50"/>
        <v>0.9909345283948221</v>
      </c>
      <c r="G57" s="13">
        <f t="shared" si="51"/>
        <v>1.2504748329255129</v>
      </c>
      <c r="H57" s="13">
        <f t="shared" si="52"/>
        <v>1.0424842099843132</v>
      </c>
      <c r="I57" s="13">
        <f t="shared" si="53"/>
        <v>1.327516825568348</v>
      </c>
      <c r="J57" s="48">
        <f t="shared" si="54"/>
        <v>1.1804992244504535</v>
      </c>
      <c r="K57" s="16">
        <f t="shared" si="55"/>
        <v>0.86331550355228959</v>
      </c>
      <c r="L57" s="16">
        <f t="shared" si="56"/>
        <v>1.3670256042246416</v>
      </c>
      <c r="M57" s="43" t="s">
        <v>79</v>
      </c>
      <c r="N57" s="2" t="s">
        <v>81</v>
      </c>
      <c r="O57" s="31">
        <f t="shared" si="57"/>
        <v>0.18919828081182663</v>
      </c>
      <c r="P57" s="31">
        <f t="shared" si="60"/>
        <v>-0.31718372089816393</v>
      </c>
      <c r="Q57" s="31">
        <f t="shared" si="61"/>
        <v>0.18652637977418807</v>
      </c>
      <c r="R57" s="31">
        <f t="shared" si="62"/>
        <v>0.503710100672352</v>
      </c>
      <c r="S57" s="11">
        <v>13</v>
      </c>
      <c r="AI57" s="19"/>
      <c r="AJ57" s="19"/>
      <c r="AO57" s="19"/>
      <c r="AP57" s="19"/>
      <c r="AQ57" s="19"/>
      <c r="AR57" s="19"/>
      <c r="AS57" s="19"/>
      <c r="AV57" s="19"/>
      <c r="AW57" s="19"/>
      <c r="AX57" s="19"/>
      <c r="AY57" s="19"/>
      <c r="AZ57" s="19"/>
      <c r="BA57" s="19"/>
      <c r="BB57" s="19"/>
      <c r="CJ57" s="11">
        <v>13</v>
      </c>
      <c r="CK57" s="43">
        <f t="shared" si="58"/>
        <v>16.004533836543562</v>
      </c>
      <c r="CL57" s="43">
        <f t="shared" si="58"/>
        <v>-27.900424863857314</v>
      </c>
      <c r="CM57" s="43">
        <f t="shared" si="58"/>
        <v>2.8232092762144103</v>
      </c>
      <c r="CN57" s="43">
        <f t="shared" si="58"/>
        <v>9.7870048013134987</v>
      </c>
      <c r="CO57" s="43">
        <f t="shared" si="58"/>
        <v>-7.6099135328351553</v>
      </c>
      <c r="CP57" s="43">
        <f t="shared" si="58"/>
        <v>13.223730340409242</v>
      </c>
      <c r="CQ57" s="43">
        <f t="shared" si="58"/>
        <v>-6.7817038047055131</v>
      </c>
      <c r="CR57" s="43">
        <f t="shared" si="58"/>
        <v>0.45356394691728386</v>
      </c>
      <c r="CS57" s="11">
        <v>13</v>
      </c>
      <c r="CT57" s="43">
        <f t="shared" si="63"/>
        <v>-27.900424863857314</v>
      </c>
      <c r="CU57" s="43">
        <f t="shared" si="64"/>
        <v>16.004533836543562</v>
      </c>
      <c r="CV57" s="11">
        <v>13</v>
      </c>
      <c r="CW57" s="43" t="s">
        <v>79</v>
      </c>
      <c r="CX57" s="2" t="s">
        <v>85</v>
      </c>
      <c r="CY57" s="11"/>
    </row>
    <row r="58" spans="1:103" x14ac:dyDescent="0.3">
      <c r="A58" s="11">
        <v>14</v>
      </c>
      <c r="B58" s="13">
        <f t="shared" si="59"/>
        <v>0.68416940561702666</v>
      </c>
      <c r="C58" s="13">
        <f t="shared" si="47"/>
        <v>0.69990328358421994</v>
      </c>
      <c r="D58" s="13">
        <f t="shared" si="48"/>
        <v>0.74408259815947519</v>
      </c>
      <c r="E58" s="13">
        <f t="shared" si="49"/>
        <v>0.92196566533482427</v>
      </c>
      <c r="F58" s="13">
        <f t="shared" si="50"/>
        <v>0.79701107853464515</v>
      </c>
      <c r="G58" s="13">
        <f t="shared" si="51"/>
        <v>0.67857325361561105</v>
      </c>
      <c r="H58" s="13">
        <f t="shared" si="52"/>
        <v>0.63676727811106648</v>
      </c>
      <c r="I58" s="13">
        <f t="shared" si="53"/>
        <v>0.86620617656137322</v>
      </c>
      <c r="J58" s="48">
        <f t="shared" si="54"/>
        <v>0.7535848424397803</v>
      </c>
      <c r="K58" s="16">
        <f t="shared" si="55"/>
        <v>0.63676727811106648</v>
      </c>
      <c r="L58" s="16">
        <f t="shared" si="56"/>
        <v>0.92196566533482427</v>
      </c>
      <c r="M58" s="43" t="s">
        <v>82</v>
      </c>
      <c r="N58" s="2" t="s">
        <v>81</v>
      </c>
      <c r="O58" s="31">
        <f t="shared" si="57"/>
        <v>9.9989350482898628E-2</v>
      </c>
      <c r="P58" s="31">
        <f t="shared" si="60"/>
        <v>-0.11681756432871382</v>
      </c>
      <c r="Q58" s="31">
        <f t="shared" si="61"/>
        <v>0.16838082289504397</v>
      </c>
      <c r="R58" s="31">
        <f t="shared" si="62"/>
        <v>0.28519838722375779</v>
      </c>
      <c r="S58" s="11">
        <v>14</v>
      </c>
      <c r="AI58" s="19"/>
      <c r="AJ58" s="19"/>
      <c r="AO58" s="19"/>
      <c r="AP58" s="19"/>
      <c r="AQ58" s="19"/>
      <c r="AR58" s="19"/>
      <c r="AS58" s="19"/>
      <c r="AV58" s="19"/>
      <c r="AW58" s="19"/>
      <c r="AX58" s="19"/>
      <c r="AY58" s="19"/>
      <c r="AZ58" s="19"/>
      <c r="BA58" s="19"/>
      <c r="BB58" s="19"/>
      <c r="CJ58" s="11">
        <v>14</v>
      </c>
      <c r="CK58" s="43">
        <f t="shared" si="58"/>
        <v>-7.8216173885616591</v>
      </c>
      <c r="CL58" s="43">
        <f t="shared" si="58"/>
        <v>-8.4205850095199146</v>
      </c>
      <c r="CM58" s="43">
        <f t="shared" si="58"/>
        <v>-4.3537961079739169</v>
      </c>
      <c r="CN58" s="43">
        <f t="shared" si="58"/>
        <v>16.007402938749738</v>
      </c>
      <c r="CO58" s="43">
        <f t="shared" si="58"/>
        <v>16.423711158084515</v>
      </c>
      <c r="CP58" s="43">
        <f t="shared" si="58"/>
        <v>-3.737771848566882</v>
      </c>
      <c r="CQ58" s="43">
        <f t="shared" si="58"/>
        <v>-10.790915671324102</v>
      </c>
      <c r="CR58" s="43">
        <f t="shared" si="58"/>
        <v>2.6935719291120699</v>
      </c>
      <c r="CS58" s="11">
        <v>14</v>
      </c>
      <c r="CT58" s="43">
        <f t="shared" si="63"/>
        <v>-10.790915671324102</v>
      </c>
      <c r="CU58" s="43">
        <f t="shared" si="64"/>
        <v>16.423711158084515</v>
      </c>
      <c r="CV58" s="11">
        <v>14</v>
      </c>
      <c r="CW58" s="43" t="s">
        <v>82</v>
      </c>
      <c r="CX58" s="2" t="s">
        <v>83</v>
      </c>
      <c r="CY58" s="11"/>
    </row>
    <row r="59" spans="1:103" x14ac:dyDescent="0.3">
      <c r="A59" s="11">
        <v>15</v>
      </c>
      <c r="B59" s="13">
        <f t="shared" si="59"/>
        <v>1.9079805078046865</v>
      </c>
      <c r="C59" s="13">
        <f t="shared" si="47"/>
        <v>1.3393224180267513</v>
      </c>
      <c r="D59" s="13">
        <f t="shared" si="48"/>
        <v>1.7976549172801226</v>
      </c>
      <c r="E59" s="13">
        <f t="shared" si="49"/>
        <v>1.98388510574441</v>
      </c>
      <c r="F59" s="13">
        <f t="shared" si="50"/>
        <v>2.0350916687531244</v>
      </c>
      <c r="G59" s="13">
        <f t="shared" si="51"/>
        <v>2.2168859994989849</v>
      </c>
      <c r="H59" s="13">
        <f t="shared" si="52"/>
        <v>1.3776459565799031</v>
      </c>
      <c r="I59" s="13">
        <f t="shared" si="53"/>
        <v>1.9323655197875385</v>
      </c>
      <c r="J59" s="48">
        <f t="shared" si="54"/>
        <v>1.8238540116844402</v>
      </c>
      <c r="K59" s="16">
        <f t="shared" si="55"/>
        <v>1.3393224180267513</v>
      </c>
      <c r="L59" s="16">
        <f t="shared" si="56"/>
        <v>2.2168859994989849</v>
      </c>
      <c r="M59" s="43" t="s">
        <v>79</v>
      </c>
      <c r="N59" s="2" t="s">
        <v>86</v>
      </c>
      <c r="O59" s="31">
        <f t="shared" si="57"/>
        <v>0.31124550329646056</v>
      </c>
      <c r="P59" s="31">
        <f t="shared" si="60"/>
        <v>-0.48453159365768883</v>
      </c>
      <c r="Q59" s="31">
        <f t="shared" si="61"/>
        <v>0.39303198781454474</v>
      </c>
      <c r="R59" s="31">
        <f t="shared" si="62"/>
        <v>0.87756358147223357</v>
      </c>
      <c r="S59" s="11">
        <v>15</v>
      </c>
      <c r="AI59" s="19"/>
      <c r="AJ59" s="19"/>
      <c r="AO59" s="19"/>
      <c r="AP59" s="19"/>
      <c r="AQ59" s="19"/>
      <c r="AR59" s="19"/>
      <c r="AS59" s="19"/>
      <c r="AV59" s="19"/>
      <c r="AW59" s="19"/>
      <c r="AX59" s="19"/>
      <c r="AY59" s="19"/>
      <c r="AZ59" s="19"/>
      <c r="BA59" s="19"/>
      <c r="BB59" s="19"/>
      <c r="CJ59" s="11">
        <v>15</v>
      </c>
      <c r="CK59" s="43">
        <f t="shared" si="58"/>
        <v>5.631381266270175</v>
      </c>
      <c r="CL59" s="43">
        <f t="shared" si="58"/>
        <v>-27.98904616485769</v>
      </c>
      <c r="CM59" s="43">
        <f t="shared" si="58"/>
        <v>-5.0474770966439202</v>
      </c>
      <c r="CN59" s="43">
        <f t="shared" si="58"/>
        <v>2.5748911191939876</v>
      </c>
      <c r="CO59" s="43">
        <f t="shared" si="58"/>
        <v>22.155956425803023</v>
      </c>
      <c r="CP59" s="43">
        <f t="shared" si="58"/>
        <v>29.227851585813003</v>
      </c>
      <c r="CQ59" s="43">
        <f t="shared" si="58"/>
        <v>-20.69153270306537</v>
      </c>
      <c r="CR59" s="43">
        <f t="shared" si="58"/>
        <v>-5.8620244325132687</v>
      </c>
      <c r="CS59" s="11">
        <v>15</v>
      </c>
      <c r="CT59" s="43">
        <f t="shared" si="63"/>
        <v>-27.98904616485769</v>
      </c>
      <c r="CU59" s="43">
        <f t="shared" si="64"/>
        <v>29.227851585813003</v>
      </c>
      <c r="CV59" s="11">
        <v>15</v>
      </c>
      <c r="CW59" s="43" t="s">
        <v>79</v>
      </c>
      <c r="CX59" s="2" t="s">
        <v>86</v>
      </c>
      <c r="CY59" s="11"/>
    </row>
    <row r="60" spans="1:103" x14ac:dyDescent="0.3">
      <c r="A60" s="11">
        <v>16</v>
      </c>
      <c r="B60" s="13">
        <f t="shared" si="59"/>
        <v>2.057103266540997</v>
      </c>
      <c r="C60" s="13">
        <f t="shared" si="47"/>
        <v>1.4471433076684721</v>
      </c>
      <c r="D60" s="13">
        <f t="shared" si="48"/>
        <v>1.714262174104193</v>
      </c>
      <c r="E60" s="13">
        <f t="shared" si="49"/>
        <v>1.5916896288302187</v>
      </c>
      <c r="F60" s="13">
        <f t="shared" si="50"/>
        <v>1.9098913764411733</v>
      </c>
      <c r="G60" s="13">
        <f t="shared" si="51"/>
        <v>2.1822338856635035</v>
      </c>
      <c r="H60" s="13">
        <f t="shared" si="52"/>
        <v>1.9174096501150582</v>
      </c>
      <c r="I60" s="13">
        <f t="shared" si="53"/>
        <v>2.0807765567647021</v>
      </c>
      <c r="J60" s="48">
        <f t="shared" si="54"/>
        <v>1.8625637307660396</v>
      </c>
      <c r="K60" s="16">
        <f t="shared" si="55"/>
        <v>1.4471433076684721</v>
      </c>
      <c r="L60" s="16">
        <f t="shared" si="56"/>
        <v>2.1822338856635035</v>
      </c>
      <c r="M60" s="43" t="s">
        <v>79</v>
      </c>
      <c r="N60" s="2" t="s">
        <v>86</v>
      </c>
      <c r="O60" s="31">
        <f t="shared" si="57"/>
        <v>0.25658184881543955</v>
      </c>
      <c r="P60" s="31">
        <f t="shared" si="60"/>
        <v>-0.41542042309756755</v>
      </c>
      <c r="Q60" s="31">
        <f t="shared" si="61"/>
        <v>0.31967015489746387</v>
      </c>
      <c r="R60" s="31">
        <f t="shared" si="62"/>
        <v>0.73509057799503141</v>
      </c>
      <c r="S60" s="11">
        <v>16</v>
      </c>
      <c r="AI60" s="19"/>
      <c r="AJ60" s="19"/>
      <c r="AO60" s="19"/>
      <c r="AP60" s="19"/>
      <c r="AQ60" s="19"/>
      <c r="AR60" s="19"/>
      <c r="AS60" s="19"/>
      <c r="AV60" s="19"/>
      <c r="AW60" s="19"/>
      <c r="AX60" s="19"/>
      <c r="AY60" s="19"/>
      <c r="AZ60" s="19"/>
      <c r="BA60" s="19"/>
      <c r="BB60" s="19"/>
      <c r="CJ60" s="11">
        <v>16</v>
      </c>
      <c r="CK60" s="43">
        <f t="shared" si="58"/>
        <v>11.362351442386343</v>
      </c>
      <c r="CL60" s="43">
        <f t="shared" si="58"/>
        <v>-23.916893033758107</v>
      </c>
      <c r="CM60" s="43">
        <f t="shared" si="58"/>
        <v>-11.459759486114919</v>
      </c>
      <c r="CN60" s="43">
        <f t="shared" si="58"/>
        <v>-19.527738243226434</v>
      </c>
      <c r="CO60" s="43">
        <f t="shared" si="58"/>
        <v>12.099225843274802</v>
      </c>
      <c r="CP60" s="43">
        <f t="shared" si="58"/>
        <v>24.387669872943913</v>
      </c>
      <c r="CQ60" s="43">
        <f t="shared" si="58"/>
        <v>7.934458573616519</v>
      </c>
      <c r="CR60" s="43">
        <f t="shared" si="58"/>
        <v>-0.87931496912210549</v>
      </c>
      <c r="CS60" s="11">
        <v>16</v>
      </c>
      <c r="CT60" s="43">
        <f t="shared" si="63"/>
        <v>-23.916893033758107</v>
      </c>
      <c r="CU60" s="43">
        <f t="shared" si="64"/>
        <v>24.387669872943913</v>
      </c>
      <c r="CV60" s="11">
        <v>16</v>
      </c>
      <c r="CW60" s="43" t="s">
        <v>79</v>
      </c>
      <c r="CX60" s="2" t="s">
        <v>86</v>
      </c>
      <c r="CY60" s="11"/>
    </row>
    <row r="61" spans="1:103" x14ac:dyDescent="0.3">
      <c r="A61" s="11">
        <v>17</v>
      </c>
      <c r="B61" s="13">
        <f t="shared" si="59"/>
        <v>1.2564253424082992</v>
      </c>
      <c r="C61" s="13">
        <f t="shared" si="47"/>
        <v>1.2625352915502757</v>
      </c>
      <c r="D61" s="13">
        <f t="shared" si="48"/>
        <v>1.3299877509614273</v>
      </c>
      <c r="E61" s="13">
        <f t="shared" si="49"/>
        <v>1.5162726275767933</v>
      </c>
      <c r="F61" s="13">
        <f t="shared" si="50"/>
        <v>1.1447819911774033</v>
      </c>
      <c r="G61" s="13">
        <f t="shared" si="51"/>
        <v>1.2670778861493202</v>
      </c>
      <c r="H61" s="13">
        <f t="shared" si="52"/>
        <v>1.2458531815925646</v>
      </c>
      <c r="I61" s="13">
        <f t="shared" si="53"/>
        <v>1.2506036852172329</v>
      </c>
      <c r="J61" s="48">
        <f t="shared" si="54"/>
        <v>1.2841922195791646</v>
      </c>
      <c r="K61" s="16">
        <f t="shared" si="55"/>
        <v>1.1447819911774033</v>
      </c>
      <c r="L61" s="16">
        <f t="shared" si="56"/>
        <v>1.5162726275767933</v>
      </c>
      <c r="M61" s="43" t="s">
        <v>83</v>
      </c>
      <c r="N61" s="2" t="s">
        <v>81</v>
      </c>
      <c r="O61" s="31">
        <f t="shared" si="57"/>
        <v>0.10658648543151623</v>
      </c>
      <c r="P61" s="31">
        <f t="shared" si="60"/>
        <v>-0.13941022840176132</v>
      </c>
      <c r="Q61" s="31">
        <f t="shared" si="61"/>
        <v>0.23208040799762863</v>
      </c>
      <c r="R61" s="31">
        <f t="shared" si="62"/>
        <v>0.37149063639938995</v>
      </c>
      <c r="S61" s="11">
        <v>17</v>
      </c>
      <c r="AI61" s="19"/>
      <c r="AJ61" s="19"/>
      <c r="AO61" s="19"/>
      <c r="AP61" s="19"/>
      <c r="AQ61" s="19"/>
      <c r="AR61" s="19"/>
      <c r="AS61" s="19"/>
      <c r="AV61" s="19"/>
      <c r="AW61" s="19"/>
      <c r="AX61" s="19"/>
      <c r="AY61" s="19"/>
      <c r="AZ61" s="19"/>
      <c r="BA61" s="19"/>
      <c r="BB61" s="19"/>
      <c r="CJ61" s="11">
        <v>17</v>
      </c>
      <c r="CK61" s="43">
        <f t="shared" ref="CK61:CR76" si="65">CK18/$AP18*100</f>
        <v>-0.86176465241639377</v>
      </c>
      <c r="CL61" s="43">
        <f t="shared" si="65"/>
        <v>-3.2519047797284708</v>
      </c>
      <c r="CM61" s="43">
        <f t="shared" si="65"/>
        <v>0.12287090885844693</v>
      </c>
      <c r="CN61" s="43">
        <f t="shared" si="65"/>
        <v>11.734506217303094</v>
      </c>
      <c r="CO61" s="43">
        <f t="shared" si="65"/>
        <v>-2.0647734704977765</v>
      </c>
      <c r="CP61" s="43">
        <f t="shared" si="65"/>
        <v>5.2692542621948686</v>
      </c>
      <c r="CQ61" s="43">
        <f t="shared" si="65"/>
        <v>2.219622312471492</v>
      </c>
      <c r="CR61" s="43">
        <f t="shared" si="65"/>
        <v>-13.167810798185172</v>
      </c>
      <c r="CS61" s="11">
        <v>17</v>
      </c>
      <c r="CT61" s="43">
        <f t="shared" si="63"/>
        <v>-13.167810798185172</v>
      </c>
      <c r="CU61" s="43">
        <f t="shared" si="64"/>
        <v>11.734506217303094</v>
      </c>
      <c r="CV61" s="11">
        <v>17</v>
      </c>
      <c r="CW61" s="43" t="s">
        <v>80</v>
      </c>
      <c r="CX61" s="2" t="s">
        <v>81</v>
      </c>
      <c r="CY61" s="11"/>
    </row>
    <row r="62" spans="1:103" x14ac:dyDescent="0.3">
      <c r="A62" s="11">
        <v>18</v>
      </c>
      <c r="B62" s="13">
        <f t="shared" si="59"/>
        <v>3.9747685516525881</v>
      </c>
      <c r="C62" s="13">
        <f t="shared" si="47"/>
        <v>5.2758357339225634</v>
      </c>
      <c r="D62" s="13">
        <f t="shared" si="48"/>
        <v>4.4138100965883025</v>
      </c>
      <c r="E62" s="13">
        <f t="shared" si="49"/>
        <v>3.810892916525995</v>
      </c>
      <c r="F62" s="13">
        <f t="shared" si="50"/>
        <v>4.0885587936031964</v>
      </c>
      <c r="G62" s="13">
        <f t="shared" si="51"/>
        <v>4.0853059585774165</v>
      </c>
      <c r="H62" s="13">
        <f t="shared" si="52"/>
        <v>4.2940164945488428</v>
      </c>
      <c r="I62" s="13">
        <f t="shared" si="53"/>
        <v>4.1991459333057444</v>
      </c>
      <c r="J62" s="48">
        <f t="shared" si="54"/>
        <v>4.2677918098405803</v>
      </c>
      <c r="K62" s="16">
        <f t="shared" si="55"/>
        <v>3.810892916525995</v>
      </c>
      <c r="L62" s="16">
        <f t="shared" si="56"/>
        <v>5.2758357339225634</v>
      </c>
      <c r="M62" s="43" t="s">
        <v>81</v>
      </c>
      <c r="N62" s="2" t="s">
        <v>79</v>
      </c>
      <c r="O62" s="31">
        <f t="shared" si="57"/>
        <v>0.4476795205706578</v>
      </c>
      <c r="P62" s="31">
        <f t="shared" si="60"/>
        <v>-0.45689889331458522</v>
      </c>
      <c r="Q62" s="31">
        <f t="shared" si="61"/>
        <v>1.0080439240819832</v>
      </c>
      <c r="R62" s="31">
        <f t="shared" si="62"/>
        <v>1.4649428173965684</v>
      </c>
      <c r="S62" s="11">
        <v>18</v>
      </c>
      <c r="AI62" s="19"/>
      <c r="AJ62" s="19"/>
      <c r="AO62" s="19"/>
      <c r="AP62" s="19"/>
      <c r="AQ62" s="19"/>
      <c r="AR62" s="19"/>
      <c r="AS62" s="19"/>
      <c r="AV62" s="19"/>
      <c r="AW62" s="19"/>
      <c r="AX62" s="19"/>
      <c r="AY62" s="19"/>
      <c r="AZ62" s="19"/>
      <c r="BA62" s="19"/>
      <c r="BB62" s="19"/>
      <c r="CJ62" s="11">
        <v>18</v>
      </c>
      <c r="CK62" s="43">
        <f t="shared" si="65"/>
        <v>-5.8196000706726636</v>
      </c>
      <c r="CL62" s="43">
        <f t="shared" si="65"/>
        <v>21.404378597965696</v>
      </c>
      <c r="CM62" s="43">
        <f t="shared" si="65"/>
        <v>-0.2200032853787387</v>
      </c>
      <c r="CN62" s="43">
        <f t="shared" si="65"/>
        <v>-15.6702227130459</v>
      </c>
      <c r="CO62" s="43">
        <f t="shared" si="65"/>
        <v>5.0341630992003941</v>
      </c>
      <c r="CP62" s="43">
        <f t="shared" si="65"/>
        <v>1.9217826702459477</v>
      </c>
      <c r="CQ62" s="43">
        <f t="shared" si="65"/>
        <v>5.7974751453319566</v>
      </c>
      <c r="CR62" s="43">
        <f t="shared" si="65"/>
        <v>-12.447973443646637</v>
      </c>
      <c r="CS62" s="11">
        <v>18</v>
      </c>
      <c r="CT62" s="43">
        <f t="shared" si="63"/>
        <v>-15.6702227130459</v>
      </c>
      <c r="CU62" s="43">
        <f t="shared" si="64"/>
        <v>21.404378597965696</v>
      </c>
      <c r="CV62" s="11">
        <v>18</v>
      </c>
      <c r="CW62" s="43" t="s">
        <v>81</v>
      </c>
      <c r="CX62" s="2" t="s">
        <v>79</v>
      </c>
      <c r="CY62" s="11"/>
    </row>
    <row r="63" spans="1:103" x14ac:dyDescent="0.3">
      <c r="A63" s="11">
        <v>19</v>
      </c>
      <c r="B63" s="13">
        <f t="shared" si="59"/>
        <v>2.3038386789877472</v>
      </c>
      <c r="C63" s="13">
        <f t="shared" si="47"/>
        <v>1.9710077421499588</v>
      </c>
      <c r="D63" s="13">
        <f t="shared" si="48"/>
        <v>2.5929091224661014</v>
      </c>
      <c r="E63" s="13">
        <f t="shared" si="49"/>
        <v>2.2227425130417271</v>
      </c>
      <c r="F63" s="13">
        <f t="shared" si="50"/>
        <v>1.7549275028275926</v>
      </c>
      <c r="G63" s="13">
        <f t="shared" si="51"/>
        <v>2.106303960096787</v>
      </c>
      <c r="H63" s="13">
        <f t="shared" si="52"/>
        <v>2.0469324260764141</v>
      </c>
      <c r="I63" s="13">
        <f t="shared" si="53"/>
        <v>2.3401596030480514</v>
      </c>
      <c r="J63" s="48">
        <f t="shared" si="54"/>
        <v>2.1673526935867975</v>
      </c>
      <c r="K63" s="16">
        <f t="shared" si="55"/>
        <v>1.7549275028275926</v>
      </c>
      <c r="L63" s="16">
        <f t="shared" si="56"/>
        <v>2.5929091224661014</v>
      </c>
      <c r="M63" s="43" t="s">
        <v>83</v>
      </c>
      <c r="N63" s="2" t="s">
        <v>84</v>
      </c>
      <c r="O63" s="31">
        <f t="shared" si="57"/>
        <v>0.25621721394263408</v>
      </c>
      <c r="P63" s="31">
        <f t="shared" si="60"/>
        <v>-0.41242519075920492</v>
      </c>
      <c r="Q63" s="31">
        <f t="shared" si="61"/>
        <v>0.42555642887930389</v>
      </c>
      <c r="R63" s="31">
        <f t="shared" si="62"/>
        <v>0.83798161963850881</v>
      </c>
      <c r="S63" s="11">
        <v>19</v>
      </c>
      <c r="AI63" s="19"/>
      <c r="AJ63" s="19"/>
      <c r="AO63" s="19"/>
      <c r="AP63" s="19"/>
      <c r="AQ63" s="19"/>
      <c r="AR63" s="19"/>
      <c r="AS63" s="19"/>
      <c r="AV63" s="19"/>
      <c r="AW63" s="19"/>
      <c r="AX63" s="19"/>
      <c r="AY63" s="19"/>
      <c r="AZ63" s="19"/>
      <c r="BA63" s="19"/>
      <c r="BB63" s="19"/>
      <c r="CJ63" s="11">
        <v>19</v>
      </c>
      <c r="CK63" s="43">
        <f t="shared" si="65"/>
        <v>7.9344935400459171</v>
      </c>
      <c r="CL63" s="43">
        <f t="shared" si="65"/>
        <v>-10.320965709815798</v>
      </c>
      <c r="CM63" s="43">
        <f t="shared" si="65"/>
        <v>15.898187605795529</v>
      </c>
      <c r="CN63" s="43">
        <f t="shared" si="65"/>
        <v>-2.7470304046717295</v>
      </c>
      <c r="CO63" s="43">
        <f t="shared" si="65"/>
        <v>-10.858688442778879</v>
      </c>
      <c r="CP63" s="43">
        <f t="shared" si="65"/>
        <v>3.9017770271177081</v>
      </c>
      <c r="CQ63" s="43">
        <f t="shared" si="65"/>
        <v>-0.28175917954892643</v>
      </c>
      <c r="CR63" s="43">
        <f t="shared" si="65"/>
        <v>-3.526014436143885</v>
      </c>
      <c r="CS63" s="11">
        <v>19</v>
      </c>
      <c r="CT63" s="43">
        <f t="shared" si="63"/>
        <v>-10.858688442778879</v>
      </c>
      <c r="CU63" s="43">
        <f t="shared" si="64"/>
        <v>15.898187605795529</v>
      </c>
      <c r="CV63" s="11">
        <v>19</v>
      </c>
      <c r="CW63" s="43" t="s">
        <v>83</v>
      </c>
      <c r="CX63" s="2" t="s">
        <v>84</v>
      </c>
      <c r="CY63" s="11"/>
    </row>
    <row r="64" spans="1:103" x14ac:dyDescent="0.3">
      <c r="A64" s="11">
        <v>20</v>
      </c>
      <c r="B64" s="13">
        <f t="shared" si="59"/>
        <v>13.524422960584623</v>
      </c>
      <c r="C64" s="13">
        <f t="shared" si="47"/>
        <v>10.84982417138121</v>
      </c>
      <c r="D64" s="13">
        <f t="shared" si="48"/>
        <v>10.012650280252618</v>
      </c>
      <c r="E64" s="13">
        <f t="shared" si="49"/>
        <v>10.898651853437327</v>
      </c>
      <c r="F64" s="13">
        <f t="shared" si="50"/>
        <v>12.67752370119705</v>
      </c>
      <c r="G64" s="13">
        <f t="shared" si="51"/>
        <v>13.353117403643816</v>
      </c>
      <c r="H64" s="13">
        <f t="shared" si="52"/>
        <v>13.617391534932437</v>
      </c>
      <c r="I64" s="13">
        <f t="shared" si="53"/>
        <v>11.403617106888184</v>
      </c>
      <c r="J64" s="48">
        <f t="shared" si="54"/>
        <v>12.042149876539657</v>
      </c>
      <c r="K64" s="16">
        <f t="shared" si="55"/>
        <v>10.012650280252618</v>
      </c>
      <c r="L64" s="16">
        <f t="shared" si="56"/>
        <v>13.617391534932437</v>
      </c>
      <c r="M64" s="43" t="s">
        <v>84</v>
      </c>
      <c r="N64" s="2" t="s">
        <v>82</v>
      </c>
      <c r="O64" s="31">
        <f t="shared" si="57"/>
        <v>1.4170732694773285</v>
      </c>
      <c r="P64" s="31">
        <f t="shared" si="60"/>
        <v>-2.0294995962870388</v>
      </c>
      <c r="Q64" s="31">
        <f t="shared" si="61"/>
        <v>1.5752416583927804</v>
      </c>
      <c r="R64" s="31">
        <f t="shared" si="62"/>
        <v>3.6047412546798192</v>
      </c>
      <c r="S64" s="11">
        <v>20</v>
      </c>
      <c r="AI64" s="19"/>
      <c r="AJ64" s="19"/>
      <c r="AO64" s="19"/>
      <c r="AP64" s="19"/>
      <c r="AQ64" s="19"/>
      <c r="AR64" s="19"/>
      <c r="AS64" s="19"/>
      <c r="AV64" s="19"/>
      <c r="AW64" s="19"/>
      <c r="AX64" s="19"/>
      <c r="AY64" s="19"/>
      <c r="AZ64" s="19"/>
      <c r="BA64" s="19"/>
      <c r="BB64" s="19"/>
      <c r="CJ64" s="11">
        <v>20</v>
      </c>
      <c r="CK64" s="43">
        <f t="shared" si="65"/>
        <v>12.948587026022961</v>
      </c>
      <c r="CL64" s="43">
        <f t="shared" si="65"/>
        <v>-12.000712022834842</v>
      </c>
      <c r="CM64" s="43">
        <f t="shared" si="65"/>
        <v>-20.220325202895406</v>
      </c>
      <c r="CN64" s="43">
        <f t="shared" si="65"/>
        <v>-14.995804749631098</v>
      </c>
      <c r="CO64" s="43">
        <f t="shared" si="65"/>
        <v>14.791078410566397</v>
      </c>
      <c r="CP64" s="43">
        <f t="shared" si="65"/>
        <v>17.419023353509559</v>
      </c>
      <c r="CQ64" s="43">
        <f t="shared" si="65"/>
        <v>18.254831182488925</v>
      </c>
      <c r="CR64" s="43">
        <f t="shared" si="65"/>
        <v>-16.196677997226647</v>
      </c>
      <c r="CS64" s="11">
        <v>20</v>
      </c>
      <c r="CT64" s="43">
        <f t="shared" si="63"/>
        <v>-20.220325202895406</v>
      </c>
      <c r="CU64" s="43">
        <f t="shared" si="64"/>
        <v>18.254831182488925</v>
      </c>
      <c r="CV64" s="11">
        <v>20</v>
      </c>
      <c r="CW64" s="43" t="s">
        <v>84</v>
      </c>
      <c r="CX64" s="2" t="s">
        <v>82</v>
      </c>
      <c r="CY64" s="11"/>
    </row>
    <row r="65" spans="1:103" x14ac:dyDescent="0.3">
      <c r="A65" s="11">
        <v>21</v>
      </c>
      <c r="B65" s="13">
        <f t="shared" si="59"/>
        <v>1.2790964778022438</v>
      </c>
      <c r="C65" s="13">
        <f t="shared" si="47"/>
        <v>1.0564328501105023</v>
      </c>
      <c r="D65" s="13">
        <f t="shared" si="48"/>
        <v>1.3749046514893444</v>
      </c>
      <c r="E65" s="13">
        <f t="shared" si="49"/>
        <v>1.2881755867341376</v>
      </c>
      <c r="F65" s="13">
        <f t="shared" si="50"/>
        <v>1.1933211252460567</v>
      </c>
      <c r="G65" s="13">
        <f t="shared" si="51"/>
        <v>1.3132386395896305</v>
      </c>
      <c r="H65" s="13">
        <f t="shared" si="52"/>
        <v>1.146744690590821</v>
      </c>
      <c r="I65" s="13">
        <f t="shared" si="53"/>
        <v>1.1373102897861571</v>
      </c>
      <c r="J65" s="48">
        <f t="shared" si="54"/>
        <v>1.2236530389186115</v>
      </c>
      <c r="K65" s="16">
        <f t="shared" si="55"/>
        <v>1.0564328501105023</v>
      </c>
      <c r="L65" s="16">
        <f t="shared" si="56"/>
        <v>1.3749046514893444</v>
      </c>
      <c r="M65" s="43" t="s">
        <v>79</v>
      </c>
      <c r="N65" s="2" t="s">
        <v>84</v>
      </c>
      <c r="O65" s="31">
        <f t="shared" si="57"/>
        <v>0.10716632276646428</v>
      </c>
      <c r="P65" s="31">
        <f t="shared" si="60"/>
        <v>-0.16722018880810929</v>
      </c>
      <c r="Q65" s="31">
        <f t="shared" si="61"/>
        <v>0.15125161257073283</v>
      </c>
      <c r="R65" s="31">
        <f t="shared" si="62"/>
        <v>0.31847180137884212</v>
      </c>
      <c r="S65" s="11">
        <v>21</v>
      </c>
      <c r="AI65" s="19"/>
      <c r="AJ65" s="19"/>
      <c r="AO65" s="19"/>
      <c r="AP65" s="19"/>
      <c r="AQ65" s="19"/>
      <c r="AR65" s="19"/>
      <c r="AS65" s="19"/>
      <c r="AV65" s="19"/>
      <c r="AW65" s="19"/>
      <c r="AX65" s="19"/>
      <c r="AY65" s="19"/>
      <c r="AZ65" s="19"/>
      <c r="BA65" s="19"/>
      <c r="BB65" s="19"/>
      <c r="CJ65" s="11">
        <v>21</v>
      </c>
      <c r="CK65" s="43">
        <f t="shared" si="65"/>
        <v>5.6057280570379504</v>
      </c>
      <c r="CL65" s="43">
        <f t="shared" si="65"/>
        <v>-15.292772133239021</v>
      </c>
      <c r="CM65" s="43">
        <f t="shared" si="65"/>
        <v>8.3023572701452828</v>
      </c>
      <c r="CN65" s="43">
        <f t="shared" si="65"/>
        <v>-0.67358546265088215</v>
      </c>
      <c r="CO65" s="43">
        <f t="shared" si="65"/>
        <v>6.8201411992568879</v>
      </c>
      <c r="CP65" s="43">
        <f t="shared" si="65"/>
        <v>14.16199850105585</v>
      </c>
      <c r="CQ65" s="43">
        <f t="shared" si="65"/>
        <v>-1.5504308769423438</v>
      </c>
      <c r="CR65" s="43">
        <f t="shared" si="65"/>
        <v>-17.373436554663687</v>
      </c>
      <c r="CS65" s="11">
        <v>21</v>
      </c>
      <c r="CT65" s="43">
        <f t="shared" si="63"/>
        <v>-17.373436554663687</v>
      </c>
      <c r="CU65" s="43">
        <f t="shared" si="64"/>
        <v>14.16199850105585</v>
      </c>
      <c r="CV65" s="11">
        <v>21</v>
      </c>
      <c r="CW65" s="43" t="s">
        <v>80</v>
      </c>
      <c r="CX65" s="2" t="s">
        <v>86</v>
      </c>
      <c r="CY65" s="11"/>
    </row>
    <row r="66" spans="1:103" x14ac:dyDescent="0.3">
      <c r="A66" s="11">
        <v>22</v>
      </c>
      <c r="B66" s="13">
        <f t="shared" si="59"/>
        <v>0.64637232646848553</v>
      </c>
      <c r="C66" s="13">
        <f t="shared" si="47"/>
        <v>0.51799695940727131</v>
      </c>
      <c r="D66" s="13">
        <f t="shared" si="48"/>
        <v>0.68393066774619438</v>
      </c>
      <c r="E66" s="13">
        <f t="shared" si="49"/>
        <v>0.72494411303359496</v>
      </c>
      <c r="F66" s="13">
        <f t="shared" si="50"/>
        <v>0.67242735153169653</v>
      </c>
      <c r="G66" s="13">
        <f t="shared" si="51"/>
        <v>0.89978189882231796</v>
      </c>
      <c r="H66" s="13">
        <f t="shared" si="52"/>
        <v>0.80317611409190615</v>
      </c>
      <c r="I66" s="13">
        <f t="shared" si="53"/>
        <v>0.59263302141953378</v>
      </c>
      <c r="J66" s="48">
        <f t="shared" si="54"/>
        <v>0.6926578065651251</v>
      </c>
      <c r="K66" s="16">
        <f t="shared" si="55"/>
        <v>0.51799695940727131</v>
      </c>
      <c r="L66" s="16">
        <f t="shared" si="56"/>
        <v>0.89978189882231796</v>
      </c>
      <c r="M66" s="43" t="s">
        <v>79</v>
      </c>
      <c r="N66" s="2" t="s">
        <v>86</v>
      </c>
      <c r="O66" s="31">
        <f t="shared" si="57"/>
        <v>0.11910154166043606</v>
      </c>
      <c r="P66" s="31">
        <f t="shared" si="60"/>
        <v>-0.17466084715785379</v>
      </c>
      <c r="Q66" s="31">
        <f t="shared" si="61"/>
        <v>0.20712409225719286</v>
      </c>
      <c r="R66" s="31">
        <f t="shared" si="62"/>
        <v>0.38178493941504665</v>
      </c>
      <c r="S66" s="11">
        <v>22</v>
      </c>
      <c r="AI66" s="19"/>
      <c r="AJ66" s="19"/>
      <c r="AO66" s="19"/>
      <c r="AP66" s="19"/>
      <c r="AQ66" s="19"/>
      <c r="AR66" s="19"/>
      <c r="AS66" s="19"/>
      <c r="AV66" s="19"/>
      <c r="AW66" s="19"/>
      <c r="AX66" s="19"/>
      <c r="AY66" s="19"/>
      <c r="AZ66" s="19"/>
      <c r="BA66" s="19"/>
      <c r="BB66" s="19"/>
      <c r="CJ66" s="11">
        <v>22</v>
      </c>
      <c r="CK66" s="43">
        <f t="shared" si="65"/>
        <v>-6.1883294918002809</v>
      </c>
      <c r="CL66" s="43">
        <f t="shared" si="65"/>
        <v>-26.987751110275198</v>
      </c>
      <c r="CM66" s="43">
        <f t="shared" si="65"/>
        <v>-5.2962122166383629</v>
      </c>
      <c r="CN66" s="43">
        <f t="shared" si="65"/>
        <v>-1.7383245247418548</v>
      </c>
      <c r="CO66" s="43">
        <f t="shared" si="65"/>
        <v>5.8110763668979537</v>
      </c>
      <c r="CP66" s="43">
        <f t="shared" si="65"/>
        <v>37.500762189330615</v>
      </c>
      <c r="CQ66" s="43">
        <f t="shared" si="65"/>
        <v>21.212611806715312</v>
      </c>
      <c r="CR66" s="43">
        <f t="shared" si="65"/>
        <v>-24.31383301948825</v>
      </c>
      <c r="CS66" s="11">
        <v>22</v>
      </c>
      <c r="CT66" s="43">
        <f t="shared" si="63"/>
        <v>-26.987751110275198</v>
      </c>
      <c r="CU66" s="43">
        <f t="shared" si="64"/>
        <v>37.500762189330615</v>
      </c>
      <c r="CV66" s="11">
        <v>22</v>
      </c>
      <c r="CW66" s="43" t="s">
        <v>79</v>
      </c>
      <c r="CX66" s="2" t="s">
        <v>86</v>
      </c>
      <c r="CY66" s="11"/>
    </row>
    <row r="67" spans="1:103" x14ac:dyDescent="0.3">
      <c r="A67" s="11">
        <v>23</v>
      </c>
      <c r="B67" s="13">
        <f t="shared" si="59"/>
        <v>1.673039534607957</v>
      </c>
      <c r="C67" s="13">
        <f t="shared" si="47"/>
        <v>1.9225815471353922</v>
      </c>
      <c r="D67" s="13">
        <f t="shared" si="48"/>
        <v>1.7421245182227514</v>
      </c>
      <c r="E67" s="13">
        <f t="shared" si="49"/>
        <v>1.9276239039288983</v>
      </c>
      <c r="F67" s="13">
        <f t="shared" si="50"/>
        <v>2.14325261637154</v>
      </c>
      <c r="G67" s="13">
        <f t="shared" si="51"/>
        <v>1.6997322101667762</v>
      </c>
      <c r="H67" s="13">
        <f t="shared" si="52"/>
        <v>1.4759482747678516</v>
      </c>
      <c r="I67" s="13">
        <f t="shared" si="53"/>
        <v>1.7584400315829019</v>
      </c>
      <c r="J67" s="48">
        <f t="shared" si="54"/>
        <v>1.7928428295980086</v>
      </c>
      <c r="K67" s="16">
        <f t="shared" si="55"/>
        <v>1.4759482747678516</v>
      </c>
      <c r="L67" s="16">
        <f t="shared" si="56"/>
        <v>2.14325261637154</v>
      </c>
      <c r="M67" s="43" t="s">
        <v>82</v>
      </c>
      <c r="N67" s="2" t="s">
        <v>83</v>
      </c>
      <c r="O67" s="31">
        <f t="shared" si="57"/>
        <v>0.20177270342607717</v>
      </c>
      <c r="P67" s="31">
        <f t="shared" si="60"/>
        <v>-0.31689455483015694</v>
      </c>
      <c r="Q67" s="31">
        <f t="shared" si="61"/>
        <v>0.35040978677353141</v>
      </c>
      <c r="R67" s="31">
        <f t="shared" si="62"/>
        <v>0.66730434160368834</v>
      </c>
      <c r="S67" s="11">
        <v>23</v>
      </c>
      <c r="AI67" s="19"/>
      <c r="AJ67" s="19"/>
      <c r="AO67" s="19"/>
      <c r="AP67" s="19"/>
      <c r="AQ67" s="19"/>
      <c r="AR67" s="19"/>
      <c r="AS67" s="19"/>
      <c r="AV67" s="19"/>
      <c r="AW67" s="19"/>
      <c r="AX67" s="19"/>
      <c r="AY67" s="19"/>
      <c r="AZ67" s="19"/>
      <c r="BA67" s="19"/>
      <c r="BB67" s="19"/>
      <c r="CJ67" s="11">
        <v>23</v>
      </c>
      <c r="CK67" s="43">
        <f t="shared" si="65"/>
        <v>-5.7310017923670298</v>
      </c>
      <c r="CL67" s="43">
        <f t="shared" si="65"/>
        <v>5.2063268273865839</v>
      </c>
      <c r="CM67" s="43">
        <f t="shared" si="65"/>
        <v>-6.3467102442462924</v>
      </c>
      <c r="CN67" s="43">
        <f t="shared" si="65"/>
        <v>1.4356260543060864</v>
      </c>
      <c r="CO67" s="43">
        <f t="shared" si="65"/>
        <v>30.932571543641625</v>
      </c>
      <c r="CP67" s="43">
        <f t="shared" si="65"/>
        <v>0.84095061010589189</v>
      </c>
      <c r="CQ67" s="43">
        <f t="shared" si="65"/>
        <v>-13.523772434523169</v>
      </c>
      <c r="CR67" s="43">
        <f t="shared" si="65"/>
        <v>-12.813990564303671</v>
      </c>
      <c r="CS67" s="11">
        <v>23</v>
      </c>
      <c r="CT67" s="43">
        <f t="shared" si="63"/>
        <v>-13.523772434523169</v>
      </c>
      <c r="CU67" s="43">
        <f t="shared" si="64"/>
        <v>30.932571543641625</v>
      </c>
      <c r="CV67" s="11">
        <v>23</v>
      </c>
      <c r="CW67" s="43" t="s">
        <v>82</v>
      </c>
      <c r="CX67" s="2" t="s">
        <v>83</v>
      </c>
      <c r="CY67" s="11"/>
    </row>
    <row r="68" spans="1:103" x14ac:dyDescent="0.3">
      <c r="A68" s="11">
        <v>24</v>
      </c>
      <c r="B68" s="13">
        <f t="shared" si="59"/>
        <v>3.4361672322885761</v>
      </c>
      <c r="C68" s="13">
        <f t="shared" si="47"/>
        <v>2.7578729081444471</v>
      </c>
      <c r="D68" s="13">
        <f t="shared" si="48"/>
        <v>3.2623643315257231</v>
      </c>
      <c r="E68" s="13">
        <f t="shared" si="49"/>
        <v>3.0623197162459053</v>
      </c>
      <c r="F68" s="13">
        <f t="shared" si="50"/>
        <v>3.7184461311434847</v>
      </c>
      <c r="G68" s="13">
        <f t="shared" si="51"/>
        <v>3.0592673191299569</v>
      </c>
      <c r="H68" s="13">
        <f t="shared" si="52"/>
        <v>3.2723856427865563</v>
      </c>
      <c r="I68" s="13">
        <f t="shared" si="53"/>
        <v>2.9306342376034298</v>
      </c>
      <c r="J68" s="48">
        <f t="shared" si="54"/>
        <v>3.1874321898585096</v>
      </c>
      <c r="K68" s="16">
        <f t="shared" si="55"/>
        <v>2.7578729081444471</v>
      </c>
      <c r="L68" s="16">
        <f t="shared" si="56"/>
        <v>3.7184461311434847</v>
      </c>
      <c r="M68" s="43" t="s">
        <v>79</v>
      </c>
      <c r="N68" s="2" t="s">
        <v>83</v>
      </c>
      <c r="O68" s="31">
        <f t="shared" si="57"/>
        <v>0.30218787252832302</v>
      </c>
      <c r="P68" s="31">
        <f t="shared" si="60"/>
        <v>-0.42955928171406255</v>
      </c>
      <c r="Q68" s="31">
        <f t="shared" si="61"/>
        <v>0.53101394128497503</v>
      </c>
      <c r="R68" s="31">
        <f t="shared" si="62"/>
        <v>0.96057322299903758</v>
      </c>
      <c r="S68" s="11">
        <v>24</v>
      </c>
      <c r="AI68" s="19"/>
      <c r="AJ68" s="19"/>
      <c r="AO68" s="19"/>
      <c r="AP68" s="19"/>
      <c r="AQ68" s="19"/>
      <c r="AR68" s="19"/>
      <c r="AS68" s="19"/>
      <c r="AV68" s="19"/>
      <c r="AW68" s="19"/>
      <c r="AX68" s="19"/>
      <c r="AY68" s="19"/>
      <c r="AZ68" s="19"/>
      <c r="BA68" s="19"/>
      <c r="BB68" s="19"/>
      <c r="CJ68" s="11">
        <v>24</v>
      </c>
      <c r="CK68" s="43">
        <f t="shared" si="65"/>
        <v>8.5623937200183473</v>
      </c>
      <c r="CL68" s="43">
        <f t="shared" si="65"/>
        <v>-15.379854606001746</v>
      </c>
      <c r="CM68" s="43">
        <f t="shared" si="65"/>
        <v>-1.6625969487994945</v>
      </c>
      <c r="CN68" s="43">
        <f t="shared" si="65"/>
        <v>-9.6431314041166551</v>
      </c>
      <c r="CO68" s="43">
        <f t="shared" si="65"/>
        <v>27.373258637274319</v>
      </c>
      <c r="CP68" s="43">
        <f t="shared" si="65"/>
        <v>1.7691821291828866</v>
      </c>
      <c r="CQ68" s="43">
        <f t="shared" si="65"/>
        <v>7.5059513990638091</v>
      </c>
      <c r="CR68" s="43">
        <f t="shared" si="65"/>
        <v>-18.525202926621446</v>
      </c>
      <c r="CS68" s="11">
        <v>24</v>
      </c>
      <c r="CT68" s="43">
        <f t="shared" si="63"/>
        <v>-18.525202926621446</v>
      </c>
      <c r="CU68" s="43">
        <f t="shared" si="64"/>
        <v>27.373258637274319</v>
      </c>
      <c r="CV68" s="11">
        <v>24</v>
      </c>
      <c r="CW68" s="43" t="s">
        <v>80</v>
      </c>
      <c r="CX68" s="2" t="s">
        <v>83</v>
      </c>
      <c r="CY68" s="11"/>
    </row>
    <row r="69" spans="1:103" x14ac:dyDescent="0.3">
      <c r="A69" s="11">
        <v>25</v>
      </c>
      <c r="B69" s="13">
        <f t="shared" si="59"/>
        <v>0.49289232676558697</v>
      </c>
      <c r="C69" s="13">
        <f t="shared" si="47"/>
        <v>0.46797990821961127</v>
      </c>
      <c r="D69" s="13">
        <f t="shared" si="48"/>
        <v>0.43004499234832722</v>
      </c>
      <c r="E69" s="13">
        <f t="shared" si="49"/>
        <v>0.58901284701877532</v>
      </c>
      <c r="F69" s="13">
        <f t="shared" si="50"/>
        <v>0.51770100247693807</v>
      </c>
      <c r="G69" s="13">
        <f t="shared" si="51"/>
        <v>0.480294762684775</v>
      </c>
      <c r="H69" s="13">
        <f t="shared" si="52"/>
        <v>0.45556825987991756</v>
      </c>
      <c r="I69" s="13">
        <f t="shared" si="53"/>
        <v>0.45802881179275495</v>
      </c>
      <c r="J69" s="48">
        <f t="shared" si="54"/>
        <v>0.48644036389833578</v>
      </c>
      <c r="K69" s="16">
        <f t="shared" si="55"/>
        <v>0.43004499234832722</v>
      </c>
      <c r="L69" s="16">
        <f t="shared" si="56"/>
        <v>0.58901284701877532</v>
      </c>
      <c r="M69" s="43" t="s">
        <v>84</v>
      </c>
      <c r="N69" s="2" t="s">
        <v>81</v>
      </c>
      <c r="O69" s="31">
        <f t="shared" si="57"/>
        <v>4.9076132564841383E-2</v>
      </c>
      <c r="P69" s="31">
        <f t="shared" si="60"/>
        <v>-5.6395371550008566E-2</v>
      </c>
      <c r="Q69" s="31">
        <f t="shared" si="61"/>
        <v>0.10257248312043954</v>
      </c>
      <c r="R69" s="31">
        <f t="shared" si="62"/>
        <v>0.15896785467044811</v>
      </c>
      <c r="S69" s="11">
        <v>25</v>
      </c>
      <c r="AI69" s="19"/>
      <c r="AJ69" s="19"/>
      <c r="AO69" s="19"/>
      <c r="AP69" s="19"/>
      <c r="AQ69" s="19"/>
      <c r="AR69" s="19"/>
      <c r="AS69" s="19"/>
      <c r="AV69" s="19"/>
      <c r="AW69" s="19"/>
      <c r="AX69" s="19"/>
      <c r="AY69" s="19"/>
      <c r="AZ69" s="19"/>
      <c r="BA69" s="19"/>
      <c r="BB69" s="19"/>
      <c r="CJ69" s="11">
        <v>25</v>
      </c>
      <c r="CK69" s="43">
        <f t="shared" si="65"/>
        <v>2.3788012583990112</v>
      </c>
      <c r="CL69" s="43">
        <f t="shared" si="65"/>
        <v>-5.5983487662866374</v>
      </c>
      <c r="CM69" s="43">
        <f t="shared" si="65"/>
        <v>-14.777742543163672</v>
      </c>
      <c r="CN69" s="43">
        <f t="shared" si="65"/>
        <v>14.258435408968682</v>
      </c>
      <c r="CO69" s="43">
        <f t="shared" si="65"/>
        <v>16.586599587930685</v>
      </c>
      <c r="CP69" s="43">
        <f t="shared" si="65"/>
        <v>5.0411752633584817</v>
      </c>
      <c r="CQ69" s="43">
        <f t="shared" si="65"/>
        <v>-1.6047006772766035</v>
      </c>
      <c r="CR69" s="43">
        <f t="shared" si="65"/>
        <v>-16.284219531930006</v>
      </c>
      <c r="CS69" s="11">
        <v>25</v>
      </c>
      <c r="CT69" s="43">
        <f t="shared" si="63"/>
        <v>-16.284219531930006</v>
      </c>
      <c r="CU69" s="43">
        <f t="shared" si="64"/>
        <v>16.586599587930685</v>
      </c>
      <c r="CV69" s="11">
        <v>25</v>
      </c>
      <c r="CW69" s="43" t="s">
        <v>80</v>
      </c>
      <c r="CX69" s="2" t="s">
        <v>83</v>
      </c>
      <c r="CY69" s="11"/>
    </row>
    <row r="70" spans="1:103" x14ac:dyDescent="0.3">
      <c r="A70" s="11">
        <v>26</v>
      </c>
      <c r="B70" s="13">
        <f t="shared" si="59"/>
        <v>1.0504385089650243</v>
      </c>
      <c r="C70" s="13">
        <f t="shared" si="47"/>
        <v>0.83250170887350339</v>
      </c>
      <c r="D70" s="13">
        <f t="shared" si="48"/>
        <v>0.81424462275688847</v>
      </c>
      <c r="E70" s="13">
        <f t="shared" si="49"/>
        <v>0.74667541018662797</v>
      </c>
      <c r="F70" s="13">
        <f t="shared" si="50"/>
        <v>0.85443010769819661</v>
      </c>
      <c r="G70" s="13">
        <f t="shared" si="51"/>
        <v>0.9227241360199081</v>
      </c>
      <c r="H70" s="13">
        <f t="shared" si="52"/>
        <v>0.97954972572855747</v>
      </c>
      <c r="I70" s="13">
        <f t="shared" si="53"/>
        <v>0.58986570603379429</v>
      </c>
      <c r="J70" s="48">
        <f t="shared" si="54"/>
        <v>0.84880374078281262</v>
      </c>
      <c r="K70" s="16">
        <f t="shared" si="55"/>
        <v>0.58986570603379429</v>
      </c>
      <c r="L70" s="16">
        <f t="shared" si="56"/>
        <v>1.0504385089650243</v>
      </c>
      <c r="M70" s="43" t="s">
        <v>80</v>
      </c>
      <c r="N70" s="2" t="s">
        <v>85</v>
      </c>
      <c r="O70" s="31">
        <f t="shared" si="57"/>
        <v>0.14252125845899563</v>
      </c>
      <c r="P70" s="31">
        <f t="shared" si="60"/>
        <v>-0.25893803474901833</v>
      </c>
      <c r="Q70" s="31">
        <f t="shared" si="61"/>
        <v>0.20163476818221171</v>
      </c>
      <c r="R70" s="31">
        <f t="shared" si="62"/>
        <v>0.46057280293123004</v>
      </c>
      <c r="S70" s="11">
        <v>26</v>
      </c>
      <c r="AI70" s="19"/>
      <c r="AJ70" s="19"/>
      <c r="AO70" s="19"/>
      <c r="AP70" s="19"/>
      <c r="AQ70" s="19"/>
      <c r="AR70" s="19"/>
      <c r="AS70" s="19"/>
      <c r="AV70" s="19"/>
      <c r="AW70" s="19"/>
      <c r="AX70" s="19"/>
      <c r="AY70" s="19"/>
      <c r="AZ70" s="19"/>
      <c r="BA70" s="19"/>
      <c r="BB70" s="19"/>
      <c r="CJ70" s="11">
        <v>26</v>
      </c>
      <c r="CK70" s="43">
        <f t="shared" si="65"/>
        <v>24.153199466454218</v>
      </c>
      <c r="CL70" s="43">
        <f t="shared" si="65"/>
        <v>-4.4420520309258951</v>
      </c>
      <c r="CM70" s="43">
        <f t="shared" si="65"/>
        <v>-8.1829496540273805</v>
      </c>
      <c r="CN70" s="43">
        <f t="shared" si="65"/>
        <v>-17.581510075257054</v>
      </c>
      <c r="CO70" s="43">
        <f t="shared" si="65"/>
        <v>9.4902560596089902</v>
      </c>
      <c r="CP70" s="43">
        <f t="shared" si="65"/>
        <v>14.829348419888108</v>
      </c>
      <c r="CQ70" s="43">
        <f t="shared" si="65"/>
        <v>20.386192338594146</v>
      </c>
      <c r="CR70" s="43">
        <f t="shared" si="65"/>
        <v>-38.652484524335222</v>
      </c>
      <c r="CS70" s="11">
        <v>26</v>
      </c>
      <c r="CT70" s="43">
        <f t="shared" si="63"/>
        <v>-38.652484524335222</v>
      </c>
      <c r="CU70" s="43">
        <f t="shared" si="64"/>
        <v>24.153199466454218</v>
      </c>
      <c r="CV70" s="11">
        <v>26</v>
      </c>
      <c r="CW70" s="43" t="s">
        <v>80</v>
      </c>
      <c r="CX70" s="2" t="s">
        <v>85</v>
      </c>
      <c r="CY70" s="11"/>
    </row>
    <row r="71" spans="1:103" x14ac:dyDescent="0.3">
      <c r="A71" s="11">
        <v>27</v>
      </c>
      <c r="B71" s="13">
        <f t="shared" si="59"/>
        <v>1.3401341500513348</v>
      </c>
      <c r="C71" s="13">
        <f t="shared" si="47"/>
        <v>1.3057921658529643</v>
      </c>
      <c r="D71" s="13">
        <f t="shared" si="48"/>
        <v>1.3410941364427602</v>
      </c>
      <c r="E71" s="13">
        <f t="shared" si="49"/>
        <v>1.2659470077296937</v>
      </c>
      <c r="F71" s="13">
        <f t="shared" si="50"/>
        <v>1.0976765109248554</v>
      </c>
      <c r="G71" s="13">
        <f t="shared" si="51"/>
        <v>1.3037599843023329</v>
      </c>
      <c r="H71" s="13">
        <f t="shared" si="52"/>
        <v>1.2444060249747821</v>
      </c>
      <c r="I71" s="13">
        <f t="shared" si="53"/>
        <v>1.6227015539795058</v>
      </c>
      <c r="J71" s="48">
        <f t="shared" si="54"/>
        <v>1.3151889417822786</v>
      </c>
      <c r="K71" s="16">
        <f t="shared" si="55"/>
        <v>1.0976765109248554</v>
      </c>
      <c r="L71" s="16">
        <f t="shared" si="56"/>
        <v>1.6227015539795058</v>
      </c>
      <c r="M71" s="43" t="s">
        <v>83</v>
      </c>
      <c r="N71" s="2" t="s">
        <v>80</v>
      </c>
      <c r="O71" s="31">
        <f t="shared" si="57"/>
        <v>0.14678600391231048</v>
      </c>
      <c r="P71" s="31">
        <f t="shared" si="60"/>
        <v>-0.21751243085742322</v>
      </c>
      <c r="Q71" s="31">
        <f t="shared" si="61"/>
        <v>0.30751261219722714</v>
      </c>
      <c r="R71" s="31">
        <f t="shared" si="62"/>
        <v>0.52502504305465036</v>
      </c>
      <c r="S71" s="11">
        <v>27</v>
      </c>
      <c r="AI71" s="19"/>
      <c r="AJ71" s="19"/>
      <c r="AO71" s="19"/>
      <c r="AP71" s="19"/>
      <c r="AQ71" s="19"/>
      <c r="AR71" s="19"/>
      <c r="AS71" s="19"/>
      <c r="AV71" s="19"/>
      <c r="AW71" s="19"/>
      <c r="AX71" s="19"/>
      <c r="AY71" s="19"/>
      <c r="AZ71" s="19"/>
      <c r="BA71" s="19"/>
      <c r="BB71" s="19"/>
      <c r="CJ71" s="11">
        <v>27</v>
      </c>
      <c r="CK71" s="43">
        <f t="shared" si="65"/>
        <v>3.5374228110831845</v>
      </c>
      <c r="CL71" s="43">
        <f t="shared" si="65"/>
        <v>-2.0244894967221634</v>
      </c>
      <c r="CM71" s="43">
        <f t="shared" si="65"/>
        <v>-1.1470813980217729</v>
      </c>
      <c r="CN71" s="43">
        <f t="shared" si="65"/>
        <v>-8.658082265375846</v>
      </c>
      <c r="CO71" s="43">
        <f t="shared" si="65"/>
        <v>-8.0535229080280821</v>
      </c>
      <c r="CP71" s="43">
        <f t="shared" si="65"/>
        <v>6.0572744376381475</v>
      </c>
      <c r="CQ71" s="43">
        <f t="shared" si="65"/>
        <v>-2.8987364210258368E-2</v>
      </c>
      <c r="CR71" s="43">
        <f t="shared" si="65"/>
        <v>10.317466183636794</v>
      </c>
      <c r="CS71" s="11">
        <v>27</v>
      </c>
      <c r="CT71" s="43">
        <f t="shared" si="63"/>
        <v>-8.658082265375846</v>
      </c>
      <c r="CU71" s="43">
        <f t="shared" si="64"/>
        <v>10.317466183636794</v>
      </c>
      <c r="CV71" s="11">
        <v>27</v>
      </c>
      <c r="CW71" s="43" t="s">
        <v>81</v>
      </c>
      <c r="CX71" s="2" t="s">
        <v>80</v>
      </c>
      <c r="CY71" s="11"/>
    </row>
    <row r="72" spans="1:103" x14ac:dyDescent="0.3">
      <c r="A72" s="11">
        <v>28</v>
      </c>
      <c r="B72" s="13">
        <f t="shared" si="59"/>
        <v>1.3754320346979272</v>
      </c>
      <c r="C72" s="13">
        <f t="shared" si="47"/>
        <v>1.7263352258844737</v>
      </c>
      <c r="D72" s="13">
        <f t="shared" si="48"/>
        <v>1.6024411265165763</v>
      </c>
      <c r="E72" s="13">
        <f t="shared" si="49"/>
        <v>1.4604224834983779</v>
      </c>
      <c r="F72" s="13">
        <f t="shared" si="50"/>
        <v>1.415287990390689</v>
      </c>
      <c r="G72" s="13">
        <f t="shared" si="51"/>
        <v>1.4513504504284915</v>
      </c>
      <c r="H72" s="13">
        <f t="shared" si="52"/>
        <v>1.5428287848214473</v>
      </c>
      <c r="I72" s="13">
        <f t="shared" si="53"/>
        <v>1.4956320647948556</v>
      </c>
      <c r="J72" s="48">
        <f t="shared" si="54"/>
        <v>1.5087162701291048</v>
      </c>
      <c r="K72" s="16">
        <f t="shared" si="55"/>
        <v>1.3754320346979272</v>
      </c>
      <c r="L72" s="16">
        <f t="shared" si="56"/>
        <v>1.7263352258844737</v>
      </c>
      <c r="M72" s="43" t="s">
        <v>85</v>
      </c>
      <c r="N72" s="2" t="s">
        <v>79</v>
      </c>
      <c r="O72" s="31">
        <f t="shared" si="57"/>
        <v>0.11313321898362894</v>
      </c>
      <c r="P72" s="31">
        <f t="shared" si="60"/>
        <v>-0.13328423543117762</v>
      </c>
      <c r="Q72" s="31">
        <f t="shared" si="61"/>
        <v>0.21761895575536894</v>
      </c>
      <c r="R72" s="31">
        <f t="shared" si="62"/>
        <v>0.35090319118654656</v>
      </c>
      <c r="S72" s="11">
        <v>28</v>
      </c>
      <c r="AI72" s="19"/>
      <c r="AJ72" s="19"/>
      <c r="AO72" s="19"/>
      <c r="AP72" s="19"/>
      <c r="AQ72" s="19"/>
      <c r="AR72" s="19"/>
      <c r="AS72" s="19"/>
      <c r="AV72" s="19"/>
      <c r="AW72" s="19"/>
      <c r="AX72" s="19"/>
      <c r="AY72" s="19"/>
      <c r="AZ72" s="19"/>
      <c r="BA72" s="19"/>
      <c r="BB72" s="19"/>
      <c r="CJ72" s="11">
        <v>28</v>
      </c>
      <c r="CK72" s="43">
        <f t="shared" si="65"/>
        <v>-7.7488313713306844</v>
      </c>
      <c r="CL72" s="43">
        <f t="shared" si="65"/>
        <v>12.448139375346235</v>
      </c>
      <c r="CM72" s="43">
        <f t="shared" si="65"/>
        <v>2.5406297087075447</v>
      </c>
      <c r="CN72" s="43">
        <f t="shared" si="65"/>
        <v>-8.521976142737266</v>
      </c>
      <c r="CO72" s="43">
        <f t="shared" si="65"/>
        <v>2.9174956098503531</v>
      </c>
      <c r="CP72" s="43">
        <f t="shared" si="65"/>
        <v>2.4940776982938782</v>
      </c>
      <c r="CQ72" s="43">
        <f t="shared" si="65"/>
        <v>7.6002756931013371</v>
      </c>
      <c r="CR72" s="43">
        <f t="shared" si="65"/>
        <v>-11.729810571231367</v>
      </c>
      <c r="CS72" s="11">
        <v>28</v>
      </c>
      <c r="CT72" s="43">
        <f t="shared" si="63"/>
        <v>-11.729810571231367</v>
      </c>
      <c r="CU72" s="43">
        <f t="shared" si="64"/>
        <v>12.448139375346235</v>
      </c>
      <c r="CV72" s="11">
        <v>28</v>
      </c>
      <c r="CW72" s="43" t="s">
        <v>80</v>
      </c>
      <c r="CX72" s="2" t="s">
        <v>79</v>
      </c>
      <c r="CY72" s="11"/>
    </row>
    <row r="73" spans="1:103" x14ac:dyDescent="0.3">
      <c r="A73" s="11">
        <v>29</v>
      </c>
      <c r="B73" s="13">
        <f t="shared" si="59"/>
        <v>1.8652280046581851</v>
      </c>
      <c r="C73" s="13">
        <f t="shared" si="47"/>
        <v>1.8654649964393941</v>
      </c>
      <c r="D73" s="13">
        <f t="shared" si="48"/>
        <v>1.6002365082388899</v>
      </c>
      <c r="E73" s="13">
        <f t="shared" si="49"/>
        <v>2.0056120701988207</v>
      </c>
      <c r="F73" s="13">
        <f t="shared" si="50"/>
        <v>2.6374045771560883</v>
      </c>
      <c r="G73" s="13">
        <f t="shared" si="51"/>
        <v>1.9711095240829675</v>
      </c>
      <c r="H73" s="13">
        <f t="shared" si="52"/>
        <v>2.5898129225866651</v>
      </c>
      <c r="I73" s="13">
        <f t="shared" si="53"/>
        <v>1.9519375184884193</v>
      </c>
      <c r="J73" s="48">
        <f t="shared" si="54"/>
        <v>2.0608507652311787</v>
      </c>
      <c r="K73" s="16">
        <f t="shared" si="55"/>
        <v>1.6002365082388899</v>
      </c>
      <c r="L73" s="16">
        <f t="shared" si="56"/>
        <v>2.6374045771560883</v>
      </c>
      <c r="M73" s="43" t="s">
        <v>83</v>
      </c>
      <c r="N73" s="2" t="s">
        <v>84</v>
      </c>
      <c r="O73" s="31">
        <f t="shared" si="57"/>
        <v>0.36327705246078634</v>
      </c>
      <c r="P73" s="31">
        <f t="shared" si="60"/>
        <v>-0.46061425699228886</v>
      </c>
      <c r="Q73" s="31">
        <f t="shared" si="61"/>
        <v>0.57655381192490962</v>
      </c>
      <c r="R73" s="31">
        <f t="shared" si="62"/>
        <v>1.0371680689171985</v>
      </c>
      <c r="S73" s="11">
        <v>29</v>
      </c>
      <c r="AI73" s="19"/>
      <c r="AJ73" s="19"/>
      <c r="AO73" s="19"/>
      <c r="AP73" s="19"/>
      <c r="AQ73" s="19"/>
      <c r="AR73" s="19"/>
      <c r="AS73" s="19"/>
      <c r="AV73" s="19"/>
      <c r="AW73" s="19"/>
      <c r="AX73" s="19"/>
      <c r="AY73" s="19"/>
      <c r="AZ73" s="19"/>
      <c r="BA73" s="19"/>
      <c r="BB73" s="19"/>
      <c r="CJ73" s="11">
        <v>29</v>
      </c>
      <c r="CK73" s="43">
        <f t="shared" si="65"/>
        <v>-9.1361794670345731</v>
      </c>
      <c r="CL73" s="43">
        <f t="shared" si="65"/>
        <v>-11.744745718496667</v>
      </c>
      <c r="CM73" s="43">
        <f t="shared" si="65"/>
        <v>-25.625442178005713</v>
      </c>
      <c r="CN73" s="43">
        <f t="shared" si="65"/>
        <v>-8.7544857102896962</v>
      </c>
      <c r="CO73" s="43">
        <f t="shared" si="65"/>
        <v>39.298829950666139</v>
      </c>
      <c r="CP73" s="43">
        <f t="shared" si="65"/>
        <v>1.1028879030063075</v>
      </c>
      <c r="CQ73" s="43">
        <f t="shared" si="65"/>
        <v>31.18686976259994</v>
      </c>
      <c r="CR73" s="43">
        <f t="shared" si="65"/>
        <v>-16.327734542445764</v>
      </c>
      <c r="CS73" s="11">
        <v>29</v>
      </c>
      <c r="CT73" s="43">
        <f t="shared" si="63"/>
        <v>-25.625442178005713</v>
      </c>
      <c r="CU73" s="43">
        <f t="shared" si="64"/>
        <v>39.298829950666139</v>
      </c>
      <c r="CV73" s="11">
        <v>29</v>
      </c>
      <c r="CW73" s="43" t="s">
        <v>84</v>
      </c>
      <c r="CX73" s="2" t="s">
        <v>83</v>
      </c>
      <c r="CY73" s="11"/>
    </row>
    <row r="74" spans="1:103" x14ac:dyDescent="0.3">
      <c r="A74" s="11">
        <v>30</v>
      </c>
      <c r="B74" s="13">
        <f t="shared" si="59"/>
        <v>0.66285439357568376</v>
      </c>
      <c r="C74" s="13">
        <f t="shared" si="47"/>
        <v>0.62828806307109453</v>
      </c>
      <c r="D74" s="13">
        <f t="shared" si="48"/>
        <v>0.7479364295082036</v>
      </c>
      <c r="E74" s="13">
        <f t="shared" si="49"/>
        <v>0.77417345990359498</v>
      </c>
      <c r="F74" s="13">
        <f t="shared" si="50"/>
        <v>0.64579380230930039</v>
      </c>
      <c r="G74" s="13">
        <f t="shared" si="51"/>
        <v>0.71451292978587078</v>
      </c>
      <c r="H74" s="13">
        <f t="shared" si="52"/>
        <v>0.53527545726481784</v>
      </c>
      <c r="I74" s="13">
        <f t="shared" si="53"/>
        <v>0.66974998203271063</v>
      </c>
      <c r="J74" s="48">
        <f t="shared" si="54"/>
        <v>0.67232306468140957</v>
      </c>
      <c r="K74" s="16">
        <f t="shared" si="55"/>
        <v>0.53527545726481784</v>
      </c>
      <c r="L74" s="16">
        <f t="shared" si="56"/>
        <v>0.77417345990359498</v>
      </c>
      <c r="M74" s="43" t="s">
        <v>82</v>
      </c>
      <c r="N74" s="2" t="s">
        <v>81</v>
      </c>
      <c r="O74" s="31">
        <f t="shared" si="57"/>
        <v>7.5016260122288625E-2</v>
      </c>
      <c r="P74" s="31">
        <f t="shared" si="60"/>
        <v>-0.13704760741659172</v>
      </c>
      <c r="Q74" s="31">
        <f t="shared" si="61"/>
        <v>0.10185039522218542</v>
      </c>
      <c r="R74" s="31">
        <f t="shared" si="62"/>
        <v>0.23889800263877714</v>
      </c>
      <c r="S74" s="11">
        <v>30</v>
      </c>
      <c r="AI74" s="19"/>
      <c r="AJ74" s="19"/>
      <c r="AO74" s="19"/>
      <c r="AP74" s="19"/>
      <c r="AQ74" s="19"/>
      <c r="AR74" s="19"/>
      <c r="AS74" s="19"/>
      <c r="AV74" s="19"/>
      <c r="AW74" s="19"/>
      <c r="AX74" s="19"/>
      <c r="AY74" s="19"/>
      <c r="AZ74" s="19"/>
      <c r="BA74" s="19"/>
      <c r="BB74" s="19"/>
      <c r="CJ74" s="11">
        <v>30</v>
      </c>
      <c r="CK74" s="43">
        <f t="shared" si="65"/>
        <v>-9.8398536133137746E-2</v>
      </c>
      <c r="CL74" s="43">
        <f t="shared" si="65"/>
        <v>-8.038188084010585</v>
      </c>
      <c r="CM74" s="43">
        <f t="shared" si="65"/>
        <v>7.5474590284038152</v>
      </c>
      <c r="CN74" s="43">
        <f t="shared" si="65"/>
        <v>8.967782304973456</v>
      </c>
      <c r="CO74" s="43">
        <f t="shared" si="65"/>
        <v>5.5260860535673908</v>
      </c>
      <c r="CP74" s="43">
        <f t="shared" si="65"/>
        <v>13.385662383196525</v>
      </c>
      <c r="CQ74" s="43">
        <f t="shared" si="65"/>
        <v>-16.113021517637108</v>
      </c>
      <c r="CR74" s="43">
        <f t="shared" si="65"/>
        <v>-11.177381632360287</v>
      </c>
      <c r="CS74" s="11">
        <v>30</v>
      </c>
      <c r="CT74" s="43">
        <f t="shared" si="63"/>
        <v>-16.113021517637108</v>
      </c>
      <c r="CU74" s="43">
        <f t="shared" si="64"/>
        <v>13.385662383196525</v>
      </c>
      <c r="CV74" s="11">
        <v>30</v>
      </c>
      <c r="CW74" s="43" t="s">
        <v>82</v>
      </c>
      <c r="CX74" s="2" t="s">
        <v>86</v>
      </c>
      <c r="CY74" s="11"/>
    </row>
    <row r="75" spans="1:103" x14ac:dyDescent="0.3">
      <c r="A75" s="11">
        <v>31</v>
      </c>
      <c r="B75" s="13">
        <f t="shared" si="59"/>
        <v>4.2514102090029651</v>
      </c>
      <c r="C75" s="13">
        <f t="shared" si="47"/>
        <v>4.52133618161184</v>
      </c>
      <c r="D75" s="13">
        <f t="shared" si="48"/>
        <v>3.7597720659359042</v>
      </c>
      <c r="E75" s="13">
        <f t="shared" si="49"/>
        <v>4.738055894968884</v>
      </c>
      <c r="F75" s="13">
        <f t="shared" si="50"/>
        <v>4.6774233592185386</v>
      </c>
      <c r="G75" s="13">
        <f t="shared" si="51"/>
        <v>4.860577421744873</v>
      </c>
      <c r="H75" s="13">
        <f t="shared" si="52"/>
        <v>3.6095345653944748</v>
      </c>
      <c r="I75" s="13">
        <f t="shared" si="53"/>
        <v>4.6603538436710696</v>
      </c>
      <c r="J75" s="48">
        <f t="shared" si="54"/>
        <v>4.384807942693568</v>
      </c>
      <c r="K75" s="16">
        <f t="shared" si="55"/>
        <v>3.6095345653944748</v>
      </c>
      <c r="L75" s="16">
        <f t="shared" si="56"/>
        <v>4.860577421744873</v>
      </c>
      <c r="M75" s="43" t="s">
        <v>82</v>
      </c>
      <c r="N75" s="2" t="s">
        <v>86</v>
      </c>
      <c r="O75" s="31">
        <f t="shared" si="57"/>
        <v>0.4691700286792041</v>
      </c>
      <c r="P75" s="31">
        <f t="shared" si="60"/>
        <v>-0.77527337729909318</v>
      </c>
      <c r="Q75" s="31">
        <f t="shared" si="61"/>
        <v>0.47576947905130496</v>
      </c>
      <c r="R75" s="31">
        <f t="shared" si="62"/>
        <v>1.2510428563503981</v>
      </c>
      <c r="S75" s="11">
        <v>31</v>
      </c>
      <c r="AI75" s="19"/>
      <c r="AJ75" s="19"/>
      <c r="AO75" s="19"/>
      <c r="AP75" s="19"/>
      <c r="AQ75" s="19"/>
      <c r="AR75" s="19"/>
      <c r="AS75" s="19"/>
      <c r="AV75" s="19"/>
      <c r="AW75" s="19"/>
      <c r="AX75" s="19"/>
      <c r="AY75" s="19"/>
      <c r="AZ75" s="19"/>
      <c r="BA75" s="19"/>
      <c r="BB75" s="19"/>
      <c r="CJ75" s="11">
        <v>31</v>
      </c>
      <c r="CK75" s="43">
        <f t="shared" si="65"/>
        <v>-1.9781242122567981</v>
      </c>
      <c r="CL75" s="43">
        <f t="shared" si="65"/>
        <v>1.2397812281077292</v>
      </c>
      <c r="CM75" s="43">
        <f t="shared" si="65"/>
        <v>-17.29482762992151</v>
      </c>
      <c r="CN75" s="43">
        <f t="shared" si="65"/>
        <v>2.0224386590186998</v>
      </c>
      <c r="CO75" s="43">
        <f t="shared" si="65"/>
        <v>16.925254807643928</v>
      </c>
      <c r="CP75" s="43">
        <f t="shared" si="65"/>
        <v>17.997172742170115</v>
      </c>
      <c r="CQ75" s="43">
        <f t="shared" si="65"/>
        <v>-13.462546191537047</v>
      </c>
      <c r="CR75" s="43">
        <f t="shared" si="65"/>
        <v>-5.4491494032250074</v>
      </c>
      <c r="CS75" s="11">
        <v>31</v>
      </c>
      <c r="CT75" s="43">
        <f t="shared" si="63"/>
        <v>-17.29482762992151</v>
      </c>
      <c r="CU75" s="43">
        <f t="shared" si="64"/>
        <v>17.997172742170115</v>
      </c>
      <c r="CV75" s="11">
        <v>31</v>
      </c>
      <c r="CW75" s="43" t="s">
        <v>84</v>
      </c>
      <c r="CX75" s="2" t="s">
        <v>86</v>
      </c>
      <c r="CY75" s="11"/>
    </row>
    <row r="76" spans="1:103" x14ac:dyDescent="0.3">
      <c r="A76" s="11">
        <v>32</v>
      </c>
      <c r="B76" s="13">
        <f t="shared" si="59"/>
        <v>6.7578501884370983</v>
      </c>
      <c r="C76" s="13">
        <f t="shared" si="47"/>
        <v>8.0839133716393725</v>
      </c>
      <c r="D76" s="13">
        <f t="shared" si="48"/>
        <v>7.7859323236209903</v>
      </c>
      <c r="E76" s="13">
        <f t="shared" si="49"/>
        <v>7.610456861381576</v>
      </c>
      <c r="F76" s="13">
        <f t="shared" si="50"/>
        <v>7.4254526192588486</v>
      </c>
      <c r="G76" s="13">
        <f t="shared" si="51"/>
        <v>6.9085956841509217</v>
      </c>
      <c r="H76" s="13">
        <f t="shared" si="52"/>
        <v>7.2436413448102712</v>
      </c>
      <c r="I76" s="13">
        <f t="shared" si="53"/>
        <v>7.9063269855334362</v>
      </c>
      <c r="J76" s="48">
        <f t="shared" si="54"/>
        <v>7.4652711723540648</v>
      </c>
      <c r="K76" s="16">
        <f t="shared" si="55"/>
        <v>6.7578501884370983</v>
      </c>
      <c r="L76" s="16">
        <f t="shared" si="56"/>
        <v>8.0839133716393725</v>
      </c>
      <c r="M76" s="43" t="s">
        <v>85</v>
      </c>
      <c r="N76" s="2" t="s">
        <v>79</v>
      </c>
      <c r="O76" s="31">
        <f t="shared" si="57"/>
        <v>0.47240844987393316</v>
      </c>
      <c r="P76" s="31">
        <f t="shared" si="60"/>
        <v>-0.70742098391696651</v>
      </c>
      <c r="Q76" s="31">
        <f t="shared" si="61"/>
        <v>0.61864219928530773</v>
      </c>
      <c r="R76" s="31">
        <f t="shared" si="62"/>
        <v>1.3260631832022742</v>
      </c>
      <c r="S76" s="11">
        <v>32</v>
      </c>
      <c r="AI76" s="19"/>
      <c r="AJ76" s="19"/>
      <c r="AO76" s="19"/>
      <c r="AP76" s="19"/>
      <c r="AQ76" s="19"/>
      <c r="AR76" s="19"/>
      <c r="AS76" s="19"/>
      <c r="AV76" s="19"/>
      <c r="AW76" s="19"/>
      <c r="AX76" s="19"/>
      <c r="AY76" s="19"/>
      <c r="AZ76" s="19"/>
      <c r="BA76" s="19"/>
      <c r="BB76" s="19"/>
      <c r="CJ76" s="11">
        <v>32</v>
      </c>
      <c r="CK76" s="43">
        <f t="shared" si="65"/>
        <v>-8.3039800162634592</v>
      </c>
      <c r="CL76" s="43">
        <f t="shared" si="65"/>
        <v>6.5265781465632884</v>
      </c>
      <c r="CM76" s="43">
        <f t="shared" si="65"/>
        <v>0.79377397036986574</v>
      </c>
      <c r="CN76" s="43">
        <f t="shared" si="65"/>
        <v>-3.5597834297906084</v>
      </c>
      <c r="CO76" s="43">
        <f t="shared" si="65"/>
        <v>9.2386951667037263</v>
      </c>
      <c r="CP76" s="43">
        <f t="shared" si="65"/>
        <v>-1.298116286023782</v>
      </c>
      <c r="CQ76" s="43">
        <f t="shared" si="65"/>
        <v>2.2025600651646369</v>
      </c>
      <c r="CR76" s="43">
        <f t="shared" si="65"/>
        <v>-5.599727616723631</v>
      </c>
      <c r="CS76" s="11">
        <v>32</v>
      </c>
      <c r="CT76" s="43">
        <f t="shared" si="63"/>
        <v>-8.3039800162634592</v>
      </c>
      <c r="CU76" s="43">
        <f t="shared" si="64"/>
        <v>9.2386951667037263</v>
      </c>
      <c r="CV76" s="11">
        <v>32</v>
      </c>
      <c r="CW76" s="43" t="s">
        <v>85</v>
      </c>
      <c r="CX76" s="2" t="s">
        <v>83</v>
      </c>
      <c r="CY76" s="11"/>
    </row>
    <row r="77" spans="1:103" x14ac:dyDescent="0.3">
      <c r="A77" s="11">
        <v>33</v>
      </c>
      <c r="B77" s="13">
        <f t="shared" si="59"/>
        <v>6.1208544207693931</v>
      </c>
      <c r="C77" s="13">
        <f t="shared" si="47"/>
        <v>6.4718487827708655</v>
      </c>
      <c r="D77" s="13">
        <f t="shared" si="48"/>
        <v>5.3729130417397215</v>
      </c>
      <c r="E77" s="13">
        <f t="shared" si="49"/>
        <v>5.8860690258627031</v>
      </c>
      <c r="F77" s="13">
        <f t="shared" si="50"/>
        <v>6.5001151501077672</v>
      </c>
      <c r="G77" s="13">
        <f t="shared" si="51"/>
        <v>6.3682777126222501</v>
      </c>
      <c r="H77" s="13">
        <f t="shared" si="52"/>
        <v>6.8715552295493252</v>
      </c>
      <c r="I77" s="13">
        <f t="shared" si="53"/>
        <v>5.6936801858334878</v>
      </c>
      <c r="J77" s="48">
        <f t="shared" si="54"/>
        <v>6.1606641936569391</v>
      </c>
      <c r="K77" s="16">
        <f t="shared" si="55"/>
        <v>5.3729130417397215</v>
      </c>
      <c r="L77" s="16">
        <f t="shared" si="56"/>
        <v>6.8715552295493252</v>
      </c>
      <c r="M77" s="43" t="s">
        <v>84</v>
      </c>
      <c r="N77" s="2" t="s">
        <v>82</v>
      </c>
      <c r="O77" s="31">
        <f t="shared" si="57"/>
        <v>0.48933562884643522</v>
      </c>
      <c r="P77" s="31">
        <f t="shared" si="60"/>
        <v>-0.78775115191721756</v>
      </c>
      <c r="Q77" s="31">
        <f t="shared" si="61"/>
        <v>0.71089103589238611</v>
      </c>
      <c r="R77" s="31">
        <f t="shared" si="62"/>
        <v>1.4986421878096037</v>
      </c>
      <c r="S77" s="11">
        <v>33</v>
      </c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19"/>
      <c r="AJ77" s="19"/>
      <c r="AO77" s="19"/>
      <c r="AP77" s="19"/>
      <c r="AQ77" s="19"/>
      <c r="AR77" s="19"/>
      <c r="AS77" s="19"/>
      <c r="AV77" s="19"/>
      <c r="AW77" s="19"/>
      <c r="AX77" s="19"/>
      <c r="AY77" s="19"/>
      <c r="AZ77" s="19"/>
      <c r="BA77" s="19"/>
      <c r="BB77" s="19"/>
      <c r="CJ77" s="11">
        <v>33</v>
      </c>
      <c r="CK77" s="43">
        <f t="shared" ref="CK77:CR85" si="66">CK34/$AP34*100</f>
        <v>6.0073143870656896E-2</v>
      </c>
      <c r="CL77" s="43">
        <f t="shared" si="66"/>
        <v>2.7475623059041014</v>
      </c>
      <c r="CM77" s="43">
        <f t="shared" si="66"/>
        <v>-16.200826799372251</v>
      </c>
      <c r="CN77" s="43">
        <f t="shared" si="66"/>
        <v>-10.137263624400591</v>
      </c>
      <c r="CO77" s="43">
        <f t="shared" si="66"/>
        <v>15.207688408563325</v>
      </c>
      <c r="CP77" s="43">
        <f t="shared" si="66"/>
        <v>9.6136143625058015</v>
      </c>
      <c r="CQ77" s="43">
        <f t="shared" si="66"/>
        <v>16.80642093622707</v>
      </c>
      <c r="CR77" s="43">
        <f t="shared" si="66"/>
        <v>-18.097268733298204</v>
      </c>
      <c r="CS77" s="11">
        <v>33</v>
      </c>
      <c r="CT77" s="43">
        <f t="shared" si="63"/>
        <v>-18.097268733298204</v>
      </c>
      <c r="CU77" s="43">
        <f t="shared" si="64"/>
        <v>16.80642093622707</v>
      </c>
      <c r="CV77" s="11">
        <v>33</v>
      </c>
      <c r="CW77" s="43" t="s">
        <v>80</v>
      </c>
      <c r="CX77" s="2" t="s">
        <v>82</v>
      </c>
      <c r="CY77" s="11"/>
    </row>
    <row r="78" spans="1:103" x14ac:dyDescent="0.3">
      <c r="A78" s="11">
        <v>34</v>
      </c>
      <c r="B78" s="13">
        <f t="shared" si="59"/>
        <v>1.7813055796770501</v>
      </c>
      <c r="C78" s="13">
        <f t="shared" si="47"/>
        <v>2.0247822092620549</v>
      </c>
      <c r="D78" s="13">
        <f t="shared" si="48"/>
        <v>2.2861883944706411</v>
      </c>
      <c r="E78" s="13">
        <f t="shared" si="49"/>
        <v>1.6539799003956028</v>
      </c>
      <c r="F78" s="13">
        <f t="shared" si="50"/>
        <v>1.9666838923400969</v>
      </c>
      <c r="G78" s="13">
        <f t="shared" si="51"/>
        <v>1.6925032554574215</v>
      </c>
      <c r="H78" s="13">
        <f t="shared" si="52"/>
        <v>1.8953046662405111</v>
      </c>
      <c r="I78" s="13">
        <f t="shared" si="53"/>
        <v>1.8021685861505266</v>
      </c>
      <c r="J78" s="48">
        <f t="shared" si="54"/>
        <v>1.8878645604992381</v>
      </c>
      <c r="K78" s="16">
        <f t="shared" si="55"/>
        <v>1.6539799003956028</v>
      </c>
      <c r="L78" s="16">
        <f t="shared" si="56"/>
        <v>2.2861883944706411</v>
      </c>
      <c r="M78" s="43" t="s">
        <v>81</v>
      </c>
      <c r="N78" s="2" t="s">
        <v>84</v>
      </c>
      <c r="O78" s="31">
        <f t="shared" si="57"/>
        <v>0.20537173670151473</v>
      </c>
      <c r="P78" s="31">
        <f t="shared" si="60"/>
        <v>-0.23388466010363529</v>
      </c>
      <c r="Q78" s="31">
        <f t="shared" si="61"/>
        <v>0.39832383397140303</v>
      </c>
      <c r="R78" s="31">
        <f t="shared" si="62"/>
        <v>0.63220849407503832</v>
      </c>
      <c r="S78" s="11">
        <v>34</v>
      </c>
      <c r="AI78" s="19"/>
      <c r="AJ78" s="19"/>
      <c r="AO78" s="19"/>
      <c r="AP78" s="19"/>
      <c r="AQ78" s="19"/>
      <c r="AR78" s="19"/>
      <c r="AS78" s="19"/>
      <c r="AV78" s="19"/>
      <c r="AW78" s="19"/>
      <c r="AX78" s="19"/>
      <c r="AY78" s="19"/>
      <c r="AZ78" s="19"/>
      <c r="BA78" s="19"/>
      <c r="BB78" s="19"/>
      <c r="CJ78" s="11">
        <v>34</v>
      </c>
      <c r="CK78" s="43">
        <f t="shared" si="66"/>
        <v>-4.6444211563019273</v>
      </c>
      <c r="CL78" s="43">
        <f t="shared" si="66"/>
        <v>5.2641274337117299</v>
      </c>
      <c r="CM78" s="43">
        <f t="shared" si="66"/>
        <v>16.761818584351413</v>
      </c>
      <c r="CN78" s="43">
        <f t="shared" si="66"/>
        <v>-17.31182083397875</v>
      </c>
      <c r="CO78" s="43">
        <f t="shared" si="66"/>
        <v>14.144209867686779</v>
      </c>
      <c r="CP78" s="43">
        <f t="shared" si="66"/>
        <v>-4.6038320236048422</v>
      </c>
      <c r="CQ78" s="43">
        <f t="shared" si="66"/>
        <v>5.4993102280959025</v>
      </c>
      <c r="CR78" s="43">
        <f t="shared" si="66"/>
        <v>-15.109392099960365</v>
      </c>
      <c r="CS78" s="11">
        <v>34</v>
      </c>
      <c r="CT78" s="43">
        <f t="shared" si="63"/>
        <v>-17.31182083397875</v>
      </c>
      <c r="CU78" s="43">
        <f t="shared" si="64"/>
        <v>16.761818584351413</v>
      </c>
      <c r="CV78" s="11">
        <v>34</v>
      </c>
      <c r="CW78" s="43" t="s">
        <v>81</v>
      </c>
      <c r="CX78" s="2" t="s">
        <v>84</v>
      </c>
      <c r="CY78" s="11"/>
    </row>
    <row r="79" spans="1:103" x14ac:dyDescent="0.3">
      <c r="A79" s="11">
        <v>35</v>
      </c>
      <c r="B79" s="13">
        <f t="shared" si="59"/>
        <v>1.0605448659986612</v>
      </c>
      <c r="C79" s="13">
        <f t="shared" si="47"/>
        <v>1.2197205876494757</v>
      </c>
      <c r="D79" s="13">
        <f t="shared" si="48"/>
        <v>1.3002334278947996</v>
      </c>
      <c r="E79" s="13">
        <f t="shared" si="49"/>
        <v>1.1377403953456251</v>
      </c>
      <c r="F79" s="13">
        <f t="shared" si="50"/>
        <v>1.0813609655721452</v>
      </c>
      <c r="G79" s="13">
        <f t="shared" si="51"/>
        <v>1.2236182967875866</v>
      </c>
      <c r="H79" s="13">
        <f t="shared" si="52"/>
        <v>1.2030274429696339</v>
      </c>
      <c r="I79" s="13">
        <f t="shared" si="53"/>
        <v>1.2756429183926403</v>
      </c>
      <c r="J79" s="48">
        <f t="shared" si="54"/>
        <v>1.1877361125763208</v>
      </c>
      <c r="K79" s="16">
        <f t="shared" si="55"/>
        <v>1.0605448659986612</v>
      </c>
      <c r="L79" s="16">
        <f t="shared" si="56"/>
        <v>1.3002334278947996</v>
      </c>
      <c r="M79" s="43" t="s">
        <v>85</v>
      </c>
      <c r="N79" s="2" t="s">
        <v>84</v>
      </c>
      <c r="O79" s="31">
        <f t="shared" si="57"/>
        <v>8.6948648132855619E-2</v>
      </c>
      <c r="P79" s="31">
        <f t="shared" si="60"/>
        <v>-0.12719124657765968</v>
      </c>
      <c r="Q79" s="31">
        <f t="shared" si="61"/>
        <v>0.11249731531847873</v>
      </c>
      <c r="R79" s="31">
        <f t="shared" si="62"/>
        <v>0.23968856189613841</v>
      </c>
      <c r="S79" s="11">
        <v>35</v>
      </c>
      <c r="AI79" s="19"/>
      <c r="AJ79" s="19"/>
      <c r="AO79" s="19"/>
      <c r="AP79" s="19"/>
      <c r="AQ79" s="19"/>
      <c r="AR79" s="19"/>
      <c r="AS79" s="19"/>
      <c r="AV79" s="19"/>
      <c r="AW79" s="19"/>
      <c r="AX79" s="19"/>
      <c r="AY79" s="19"/>
      <c r="AZ79" s="19"/>
      <c r="BA79" s="19"/>
      <c r="BB79" s="19"/>
      <c r="CJ79" s="11">
        <v>35</v>
      </c>
      <c r="CK79" s="43">
        <f t="shared" si="66"/>
        <v>-9.5714733421339879</v>
      </c>
      <c r="CL79" s="43">
        <f t="shared" si="66"/>
        <v>1.0022767125023071</v>
      </c>
      <c r="CM79" s="43">
        <f t="shared" si="66"/>
        <v>5.7739913145275494</v>
      </c>
      <c r="CN79" s="43">
        <f t="shared" si="66"/>
        <v>-9.4006442316222287</v>
      </c>
      <c r="CO79" s="43">
        <f t="shared" si="66"/>
        <v>-3.2520007077554029E-2</v>
      </c>
      <c r="CP79" s="43">
        <f t="shared" si="66"/>
        <v>9.854059378896908</v>
      </c>
      <c r="CQ79" s="43">
        <f t="shared" si="66"/>
        <v>6.6632600302410276</v>
      </c>
      <c r="CR79" s="43">
        <f t="shared" si="66"/>
        <v>-4.2889498553340415</v>
      </c>
      <c r="CS79" s="11">
        <v>35</v>
      </c>
      <c r="CT79" s="43">
        <f t="shared" si="63"/>
        <v>-9.5714733421339879</v>
      </c>
      <c r="CU79" s="43">
        <f t="shared" si="64"/>
        <v>9.854059378896908</v>
      </c>
      <c r="CV79" s="11">
        <v>35</v>
      </c>
      <c r="CW79" s="43" t="s">
        <v>85</v>
      </c>
      <c r="CX79" s="2" t="s">
        <v>86</v>
      </c>
      <c r="CY79" s="11"/>
    </row>
    <row r="80" spans="1:103" x14ac:dyDescent="0.3">
      <c r="A80" s="11">
        <v>36</v>
      </c>
      <c r="B80" s="13">
        <f t="shared" si="59"/>
        <v>1.4124446900595675</v>
      </c>
      <c r="C80" s="13">
        <f t="shared" si="47"/>
        <v>2.0035527764043306</v>
      </c>
      <c r="D80" s="13">
        <f t="shared" si="48"/>
        <v>1.7534204167922882</v>
      </c>
      <c r="E80" s="13">
        <f t="shared" si="49"/>
        <v>1.8256092932584405</v>
      </c>
      <c r="F80" s="13">
        <f t="shared" si="50"/>
        <v>1.5199467367415018</v>
      </c>
      <c r="G80" s="13">
        <f t="shared" si="51"/>
        <v>1.7083377129536657</v>
      </c>
      <c r="H80" s="13">
        <f t="shared" si="52"/>
        <v>2.3726223434839788</v>
      </c>
      <c r="I80" s="13">
        <f t="shared" si="53"/>
        <v>2.5244478485598152</v>
      </c>
      <c r="J80" s="48">
        <f t="shared" si="54"/>
        <v>1.8900477272816987</v>
      </c>
      <c r="K80" s="16">
        <f t="shared" si="55"/>
        <v>1.4124446900595675</v>
      </c>
      <c r="L80" s="16">
        <f t="shared" si="56"/>
        <v>2.5244478485598152</v>
      </c>
      <c r="M80" s="43" t="s">
        <v>85</v>
      </c>
      <c r="N80" s="2" t="s">
        <v>80</v>
      </c>
      <c r="O80" s="31">
        <f t="shared" si="57"/>
        <v>0.39081278632348232</v>
      </c>
      <c r="P80" s="31">
        <f t="shared" si="60"/>
        <v>-0.47760303722213115</v>
      </c>
      <c r="Q80" s="31">
        <f t="shared" si="61"/>
        <v>0.63440012127811651</v>
      </c>
      <c r="R80" s="31">
        <f t="shared" si="62"/>
        <v>1.1120031585002477</v>
      </c>
      <c r="S80" s="11">
        <v>36</v>
      </c>
      <c r="AI80" s="19"/>
      <c r="AJ80" s="19"/>
      <c r="AO80" s="19"/>
      <c r="AP80" s="19"/>
      <c r="AQ80" s="19"/>
      <c r="AR80" s="19"/>
      <c r="AS80" s="19"/>
      <c r="AV80" s="19"/>
      <c r="AW80" s="19"/>
      <c r="AX80" s="19"/>
      <c r="AY80" s="19"/>
      <c r="AZ80" s="19"/>
      <c r="BA80" s="19"/>
      <c r="BB80" s="19"/>
      <c r="CJ80" s="11">
        <v>36</v>
      </c>
      <c r="CK80" s="43">
        <f t="shared" si="66"/>
        <v>-24.017462454086271</v>
      </c>
      <c r="CL80" s="43">
        <f t="shared" si="66"/>
        <v>4.6736889323976509</v>
      </c>
      <c r="CM80" s="43">
        <f t="shared" si="66"/>
        <v>-10.006828257600883</v>
      </c>
      <c r="CN80" s="43">
        <f t="shared" si="66"/>
        <v>-8.2817618861707416</v>
      </c>
      <c r="CO80" s="43">
        <f t="shared" si="66"/>
        <v>-11.349261225906069</v>
      </c>
      <c r="CP80" s="43">
        <f t="shared" si="66"/>
        <v>-3.2368918831799274</v>
      </c>
      <c r="CQ80" s="43">
        <f t="shared" si="66"/>
        <v>32.719234702274605</v>
      </c>
      <c r="CR80" s="43">
        <f t="shared" si="66"/>
        <v>19.49928207227164</v>
      </c>
      <c r="CS80" s="11">
        <v>36</v>
      </c>
      <c r="CT80" s="43">
        <f t="shared" si="63"/>
        <v>-24.017462454086271</v>
      </c>
      <c r="CU80" s="43">
        <f t="shared" si="64"/>
        <v>32.719234702274605</v>
      </c>
      <c r="CV80" s="11">
        <v>36</v>
      </c>
      <c r="CW80" s="43" t="s">
        <v>85</v>
      </c>
      <c r="CX80" s="2" t="s">
        <v>82</v>
      </c>
      <c r="CY80" s="11"/>
    </row>
    <row r="81" spans="1:103" x14ac:dyDescent="0.3">
      <c r="A81" s="11">
        <v>37</v>
      </c>
      <c r="B81" s="13">
        <f t="shared" si="59"/>
        <v>3.462291968449783</v>
      </c>
      <c r="C81" s="13">
        <f t="shared" si="47"/>
        <v>3.0034824089441226</v>
      </c>
      <c r="D81" s="13">
        <f t="shared" si="48"/>
        <v>4.0980147661868678</v>
      </c>
      <c r="E81" s="13">
        <f t="shared" si="49"/>
        <v>3.8945112195207061</v>
      </c>
      <c r="F81" s="13">
        <f t="shared" si="50"/>
        <v>3.337770694627217</v>
      </c>
      <c r="G81" s="13">
        <f t="shared" si="51"/>
        <v>3.7700612148493775</v>
      </c>
      <c r="H81" s="13">
        <f t="shared" si="52"/>
        <v>4.0260155745240462</v>
      </c>
      <c r="I81" s="13">
        <f t="shared" si="53"/>
        <v>3.5428149453674966</v>
      </c>
      <c r="J81" s="48">
        <f t="shared" si="54"/>
        <v>3.6418703490587019</v>
      </c>
      <c r="K81" s="16">
        <f t="shared" si="55"/>
        <v>3.0034824089441226</v>
      </c>
      <c r="L81" s="16">
        <f t="shared" si="56"/>
        <v>4.0980147661868678</v>
      </c>
      <c r="M81" s="43" t="s">
        <v>79</v>
      </c>
      <c r="N81" s="2" t="s">
        <v>84</v>
      </c>
      <c r="O81" s="31">
        <f t="shared" si="57"/>
        <v>0.37377833781087239</v>
      </c>
      <c r="P81" s="31">
        <f t="shared" si="60"/>
        <v>-0.63838794011457933</v>
      </c>
      <c r="Q81" s="31">
        <f t="shared" si="61"/>
        <v>0.45614441712816589</v>
      </c>
      <c r="R81" s="31">
        <f t="shared" si="62"/>
        <v>1.0945323572427452</v>
      </c>
      <c r="S81" s="11">
        <v>37</v>
      </c>
      <c r="AI81" s="19"/>
      <c r="AJ81" s="19"/>
      <c r="AO81" s="19"/>
      <c r="AP81" s="19"/>
      <c r="AQ81" s="19"/>
      <c r="AR81" s="19"/>
      <c r="AS81" s="19"/>
      <c r="AV81" s="19"/>
      <c r="AW81" s="19"/>
      <c r="AX81" s="19"/>
      <c r="AY81" s="19"/>
      <c r="AZ81" s="19"/>
      <c r="BA81" s="19"/>
      <c r="BB81" s="19"/>
      <c r="CJ81" s="11">
        <v>37</v>
      </c>
      <c r="CK81" s="43">
        <f t="shared" si="66"/>
        <v>-3.8864987731311316</v>
      </c>
      <c r="CL81" s="43">
        <f t="shared" si="66"/>
        <v>-19.027005125190232</v>
      </c>
      <c r="CM81" s="43">
        <f t="shared" si="66"/>
        <v>8.5363930947233317</v>
      </c>
      <c r="CN81" s="43">
        <f t="shared" si="66"/>
        <v>0.9669393607293344</v>
      </c>
      <c r="CO81" s="43">
        <f t="shared" si="66"/>
        <v>0.45900070638821427</v>
      </c>
      <c r="CP81" s="43">
        <f t="shared" si="66"/>
        <v>10.195243790039871</v>
      </c>
      <c r="CQ81" s="43">
        <f t="shared" si="66"/>
        <v>16.214166058731777</v>
      </c>
      <c r="CR81" s="43">
        <f t="shared" si="66"/>
        <v>-13.458239112291203</v>
      </c>
      <c r="CS81" s="11">
        <v>37</v>
      </c>
      <c r="CT81" s="43">
        <f t="shared" si="63"/>
        <v>-19.027005125190232</v>
      </c>
      <c r="CU81" s="43">
        <f t="shared" si="64"/>
        <v>16.214166058731777</v>
      </c>
      <c r="CV81" s="11">
        <v>37</v>
      </c>
      <c r="CW81" s="43" t="s">
        <v>79</v>
      </c>
      <c r="CX81" s="2" t="s">
        <v>82</v>
      </c>
      <c r="CY81" s="11"/>
    </row>
    <row r="82" spans="1:103" x14ac:dyDescent="0.3">
      <c r="A82" s="11">
        <v>38</v>
      </c>
      <c r="B82" s="13">
        <f t="shared" si="59"/>
        <v>5.0870868078027058</v>
      </c>
      <c r="C82" s="13">
        <f t="shared" si="47"/>
        <v>5.8234956438608227</v>
      </c>
      <c r="D82" s="13">
        <f t="shared" si="48"/>
        <v>4.9555700130339231</v>
      </c>
      <c r="E82" s="13">
        <f t="shared" si="49"/>
        <v>5.1756225928661799</v>
      </c>
      <c r="F82" s="13">
        <f t="shared" si="50"/>
        <v>4.3286406682458516</v>
      </c>
      <c r="G82" s="13">
        <f t="shared" si="51"/>
        <v>4.8390020386644839</v>
      </c>
      <c r="H82" s="13">
        <f t="shared" si="52"/>
        <v>5.0682235346048774</v>
      </c>
      <c r="I82" s="13">
        <f t="shared" si="53"/>
        <v>4.8202607614363622</v>
      </c>
      <c r="J82" s="48">
        <f t="shared" si="54"/>
        <v>5.0122377575644013</v>
      </c>
      <c r="K82" s="16">
        <f t="shared" si="55"/>
        <v>4.3286406682458516</v>
      </c>
      <c r="L82" s="16">
        <f t="shared" si="56"/>
        <v>5.8234956438608227</v>
      </c>
      <c r="M82" s="43" t="s">
        <v>83</v>
      </c>
      <c r="N82" s="2" t="s">
        <v>79</v>
      </c>
      <c r="O82" s="31">
        <f t="shared" si="57"/>
        <v>0.41934519452137858</v>
      </c>
      <c r="P82" s="31">
        <f t="shared" si="60"/>
        <v>-0.68359708931854968</v>
      </c>
      <c r="Q82" s="31">
        <f t="shared" si="61"/>
        <v>0.81125788629642148</v>
      </c>
      <c r="R82" s="31">
        <f t="shared" si="62"/>
        <v>1.4948549756149712</v>
      </c>
      <c r="S82" s="11">
        <v>38</v>
      </c>
      <c r="T82" s="22"/>
      <c r="AI82" s="19"/>
      <c r="AJ82" s="19"/>
      <c r="AO82" s="19"/>
      <c r="AP82" s="19"/>
      <c r="AQ82" s="19"/>
      <c r="AR82" s="19"/>
      <c r="AS82" s="19"/>
      <c r="AV82" s="19"/>
      <c r="AW82" s="19"/>
      <c r="AX82" s="19"/>
      <c r="AY82" s="19"/>
      <c r="AZ82" s="19"/>
      <c r="BA82" s="19"/>
      <c r="BB82" s="19"/>
      <c r="CJ82" s="11">
        <v>38</v>
      </c>
      <c r="CK82" s="43">
        <f t="shared" si="66"/>
        <v>2.7588090573461512</v>
      </c>
      <c r="CL82" s="43">
        <f t="shared" si="66"/>
        <v>14.24259740377558</v>
      </c>
      <c r="CM82" s="43">
        <f t="shared" si="66"/>
        <v>-4.4953128731254894</v>
      </c>
      <c r="CN82" s="43">
        <f t="shared" si="66"/>
        <v>-2.3621885479398119</v>
      </c>
      <c r="CO82" s="43">
        <f t="shared" si="66"/>
        <v>-5.1989612870814241</v>
      </c>
      <c r="CP82" s="43">
        <f t="shared" si="66"/>
        <v>2.9199240589887734</v>
      </c>
      <c r="CQ82" s="43">
        <f t="shared" si="66"/>
        <v>6.4556177965843426</v>
      </c>
      <c r="CR82" s="43">
        <f t="shared" si="66"/>
        <v>-14.320485608548141</v>
      </c>
      <c r="CS82" s="11">
        <v>38</v>
      </c>
      <c r="CT82" s="43">
        <f t="shared" si="63"/>
        <v>-14.320485608548141</v>
      </c>
      <c r="CU82" s="43">
        <f t="shared" si="64"/>
        <v>14.24259740377558</v>
      </c>
      <c r="CV82" s="11">
        <v>38</v>
      </c>
      <c r="CW82" s="43" t="s">
        <v>80</v>
      </c>
      <c r="CX82" s="2" t="s">
        <v>79</v>
      </c>
      <c r="CY82" s="11"/>
    </row>
    <row r="83" spans="1:103" x14ac:dyDescent="0.3">
      <c r="A83" s="11">
        <v>39</v>
      </c>
      <c r="B83" s="13">
        <f t="shared" si="59"/>
        <v>2.8300242144478274</v>
      </c>
      <c r="C83" s="13">
        <f t="shared" si="47"/>
        <v>2.8904279280980796</v>
      </c>
      <c r="D83" s="13">
        <f t="shared" si="48"/>
        <v>3.1181998716898764</v>
      </c>
      <c r="E83" s="13">
        <f t="shared" si="49"/>
        <v>2.961834423046116</v>
      </c>
      <c r="F83" s="13">
        <f t="shared" si="50"/>
        <v>2.4952085776729591</v>
      </c>
      <c r="G83" s="13">
        <f t="shared" si="51"/>
        <v>2.8242030388801398</v>
      </c>
      <c r="H83" s="13">
        <f t="shared" si="52"/>
        <v>2.9669619824983338</v>
      </c>
      <c r="I83" s="13">
        <f t="shared" si="53"/>
        <v>2.8588654868438037</v>
      </c>
      <c r="J83" s="48">
        <f t="shared" si="54"/>
        <v>2.8682156903971419</v>
      </c>
      <c r="K83" s="16">
        <f t="shared" si="55"/>
        <v>2.4952085776729591</v>
      </c>
      <c r="L83" s="16">
        <f t="shared" si="56"/>
        <v>3.1181998716898764</v>
      </c>
      <c r="M83" s="43" t="s">
        <v>83</v>
      </c>
      <c r="N83" s="2" t="s">
        <v>84</v>
      </c>
      <c r="O83" s="31">
        <f t="shared" si="57"/>
        <v>0.17893263157036823</v>
      </c>
      <c r="P83" s="31">
        <f t="shared" si="60"/>
        <v>-0.37300711272418274</v>
      </c>
      <c r="Q83" s="31">
        <f t="shared" si="61"/>
        <v>0.24998418129273459</v>
      </c>
      <c r="R83" s="31">
        <f t="shared" si="62"/>
        <v>0.62299129401691733</v>
      </c>
      <c r="S83" s="11">
        <v>39</v>
      </c>
      <c r="T83" s="22"/>
      <c r="AI83" s="19"/>
      <c r="AJ83" s="19"/>
      <c r="AO83" s="19"/>
      <c r="AP83" s="19"/>
      <c r="AQ83" s="19"/>
      <c r="AR83" s="19"/>
      <c r="AS83" s="19"/>
      <c r="AV83" s="19"/>
      <c r="AW83" s="19"/>
      <c r="AX83" s="19"/>
      <c r="AY83" s="19"/>
      <c r="AZ83" s="19"/>
      <c r="BA83" s="19"/>
      <c r="BB83" s="19"/>
      <c r="CJ83" s="11">
        <v>39</v>
      </c>
      <c r="CK83" s="43">
        <f t="shared" si="66"/>
        <v>-7.8370762571312758E-2</v>
      </c>
      <c r="CL83" s="43">
        <f t="shared" si="66"/>
        <v>-0.88807756630403989</v>
      </c>
      <c r="CM83" s="43">
        <f t="shared" si="66"/>
        <v>5.0399389719497742</v>
      </c>
      <c r="CN83" s="43">
        <f t="shared" si="66"/>
        <v>-2.3357422035253004</v>
      </c>
      <c r="CO83" s="43">
        <f t="shared" si="66"/>
        <v>-4.4814201830692477</v>
      </c>
      <c r="CP83" s="43">
        <f t="shared" si="66"/>
        <v>4.9926771145870008</v>
      </c>
      <c r="CQ83" s="43">
        <f t="shared" si="66"/>
        <v>8.9291830251854059</v>
      </c>
      <c r="CR83" s="43">
        <f t="shared" si="66"/>
        <v>-11.178188396252327</v>
      </c>
      <c r="CS83" s="11">
        <v>39</v>
      </c>
      <c r="CT83" s="43">
        <f t="shared" si="63"/>
        <v>-11.178188396252327</v>
      </c>
      <c r="CU83" s="43">
        <f t="shared" si="64"/>
        <v>8.9291830251854059</v>
      </c>
      <c r="CV83" s="11">
        <v>39</v>
      </c>
      <c r="CW83" s="43" t="s">
        <v>80</v>
      </c>
      <c r="CX83" s="2" t="s">
        <v>82</v>
      </c>
      <c r="CY83" s="11"/>
    </row>
    <row r="84" spans="1:103" x14ac:dyDescent="0.3">
      <c r="A84" s="11">
        <v>40</v>
      </c>
      <c r="B84" s="13">
        <f t="shared" si="59"/>
        <v>12.12837212023412</v>
      </c>
      <c r="C84" s="13">
        <f t="shared" si="47"/>
        <v>13.489783979613682</v>
      </c>
      <c r="D84" s="13">
        <f t="shared" si="48"/>
        <v>13.541781829737632</v>
      </c>
      <c r="E84" s="13">
        <f t="shared" si="49"/>
        <v>12.441990043846889</v>
      </c>
      <c r="F84" s="13">
        <f t="shared" si="50"/>
        <v>12.745920823572549</v>
      </c>
      <c r="G84" s="67">
        <f t="shared" si="51"/>
        <v>11.168337566158803</v>
      </c>
      <c r="H84" s="13">
        <f t="shared" si="52"/>
        <v>11.43796740071876</v>
      </c>
      <c r="I84" s="13">
        <f t="shared" si="53"/>
        <v>11.753832470566698</v>
      </c>
      <c r="J84" s="48">
        <f t="shared" si="54"/>
        <v>12.33849827930614</v>
      </c>
      <c r="K84" s="16">
        <f t="shared" si="55"/>
        <v>11.168337566158803</v>
      </c>
      <c r="L84" s="16">
        <f t="shared" si="56"/>
        <v>13.541781829737632</v>
      </c>
      <c r="M84" s="43" t="s">
        <v>86</v>
      </c>
      <c r="N84" s="2" t="s">
        <v>84</v>
      </c>
      <c r="O84" s="31">
        <f t="shared" si="57"/>
        <v>0.88771559231659836</v>
      </c>
      <c r="P84" s="31">
        <f t="shared" si="60"/>
        <v>-1.1701607131473377</v>
      </c>
      <c r="Q84" s="31">
        <f t="shared" si="61"/>
        <v>1.2032835504314914</v>
      </c>
      <c r="R84" s="31">
        <f t="shared" si="62"/>
        <v>2.3734442635788291</v>
      </c>
      <c r="S84" s="11">
        <v>40</v>
      </c>
      <c r="T84" s="22"/>
      <c r="AI84" s="19"/>
      <c r="AJ84" s="19"/>
      <c r="AO84" s="19"/>
      <c r="AP84" s="19"/>
      <c r="AQ84" s="19"/>
      <c r="AR84" s="19"/>
      <c r="AS84" s="19"/>
      <c r="AV84" s="19"/>
      <c r="AW84" s="19"/>
      <c r="AX84" s="19"/>
      <c r="AY84" s="19"/>
      <c r="AZ84" s="19"/>
      <c r="BA84" s="19"/>
      <c r="BB84" s="19"/>
      <c r="CJ84" s="11">
        <v>40</v>
      </c>
      <c r="CK84" s="43">
        <f t="shared" si="66"/>
        <v>-0.57040128207191865</v>
      </c>
      <c r="CL84" s="43">
        <f t="shared" si="66"/>
        <v>7.402049375492588</v>
      </c>
      <c r="CM84" s="43">
        <f t="shared" si="66"/>
        <v>5.9180903687541297</v>
      </c>
      <c r="CN84" s="43">
        <f t="shared" si="66"/>
        <v>-4.7404456903906151</v>
      </c>
      <c r="CO84" s="43">
        <f t="shared" si="66"/>
        <v>13.291163337746594</v>
      </c>
      <c r="CP84" s="43">
        <f t="shared" si="66"/>
        <v>-3.5959134898442309</v>
      </c>
      <c r="CQ84" s="43">
        <f t="shared" si="66"/>
        <v>-2.4954376206624267</v>
      </c>
      <c r="CR84" s="43">
        <f t="shared" si="66"/>
        <v>-15.209104999024209</v>
      </c>
      <c r="CS84" s="11">
        <v>40</v>
      </c>
      <c r="CT84" s="43">
        <f t="shared" si="63"/>
        <v>-15.209104999024209</v>
      </c>
      <c r="CU84" s="43">
        <f t="shared" si="64"/>
        <v>13.291163337746594</v>
      </c>
      <c r="CV84" s="11">
        <v>40</v>
      </c>
      <c r="CW84" s="43" t="s">
        <v>80</v>
      </c>
      <c r="CX84" s="2" t="s">
        <v>83</v>
      </c>
      <c r="CY84" s="11"/>
    </row>
    <row r="85" spans="1:103" x14ac:dyDescent="0.3">
      <c r="B85" s="14">
        <f t="shared" ref="B85:I85" si="67">SUM(B45:B84)</f>
        <v>100.00000000000001</v>
      </c>
      <c r="C85" s="14">
        <f t="shared" si="67"/>
        <v>99.999999999999972</v>
      </c>
      <c r="D85" s="14">
        <f t="shared" si="67"/>
        <v>100.00000000000001</v>
      </c>
      <c r="E85" s="14">
        <f t="shared" si="67"/>
        <v>99.999999999999972</v>
      </c>
      <c r="F85" s="14">
        <f t="shared" si="67"/>
        <v>99.999999999999986</v>
      </c>
      <c r="G85" s="14">
        <f t="shared" si="67"/>
        <v>100.00000000000001</v>
      </c>
      <c r="H85" s="14">
        <f t="shared" si="67"/>
        <v>100.00000000000001</v>
      </c>
      <c r="I85" s="14">
        <f t="shared" si="67"/>
        <v>99.999999999999972</v>
      </c>
      <c r="J85" s="38"/>
      <c r="K85" s="13"/>
      <c r="L85" s="13"/>
      <c r="M85" s="13"/>
      <c r="N85" s="13"/>
      <c r="O85" s="13"/>
      <c r="P85" s="13"/>
      <c r="Q85" s="13"/>
      <c r="R85" s="13"/>
      <c r="T85" s="22"/>
      <c r="AI85" s="19"/>
      <c r="AJ85" s="19"/>
      <c r="AO85" s="19"/>
      <c r="AP85" s="19"/>
      <c r="AQ85" s="19"/>
      <c r="AR85" s="19"/>
      <c r="AS85" s="19"/>
      <c r="AV85" s="19"/>
      <c r="AW85" s="19"/>
      <c r="AX85" s="19"/>
      <c r="AY85" s="19"/>
      <c r="AZ85" s="19"/>
      <c r="BA85" s="19"/>
      <c r="BB85" s="19"/>
      <c r="CJ85" s="5" t="s">
        <v>89</v>
      </c>
      <c r="CK85" s="43">
        <f t="shared" si="66"/>
        <v>1.0604880487523114</v>
      </c>
      <c r="CL85" s="43">
        <f t="shared" si="66"/>
        <v>-5.700593346751508</v>
      </c>
      <c r="CM85" s="43">
        <f t="shared" si="66"/>
        <v>-1.8532797927740996</v>
      </c>
      <c r="CN85" s="43">
        <f t="shared" si="66"/>
        <v>-3.5810167518541527</v>
      </c>
      <c r="CO85" s="43">
        <f t="shared" si="66"/>
        <v>-5.6184916389076562</v>
      </c>
      <c r="CP85" s="43">
        <f t="shared" si="66"/>
        <v>9.5703472536067142</v>
      </c>
      <c r="CQ85" s="43">
        <f t="shared" si="66"/>
        <v>6.4082080542626274</v>
      </c>
      <c r="CR85" s="43">
        <f t="shared" si="66"/>
        <v>5.9357698073838803</v>
      </c>
      <c r="CS85" s="5" t="s">
        <v>89</v>
      </c>
      <c r="CT85" s="43">
        <f t="shared" si="63"/>
        <v>-5.700593346751508</v>
      </c>
      <c r="CU85" s="43">
        <f t="shared" si="64"/>
        <v>9.5703472536067142</v>
      </c>
      <c r="CV85" s="5" t="s">
        <v>89</v>
      </c>
      <c r="CW85" s="43" t="s">
        <v>79</v>
      </c>
      <c r="CX85" s="2" t="s">
        <v>86</v>
      </c>
      <c r="CY85" s="5"/>
    </row>
    <row r="86" spans="1:103" x14ac:dyDescent="0.3">
      <c r="B86" s="14"/>
      <c r="C86" s="14"/>
      <c r="D86" s="14"/>
      <c r="E86" s="14"/>
      <c r="F86" s="14"/>
      <c r="G86" s="14"/>
      <c r="H86" s="14"/>
      <c r="I86" s="14"/>
      <c r="J86" s="38"/>
      <c r="K86" s="13"/>
      <c r="L86" s="13"/>
      <c r="M86" s="13"/>
      <c r="N86" s="13"/>
      <c r="O86" s="13"/>
      <c r="P86" s="13"/>
      <c r="Q86" s="13"/>
      <c r="R86" s="13"/>
      <c r="T86" s="22"/>
      <c r="AI86" s="19"/>
      <c r="AJ86" s="21"/>
      <c r="AO86" s="20"/>
      <c r="AP86" s="20"/>
      <c r="AQ86" s="20"/>
      <c r="AR86" s="20"/>
      <c r="AS86" s="20"/>
      <c r="AV86" s="20"/>
      <c r="AW86" s="20"/>
      <c r="AX86" s="20"/>
      <c r="AY86" s="20"/>
      <c r="AZ86" s="20"/>
      <c r="BA86" s="20"/>
      <c r="BB86" s="20"/>
      <c r="CS86" s="43"/>
    </row>
    <row r="87" spans="1:103" s="39" customFormat="1" x14ac:dyDescent="0.3">
      <c r="A87" s="54"/>
      <c r="B87" s="51"/>
      <c r="C87" s="51"/>
      <c r="D87" s="51"/>
      <c r="E87" s="46"/>
      <c r="F87" s="51"/>
      <c r="G87" s="51"/>
      <c r="H87" s="51"/>
      <c r="I87" s="37"/>
      <c r="J87" s="37"/>
      <c r="K87" s="52"/>
      <c r="L87" s="52"/>
      <c r="M87" s="52"/>
      <c r="N87" s="52"/>
      <c r="O87" s="37"/>
      <c r="P87" s="37"/>
      <c r="Q87" s="37"/>
      <c r="R87" s="37"/>
      <c r="S87" s="51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19"/>
      <c r="AJ87" s="21"/>
      <c r="AK87" s="22"/>
      <c r="AL87" s="22"/>
      <c r="AM87" s="22"/>
      <c r="AN87" s="22"/>
      <c r="AO87" s="20"/>
      <c r="AP87" s="20"/>
      <c r="AQ87" s="20"/>
      <c r="AR87" s="20"/>
      <c r="AS87" s="20"/>
      <c r="AV87" s="20"/>
      <c r="AW87" s="20"/>
      <c r="AX87" s="20"/>
      <c r="AY87" s="20"/>
      <c r="AZ87" s="20"/>
      <c r="BA87" s="20"/>
      <c r="BB87" s="20"/>
      <c r="CJ87" s="54"/>
      <c r="CK87" s="51"/>
      <c r="CL87" s="51"/>
      <c r="CM87" s="51"/>
      <c r="CN87" s="51"/>
      <c r="CO87" s="51"/>
      <c r="CP87" s="51"/>
      <c r="CQ87" s="51"/>
      <c r="CR87" s="37"/>
      <c r="CS87" s="57"/>
    </row>
    <row r="88" spans="1:103" s="39" customFormat="1" x14ac:dyDescent="0.3">
      <c r="A88" s="29" t="s">
        <v>33</v>
      </c>
      <c r="B88" s="10" t="s">
        <v>5</v>
      </c>
      <c r="C88" s="10" t="s">
        <v>6</v>
      </c>
      <c r="D88" s="10" t="s">
        <v>7</v>
      </c>
      <c r="E88" s="4" t="s">
        <v>8</v>
      </c>
      <c r="F88" s="10" t="s">
        <v>9</v>
      </c>
      <c r="G88" s="10" t="s">
        <v>10</v>
      </c>
      <c r="H88" s="10" t="s">
        <v>11</v>
      </c>
      <c r="I88" s="7" t="s">
        <v>13</v>
      </c>
      <c r="J88" s="37" t="s">
        <v>37</v>
      </c>
      <c r="K88" s="6" t="s">
        <v>38</v>
      </c>
      <c r="L88" s="6" t="s">
        <v>39</v>
      </c>
      <c r="M88" s="6"/>
      <c r="N88" s="6"/>
      <c r="O88" s="7" t="s">
        <v>40</v>
      </c>
      <c r="P88" s="7" t="s">
        <v>41</v>
      </c>
      <c r="Q88" s="7" t="s">
        <v>42</v>
      </c>
      <c r="R88" s="7" t="s">
        <v>43</v>
      </c>
      <c r="S88" s="58"/>
      <c r="T88" s="4" t="s">
        <v>4</v>
      </c>
      <c r="U88" s="25" t="s">
        <v>5</v>
      </c>
      <c r="V88" s="10" t="s">
        <v>15</v>
      </c>
      <c r="W88" s="25" t="s">
        <v>6</v>
      </c>
      <c r="X88" s="25" t="s">
        <v>7</v>
      </c>
      <c r="Y88" s="26" t="s">
        <v>8</v>
      </c>
      <c r="Z88" s="25" t="s">
        <v>9</v>
      </c>
      <c r="AA88" s="25" t="s">
        <v>10</v>
      </c>
      <c r="AB88" s="10" t="s">
        <v>16</v>
      </c>
      <c r="AC88" s="25" t="s">
        <v>11</v>
      </c>
      <c r="AD88" s="7" t="s">
        <v>12</v>
      </c>
      <c r="AE88" s="27" t="s">
        <v>13</v>
      </c>
      <c r="AF88" s="7" t="s">
        <v>17</v>
      </c>
      <c r="AG88" s="7" t="s">
        <v>14</v>
      </c>
      <c r="AH88" s="27" t="s">
        <v>50</v>
      </c>
      <c r="AI88" s="6" t="s">
        <v>49</v>
      </c>
      <c r="AJ88" s="6" t="s">
        <v>48</v>
      </c>
      <c r="AK88" s="7" t="s">
        <v>47</v>
      </c>
      <c r="AL88" s="7" t="s">
        <v>46</v>
      </c>
      <c r="AM88" s="7" t="s">
        <v>45</v>
      </c>
      <c r="AN88" s="7" t="s">
        <v>44</v>
      </c>
      <c r="AO88" s="7"/>
      <c r="AP88" s="33" t="s">
        <v>37</v>
      </c>
      <c r="AQ88" s="6" t="s">
        <v>38</v>
      </c>
      <c r="AR88" s="6" t="s">
        <v>39</v>
      </c>
      <c r="AS88" s="7" t="s">
        <v>40</v>
      </c>
      <c r="AT88" s="7" t="s">
        <v>41</v>
      </c>
      <c r="AU88" s="7" t="s">
        <v>42</v>
      </c>
      <c r="AV88" s="7" t="s">
        <v>43</v>
      </c>
      <c r="AW88" s="20"/>
      <c r="AX88" s="20"/>
      <c r="AY88" s="20"/>
      <c r="AZ88" s="20"/>
      <c r="BA88" s="20"/>
      <c r="BB88" s="20"/>
      <c r="CJ88" s="50"/>
      <c r="CK88" s="57"/>
      <c r="CL88" s="57"/>
      <c r="CM88" s="57"/>
      <c r="CN88" s="57"/>
      <c r="CO88" s="57"/>
      <c r="CP88" s="57"/>
      <c r="CQ88" s="57"/>
      <c r="CR88" s="57"/>
      <c r="CS88" s="57"/>
    </row>
    <row r="89" spans="1:103" s="39" customFormat="1" x14ac:dyDescent="0.3">
      <c r="A89" s="5" t="s">
        <v>0</v>
      </c>
      <c r="B89" s="3">
        <f t="shared" ref="B89" si="68">U89/86400</f>
        <v>9.9936827847569455E-3</v>
      </c>
      <c r="C89" s="3">
        <f t="shared" ref="C89" si="69">W89/86400</f>
        <v>9.2772309388888911E-3</v>
      </c>
      <c r="D89" s="3">
        <f t="shared" ref="D89" si="70">X89/86400</f>
        <v>9.7593984466898161E-3</v>
      </c>
      <c r="E89" s="3">
        <f t="shared" ref="E89" si="71">Y89/86400</f>
        <v>9.3899715306481491E-3</v>
      </c>
      <c r="F89" s="3">
        <f t="shared" ref="F89" si="72">Z89/86400</f>
        <v>1.0283518034629629E-2</v>
      </c>
      <c r="G89" s="3">
        <f t="shared" ref="G89" si="73">AA89/86400</f>
        <v>1.0411021103645834E-2</v>
      </c>
      <c r="H89" s="3">
        <f t="shared" ref="H89" si="74">AC89/86400</f>
        <v>9.5983088614699074E-3</v>
      </c>
      <c r="I89" s="3">
        <f t="shared" ref="I89" si="75">AE89/86400</f>
        <v>9.0439394286921295E-3</v>
      </c>
      <c r="J89" s="45">
        <f>AP89/86400</f>
        <v>9.719633891177663E-3</v>
      </c>
      <c r="K89" s="3">
        <f>AQ89/86400</f>
        <v>9.0439394286921295E-3</v>
      </c>
      <c r="L89" s="3">
        <f>AR89/86400</f>
        <v>1.0411021103645834E-2</v>
      </c>
      <c r="M89" s="3"/>
      <c r="N89" s="3"/>
      <c r="O89" s="13">
        <f>AS89</f>
        <v>4.9925826953667309</v>
      </c>
      <c r="P89" s="13">
        <f>AT89</f>
        <v>-6.9518509652801868</v>
      </c>
      <c r="Q89" s="13">
        <f>AU89</f>
        <v>7.1133050916221379</v>
      </c>
      <c r="R89" s="13">
        <f>AV89</f>
        <v>14.065156056902325</v>
      </c>
      <c r="S89" s="5" t="s">
        <v>0</v>
      </c>
      <c r="T89" s="22">
        <f>SUM(T2:T20)</f>
        <v>876.11828741699992</v>
      </c>
      <c r="U89" s="22">
        <f>SUM(U2:U20)</f>
        <v>863.45419260300014</v>
      </c>
      <c r="V89" s="22">
        <f t="shared" ref="V89:AG89" si="76">SUM(V2:V20)</f>
        <v>809.81716879399983</v>
      </c>
      <c r="W89" s="22">
        <f t="shared" si="76"/>
        <v>801.55275312000015</v>
      </c>
      <c r="X89" s="22">
        <f t="shared" si="76"/>
        <v>843.21202579400006</v>
      </c>
      <c r="Y89" s="22">
        <f t="shared" si="76"/>
        <v>811.29354024800011</v>
      </c>
      <c r="Z89" s="22">
        <f t="shared" si="76"/>
        <v>888.49595819199999</v>
      </c>
      <c r="AA89" s="22">
        <f t="shared" si="76"/>
        <v>899.51222335500006</v>
      </c>
      <c r="AB89" s="22">
        <f t="shared" si="76"/>
        <v>872.17113223000001</v>
      </c>
      <c r="AC89" s="22">
        <f>SUM(AC2:AC20)</f>
        <v>829.29388563099997</v>
      </c>
      <c r="AD89" s="22">
        <f t="shared" si="76"/>
        <v>827.33299914900022</v>
      </c>
      <c r="AE89" s="22">
        <f t="shared" si="76"/>
        <v>781.39636663900001</v>
      </c>
      <c r="AF89" s="22">
        <f t="shared" si="76"/>
        <v>833.70826757600003</v>
      </c>
      <c r="AG89" s="22">
        <f t="shared" si="76"/>
        <v>863.52051402999996</v>
      </c>
      <c r="AH89" s="32">
        <f>AVERAGE(T89:AG89)</f>
        <v>842.91995105557146</v>
      </c>
      <c r="AI89" s="17">
        <f>MIN(T89:AG89)</f>
        <v>781.39636663900001</v>
      </c>
      <c r="AJ89" s="17">
        <f>MAX(T89:AG89)</f>
        <v>899.51222335500006</v>
      </c>
      <c r="AK89" s="18">
        <f>STDEV(T89:AG89)/AH89*100</f>
        <v>4.1865915977652985</v>
      </c>
      <c r="AL89" s="18">
        <f>AI89/AH89*100-100</f>
        <v>-7.2988644223602392</v>
      </c>
      <c r="AM89" s="18">
        <f>AJ89/AH89*100-100</f>
        <v>6.7138370883924665</v>
      </c>
      <c r="AN89" s="18">
        <f>AM89-AL89</f>
        <v>14.012701510752706</v>
      </c>
      <c r="AO89" s="54" t="s">
        <v>0</v>
      </c>
      <c r="AP89" s="34">
        <f>AVERAGE(U89,W89:AA89,AC89,AE89)</f>
        <v>839.77636819775012</v>
      </c>
      <c r="AQ89" s="17">
        <f>MIN(U89,W89:AA89,AC89,AE89)</f>
        <v>781.39636663900001</v>
      </c>
      <c r="AR89" s="17">
        <f t="shared" ref="AR89" si="77">MAX(U89,W89:AA89,AC89,AE89)</f>
        <v>899.51222335500006</v>
      </c>
      <c r="AS89" s="18">
        <f>STDEV(U89,W89:AA89,AC89,AE89)/AP89*100</f>
        <v>4.9925826953667309</v>
      </c>
      <c r="AT89" s="18">
        <f>AQ89/AP89*100-100</f>
        <v>-6.9518509652801868</v>
      </c>
      <c r="AU89" s="18">
        <f>AR89/AP89*100-100</f>
        <v>7.1133050916221379</v>
      </c>
      <c r="AV89" s="18">
        <f>AU89-AT89</f>
        <v>14.065156056902325</v>
      </c>
      <c r="AW89" s="20"/>
      <c r="AX89" s="20"/>
      <c r="AY89" s="20"/>
      <c r="AZ89" s="20"/>
      <c r="BA89" s="20"/>
      <c r="BB89" s="20"/>
      <c r="CJ89" s="50"/>
      <c r="CK89" s="57"/>
      <c r="CL89" s="57"/>
      <c r="CM89" s="57"/>
      <c r="CN89" s="57"/>
      <c r="CO89" s="57"/>
      <c r="CP89" s="57"/>
      <c r="CQ89" s="57"/>
      <c r="CR89" s="57"/>
      <c r="CS89" s="57"/>
    </row>
    <row r="90" spans="1:103" s="39" customFormat="1" x14ac:dyDescent="0.3">
      <c r="A90" s="5" t="s">
        <v>3</v>
      </c>
      <c r="B90" s="3">
        <f t="shared" ref="B90:B93" si="78">U90/86400</f>
        <v>4.8685279667361114E-3</v>
      </c>
      <c r="C90" s="3">
        <f t="shared" ref="C90:C93" si="79">W90/86400</f>
        <v>3.7931151318518516E-3</v>
      </c>
      <c r="D90" s="3">
        <f t="shared" ref="D90:D93" si="80">X90/86400</f>
        <v>3.4388175023148154E-3</v>
      </c>
      <c r="E90" s="3">
        <f t="shared" ref="E90:E93" si="81">Y90/86400</f>
        <v>3.664014865196759E-3</v>
      </c>
      <c r="F90" s="3">
        <f t="shared" ref="F90:F93" si="82">Z90/86400</f>
        <v>4.9479465860416665E-3</v>
      </c>
      <c r="G90" s="3">
        <f t="shared" ref="G90:G93" si="83">AA90/86400</f>
        <v>5.0612213403935184E-3</v>
      </c>
      <c r="H90" s="3">
        <f t="shared" ref="H90:H93" si="84">AC90/86400</f>
        <v>5.0972479423842592E-3</v>
      </c>
      <c r="I90" s="3">
        <f t="shared" ref="I90:I93" si="85">AE90/86400</f>
        <v>3.6122525090277781E-3</v>
      </c>
      <c r="J90" s="45">
        <f>AP90/86400</f>
        <v>4.3103929804933459E-3</v>
      </c>
      <c r="K90" s="3">
        <f t="shared" ref="K90:K93" si="86">AQ90/86400</f>
        <v>3.4388175023148154E-3</v>
      </c>
      <c r="L90" s="3">
        <f t="shared" ref="L90:L93" si="87">AR90/86400</f>
        <v>5.0972479423842592E-3</v>
      </c>
      <c r="M90" s="3"/>
      <c r="N90" s="3"/>
      <c r="O90" s="13">
        <f t="shared" ref="O90:O93" si="88">AS90</f>
        <v>17.168028097142983</v>
      </c>
      <c r="P90" s="13">
        <f t="shared" ref="P90:P93" si="89">AT90</f>
        <v>-20.22032520289541</v>
      </c>
      <c r="Q90" s="13">
        <f t="shared" ref="Q90:Q93" si="90">AU90</f>
        <v>18.254831182488914</v>
      </c>
      <c r="R90" s="13">
        <f t="shared" ref="R90:R93" si="91">AV90</f>
        <v>38.475156385384324</v>
      </c>
      <c r="S90" s="5" t="s">
        <v>3</v>
      </c>
      <c r="T90" s="22">
        <f>T21</f>
        <v>465.68213151999998</v>
      </c>
      <c r="U90" s="22">
        <f>U21</f>
        <v>420.64081632600005</v>
      </c>
      <c r="V90" s="22">
        <f t="shared" ref="V90:AG90" si="92">V21</f>
        <v>278.71793650800004</v>
      </c>
      <c r="W90" s="22">
        <f t="shared" si="92"/>
        <v>327.725147392</v>
      </c>
      <c r="X90" s="22">
        <f t="shared" si="92"/>
        <v>297.11383220000005</v>
      </c>
      <c r="Y90" s="22">
        <f t="shared" si="92"/>
        <v>316.570884353</v>
      </c>
      <c r="Z90" s="22">
        <f t="shared" si="92"/>
        <v>427.50258503399999</v>
      </c>
      <c r="AA90" s="22">
        <f t="shared" si="92"/>
        <v>437.28952380999999</v>
      </c>
      <c r="AB90" s="22">
        <f t="shared" si="92"/>
        <v>410.24417233600002</v>
      </c>
      <c r="AC90" s="22">
        <f t="shared" si="92"/>
        <v>440.40222222199998</v>
      </c>
      <c r="AD90" s="22">
        <f t="shared" si="92"/>
        <v>416.97471655300001</v>
      </c>
      <c r="AE90" s="22">
        <f t="shared" si="92"/>
        <v>312.09861678000004</v>
      </c>
      <c r="AF90" s="22">
        <f t="shared" si="92"/>
        <v>430.77201814</v>
      </c>
      <c r="AG90" s="22">
        <f t="shared" si="92"/>
        <v>441.70192743699999</v>
      </c>
      <c r="AH90" s="32">
        <f t="shared" ref="AH90:AH93" si="93">AVERAGE(T90:AG90)</f>
        <v>387.38832361507139</v>
      </c>
      <c r="AI90" s="17">
        <f t="shared" ref="AI90:AI93" si="94">MIN(T90:AG90)</f>
        <v>278.71793650800004</v>
      </c>
      <c r="AJ90" s="17">
        <f t="shared" ref="AJ90:AJ93" si="95">MAX(T90:AG90)</f>
        <v>465.68213151999998</v>
      </c>
      <c r="AK90" s="18">
        <f t="shared" ref="AK90:AK93" si="96">STDEV(T90:AG90)/AH90*100</f>
        <v>16.725842215319371</v>
      </c>
      <c r="AL90" s="18">
        <f t="shared" ref="AL90:AL93" si="97">AI90/AH90*100-100</f>
        <v>-28.052055387981113</v>
      </c>
      <c r="AM90" s="18">
        <f t="shared" ref="AM90:AM93" si="98">AJ90/AH90*100-100</f>
        <v>20.210678312216061</v>
      </c>
      <c r="AN90" s="18">
        <f t="shared" ref="AN90:AN93" si="99">AM90-AL90</f>
        <v>48.262733700197174</v>
      </c>
      <c r="AO90" s="54" t="s">
        <v>3</v>
      </c>
      <c r="AP90" s="34">
        <f t="shared" ref="AP90:AP91" si="100">AVERAGE(U90,W90:AA90,AC90,AE90)</f>
        <v>372.41795351462508</v>
      </c>
      <c r="AQ90" s="17">
        <f t="shared" ref="AQ90:AQ91" si="101">MIN(U90,W90:AA90,AC90,AE90)</f>
        <v>297.11383220000005</v>
      </c>
      <c r="AR90" s="17">
        <f t="shared" ref="AR90:AR91" si="102">MAX(U90,W90:AA90,AC90,AE90)</f>
        <v>440.40222222199998</v>
      </c>
      <c r="AS90" s="18">
        <f t="shared" ref="AS90:AS91" si="103">STDEV(U90,W90:AA90,AC90,AE90)/AP90*100</f>
        <v>17.168028097142983</v>
      </c>
      <c r="AT90" s="18">
        <f>AQ90/AP90*100-100</f>
        <v>-20.22032520289541</v>
      </c>
      <c r="AU90" s="18">
        <f>AR90/AP90*100-100</f>
        <v>18.254831182488914</v>
      </c>
      <c r="AV90" s="18">
        <f>AU90-AT90</f>
        <v>38.475156385384324</v>
      </c>
      <c r="AW90" s="20"/>
      <c r="AX90" s="20"/>
      <c r="AY90" s="20"/>
      <c r="AZ90" s="20"/>
      <c r="BA90" s="20"/>
      <c r="BB90" s="20"/>
      <c r="CJ90" s="50"/>
      <c r="CK90" s="57"/>
      <c r="CL90" s="57"/>
      <c r="CM90" s="57"/>
      <c r="CN90" s="57"/>
      <c r="CO90" s="57"/>
      <c r="CP90" s="57"/>
      <c r="CQ90" s="57"/>
      <c r="CR90" s="57"/>
      <c r="CS90" s="57"/>
    </row>
    <row r="91" spans="1:103" s="39" customFormat="1" x14ac:dyDescent="0.3">
      <c r="A91" s="5" t="s">
        <v>1</v>
      </c>
      <c r="B91" s="3">
        <f t="shared" si="78"/>
        <v>8.9386442848726835E-3</v>
      </c>
      <c r="C91" s="3">
        <f t="shared" si="79"/>
        <v>8.9800382653125004E-3</v>
      </c>
      <c r="D91" s="3">
        <f t="shared" si="80"/>
        <v>8.6359909087037039E-3</v>
      </c>
      <c r="E91" s="3">
        <f t="shared" si="81"/>
        <v>8.8059586797569443E-3</v>
      </c>
      <c r="F91" s="3">
        <f t="shared" si="82"/>
        <v>1.0537366675081018E-2</v>
      </c>
      <c r="G91" s="3">
        <f t="shared" si="83"/>
        <v>9.6974410929398132E-3</v>
      </c>
      <c r="H91" s="3">
        <f t="shared" si="84"/>
        <v>9.3201199924305561E-3</v>
      </c>
      <c r="I91" s="3">
        <f t="shared" si="85"/>
        <v>8.1641466154398143E-3</v>
      </c>
      <c r="J91" s="45">
        <f t="shared" ref="J91:J93" si="104">AP91/86400</f>
        <v>9.1349633143171308E-3</v>
      </c>
      <c r="K91" s="3">
        <f t="shared" si="86"/>
        <v>8.1641466154398143E-3</v>
      </c>
      <c r="L91" s="3">
        <f t="shared" si="87"/>
        <v>1.0537366675081018E-2</v>
      </c>
      <c r="M91" s="3"/>
      <c r="N91" s="3"/>
      <c r="O91" s="13">
        <f t="shared" si="88"/>
        <v>7.9368309380739657</v>
      </c>
      <c r="P91" s="13">
        <f t="shared" si="89"/>
        <v>-10.627483280154664</v>
      </c>
      <c r="Q91" s="13">
        <f t="shared" si="90"/>
        <v>15.352041519049294</v>
      </c>
      <c r="R91" s="13">
        <f t="shared" si="91"/>
        <v>25.979524799203958</v>
      </c>
      <c r="S91" s="5" t="s">
        <v>1</v>
      </c>
      <c r="T91" s="22">
        <f>SUM(T22:T33)</f>
        <v>803.41512471700003</v>
      </c>
      <c r="U91" s="22">
        <f>SUM(U22:U33)</f>
        <v>772.29886621299988</v>
      </c>
      <c r="V91" s="22">
        <f t="shared" ref="V91:AG91" si="105">SUM(V22:V33)</f>
        <v>773.20562358200004</v>
      </c>
      <c r="W91" s="22">
        <f t="shared" si="105"/>
        <v>775.87530612299997</v>
      </c>
      <c r="X91" s="22">
        <f t="shared" si="105"/>
        <v>746.14961451199997</v>
      </c>
      <c r="Y91" s="22">
        <f t="shared" si="105"/>
        <v>760.83482993100006</v>
      </c>
      <c r="Z91" s="22">
        <f t="shared" si="105"/>
        <v>910.42848072699996</v>
      </c>
      <c r="AA91" s="22">
        <f t="shared" si="105"/>
        <v>837.85891042999992</v>
      </c>
      <c r="AB91" s="22">
        <f t="shared" si="105"/>
        <v>854.18773242700001</v>
      </c>
      <c r="AC91" s="22">
        <f t="shared" si="105"/>
        <v>805.258367346</v>
      </c>
      <c r="AD91" s="22">
        <f t="shared" si="105"/>
        <v>776.71129251599996</v>
      </c>
      <c r="AE91" s="22">
        <f t="shared" si="105"/>
        <v>705.38226757400002</v>
      </c>
      <c r="AF91" s="22">
        <f t="shared" si="105"/>
        <v>782.81151927500002</v>
      </c>
      <c r="AG91" s="22">
        <f t="shared" si="105"/>
        <v>802.11269841100011</v>
      </c>
      <c r="AH91" s="32">
        <f t="shared" si="93"/>
        <v>793.32361669885711</v>
      </c>
      <c r="AI91" s="17">
        <f t="shared" si="94"/>
        <v>705.38226757400002</v>
      </c>
      <c r="AJ91" s="17">
        <f t="shared" si="95"/>
        <v>910.42848072699996</v>
      </c>
      <c r="AK91" s="18">
        <f t="shared" si="96"/>
        <v>6.2807617593097262</v>
      </c>
      <c r="AL91" s="18">
        <f t="shared" si="97"/>
        <v>-11.085179777049206</v>
      </c>
      <c r="AM91" s="18">
        <f t="shared" si="98"/>
        <v>14.76129810876354</v>
      </c>
      <c r="AN91" s="18">
        <f t="shared" si="99"/>
        <v>25.846477885812746</v>
      </c>
      <c r="AO91" s="54" t="s">
        <v>1</v>
      </c>
      <c r="AP91" s="34">
        <f t="shared" si="100"/>
        <v>789.26083035700003</v>
      </c>
      <c r="AQ91" s="17">
        <f t="shared" si="101"/>
        <v>705.38226757400002</v>
      </c>
      <c r="AR91" s="17">
        <f t="shared" si="102"/>
        <v>910.42848072699996</v>
      </c>
      <c r="AS91" s="18">
        <f t="shared" si="103"/>
        <v>7.9368309380739657</v>
      </c>
      <c r="AT91" s="18">
        <f>AQ91/AP91*100-100</f>
        <v>-10.627483280154664</v>
      </c>
      <c r="AU91" s="18">
        <f>AR91/AP91*100-100</f>
        <v>15.352041519049294</v>
      </c>
      <c r="AV91" s="18">
        <f>AU91-AT91</f>
        <v>25.979524799203958</v>
      </c>
      <c r="AW91" s="20"/>
      <c r="AX91" s="20"/>
      <c r="AY91" s="20"/>
      <c r="AZ91" s="20"/>
      <c r="BA91" s="20"/>
      <c r="BB91" s="20"/>
      <c r="CJ91" s="50"/>
      <c r="CK91" s="57"/>
      <c r="CL91" s="57"/>
      <c r="CM91" s="57"/>
      <c r="CN91" s="57"/>
      <c r="CO91" s="57"/>
      <c r="CP91" s="57"/>
      <c r="CQ91" s="57"/>
      <c r="CR91" s="57"/>
      <c r="CS91" s="57"/>
    </row>
    <row r="92" spans="1:103" s="39" customFormat="1" x14ac:dyDescent="0.3">
      <c r="A92" s="5" t="s">
        <v>2</v>
      </c>
      <c r="B92" s="3">
        <f t="shared" si="78"/>
        <v>1.2197190728136572E-2</v>
      </c>
      <c r="C92" s="3">
        <f t="shared" si="79"/>
        <v>1.2909768675983797E-2</v>
      </c>
      <c r="D92" s="3">
        <f t="shared" si="80"/>
        <v>1.2510521122025465E-2</v>
      </c>
      <c r="E92" s="3">
        <f t="shared" si="81"/>
        <v>1.1759028302662037E-2</v>
      </c>
      <c r="F92" s="3">
        <f t="shared" si="82"/>
        <v>1.3260451572592591E-2</v>
      </c>
      <c r="G92" s="3">
        <f t="shared" si="83"/>
        <v>1.2733235964143519E-2</v>
      </c>
      <c r="H92" s="3">
        <f t="shared" si="84"/>
        <v>1.3416219975636573E-2</v>
      </c>
      <c r="I92" s="3">
        <f t="shared" si="85"/>
        <v>1.0856036365162037E-2</v>
      </c>
      <c r="J92" s="45">
        <f t="shared" si="104"/>
        <v>1.2455306588292823E-2</v>
      </c>
      <c r="K92" s="3">
        <f t="shared" si="86"/>
        <v>1.0856036365162037E-2</v>
      </c>
      <c r="L92" s="3">
        <f t="shared" si="87"/>
        <v>1.3416219975636573E-2</v>
      </c>
      <c r="M92" s="3"/>
      <c r="N92" s="3"/>
      <c r="O92" s="13">
        <f t="shared" si="88"/>
        <v>6.7634301689028673</v>
      </c>
      <c r="P92" s="13">
        <f t="shared" si="89"/>
        <v>-12.840071111810275</v>
      </c>
      <c r="Q92" s="13">
        <f t="shared" si="90"/>
        <v>7.7148914844612904</v>
      </c>
      <c r="R92" s="13">
        <f t="shared" si="91"/>
        <v>20.554962596271565</v>
      </c>
      <c r="S92" s="5" t="s">
        <v>2</v>
      </c>
      <c r="T92" s="22">
        <f>SUM(T34:T41)</f>
        <v>1044.7699546499998</v>
      </c>
      <c r="U92" s="22">
        <f>SUM(U34:U41)</f>
        <v>1053.8372789109999</v>
      </c>
      <c r="V92" s="22">
        <f t="shared" ref="V92:AG92" si="106">SUM(V34:V41)</f>
        <v>1040.4118140579999</v>
      </c>
      <c r="W92" s="22">
        <f t="shared" si="106"/>
        <v>1115.404013605</v>
      </c>
      <c r="X92" s="22">
        <f t="shared" si="106"/>
        <v>1080.9090249430001</v>
      </c>
      <c r="Y92" s="22">
        <f t="shared" si="106"/>
        <v>1015.98004535</v>
      </c>
      <c r="Z92" s="22">
        <f t="shared" si="106"/>
        <v>1145.7030158719999</v>
      </c>
      <c r="AA92" s="22">
        <f t="shared" si="106"/>
        <v>1100.1515873020001</v>
      </c>
      <c r="AB92" s="22">
        <f t="shared" si="106"/>
        <v>1123.6694784589999</v>
      </c>
      <c r="AC92" s="22">
        <f t="shared" si="106"/>
        <v>1159.1614058949999</v>
      </c>
      <c r="AD92" s="22">
        <f t="shared" si="106"/>
        <v>1161.489433108</v>
      </c>
      <c r="AE92" s="22">
        <f t="shared" si="106"/>
        <v>937.96154194999997</v>
      </c>
      <c r="AF92" s="22">
        <f t="shared" si="106"/>
        <v>1083.2411564630002</v>
      </c>
      <c r="AG92" s="22">
        <f t="shared" si="106"/>
        <v>1167.581496599</v>
      </c>
      <c r="AH92" s="32">
        <f t="shared" si="93"/>
        <v>1087.8765176546428</v>
      </c>
      <c r="AI92" s="17">
        <f t="shared" si="94"/>
        <v>937.96154194999997</v>
      </c>
      <c r="AJ92" s="17">
        <f t="shared" si="95"/>
        <v>1167.581496599</v>
      </c>
      <c r="AK92" s="18">
        <f t="shared" si="96"/>
        <v>5.9991059212862883</v>
      </c>
      <c r="AL92" s="18">
        <f t="shared" si="97"/>
        <v>-13.780513989569798</v>
      </c>
      <c r="AM92" s="18">
        <f t="shared" si="98"/>
        <v>7.3266568080900782</v>
      </c>
      <c r="AN92" s="18">
        <f t="shared" si="99"/>
        <v>21.107170797659876</v>
      </c>
      <c r="AO92" s="54" t="s">
        <v>2</v>
      </c>
      <c r="AP92" s="34">
        <f t="shared" ref="AP92" si="107">AVERAGE(U92,W92:AA92,AC92,AE92)</f>
        <v>1076.1384892285</v>
      </c>
      <c r="AQ92" s="17">
        <f t="shared" ref="AQ92" si="108">MIN(U92,W92:AA92,AC92,AE92)</f>
        <v>937.96154194999997</v>
      </c>
      <c r="AR92" s="17">
        <f t="shared" ref="AR92" si="109">MAX(U92,W92:AA92,AC92,AE92)</f>
        <v>1159.1614058949999</v>
      </c>
      <c r="AS92" s="18">
        <f t="shared" ref="AS92" si="110">STDEV(U92,W92:AA92,AC92,AE92)/AP92*100</f>
        <v>6.7634301689028673</v>
      </c>
      <c r="AT92" s="18">
        <f>AQ92/AP92*100-100</f>
        <v>-12.840071111810275</v>
      </c>
      <c r="AU92" s="18">
        <f>AR92/AP92*100-100</f>
        <v>7.7148914844612904</v>
      </c>
      <c r="AV92" s="18">
        <f>AU92-AT92</f>
        <v>20.554962596271565</v>
      </c>
      <c r="AW92" s="20"/>
      <c r="AX92" s="20"/>
      <c r="AY92" s="20"/>
      <c r="AZ92" s="20"/>
      <c r="BA92" s="20"/>
      <c r="BB92" s="20"/>
      <c r="CJ92" s="50"/>
      <c r="CK92" s="57"/>
      <c r="CL92" s="57"/>
      <c r="CM92" s="57"/>
      <c r="CN92" s="57"/>
      <c r="CO92" s="57"/>
      <c r="CP92" s="57"/>
      <c r="CQ92" s="57"/>
      <c r="CR92" s="57"/>
      <c r="CS92" s="57"/>
    </row>
    <row r="93" spans="1:103" s="39" customFormat="1" x14ac:dyDescent="0.3">
      <c r="A93" s="5"/>
      <c r="B93" s="3">
        <f t="shared" si="78"/>
        <v>3.5998045764502315E-2</v>
      </c>
      <c r="C93" s="3">
        <f t="shared" si="79"/>
        <v>3.4960153012037039E-2</v>
      </c>
      <c r="D93" s="3">
        <f t="shared" si="80"/>
        <v>3.43447279797338E-2</v>
      </c>
      <c r="E93" s="3">
        <f t="shared" si="81"/>
        <v>3.3618973378263889E-2</v>
      </c>
      <c r="F93" s="3">
        <f t="shared" si="82"/>
        <v>3.9029282868344908E-2</v>
      </c>
      <c r="G93" s="3">
        <f t="shared" si="83"/>
        <v>3.7902919501122685E-2</v>
      </c>
      <c r="H93" s="3">
        <f t="shared" si="84"/>
        <v>3.743189677192129E-2</v>
      </c>
      <c r="I93" s="3">
        <f t="shared" si="85"/>
        <v>3.1676374918321759E-2</v>
      </c>
      <c r="J93" s="45">
        <f t="shared" si="104"/>
        <v>3.5620296774280961E-2</v>
      </c>
      <c r="K93" s="3">
        <f t="shared" si="86"/>
        <v>3.1676374918321759E-2</v>
      </c>
      <c r="L93" s="3">
        <f t="shared" si="87"/>
        <v>3.9029282868344908E-2</v>
      </c>
      <c r="M93" s="3"/>
      <c r="N93" s="3"/>
      <c r="O93" s="13">
        <f t="shared" si="88"/>
        <v>6.8667411293251384</v>
      </c>
      <c r="P93" s="13">
        <f t="shared" si="89"/>
        <v>-11.072119586625234</v>
      </c>
      <c r="Q93" s="13">
        <f t="shared" si="90"/>
        <v>9.570347253606684</v>
      </c>
      <c r="R93" s="13">
        <f t="shared" si="91"/>
        <v>20.642466840231918</v>
      </c>
      <c r="S93" s="53"/>
      <c r="T93" s="22">
        <f>SUM(T89:T92)</f>
        <v>3189.9854983039995</v>
      </c>
      <c r="U93" s="22">
        <f>SUM(U89:U92)</f>
        <v>3110.231154053</v>
      </c>
      <c r="V93" s="22">
        <f t="shared" ref="V93:AG93" si="111">SUM(V89:V92)</f>
        <v>2902.1525429419999</v>
      </c>
      <c r="W93" s="22">
        <f t="shared" si="111"/>
        <v>3020.5572202399999</v>
      </c>
      <c r="X93" s="22">
        <f t="shared" si="111"/>
        <v>2967.3844974490003</v>
      </c>
      <c r="Y93" s="22">
        <f t="shared" si="111"/>
        <v>2904.6792998820001</v>
      </c>
      <c r="Z93" s="22">
        <f t="shared" si="111"/>
        <v>3372.130039825</v>
      </c>
      <c r="AA93" s="22">
        <f t="shared" si="111"/>
        <v>3274.8122448969998</v>
      </c>
      <c r="AB93" s="22">
        <f t="shared" si="111"/>
        <v>3260.2725154519999</v>
      </c>
      <c r="AC93" s="22">
        <f t="shared" si="111"/>
        <v>3234.1158810939996</v>
      </c>
      <c r="AD93" s="22">
        <f t="shared" si="111"/>
        <v>3182.5084413260001</v>
      </c>
      <c r="AE93" s="22">
        <f t="shared" si="111"/>
        <v>2736.838792943</v>
      </c>
      <c r="AF93" s="22">
        <f t="shared" si="111"/>
        <v>3130.5329614540001</v>
      </c>
      <c r="AG93" s="22">
        <f t="shared" si="111"/>
        <v>3274.9166364769999</v>
      </c>
      <c r="AH93" s="32">
        <f t="shared" si="93"/>
        <v>3111.508409024143</v>
      </c>
      <c r="AI93" s="17">
        <f t="shared" si="94"/>
        <v>2736.838792943</v>
      </c>
      <c r="AJ93" s="17">
        <f t="shared" si="95"/>
        <v>3372.130039825</v>
      </c>
      <c r="AK93" s="18">
        <f t="shared" si="96"/>
        <v>5.8181857122838867</v>
      </c>
      <c r="AL93" s="18">
        <f t="shared" si="97"/>
        <v>-12.041414221941636</v>
      </c>
      <c r="AM93" s="18">
        <f t="shared" si="98"/>
        <v>8.376054200753245</v>
      </c>
      <c r="AN93" s="18">
        <f t="shared" si="99"/>
        <v>20.417468422694881</v>
      </c>
      <c r="AO93" s="20"/>
      <c r="AP93" s="34">
        <f t="shared" ref="AP93" si="112">AVERAGE(U93,W93:AA93,AC93,AE93)</f>
        <v>3077.5936412978749</v>
      </c>
      <c r="AQ93" s="17">
        <f t="shared" ref="AQ93" si="113">MIN(U93,W93:AA93,AC93,AE93)</f>
        <v>2736.838792943</v>
      </c>
      <c r="AR93" s="17">
        <f t="shared" ref="AR93" si="114">MAX(U93,W93:AA93,AC93,AE93)</f>
        <v>3372.130039825</v>
      </c>
      <c r="AS93" s="18">
        <f t="shared" ref="AS93" si="115">STDEV(U93,W93:AA93,AC93,AE93)/AP93*100</f>
        <v>6.8667411293251384</v>
      </c>
      <c r="AT93" s="18">
        <f>AQ93/AP93*100-100</f>
        <v>-11.072119586625234</v>
      </c>
      <c r="AU93" s="18">
        <f>AR93/AP93*100-100</f>
        <v>9.570347253606684</v>
      </c>
      <c r="AV93" s="18">
        <f>AU93-AT93</f>
        <v>20.642466840231918</v>
      </c>
      <c r="AW93" s="20"/>
      <c r="AX93" s="20"/>
      <c r="AY93" s="20"/>
      <c r="AZ93" s="20"/>
      <c r="BA93" s="20"/>
      <c r="BB93" s="20"/>
      <c r="CJ93" s="50"/>
      <c r="CK93" s="57"/>
      <c r="CL93" s="57"/>
      <c r="CM93" s="57"/>
      <c r="CN93" s="57"/>
      <c r="CO93" s="57"/>
      <c r="CP93" s="57"/>
      <c r="CQ93" s="57"/>
      <c r="CR93" s="57"/>
      <c r="CS93" s="57"/>
    </row>
    <row r="94" spans="1:103" s="39" customFormat="1" x14ac:dyDescent="0.3">
      <c r="A94" s="5"/>
      <c r="B94" s="51"/>
      <c r="C94" s="51"/>
      <c r="D94" s="51"/>
      <c r="E94" s="46"/>
      <c r="F94" s="51"/>
      <c r="G94" s="51"/>
      <c r="H94" s="51"/>
      <c r="I94" s="37"/>
      <c r="J94" s="37"/>
      <c r="K94" s="52"/>
      <c r="L94" s="52"/>
      <c r="M94" s="52"/>
      <c r="N94" s="52"/>
      <c r="O94" s="37"/>
      <c r="P94" s="37"/>
      <c r="Q94" s="37"/>
      <c r="R94" s="37"/>
      <c r="S94" s="51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19"/>
      <c r="AJ94" s="21"/>
      <c r="AK94" s="22"/>
      <c r="AL94" s="22"/>
      <c r="AM94" s="22"/>
      <c r="AN94" s="22"/>
      <c r="AO94" s="20"/>
      <c r="AP94" s="20"/>
      <c r="AQ94" s="20"/>
      <c r="AR94" s="20"/>
      <c r="AS94" s="20"/>
      <c r="AV94" s="20"/>
      <c r="AW94" s="20"/>
      <c r="AX94" s="20"/>
      <c r="AY94" s="20"/>
      <c r="AZ94" s="20"/>
      <c r="BA94" s="20"/>
      <c r="BB94" s="20"/>
      <c r="CJ94" s="50"/>
      <c r="CK94" s="57"/>
      <c r="CL94" s="57"/>
      <c r="CM94" s="57"/>
      <c r="CN94" s="57"/>
      <c r="CO94" s="57"/>
      <c r="CP94" s="57"/>
      <c r="CQ94" s="57"/>
      <c r="CR94" s="57"/>
      <c r="CS94" s="57"/>
    </row>
    <row r="95" spans="1:103" s="39" customFormat="1" ht="15" thickBot="1" x14ac:dyDescent="0.35">
      <c r="A95" s="29" t="s">
        <v>34</v>
      </c>
      <c r="B95" s="10" t="s">
        <v>5</v>
      </c>
      <c r="C95" s="10" t="s">
        <v>6</v>
      </c>
      <c r="D95" s="10" t="s">
        <v>7</v>
      </c>
      <c r="E95" s="4" t="s">
        <v>8</v>
      </c>
      <c r="F95" s="10" t="s">
        <v>9</v>
      </c>
      <c r="G95" s="10" t="s">
        <v>10</v>
      </c>
      <c r="H95" s="10" t="s">
        <v>11</v>
      </c>
      <c r="I95" s="7" t="s">
        <v>13</v>
      </c>
      <c r="J95" s="37" t="s">
        <v>25</v>
      </c>
      <c r="K95" s="6" t="s">
        <v>26</v>
      </c>
      <c r="L95" s="6" t="s">
        <v>27</v>
      </c>
      <c r="M95" s="6"/>
      <c r="N95" s="6"/>
      <c r="O95" s="7" t="s">
        <v>28</v>
      </c>
      <c r="P95" s="7" t="s">
        <v>29</v>
      </c>
      <c r="Q95" s="7" t="s">
        <v>30</v>
      </c>
      <c r="R95" s="7" t="s">
        <v>31</v>
      </c>
      <c r="S95" s="56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1"/>
      <c r="AJ95" s="21"/>
      <c r="AK95" s="22"/>
      <c r="AL95" s="22"/>
      <c r="AM95" s="22"/>
      <c r="AN95" s="22"/>
      <c r="AO95" s="20"/>
      <c r="AP95" s="20"/>
      <c r="AQ95" s="20"/>
      <c r="AR95" s="20"/>
      <c r="AS95" s="20"/>
      <c r="AV95" s="20"/>
      <c r="AW95" s="20"/>
      <c r="AX95" s="20"/>
      <c r="AY95" s="20"/>
      <c r="AZ95" s="20"/>
      <c r="BA95" s="20"/>
      <c r="BB95" s="20"/>
      <c r="CJ95" s="50"/>
      <c r="CK95" s="57"/>
      <c r="CL95" s="57"/>
      <c r="CM95" s="57"/>
      <c r="CN95" s="57"/>
      <c r="CO95" s="57"/>
      <c r="CP95" s="57"/>
      <c r="CQ95" s="57"/>
      <c r="CR95" s="57"/>
      <c r="CS95" s="57"/>
    </row>
    <row r="96" spans="1:103" s="39" customFormat="1" ht="15" thickBot="1" x14ac:dyDescent="0.35">
      <c r="A96" s="5" t="s">
        <v>0</v>
      </c>
      <c r="B96" s="13">
        <f>SUM(B45:B63)</f>
        <v>27.761736984655204</v>
      </c>
      <c r="C96" s="13">
        <f t="shared" ref="C96:I96" si="116">SUM(C45:C63)</f>
        <v>26.53658562562546</v>
      </c>
      <c r="D96" s="13">
        <f t="shared" si="116"/>
        <v>28.416001583849088</v>
      </c>
      <c r="E96" s="13">
        <f t="shared" si="116"/>
        <v>27.93057189759152</v>
      </c>
      <c r="F96" s="13">
        <f t="shared" si="116"/>
        <v>26.348211596196606</v>
      </c>
      <c r="G96" s="13">
        <f t="shared" si="116"/>
        <v>27.467596799073647</v>
      </c>
      <c r="H96" s="66">
        <f>SUM(H45:H63)</f>
        <v>25.642058482780026</v>
      </c>
      <c r="I96" s="66">
        <f t="shared" si="116"/>
        <v>28.551055643242417</v>
      </c>
      <c r="J96" s="48">
        <f t="shared" ref="J96" si="117">AVERAGE(B96,C96:G96,H96,I96)</f>
        <v>27.331727326626744</v>
      </c>
      <c r="K96" s="16">
        <f t="shared" ref="K96" si="118">MIN(B96,C96:G96,H96,I96)</f>
        <v>25.642058482780026</v>
      </c>
      <c r="L96" s="16">
        <f t="shared" ref="L96" si="119">MAX(B96,C96:G96,H96,I96)</f>
        <v>28.551055643242417</v>
      </c>
      <c r="M96" s="16"/>
      <c r="N96" s="16"/>
      <c r="O96" s="31">
        <f t="shared" ref="O96" si="120">STDEV(B96,C96:G96,H96,I96)</f>
        <v>1.047372915361618</v>
      </c>
      <c r="P96" s="31">
        <f>K96-J96</f>
        <v>-1.689668843846718</v>
      </c>
      <c r="Q96" s="31">
        <f>L96-J96</f>
        <v>1.2193283166156732</v>
      </c>
      <c r="R96" s="31">
        <f>Q96-P96</f>
        <v>2.9089971604623912</v>
      </c>
      <c r="S96" s="5" t="s">
        <v>0</v>
      </c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1"/>
      <c r="AJ96" s="21"/>
      <c r="AK96" s="22"/>
      <c r="AL96" s="22"/>
      <c r="AM96" s="22"/>
      <c r="AN96" s="22"/>
      <c r="AO96" s="20"/>
      <c r="AP96" s="20"/>
      <c r="AQ96" s="20"/>
      <c r="AR96" s="20"/>
      <c r="AS96" s="20"/>
      <c r="AV96" s="20"/>
      <c r="AW96" s="20"/>
      <c r="AX96" s="20"/>
      <c r="AY96" s="20"/>
      <c r="AZ96" s="20"/>
      <c r="BA96" s="20"/>
      <c r="BB96" s="20"/>
      <c r="CJ96" s="50"/>
      <c r="CK96" s="57"/>
      <c r="CL96" s="57"/>
      <c r="CM96" s="57"/>
      <c r="CN96" s="57"/>
      <c r="CO96" s="57"/>
      <c r="CP96" s="57"/>
      <c r="CQ96" s="57"/>
      <c r="CR96" s="57"/>
      <c r="CS96" s="57"/>
    </row>
    <row r="97" spans="1:97" s="39" customFormat="1" ht="15" thickBot="1" x14ac:dyDescent="0.35">
      <c r="A97" s="5" t="s">
        <v>3</v>
      </c>
      <c r="B97" s="66">
        <f>B64</f>
        <v>13.524422960584623</v>
      </c>
      <c r="C97" s="13">
        <f t="shared" ref="C97:I97" si="121">C64</f>
        <v>10.84982417138121</v>
      </c>
      <c r="D97" s="66">
        <f t="shared" si="121"/>
        <v>10.012650280252618</v>
      </c>
      <c r="E97" s="13">
        <f t="shared" si="121"/>
        <v>10.898651853437327</v>
      </c>
      <c r="F97" s="13">
        <f t="shared" si="121"/>
        <v>12.67752370119705</v>
      </c>
      <c r="G97" s="13">
        <f t="shared" si="121"/>
        <v>13.353117403643816</v>
      </c>
      <c r="H97" s="66">
        <f t="shared" si="121"/>
        <v>13.617391534932437</v>
      </c>
      <c r="I97" s="13">
        <f t="shared" si="121"/>
        <v>11.403617106888184</v>
      </c>
      <c r="J97" s="48">
        <f t="shared" ref="J97:J99" si="122">AVERAGE(B97,C97:G97,H97,I97)</f>
        <v>12.042149876539657</v>
      </c>
      <c r="K97" s="16">
        <f t="shared" ref="K97:K99" si="123">MIN(B97,C97:G97,H97,I97)</f>
        <v>10.012650280252618</v>
      </c>
      <c r="L97" s="16">
        <f t="shared" ref="L97:L99" si="124">MAX(B97,C97:G97,H97,I97)</f>
        <v>13.617391534932437</v>
      </c>
      <c r="M97" s="16"/>
      <c r="N97" s="16"/>
      <c r="O97" s="31">
        <f t="shared" ref="O97:O99" si="125">STDEV(B97,C97:G97,H97,I97)</f>
        <v>1.4170732694773285</v>
      </c>
      <c r="P97" s="31">
        <f t="shared" ref="P97:P99" si="126">K97-J97</f>
        <v>-2.0294995962870388</v>
      </c>
      <c r="Q97" s="31">
        <f t="shared" ref="Q97:Q99" si="127">L97-J97</f>
        <v>1.5752416583927804</v>
      </c>
      <c r="R97" s="31">
        <f>Q97-P97</f>
        <v>3.6047412546798192</v>
      </c>
      <c r="S97" s="5" t="s">
        <v>3</v>
      </c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55"/>
      <c r="AJ97" s="55"/>
      <c r="AK97" s="22"/>
      <c r="AL97" s="22"/>
      <c r="AM97" s="22"/>
      <c r="AN97" s="22"/>
      <c r="CJ97" s="50"/>
      <c r="CK97" s="57"/>
      <c r="CL97" s="57"/>
      <c r="CM97" s="57"/>
      <c r="CN97" s="57"/>
      <c r="CO97" s="57"/>
      <c r="CP97" s="57"/>
      <c r="CQ97" s="57"/>
      <c r="CR97" s="57"/>
      <c r="CS97" s="57"/>
    </row>
    <row r="98" spans="1:97" s="39" customFormat="1" ht="15" thickBot="1" x14ac:dyDescent="0.35">
      <c r="A98" s="5" t="s">
        <v>1</v>
      </c>
      <c r="B98" s="66">
        <f>SUM(B65:B76)</f>
        <v>24.830915387321063</v>
      </c>
      <c r="C98" s="13">
        <f t="shared" ref="C98:I98" si="128">SUM(C65:C76)</f>
        <v>25.686495886389867</v>
      </c>
      <c r="D98" s="13">
        <f t="shared" si="128"/>
        <v>25.145026374352554</v>
      </c>
      <c r="E98" s="13">
        <f t="shared" si="128"/>
        <v>26.193419354828887</v>
      </c>
      <c r="F98" s="13">
        <f t="shared" si="128"/>
        <v>26.998617193726233</v>
      </c>
      <c r="G98" s="13">
        <f t="shared" si="128"/>
        <v>25.584944960908825</v>
      </c>
      <c r="H98" s="66">
        <f t="shared" si="128"/>
        <v>24.898871807698068</v>
      </c>
      <c r="I98" s="13">
        <f t="shared" si="128"/>
        <v>25.773614046718571</v>
      </c>
      <c r="J98" s="48">
        <f t="shared" si="122"/>
        <v>25.638988126493008</v>
      </c>
      <c r="K98" s="16">
        <f t="shared" si="123"/>
        <v>24.830915387321063</v>
      </c>
      <c r="L98" s="16">
        <f t="shared" si="124"/>
        <v>26.998617193726233</v>
      </c>
      <c r="M98" s="16"/>
      <c r="N98" s="16"/>
      <c r="O98" s="31">
        <f t="shared" si="125"/>
        <v>0.71952751426890915</v>
      </c>
      <c r="P98" s="31">
        <f t="shared" si="126"/>
        <v>-0.80807273917194422</v>
      </c>
      <c r="Q98" s="31">
        <f t="shared" si="127"/>
        <v>1.3596290672332252</v>
      </c>
      <c r="R98" s="31">
        <f>Q98-P98</f>
        <v>2.1677018064051694</v>
      </c>
      <c r="S98" s="5" t="s">
        <v>1</v>
      </c>
      <c r="T98" s="5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55"/>
      <c r="AJ98" s="55"/>
      <c r="AK98" s="22"/>
      <c r="AL98" s="22"/>
      <c r="AM98" s="22"/>
      <c r="AN98" s="22"/>
      <c r="CJ98" s="50"/>
      <c r="CK98" s="57"/>
      <c r="CL98" s="57"/>
      <c r="CM98" s="57"/>
      <c r="CN98" s="57"/>
      <c r="CO98" s="57"/>
      <c r="CP98" s="57"/>
      <c r="CQ98" s="57"/>
      <c r="CR98" s="57"/>
      <c r="CS98" s="57"/>
    </row>
    <row r="99" spans="1:97" s="39" customFormat="1" ht="15" thickBot="1" x14ac:dyDescent="0.35">
      <c r="A99" s="5" t="s">
        <v>2</v>
      </c>
      <c r="B99" s="66">
        <f>SUM(B77:B84)</f>
        <v>33.882924667439113</v>
      </c>
      <c r="C99" s="66">
        <f t="shared" ref="C99:I99" si="129">SUM(C77:C84)</f>
        <v>36.927094316603437</v>
      </c>
      <c r="D99" s="66">
        <f t="shared" si="129"/>
        <v>36.426321761545751</v>
      </c>
      <c r="E99" s="13">
        <f t="shared" si="129"/>
        <v>34.977356894142261</v>
      </c>
      <c r="F99" s="13">
        <f t="shared" si="129"/>
        <v>33.975647508880087</v>
      </c>
      <c r="G99" s="66">
        <f t="shared" si="129"/>
        <v>33.594340836373725</v>
      </c>
      <c r="H99" s="13">
        <f t="shared" si="129"/>
        <v>35.841678174589468</v>
      </c>
      <c r="I99" s="13">
        <f t="shared" si="129"/>
        <v>34.271713203150831</v>
      </c>
      <c r="J99" s="48">
        <f t="shared" si="122"/>
        <v>34.987134670340588</v>
      </c>
      <c r="K99" s="16">
        <f t="shared" si="123"/>
        <v>33.594340836373725</v>
      </c>
      <c r="L99" s="16">
        <f t="shared" si="124"/>
        <v>36.927094316603437</v>
      </c>
      <c r="M99" s="16"/>
      <c r="N99" s="16"/>
      <c r="O99" s="31">
        <f t="shared" si="125"/>
        <v>1.2682457888269107</v>
      </c>
      <c r="P99" s="31">
        <f t="shared" si="126"/>
        <v>-1.3927938339668628</v>
      </c>
      <c r="Q99" s="31">
        <f t="shared" si="127"/>
        <v>1.9399596462628494</v>
      </c>
      <c r="R99" s="31">
        <f>Q99-P99</f>
        <v>3.3327534802297123</v>
      </c>
      <c r="S99" s="5" t="s">
        <v>2</v>
      </c>
      <c r="T99" s="5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55"/>
      <c r="AJ99" s="55"/>
      <c r="AK99" s="22"/>
      <c r="AL99" s="22"/>
      <c r="AM99" s="22"/>
      <c r="AN99" s="22"/>
      <c r="CJ99" s="50"/>
      <c r="CK99" s="57"/>
      <c r="CL99" s="57"/>
      <c r="CM99" s="57"/>
      <c r="CN99" s="57"/>
      <c r="CO99" s="57"/>
      <c r="CP99" s="57"/>
      <c r="CQ99" s="57"/>
      <c r="CR99" s="57"/>
      <c r="CS99" s="57"/>
    </row>
    <row r="100" spans="1:97" s="39" customFormat="1" x14ac:dyDescent="0.3">
      <c r="A100" s="54"/>
      <c r="B100" s="49">
        <f>SUM(B96:B99)</f>
        <v>100</v>
      </c>
      <c r="C100" s="49">
        <f t="shared" ref="C100:I100" si="130">SUM(C96:C99)</f>
        <v>99.999999999999972</v>
      </c>
      <c r="D100" s="49">
        <f t="shared" si="130"/>
        <v>100.00000000000001</v>
      </c>
      <c r="E100" s="49">
        <f t="shared" si="130"/>
        <v>100</v>
      </c>
      <c r="F100" s="49">
        <f t="shared" si="130"/>
        <v>99.999999999999972</v>
      </c>
      <c r="G100" s="49">
        <f t="shared" si="130"/>
        <v>100</v>
      </c>
      <c r="H100" s="49">
        <f t="shared" si="130"/>
        <v>100</v>
      </c>
      <c r="I100" s="49">
        <f t="shared" si="130"/>
        <v>100</v>
      </c>
      <c r="J100" s="37"/>
      <c r="K100" s="52"/>
      <c r="L100" s="52"/>
      <c r="M100" s="52"/>
      <c r="N100" s="52"/>
      <c r="O100" s="37"/>
      <c r="P100" s="37"/>
      <c r="Q100" s="37"/>
      <c r="R100" s="37"/>
      <c r="S100" s="53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55"/>
      <c r="AJ100" s="55"/>
      <c r="AK100" s="22"/>
      <c r="AL100" s="22"/>
      <c r="AM100" s="22"/>
      <c r="AN100" s="22"/>
      <c r="CJ100" s="50"/>
      <c r="CK100" s="57"/>
      <c r="CL100" s="57"/>
      <c r="CM100" s="57"/>
      <c r="CN100" s="57"/>
      <c r="CO100" s="57"/>
      <c r="CP100" s="57"/>
      <c r="CQ100" s="57"/>
      <c r="CR100" s="57"/>
      <c r="CS100" s="57"/>
    </row>
    <row r="101" spans="1:97" s="39" customFormat="1" x14ac:dyDescent="0.3">
      <c r="A101" s="50"/>
      <c r="B101" s="22"/>
      <c r="C101" s="22"/>
      <c r="D101" s="22"/>
      <c r="E101" s="22"/>
      <c r="F101" s="22"/>
      <c r="G101" s="22"/>
      <c r="H101" s="22"/>
      <c r="I101" s="22"/>
      <c r="R101" s="48"/>
      <c r="S101" s="53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55"/>
      <c r="AJ101" s="55"/>
      <c r="AK101" s="22"/>
      <c r="AL101" s="22"/>
      <c r="AM101" s="22"/>
      <c r="AN101" s="22"/>
      <c r="CJ101" s="50"/>
      <c r="CK101" s="57"/>
      <c r="CL101" s="57"/>
      <c r="CM101" s="57"/>
      <c r="CN101" s="57"/>
      <c r="CO101" s="57"/>
      <c r="CP101" s="57"/>
      <c r="CQ101" s="57"/>
      <c r="CR101" s="57"/>
      <c r="CS101" s="57"/>
    </row>
    <row r="102" spans="1:97" s="39" customFormat="1" x14ac:dyDescent="0.3">
      <c r="A102" s="50"/>
      <c r="B102" s="22"/>
      <c r="C102" s="22"/>
      <c r="D102" s="22"/>
      <c r="E102" s="22"/>
      <c r="F102" s="22"/>
      <c r="G102" s="22"/>
      <c r="H102" s="22"/>
      <c r="I102" s="22"/>
      <c r="R102" s="48"/>
      <c r="S102" s="53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55"/>
      <c r="AJ102" s="55"/>
      <c r="AK102" s="22"/>
      <c r="AL102" s="22"/>
      <c r="AM102" s="22"/>
      <c r="AN102" s="22"/>
      <c r="CJ102" s="50"/>
      <c r="CK102" s="57"/>
      <c r="CL102" s="57"/>
      <c r="CM102" s="57"/>
      <c r="CN102" s="57"/>
      <c r="CO102" s="57"/>
      <c r="CP102" s="57"/>
      <c r="CQ102" s="57"/>
      <c r="CR102" s="57"/>
      <c r="CS102" s="57"/>
    </row>
    <row r="103" spans="1:97" s="39" customFormat="1" x14ac:dyDescent="0.3">
      <c r="A103" s="50"/>
      <c r="B103" s="22"/>
      <c r="C103" s="22"/>
      <c r="D103" s="22"/>
      <c r="E103" s="22"/>
      <c r="F103" s="22"/>
      <c r="G103" s="22"/>
      <c r="H103" s="22"/>
      <c r="I103" s="22"/>
      <c r="R103" s="48"/>
      <c r="S103" s="53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55"/>
      <c r="AJ103" s="55"/>
      <c r="AK103" s="22"/>
      <c r="AL103" s="22"/>
      <c r="AM103" s="22"/>
      <c r="AN103" s="22"/>
      <c r="CJ103" s="50"/>
      <c r="CK103" s="57"/>
      <c r="CL103" s="57"/>
      <c r="CM103" s="57"/>
      <c r="CN103" s="57"/>
      <c r="CO103" s="57"/>
      <c r="CP103" s="57"/>
      <c r="CQ103" s="57"/>
      <c r="CR103" s="57"/>
      <c r="CS103" s="57"/>
    </row>
    <row r="104" spans="1:97" s="39" customFormat="1" x14ac:dyDescent="0.3">
      <c r="A104" s="50"/>
      <c r="B104" s="22"/>
      <c r="C104" s="22"/>
      <c r="D104" s="22"/>
      <c r="E104" s="22"/>
      <c r="F104" s="22"/>
      <c r="G104" s="22"/>
      <c r="H104" s="22"/>
      <c r="I104" s="22"/>
      <c r="R104" s="48"/>
      <c r="S104" s="53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55"/>
      <c r="AJ104" s="55"/>
      <c r="AK104" s="22"/>
      <c r="AL104" s="22"/>
      <c r="AM104" s="22"/>
      <c r="AN104" s="22"/>
      <c r="CJ104" s="50"/>
      <c r="CK104" s="57"/>
      <c r="CL104" s="57"/>
      <c r="CM104" s="57"/>
      <c r="CN104" s="57"/>
      <c r="CO104" s="57"/>
      <c r="CP104" s="57"/>
      <c r="CQ104" s="57"/>
      <c r="CR104" s="57"/>
      <c r="CS104" s="57"/>
    </row>
    <row r="105" spans="1:97" s="39" customFormat="1" x14ac:dyDescent="0.3">
      <c r="A105" s="50"/>
      <c r="C105" s="22"/>
      <c r="D105" s="22"/>
      <c r="E105" s="22"/>
      <c r="F105" s="22"/>
      <c r="G105" s="22"/>
      <c r="H105" s="22"/>
      <c r="I105" s="22"/>
      <c r="R105" s="48"/>
      <c r="S105" s="53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55"/>
      <c r="AJ105" s="55"/>
      <c r="AK105" s="22"/>
      <c r="AL105" s="22"/>
      <c r="AM105" s="22"/>
      <c r="AN105" s="22"/>
      <c r="CJ105" s="50"/>
      <c r="CK105" s="57"/>
      <c r="CL105" s="57"/>
      <c r="CM105" s="57"/>
      <c r="CN105" s="57"/>
      <c r="CO105" s="57"/>
      <c r="CP105" s="57"/>
      <c r="CQ105" s="57"/>
      <c r="CR105" s="57"/>
      <c r="CS105" s="57"/>
    </row>
    <row r="106" spans="1:97" s="39" customFormat="1" x14ac:dyDescent="0.3">
      <c r="A106" s="50"/>
      <c r="C106" s="22"/>
      <c r="D106" s="22"/>
      <c r="E106" s="22"/>
      <c r="F106" s="22"/>
      <c r="G106" s="22"/>
      <c r="H106" s="22"/>
      <c r="I106" s="22"/>
      <c r="S106" s="53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55"/>
      <c r="AJ106" s="55"/>
      <c r="AK106" s="22"/>
      <c r="AL106" s="22"/>
      <c r="AM106" s="22"/>
      <c r="AN106" s="22"/>
      <c r="CJ106" s="50"/>
      <c r="CK106" s="57"/>
      <c r="CL106" s="57"/>
      <c r="CM106" s="57"/>
      <c r="CN106" s="57"/>
      <c r="CO106" s="57"/>
      <c r="CP106" s="57"/>
      <c r="CQ106" s="57"/>
      <c r="CR106" s="57"/>
      <c r="CS106" s="57"/>
    </row>
    <row r="107" spans="1:97" s="39" customFormat="1" x14ac:dyDescent="0.3">
      <c r="A107" s="50"/>
      <c r="C107" s="22"/>
      <c r="D107" s="22"/>
      <c r="E107" s="22"/>
      <c r="F107" s="22"/>
      <c r="G107" s="22"/>
      <c r="H107" s="22"/>
      <c r="I107" s="22"/>
      <c r="R107" s="48"/>
      <c r="S107" s="53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55"/>
      <c r="AJ107" s="55"/>
      <c r="AK107" s="22"/>
      <c r="AL107" s="22"/>
      <c r="AM107" s="22"/>
      <c r="AN107" s="22"/>
      <c r="CJ107" s="50"/>
      <c r="CK107" s="57"/>
      <c r="CL107" s="57"/>
      <c r="CM107" s="57"/>
      <c r="CN107" s="57"/>
      <c r="CO107" s="57"/>
      <c r="CP107" s="57"/>
      <c r="CQ107" s="57"/>
      <c r="CR107" s="57"/>
      <c r="CS107" s="57"/>
    </row>
    <row r="108" spans="1:97" s="39" customFormat="1" x14ac:dyDescent="0.3">
      <c r="A108" s="50"/>
      <c r="C108" s="22"/>
      <c r="D108" s="22"/>
      <c r="E108" s="22"/>
      <c r="F108" s="22"/>
      <c r="G108" s="22"/>
      <c r="H108" s="22"/>
      <c r="I108" s="22"/>
      <c r="R108" s="48"/>
      <c r="S108" s="53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55"/>
      <c r="AJ108" s="55"/>
      <c r="AK108" s="22"/>
      <c r="AL108" s="22"/>
      <c r="AM108" s="22"/>
      <c r="AN108" s="22"/>
      <c r="CJ108" s="50"/>
      <c r="CK108" s="57"/>
      <c r="CL108" s="57"/>
      <c r="CM108" s="57"/>
      <c r="CN108" s="57"/>
      <c r="CO108" s="57"/>
      <c r="CP108" s="57"/>
      <c r="CQ108" s="57"/>
      <c r="CR108" s="57"/>
      <c r="CS108" s="57"/>
    </row>
    <row r="109" spans="1:97" s="39" customFormat="1" x14ac:dyDescent="0.3">
      <c r="A109" s="50"/>
      <c r="B109" s="22"/>
      <c r="C109" s="22"/>
      <c r="D109" s="22"/>
      <c r="E109" s="22"/>
      <c r="F109" s="22"/>
      <c r="G109" s="22"/>
      <c r="H109" s="22"/>
      <c r="I109" s="22"/>
      <c r="R109" s="48"/>
      <c r="S109" s="53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55"/>
      <c r="AJ109" s="55"/>
      <c r="AK109" s="22"/>
      <c r="AL109" s="22"/>
      <c r="AM109" s="22"/>
      <c r="AN109" s="22"/>
      <c r="CJ109" s="50"/>
      <c r="CK109" s="57"/>
      <c r="CL109" s="57"/>
      <c r="CM109" s="57"/>
      <c r="CN109" s="57"/>
      <c r="CO109" s="57"/>
      <c r="CP109" s="57"/>
      <c r="CQ109" s="57"/>
      <c r="CR109" s="57"/>
      <c r="CS109" s="57"/>
    </row>
    <row r="110" spans="1:97" s="39" customFormat="1" x14ac:dyDescent="0.3">
      <c r="A110" s="50"/>
      <c r="B110" s="22"/>
      <c r="C110" s="22"/>
      <c r="D110" s="22"/>
      <c r="E110" s="22"/>
      <c r="F110" s="22"/>
      <c r="G110" s="22"/>
      <c r="H110" s="22"/>
      <c r="I110" s="22"/>
      <c r="R110" s="48"/>
      <c r="S110" s="53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55"/>
      <c r="AJ110" s="55"/>
      <c r="AK110" s="22"/>
      <c r="AL110" s="22"/>
      <c r="AM110" s="22"/>
      <c r="AN110" s="22"/>
      <c r="CJ110" s="50"/>
      <c r="CK110" s="57"/>
      <c r="CL110" s="57"/>
      <c r="CM110" s="57"/>
      <c r="CN110" s="57"/>
      <c r="CO110" s="57"/>
      <c r="CP110" s="57"/>
      <c r="CQ110" s="57"/>
      <c r="CR110" s="57"/>
      <c r="CS110" s="57"/>
    </row>
    <row r="111" spans="1:97" s="39" customFormat="1" x14ac:dyDescent="0.3">
      <c r="A111" s="29" t="s">
        <v>90</v>
      </c>
      <c r="B111" s="10" t="s">
        <v>5</v>
      </c>
      <c r="C111" s="10" t="s">
        <v>6</v>
      </c>
      <c r="D111" s="10" t="s">
        <v>7</v>
      </c>
      <c r="E111" s="4" t="s">
        <v>8</v>
      </c>
      <c r="F111" s="10" t="s">
        <v>9</v>
      </c>
      <c r="G111" s="10" t="s">
        <v>10</v>
      </c>
      <c r="H111" s="10" t="s">
        <v>11</v>
      </c>
      <c r="I111" s="7" t="s">
        <v>13</v>
      </c>
      <c r="J111" s="37"/>
      <c r="S111" s="53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55"/>
      <c r="AJ111" s="55"/>
      <c r="AK111" s="22"/>
      <c r="AL111" s="22"/>
      <c r="AM111" s="22"/>
      <c r="AN111" s="22"/>
      <c r="CJ111" s="50"/>
      <c r="CK111" s="57"/>
      <c r="CL111" s="57"/>
      <c r="CM111" s="57"/>
      <c r="CN111" s="57"/>
      <c r="CO111" s="57"/>
      <c r="CP111" s="57"/>
      <c r="CQ111" s="57"/>
      <c r="CR111" s="57"/>
      <c r="CS111" s="57"/>
    </row>
    <row r="112" spans="1:97" s="39" customFormat="1" x14ac:dyDescent="0.3">
      <c r="A112" s="50"/>
      <c r="B112" s="13">
        <f>B96-$J96</f>
        <v>0.43000965802846025</v>
      </c>
      <c r="C112" s="13">
        <f>C96-$J96</f>
        <v>-0.79514170100128467</v>
      </c>
      <c r="D112" s="13">
        <f t="shared" ref="D112:I112" si="131">D96-$J96</f>
        <v>1.0842742572223436</v>
      </c>
      <c r="E112" s="13">
        <f t="shared" si="131"/>
        <v>0.59884457096477561</v>
      </c>
      <c r="F112" s="13">
        <f t="shared" si="131"/>
        <v>-0.98351573043013829</v>
      </c>
      <c r="G112" s="13">
        <f t="shared" si="131"/>
        <v>0.13586947244690251</v>
      </c>
      <c r="H112" s="13">
        <f t="shared" si="131"/>
        <v>-1.689668843846718</v>
      </c>
      <c r="I112" s="13">
        <f t="shared" si="131"/>
        <v>1.2193283166156732</v>
      </c>
      <c r="J112" s="48"/>
      <c r="S112" s="53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55"/>
      <c r="AJ112" s="55"/>
      <c r="AK112" s="22"/>
      <c r="AL112" s="22"/>
      <c r="AM112" s="22"/>
      <c r="AN112" s="22"/>
      <c r="CJ112" s="50"/>
      <c r="CK112" s="57"/>
      <c r="CL112" s="57"/>
      <c r="CM112" s="57"/>
      <c r="CN112" s="57"/>
      <c r="CO112" s="57"/>
      <c r="CP112" s="57"/>
      <c r="CQ112" s="57"/>
      <c r="CR112" s="57"/>
      <c r="CS112" s="57"/>
    </row>
    <row r="113" spans="1:97" s="39" customFormat="1" x14ac:dyDescent="0.3">
      <c r="A113" s="50"/>
      <c r="B113" s="13">
        <f t="shared" ref="B113:I113" si="132">B97-$J97</f>
        <v>1.4822730840449658</v>
      </c>
      <c r="C113" s="13">
        <f t="shared" si="132"/>
        <v>-1.1923257051584475</v>
      </c>
      <c r="D113" s="13">
        <f t="shared" si="132"/>
        <v>-2.0294995962870388</v>
      </c>
      <c r="E113" s="13">
        <f t="shared" si="132"/>
        <v>-1.14349802310233</v>
      </c>
      <c r="F113" s="13">
        <f t="shared" si="132"/>
        <v>0.63537382465739256</v>
      </c>
      <c r="G113" s="13">
        <f t="shared" si="132"/>
        <v>1.3109675271041592</v>
      </c>
      <c r="H113" s="13">
        <f t="shared" si="132"/>
        <v>1.5752416583927804</v>
      </c>
      <c r="I113" s="13">
        <f t="shared" si="132"/>
        <v>-0.63853276965147288</v>
      </c>
      <c r="J113" s="48"/>
      <c r="S113" s="53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55"/>
      <c r="AJ113" s="55"/>
      <c r="AK113" s="22"/>
      <c r="AL113" s="22"/>
      <c r="AM113" s="22"/>
      <c r="AN113" s="22"/>
      <c r="CJ113" s="50"/>
      <c r="CK113" s="57"/>
      <c r="CL113" s="57"/>
      <c r="CM113" s="57"/>
      <c r="CN113" s="57"/>
      <c r="CO113" s="57"/>
      <c r="CP113" s="57"/>
      <c r="CQ113" s="57"/>
      <c r="CR113" s="57"/>
      <c r="CS113" s="57"/>
    </row>
    <row r="114" spans="1:97" s="39" customFormat="1" x14ac:dyDescent="0.3">
      <c r="A114" s="50"/>
      <c r="B114" s="13">
        <f t="shared" ref="B114:I114" si="133">B98-$J98</f>
        <v>-0.80807273917194422</v>
      </c>
      <c r="C114" s="13">
        <f t="shared" si="133"/>
        <v>4.7507759896859625E-2</v>
      </c>
      <c r="D114" s="13">
        <f t="shared" si="133"/>
        <v>-0.49396175214045357</v>
      </c>
      <c r="E114" s="13">
        <f t="shared" si="133"/>
        <v>0.55443122833587921</v>
      </c>
      <c r="F114" s="13">
        <f t="shared" si="133"/>
        <v>1.3596290672332252</v>
      </c>
      <c r="G114" s="13">
        <f t="shared" si="133"/>
        <v>-5.4043165584182873E-2</v>
      </c>
      <c r="H114" s="13">
        <f t="shared" si="133"/>
        <v>-0.74011631879493933</v>
      </c>
      <c r="I114" s="13">
        <f t="shared" si="133"/>
        <v>0.13462592022556308</v>
      </c>
      <c r="J114" s="48"/>
      <c r="S114" s="53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55"/>
      <c r="AJ114" s="55"/>
      <c r="AK114" s="22"/>
      <c r="AL114" s="22"/>
      <c r="AM114" s="22"/>
      <c r="AN114" s="22"/>
      <c r="CJ114" s="50"/>
      <c r="CK114" s="57"/>
      <c r="CL114" s="57"/>
      <c r="CM114" s="57"/>
      <c r="CN114" s="57"/>
      <c r="CO114" s="57"/>
      <c r="CP114" s="57"/>
      <c r="CQ114" s="57"/>
      <c r="CR114" s="57"/>
      <c r="CS114" s="57"/>
    </row>
    <row r="115" spans="1:97" s="39" customFormat="1" x14ac:dyDescent="0.3">
      <c r="A115" s="50"/>
      <c r="B115" s="13">
        <f t="shared" ref="B115:I115" si="134">B99-$J99</f>
        <v>-1.1042100029014748</v>
      </c>
      <c r="C115" s="13">
        <f t="shared" si="134"/>
        <v>1.9399596462628494</v>
      </c>
      <c r="D115" s="13">
        <f t="shared" si="134"/>
        <v>1.439187091205163</v>
      </c>
      <c r="E115" s="13">
        <f t="shared" si="134"/>
        <v>-9.7777761983266487E-3</v>
      </c>
      <c r="F115" s="13">
        <f t="shared" si="134"/>
        <v>-1.0114871614605008</v>
      </c>
      <c r="G115" s="13">
        <f t="shared" si="134"/>
        <v>-1.3927938339668628</v>
      </c>
      <c r="H115" s="13">
        <f t="shared" si="134"/>
        <v>0.85454350424888048</v>
      </c>
      <c r="I115" s="13">
        <f t="shared" si="134"/>
        <v>-0.7154214671897563</v>
      </c>
      <c r="J115" s="48"/>
      <c r="S115" s="53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55"/>
      <c r="AJ115" s="55"/>
      <c r="AK115" s="22"/>
      <c r="AL115" s="22"/>
      <c r="AM115" s="22"/>
      <c r="AN115" s="22"/>
      <c r="CJ115" s="50"/>
      <c r="CK115" s="57"/>
      <c r="CL115" s="57"/>
      <c r="CM115" s="57"/>
      <c r="CN115" s="57"/>
      <c r="CO115" s="57"/>
      <c r="CP115" s="57"/>
      <c r="CQ115" s="57"/>
      <c r="CR115" s="57"/>
      <c r="CS115" s="57"/>
    </row>
    <row r="116" spans="1:97" s="39" customFormat="1" x14ac:dyDescent="0.3">
      <c r="A116" s="50"/>
      <c r="B116" s="49">
        <f>SUM(B112:B115)</f>
        <v>7.1054273576010019E-15</v>
      </c>
      <c r="C116" s="49">
        <f t="shared" ref="C116:I116" si="135">SUM(C112:C115)</f>
        <v>-2.3092638912203256E-14</v>
      </c>
      <c r="D116" s="49">
        <f t="shared" si="135"/>
        <v>1.4210854715202004E-14</v>
      </c>
      <c r="E116" s="49">
        <f t="shared" si="135"/>
        <v>-1.7763568394002505E-15</v>
      </c>
      <c r="F116" s="49">
        <f t="shared" si="135"/>
        <v>-2.1316282072803006E-14</v>
      </c>
      <c r="G116" s="49">
        <f t="shared" si="135"/>
        <v>1.5987211554602254E-14</v>
      </c>
      <c r="H116" s="49">
        <f t="shared" si="135"/>
        <v>3.5527136788005009E-15</v>
      </c>
      <c r="I116" s="49">
        <f t="shared" si="135"/>
        <v>7.1054273576010019E-15</v>
      </c>
      <c r="J116" s="37"/>
      <c r="S116" s="53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55"/>
      <c r="AJ116" s="55"/>
      <c r="AK116" s="22"/>
      <c r="AL116" s="22"/>
      <c r="AM116" s="22"/>
      <c r="AN116" s="22"/>
      <c r="CJ116" s="50"/>
      <c r="CK116" s="57"/>
      <c r="CL116" s="57"/>
      <c r="CM116" s="57"/>
      <c r="CN116" s="57"/>
      <c r="CO116" s="57"/>
      <c r="CP116" s="57"/>
      <c r="CQ116" s="57"/>
      <c r="CR116" s="57"/>
      <c r="CS116" s="57"/>
    </row>
    <row r="117" spans="1:97" s="39" customFormat="1" x14ac:dyDescent="0.3">
      <c r="A117" s="50"/>
      <c r="B117" s="22"/>
      <c r="C117" s="22"/>
      <c r="D117" s="22"/>
      <c r="E117" s="22"/>
      <c r="F117" s="22"/>
      <c r="G117" s="22"/>
      <c r="H117" s="22"/>
      <c r="I117" s="22"/>
      <c r="S117" s="53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55"/>
      <c r="AJ117" s="55"/>
      <c r="AK117" s="22"/>
      <c r="AL117" s="22"/>
      <c r="AM117" s="22"/>
      <c r="AN117" s="22"/>
      <c r="CJ117" s="50"/>
      <c r="CK117" s="57"/>
      <c r="CL117" s="57"/>
      <c r="CM117" s="57"/>
      <c r="CN117" s="57"/>
      <c r="CO117" s="57"/>
      <c r="CP117" s="57"/>
      <c r="CQ117" s="57"/>
      <c r="CR117" s="57"/>
      <c r="CS117" s="57"/>
    </row>
    <row r="118" spans="1:97" s="39" customFormat="1" x14ac:dyDescent="0.3">
      <c r="A118" s="68" t="s">
        <v>90</v>
      </c>
      <c r="B118" s="13">
        <f t="shared" ref="B118:I121" si="136">ABS(B112)</f>
        <v>0.43000965802846025</v>
      </c>
      <c r="C118" s="13">
        <f t="shared" si="136"/>
        <v>0.79514170100128467</v>
      </c>
      <c r="D118" s="13">
        <f t="shared" si="136"/>
        <v>1.0842742572223436</v>
      </c>
      <c r="E118" s="13">
        <f t="shared" si="136"/>
        <v>0.59884457096477561</v>
      </c>
      <c r="F118" s="13">
        <f t="shared" si="136"/>
        <v>0.98351573043013829</v>
      </c>
      <c r="G118" s="13">
        <f t="shared" si="136"/>
        <v>0.13586947244690251</v>
      </c>
      <c r="H118" s="13">
        <f t="shared" si="136"/>
        <v>1.689668843846718</v>
      </c>
      <c r="I118" s="13">
        <f t="shared" si="136"/>
        <v>1.2193283166156732</v>
      </c>
      <c r="S118" s="53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55"/>
      <c r="AJ118" s="55"/>
      <c r="AK118" s="22"/>
      <c r="AL118" s="22"/>
      <c r="AM118" s="22"/>
      <c r="AN118" s="22"/>
      <c r="CJ118" s="50"/>
      <c r="CK118" s="57"/>
      <c r="CL118" s="57"/>
      <c r="CM118" s="57"/>
      <c r="CN118" s="57"/>
      <c r="CO118" s="57"/>
      <c r="CP118" s="57"/>
      <c r="CQ118" s="57"/>
      <c r="CR118" s="57"/>
      <c r="CS118" s="57"/>
    </row>
    <row r="119" spans="1:97" s="39" customFormat="1" x14ac:dyDescent="0.3">
      <c r="A119" s="50"/>
      <c r="B119" s="13">
        <f t="shared" si="136"/>
        <v>1.4822730840449658</v>
      </c>
      <c r="C119" s="13">
        <f t="shared" si="136"/>
        <v>1.1923257051584475</v>
      </c>
      <c r="D119" s="13">
        <f t="shared" si="136"/>
        <v>2.0294995962870388</v>
      </c>
      <c r="E119" s="13">
        <f t="shared" si="136"/>
        <v>1.14349802310233</v>
      </c>
      <c r="F119" s="13">
        <f t="shared" si="136"/>
        <v>0.63537382465739256</v>
      </c>
      <c r="G119" s="13">
        <f t="shared" si="136"/>
        <v>1.3109675271041592</v>
      </c>
      <c r="H119" s="13">
        <f t="shared" si="136"/>
        <v>1.5752416583927804</v>
      </c>
      <c r="I119" s="13">
        <f t="shared" si="136"/>
        <v>0.63853276965147288</v>
      </c>
      <c r="S119" s="53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55"/>
      <c r="AJ119" s="55"/>
      <c r="AK119" s="22"/>
      <c r="AL119" s="22"/>
      <c r="AM119" s="22"/>
      <c r="AN119" s="22"/>
      <c r="CJ119" s="50"/>
      <c r="CK119" s="57"/>
      <c r="CL119" s="57"/>
      <c r="CM119" s="57"/>
      <c r="CN119" s="57"/>
      <c r="CO119" s="57"/>
      <c r="CP119" s="57"/>
      <c r="CQ119" s="57"/>
      <c r="CR119" s="57"/>
      <c r="CS119" s="57"/>
    </row>
    <row r="120" spans="1:97" s="39" customFormat="1" x14ac:dyDescent="0.3">
      <c r="A120" s="50"/>
      <c r="B120" s="13">
        <f t="shared" si="136"/>
        <v>0.80807273917194422</v>
      </c>
      <c r="C120" s="13">
        <f t="shared" si="136"/>
        <v>4.7507759896859625E-2</v>
      </c>
      <c r="D120" s="13">
        <f t="shared" si="136"/>
        <v>0.49396175214045357</v>
      </c>
      <c r="E120" s="13">
        <f t="shared" si="136"/>
        <v>0.55443122833587921</v>
      </c>
      <c r="F120" s="13">
        <f t="shared" si="136"/>
        <v>1.3596290672332252</v>
      </c>
      <c r="G120" s="13">
        <f t="shared" si="136"/>
        <v>5.4043165584182873E-2</v>
      </c>
      <c r="H120" s="13">
        <f t="shared" si="136"/>
        <v>0.74011631879493933</v>
      </c>
      <c r="I120" s="13">
        <f t="shared" si="136"/>
        <v>0.13462592022556308</v>
      </c>
      <c r="S120" s="53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55"/>
      <c r="AJ120" s="55"/>
      <c r="AK120" s="22"/>
      <c r="AL120" s="22"/>
      <c r="AM120" s="22"/>
      <c r="AN120" s="22"/>
      <c r="CJ120" s="50"/>
      <c r="CK120" s="57"/>
      <c r="CL120" s="57"/>
      <c r="CM120" s="57"/>
      <c r="CN120" s="57"/>
      <c r="CO120" s="57"/>
      <c r="CP120" s="57"/>
      <c r="CQ120" s="57"/>
      <c r="CR120" s="57"/>
      <c r="CS120" s="57"/>
    </row>
    <row r="121" spans="1:97" s="39" customFormat="1" x14ac:dyDescent="0.3">
      <c r="A121" s="50"/>
      <c r="B121" s="13">
        <f t="shared" si="136"/>
        <v>1.1042100029014748</v>
      </c>
      <c r="C121" s="13">
        <f t="shared" si="136"/>
        <v>1.9399596462628494</v>
      </c>
      <c r="D121" s="13">
        <f t="shared" si="136"/>
        <v>1.439187091205163</v>
      </c>
      <c r="E121" s="13">
        <f t="shared" si="136"/>
        <v>9.7777761983266487E-3</v>
      </c>
      <c r="F121" s="13">
        <f t="shared" si="136"/>
        <v>1.0114871614605008</v>
      </c>
      <c r="G121" s="13">
        <f t="shared" si="136"/>
        <v>1.3927938339668628</v>
      </c>
      <c r="H121" s="13">
        <f t="shared" si="136"/>
        <v>0.85454350424888048</v>
      </c>
      <c r="I121" s="13">
        <f t="shared" si="136"/>
        <v>0.7154214671897563</v>
      </c>
      <c r="S121" s="53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55"/>
      <c r="AJ121" s="55"/>
      <c r="AK121" s="22"/>
      <c r="AL121" s="22"/>
      <c r="AM121" s="22"/>
      <c r="AN121" s="22"/>
      <c r="CJ121" s="50"/>
      <c r="CK121" s="57"/>
      <c r="CL121" s="57"/>
      <c r="CM121" s="57"/>
      <c r="CN121" s="57"/>
      <c r="CO121" s="57"/>
      <c r="CP121" s="57"/>
      <c r="CQ121" s="57"/>
      <c r="CR121" s="57"/>
      <c r="CS121" s="57"/>
    </row>
    <row r="122" spans="1:97" s="39" customFormat="1" x14ac:dyDescent="0.3">
      <c r="S122" s="53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55"/>
      <c r="AJ122" s="55"/>
      <c r="AK122" s="22"/>
      <c r="AL122" s="22"/>
      <c r="AM122" s="22"/>
      <c r="AN122" s="22"/>
      <c r="CJ122" s="50"/>
      <c r="CK122" s="57"/>
      <c r="CL122" s="57"/>
      <c r="CM122" s="57"/>
      <c r="CN122" s="57"/>
      <c r="CO122" s="57"/>
      <c r="CP122" s="57"/>
      <c r="CQ122" s="57"/>
      <c r="CR122" s="57"/>
      <c r="CS122" s="57"/>
    </row>
    <row r="123" spans="1:97" s="39" customFormat="1" x14ac:dyDescent="0.3">
      <c r="S123" s="53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55"/>
      <c r="AJ123" s="55"/>
      <c r="AK123" s="22"/>
      <c r="AL123" s="22"/>
      <c r="AM123" s="22"/>
      <c r="AN123" s="22"/>
      <c r="CJ123" s="50"/>
      <c r="CK123" s="57"/>
      <c r="CL123" s="57"/>
      <c r="CM123" s="57"/>
      <c r="CN123" s="57"/>
      <c r="CO123" s="57"/>
      <c r="CP123" s="57"/>
      <c r="CQ123" s="57"/>
      <c r="CR123" s="57"/>
      <c r="CS123" s="57"/>
    </row>
    <row r="124" spans="1:97" s="39" customFormat="1" x14ac:dyDescent="0.3">
      <c r="A124" s="29" t="s">
        <v>91</v>
      </c>
      <c r="B124" s="10" t="s">
        <v>5</v>
      </c>
      <c r="C124" s="10" t="s">
        <v>6</v>
      </c>
      <c r="D124" s="10" t="s">
        <v>7</v>
      </c>
      <c r="E124" s="4" t="s">
        <v>8</v>
      </c>
      <c r="F124" s="10" t="s">
        <v>9</v>
      </c>
      <c r="G124" s="10" t="s">
        <v>10</v>
      </c>
      <c r="H124" s="10" t="s">
        <v>11</v>
      </c>
      <c r="I124" s="7" t="s">
        <v>13</v>
      </c>
      <c r="S124" s="53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55"/>
      <c r="AJ124" s="55"/>
      <c r="AK124" s="22"/>
      <c r="AL124" s="22"/>
      <c r="AM124" s="22"/>
      <c r="AN124" s="22"/>
      <c r="CJ124" s="50"/>
      <c r="CK124" s="57"/>
      <c r="CL124" s="57"/>
      <c r="CM124" s="57"/>
      <c r="CN124" s="57"/>
      <c r="CO124" s="57"/>
      <c r="CP124" s="57"/>
      <c r="CQ124" s="57"/>
      <c r="CR124" s="57"/>
      <c r="CS124" s="57"/>
    </row>
    <row r="125" spans="1:97" s="39" customFormat="1" x14ac:dyDescent="0.3">
      <c r="A125" s="50"/>
      <c r="B125" s="13">
        <f t="shared" ref="B125:I128" si="137">B96-$J125</f>
        <v>2.7617369846552045</v>
      </c>
      <c r="C125" s="13">
        <f t="shared" si="137"/>
        <v>1.5365856256254595</v>
      </c>
      <c r="D125" s="13">
        <f t="shared" si="137"/>
        <v>3.4160015838490878</v>
      </c>
      <c r="E125" s="13">
        <f t="shared" si="137"/>
        <v>2.9305718975915198</v>
      </c>
      <c r="F125" s="13">
        <f t="shared" si="137"/>
        <v>1.3482115961966059</v>
      </c>
      <c r="G125" s="13">
        <f t="shared" si="137"/>
        <v>2.4675967990736467</v>
      </c>
      <c r="H125" s="13">
        <f t="shared" si="137"/>
        <v>0.6420584827800262</v>
      </c>
      <c r="I125" s="13">
        <f t="shared" si="137"/>
        <v>3.5510556432424174</v>
      </c>
      <c r="J125" s="22">
        <v>25</v>
      </c>
      <c r="S125" s="53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55"/>
      <c r="AJ125" s="55"/>
      <c r="AK125" s="22"/>
      <c r="AL125" s="22"/>
      <c r="AM125" s="22"/>
      <c r="AN125" s="22"/>
      <c r="CJ125" s="50"/>
      <c r="CK125" s="57"/>
      <c r="CL125" s="57"/>
      <c r="CM125" s="57"/>
      <c r="CN125" s="57"/>
      <c r="CO125" s="57"/>
      <c r="CP125" s="57"/>
      <c r="CQ125" s="57"/>
      <c r="CR125" s="57"/>
      <c r="CS125" s="57"/>
    </row>
    <row r="126" spans="1:97" s="39" customFormat="1" x14ac:dyDescent="0.3">
      <c r="A126" s="50"/>
      <c r="B126" s="13">
        <f t="shared" si="137"/>
        <v>-11.475577039415377</v>
      </c>
      <c r="C126" s="13">
        <f t="shared" si="137"/>
        <v>-14.15017582861879</v>
      </c>
      <c r="D126" s="13">
        <f t="shared" si="137"/>
        <v>-14.987349719747382</v>
      </c>
      <c r="E126" s="13">
        <f t="shared" si="137"/>
        <v>-14.101348146562673</v>
      </c>
      <c r="F126" s="13">
        <f t="shared" si="137"/>
        <v>-12.32247629880295</v>
      </c>
      <c r="G126" s="13">
        <f t="shared" si="137"/>
        <v>-11.646882596356184</v>
      </c>
      <c r="H126" s="13">
        <f t="shared" si="137"/>
        <v>-11.382608465067563</v>
      </c>
      <c r="I126" s="13">
        <f t="shared" si="137"/>
        <v>-13.596382893111816</v>
      </c>
      <c r="J126" s="22">
        <v>25</v>
      </c>
      <c r="S126" s="53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55"/>
      <c r="AJ126" s="55"/>
      <c r="AK126" s="22"/>
      <c r="AL126" s="22"/>
      <c r="AM126" s="22"/>
      <c r="AN126" s="22"/>
      <c r="CJ126" s="50"/>
      <c r="CK126" s="57"/>
      <c r="CL126" s="57"/>
      <c r="CM126" s="57"/>
      <c r="CN126" s="57"/>
      <c r="CO126" s="57"/>
      <c r="CP126" s="57"/>
      <c r="CQ126" s="57"/>
      <c r="CR126" s="57"/>
      <c r="CS126" s="49"/>
    </row>
    <row r="127" spans="1:97" s="39" customFormat="1" x14ac:dyDescent="0.3">
      <c r="A127" s="50"/>
      <c r="B127" s="13">
        <f t="shared" si="137"/>
        <v>-0.16908461267893671</v>
      </c>
      <c r="C127" s="13">
        <f t="shared" si="137"/>
        <v>0.68649588638986714</v>
      </c>
      <c r="D127" s="13">
        <f t="shared" si="137"/>
        <v>0.14502637435255394</v>
      </c>
      <c r="E127" s="13">
        <f t="shared" si="137"/>
        <v>1.1934193548288867</v>
      </c>
      <c r="F127" s="13">
        <f t="shared" si="137"/>
        <v>1.9986171937262327</v>
      </c>
      <c r="G127" s="13">
        <f t="shared" si="137"/>
        <v>0.58494496090882464</v>
      </c>
      <c r="H127" s="13">
        <f t="shared" si="137"/>
        <v>-0.10112819230193182</v>
      </c>
      <c r="I127" s="13">
        <f t="shared" si="137"/>
        <v>0.77361404671857059</v>
      </c>
      <c r="J127" s="22">
        <v>25</v>
      </c>
      <c r="S127" s="53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55"/>
      <c r="AJ127" s="55"/>
      <c r="AK127" s="22"/>
      <c r="AL127" s="22"/>
      <c r="AM127" s="22"/>
      <c r="AN127" s="22"/>
      <c r="CJ127" s="50"/>
      <c r="CK127" s="57"/>
      <c r="CL127" s="57"/>
      <c r="CM127" s="57"/>
      <c r="CN127" s="57"/>
      <c r="CO127" s="57"/>
      <c r="CP127" s="57"/>
      <c r="CQ127" s="57"/>
      <c r="CR127" s="57"/>
      <c r="CS127" s="37"/>
    </row>
    <row r="128" spans="1:97" s="39" customFormat="1" x14ac:dyDescent="0.3">
      <c r="A128" s="50"/>
      <c r="B128" s="13">
        <f t="shared" si="137"/>
        <v>8.8829246674391129</v>
      </c>
      <c r="C128" s="13">
        <f t="shared" si="137"/>
        <v>11.927094316603437</v>
      </c>
      <c r="D128" s="13">
        <f t="shared" si="137"/>
        <v>11.426321761545751</v>
      </c>
      <c r="E128" s="13">
        <f t="shared" si="137"/>
        <v>9.977356894142261</v>
      </c>
      <c r="F128" s="13">
        <f t="shared" si="137"/>
        <v>8.9756475088800869</v>
      </c>
      <c r="G128" s="13">
        <f t="shared" si="137"/>
        <v>8.5943408363737248</v>
      </c>
      <c r="H128" s="13">
        <f t="shared" si="137"/>
        <v>10.841678174589468</v>
      </c>
      <c r="I128" s="13">
        <f t="shared" si="137"/>
        <v>9.2717132031508314</v>
      </c>
      <c r="J128" s="22">
        <v>25</v>
      </c>
      <c r="S128" s="53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55"/>
      <c r="AJ128" s="55"/>
      <c r="AK128" s="22"/>
      <c r="AL128" s="22"/>
      <c r="AM128" s="22"/>
      <c r="AN128" s="22"/>
      <c r="CJ128" s="54"/>
      <c r="CK128" s="49"/>
      <c r="CL128" s="49"/>
      <c r="CM128" s="49"/>
      <c r="CN128" s="49"/>
      <c r="CO128" s="49"/>
      <c r="CP128" s="49"/>
      <c r="CQ128" s="49"/>
      <c r="CR128" s="49"/>
      <c r="CS128" s="49"/>
    </row>
    <row r="129" spans="1:96" s="39" customFormat="1" x14ac:dyDescent="0.3">
      <c r="A129" s="50"/>
      <c r="B129" s="49">
        <f t="shared" ref="B129:I129" si="138">SUM(B125:B128)</f>
        <v>0</v>
      </c>
      <c r="C129" s="49">
        <f t="shared" si="138"/>
        <v>-2.6645352591003757E-14</v>
      </c>
      <c r="D129" s="49">
        <f t="shared" si="138"/>
        <v>0</v>
      </c>
      <c r="E129" s="49">
        <f t="shared" si="138"/>
        <v>0</v>
      </c>
      <c r="F129" s="49">
        <f t="shared" si="138"/>
        <v>-2.4868995751603507E-14</v>
      </c>
      <c r="G129" s="49">
        <f t="shared" si="138"/>
        <v>0</v>
      </c>
      <c r="H129" s="49">
        <f t="shared" si="138"/>
        <v>0</v>
      </c>
      <c r="I129" s="49">
        <f t="shared" si="138"/>
        <v>0</v>
      </c>
      <c r="S129" s="53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55"/>
      <c r="AJ129" s="55"/>
      <c r="AK129" s="22"/>
      <c r="AL129" s="22"/>
      <c r="AM129" s="22"/>
      <c r="AN129" s="22"/>
      <c r="CK129" s="51"/>
      <c r="CL129" s="51"/>
      <c r="CM129" s="51"/>
      <c r="CN129" s="51"/>
      <c r="CO129" s="51"/>
      <c r="CP129" s="51"/>
      <c r="CQ129" s="51"/>
      <c r="CR129" s="37"/>
    </row>
    <row r="130" spans="1:96" s="39" customFormat="1" x14ac:dyDescent="0.3">
      <c r="S130" s="53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55"/>
      <c r="AJ130" s="55"/>
      <c r="AK130" s="22"/>
      <c r="AL130" s="22"/>
      <c r="AM130" s="22"/>
      <c r="AN130" s="22"/>
      <c r="CK130" s="49"/>
      <c r="CL130" s="49"/>
      <c r="CM130" s="49"/>
      <c r="CN130" s="49"/>
      <c r="CO130" s="49"/>
      <c r="CP130" s="49"/>
      <c r="CQ130" s="49"/>
      <c r="CR130" s="49"/>
    </row>
    <row r="131" spans="1:96" s="39" customFormat="1" x14ac:dyDescent="0.3">
      <c r="A131" s="50"/>
      <c r="B131" s="22"/>
      <c r="C131" s="22"/>
      <c r="D131" s="22"/>
      <c r="E131" s="22"/>
      <c r="F131" s="22"/>
      <c r="G131" s="22"/>
      <c r="H131" s="22"/>
      <c r="I131" s="22"/>
      <c r="S131" s="53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55"/>
      <c r="AJ131" s="55"/>
      <c r="AK131" s="22"/>
      <c r="AL131" s="22"/>
      <c r="AM131" s="22"/>
      <c r="AN131" s="22"/>
    </row>
    <row r="132" spans="1:96" s="39" customFormat="1" x14ac:dyDescent="0.3">
      <c r="A132" s="68" t="s">
        <v>91</v>
      </c>
      <c r="B132" s="13">
        <f t="shared" ref="B132:I135" si="139">ABS(B125)</f>
        <v>2.7617369846552045</v>
      </c>
      <c r="C132" s="13">
        <f t="shared" si="139"/>
        <v>1.5365856256254595</v>
      </c>
      <c r="D132" s="13">
        <f t="shared" si="139"/>
        <v>3.4160015838490878</v>
      </c>
      <c r="E132" s="13">
        <f t="shared" si="139"/>
        <v>2.9305718975915198</v>
      </c>
      <c r="F132" s="13">
        <f t="shared" si="139"/>
        <v>1.3482115961966059</v>
      </c>
      <c r="G132" s="13">
        <f t="shared" si="139"/>
        <v>2.4675967990736467</v>
      </c>
      <c r="H132" s="13">
        <f t="shared" si="139"/>
        <v>0.6420584827800262</v>
      </c>
      <c r="I132" s="13">
        <f t="shared" si="139"/>
        <v>3.5510556432424174</v>
      </c>
      <c r="S132" s="53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55"/>
      <c r="AJ132" s="55"/>
      <c r="AK132" s="22"/>
      <c r="AL132" s="22"/>
      <c r="AM132" s="22"/>
      <c r="AN132" s="22"/>
    </row>
    <row r="133" spans="1:96" s="39" customFormat="1" x14ac:dyDescent="0.3">
      <c r="A133" s="50"/>
      <c r="B133" s="13">
        <f t="shared" si="139"/>
        <v>11.475577039415377</v>
      </c>
      <c r="C133" s="13">
        <f t="shared" si="139"/>
        <v>14.15017582861879</v>
      </c>
      <c r="D133" s="13">
        <f t="shared" si="139"/>
        <v>14.987349719747382</v>
      </c>
      <c r="E133" s="13">
        <f t="shared" si="139"/>
        <v>14.101348146562673</v>
      </c>
      <c r="F133" s="13">
        <f t="shared" si="139"/>
        <v>12.32247629880295</v>
      </c>
      <c r="G133" s="13">
        <f t="shared" si="139"/>
        <v>11.646882596356184</v>
      </c>
      <c r="H133" s="13">
        <f t="shared" si="139"/>
        <v>11.382608465067563</v>
      </c>
      <c r="I133" s="13">
        <f t="shared" si="139"/>
        <v>13.596382893111816</v>
      </c>
      <c r="S133" s="53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55"/>
      <c r="AJ133" s="55"/>
      <c r="AK133" s="22"/>
      <c r="AL133" s="22"/>
      <c r="AM133" s="22"/>
      <c r="AN133" s="22"/>
    </row>
    <row r="134" spans="1:96" s="39" customFormat="1" x14ac:dyDescent="0.3">
      <c r="A134" s="50"/>
      <c r="B134" s="13">
        <f t="shared" si="139"/>
        <v>0.16908461267893671</v>
      </c>
      <c r="C134" s="13">
        <f t="shared" si="139"/>
        <v>0.68649588638986714</v>
      </c>
      <c r="D134" s="13">
        <f t="shared" si="139"/>
        <v>0.14502637435255394</v>
      </c>
      <c r="E134" s="13">
        <f t="shared" si="139"/>
        <v>1.1934193548288867</v>
      </c>
      <c r="F134" s="13">
        <f t="shared" si="139"/>
        <v>1.9986171937262327</v>
      </c>
      <c r="G134" s="13">
        <f t="shared" si="139"/>
        <v>0.58494496090882464</v>
      </c>
      <c r="H134" s="13">
        <f t="shared" si="139"/>
        <v>0.10112819230193182</v>
      </c>
      <c r="I134" s="13">
        <f t="shared" si="139"/>
        <v>0.77361404671857059</v>
      </c>
      <c r="S134" s="53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55"/>
      <c r="AJ134" s="55"/>
      <c r="AK134" s="22"/>
      <c r="AL134" s="22"/>
      <c r="AM134" s="22"/>
      <c r="AN134" s="22"/>
    </row>
    <row r="135" spans="1:96" s="39" customFormat="1" x14ac:dyDescent="0.3">
      <c r="A135" s="50"/>
      <c r="B135" s="13">
        <f t="shared" si="139"/>
        <v>8.8829246674391129</v>
      </c>
      <c r="C135" s="13">
        <f t="shared" si="139"/>
        <v>11.927094316603437</v>
      </c>
      <c r="D135" s="13">
        <f t="shared" si="139"/>
        <v>11.426321761545751</v>
      </c>
      <c r="E135" s="13">
        <f t="shared" si="139"/>
        <v>9.977356894142261</v>
      </c>
      <c r="F135" s="13">
        <f t="shared" si="139"/>
        <v>8.9756475088800869</v>
      </c>
      <c r="G135" s="13">
        <f t="shared" si="139"/>
        <v>8.5943408363737248</v>
      </c>
      <c r="H135" s="13">
        <f t="shared" si="139"/>
        <v>10.841678174589468</v>
      </c>
      <c r="I135" s="13">
        <f t="shared" si="139"/>
        <v>9.2717132031508314</v>
      </c>
      <c r="S135" s="53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55"/>
      <c r="AJ135" s="55"/>
      <c r="AK135" s="22"/>
      <c r="AL135" s="22"/>
      <c r="AM135" s="22"/>
      <c r="AN135" s="22"/>
    </row>
    <row r="136" spans="1:96" s="39" customFormat="1" x14ac:dyDescent="0.3">
      <c r="A136" s="50"/>
      <c r="B136" s="22"/>
      <c r="C136" s="22"/>
      <c r="D136" s="22"/>
      <c r="E136" s="22"/>
      <c r="F136" s="22"/>
      <c r="G136" s="22"/>
      <c r="H136" s="22"/>
      <c r="I136" s="22"/>
      <c r="S136" s="53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55"/>
      <c r="AJ136" s="55"/>
      <c r="AK136" s="22"/>
      <c r="AL136" s="22"/>
      <c r="AM136" s="22"/>
      <c r="AN136" s="22"/>
    </row>
    <row r="137" spans="1:96" s="39" customFormat="1" x14ac:dyDescent="0.3">
      <c r="A137" s="50"/>
      <c r="B137" s="22"/>
      <c r="C137" s="22"/>
      <c r="D137" s="22"/>
      <c r="E137" s="22"/>
      <c r="F137" s="22"/>
      <c r="G137" s="22"/>
      <c r="H137" s="22"/>
      <c r="I137" s="22"/>
      <c r="S137" s="53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55"/>
      <c r="AJ137" s="55"/>
      <c r="AK137" s="22"/>
      <c r="AL137" s="22"/>
      <c r="AM137" s="22"/>
      <c r="AN137" s="22"/>
    </row>
    <row r="138" spans="1:96" s="39" customFormat="1" x14ac:dyDescent="0.3">
      <c r="S138" s="53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55"/>
      <c r="AJ138" s="55"/>
      <c r="AK138" s="22"/>
      <c r="AL138" s="22"/>
      <c r="AM138" s="22"/>
      <c r="AN138" s="22"/>
    </row>
    <row r="139" spans="1:96" s="39" customFormat="1" x14ac:dyDescent="0.3">
      <c r="S139" s="53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55"/>
      <c r="AJ139" s="55"/>
      <c r="AK139" s="22"/>
      <c r="AL139" s="22"/>
      <c r="AM139" s="22"/>
      <c r="AN139" s="22"/>
    </row>
    <row r="140" spans="1:96" s="39" customFormat="1" x14ac:dyDescent="0.3">
      <c r="S140" s="53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55"/>
      <c r="AJ140" s="55"/>
      <c r="AK140" s="22"/>
      <c r="AL140" s="22"/>
      <c r="AM140" s="22"/>
      <c r="AN140" s="22"/>
    </row>
    <row r="141" spans="1:96" s="39" customFormat="1" x14ac:dyDescent="0.3">
      <c r="S141" s="53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55"/>
      <c r="AJ141" s="55"/>
      <c r="AK141" s="22"/>
      <c r="AL141" s="22"/>
      <c r="AM141" s="22"/>
      <c r="AN141" s="22"/>
    </row>
    <row r="142" spans="1:96" s="39" customFormat="1" x14ac:dyDescent="0.3">
      <c r="S142" s="53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55"/>
      <c r="AJ142" s="55"/>
      <c r="AK142" s="22"/>
      <c r="AL142" s="22"/>
      <c r="AM142" s="22"/>
      <c r="AN142" s="22"/>
    </row>
    <row r="143" spans="1:96" s="39" customFormat="1" x14ac:dyDescent="0.3">
      <c r="S143" s="53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55"/>
      <c r="AJ143" s="55"/>
      <c r="AK143" s="22"/>
      <c r="AL143" s="22"/>
      <c r="AM143" s="22"/>
      <c r="AN143" s="22"/>
    </row>
    <row r="144" spans="1:96" s="39" customFormat="1" x14ac:dyDescent="0.3">
      <c r="A144" s="50"/>
      <c r="B144" s="38"/>
      <c r="C144" s="38"/>
      <c r="D144" s="38"/>
      <c r="E144" s="38"/>
      <c r="F144" s="38"/>
      <c r="G144" s="38"/>
      <c r="H144" s="38"/>
      <c r="I144" s="38"/>
      <c r="S144" s="53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55"/>
      <c r="AJ144" s="55"/>
      <c r="AK144" s="22"/>
      <c r="AL144" s="22"/>
      <c r="AM144" s="22"/>
      <c r="AN144" s="22"/>
    </row>
    <row r="145" spans="1:40" s="39" customFormat="1" x14ac:dyDescent="0.3">
      <c r="A145" s="50"/>
      <c r="B145" s="38"/>
      <c r="C145" s="38"/>
      <c r="D145" s="38"/>
      <c r="E145" s="38"/>
      <c r="F145" s="38"/>
      <c r="G145" s="38"/>
      <c r="H145" s="38"/>
      <c r="I145" s="38"/>
      <c r="S145" s="53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55"/>
      <c r="AJ145" s="55"/>
      <c r="AK145" s="22"/>
      <c r="AL145" s="22"/>
      <c r="AM145" s="22"/>
      <c r="AN145" s="22"/>
    </row>
    <row r="146" spans="1:40" s="39" customFormat="1" x14ac:dyDescent="0.3">
      <c r="A146" s="50"/>
      <c r="B146" s="38"/>
      <c r="C146" s="38"/>
      <c r="D146" s="38"/>
      <c r="E146" s="38"/>
      <c r="F146" s="38"/>
      <c r="G146" s="38"/>
      <c r="H146" s="38"/>
      <c r="I146" s="38"/>
      <c r="S146" s="53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55"/>
      <c r="AJ146" s="55"/>
      <c r="AK146" s="22"/>
      <c r="AL146" s="22"/>
      <c r="AM146" s="22"/>
      <c r="AN146" s="22"/>
    </row>
    <row r="147" spans="1:40" s="39" customFormat="1" x14ac:dyDescent="0.3">
      <c r="A147" s="50"/>
      <c r="B147" s="38"/>
      <c r="C147" s="38"/>
      <c r="D147" s="38"/>
      <c r="E147" s="38"/>
      <c r="F147" s="38"/>
      <c r="G147" s="38"/>
      <c r="H147" s="38"/>
      <c r="I147" s="38"/>
      <c r="S147" s="53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55"/>
      <c r="AJ147" s="55"/>
      <c r="AK147" s="22"/>
      <c r="AL147" s="22"/>
      <c r="AM147" s="22"/>
      <c r="AN147" s="22"/>
    </row>
    <row r="148" spans="1:40" s="39" customFormat="1" x14ac:dyDescent="0.3">
      <c r="A148" s="50"/>
      <c r="B148" s="38"/>
      <c r="C148" s="38"/>
      <c r="D148" s="38"/>
      <c r="E148" s="38"/>
      <c r="F148" s="38"/>
      <c r="G148" s="38"/>
      <c r="H148" s="38"/>
      <c r="I148" s="38"/>
      <c r="S148" s="53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55"/>
      <c r="AJ148" s="55"/>
      <c r="AK148" s="22"/>
      <c r="AL148" s="22"/>
      <c r="AM148" s="22"/>
      <c r="AN148" s="22"/>
    </row>
    <row r="149" spans="1:40" s="39" customFormat="1" x14ac:dyDescent="0.3">
      <c r="A149" s="50"/>
      <c r="B149" s="38"/>
      <c r="C149" s="38"/>
      <c r="D149" s="38"/>
      <c r="E149" s="38"/>
      <c r="F149" s="38"/>
      <c r="G149" s="38"/>
      <c r="H149" s="38"/>
      <c r="I149" s="38"/>
      <c r="S149" s="53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55"/>
      <c r="AJ149" s="55"/>
      <c r="AK149" s="22"/>
      <c r="AL149" s="22"/>
      <c r="AM149" s="22"/>
      <c r="AN149" s="22"/>
    </row>
    <row r="150" spans="1:40" s="39" customFormat="1" x14ac:dyDescent="0.3">
      <c r="A150" s="50"/>
      <c r="B150" s="38"/>
      <c r="C150" s="38"/>
      <c r="D150" s="38"/>
      <c r="E150" s="38"/>
      <c r="F150" s="38"/>
      <c r="G150" s="38"/>
      <c r="H150" s="38"/>
      <c r="I150" s="38"/>
      <c r="S150" s="53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55"/>
      <c r="AJ150" s="55"/>
      <c r="AK150" s="22"/>
      <c r="AL150" s="22"/>
      <c r="AM150" s="22"/>
      <c r="AN150" s="22"/>
    </row>
    <row r="151" spans="1:40" s="39" customFormat="1" x14ac:dyDescent="0.3">
      <c r="A151" s="50"/>
      <c r="B151" s="38"/>
      <c r="C151" s="38"/>
      <c r="D151" s="38"/>
      <c r="E151" s="38"/>
      <c r="F151" s="38"/>
      <c r="G151" s="38"/>
      <c r="H151" s="38"/>
      <c r="I151" s="38"/>
      <c r="S151" s="53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55"/>
      <c r="AJ151" s="55"/>
      <c r="AK151" s="22"/>
      <c r="AL151" s="22"/>
      <c r="AM151" s="22"/>
      <c r="AN151" s="22"/>
    </row>
    <row r="152" spans="1:40" s="39" customFormat="1" x14ac:dyDescent="0.3">
      <c r="A152" s="50"/>
      <c r="B152" s="38"/>
      <c r="C152" s="38"/>
      <c r="D152" s="38"/>
      <c r="E152" s="38"/>
      <c r="F152" s="38"/>
      <c r="G152" s="38"/>
      <c r="H152" s="38"/>
      <c r="I152" s="38"/>
      <c r="S152" s="53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55"/>
      <c r="AJ152" s="55"/>
      <c r="AK152" s="22"/>
      <c r="AL152" s="22"/>
      <c r="AM152" s="22"/>
      <c r="AN152" s="22"/>
    </row>
    <row r="153" spans="1:40" s="39" customFormat="1" x14ac:dyDescent="0.3">
      <c r="A153" s="50"/>
      <c r="B153" s="38"/>
      <c r="C153" s="38"/>
      <c r="D153" s="38"/>
      <c r="E153" s="38"/>
      <c r="F153" s="38"/>
      <c r="G153" s="38"/>
      <c r="H153" s="38"/>
      <c r="I153" s="38"/>
      <c r="S153" s="53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55"/>
      <c r="AJ153" s="55"/>
      <c r="AK153" s="22"/>
      <c r="AL153" s="22"/>
      <c r="AM153" s="22"/>
      <c r="AN153" s="22"/>
    </row>
    <row r="154" spans="1:40" s="39" customFormat="1" x14ac:dyDescent="0.3">
      <c r="A154" s="50"/>
      <c r="B154" s="38"/>
      <c r="C154" s="38"/>
      <c r="D154" s="38"/>
      <c r="E154" s="38"/>
      <c r="F154" s="38"/>
      <c r="G154" s="38"/>
      <c r="H154" s="38"/>
      <c r="I154" s="38"/>
      <c r="S154" s="53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55"/>
      <c r="AJ154" s="55"/>
      <c r="AK154" s="22"/>
      <c r="AL154" s="22"/>
      <c r="AM154" s="22"/>
      <c r="AN154" s="22"/>
    </row>
    <row r="155" spans="1:40" s="39" customFormat="1" x14ac:dyDescent="0.3">
      <c r="A155" s="50"/>
      <c r="B155" s="38"/>
      <c r="C155" s="38"/>
      <c r="D155" s="38"/>
      <c r="E155" s="38"/>
      <c r="F155" s="38"/>
      <c r="G155" s="38"/>
      <c r="H155" s="38"/>
      <c r="I155" s="38"/>
      <c r="S155" s="53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55"/>
      <c r="AJ155" s="55"/>
      <c r="AK155" s="22"/>
      <c r="AL155" s="22"/>
      <c r="AM155" s="22"/>
      <c r="AN155" s="22"/>
    </row>
    <row r="156" spans="1:40" s="39" customFormat="1" x14ac:dyDescent="0.3">
      <c r="A156" s="50"/>
      <c r="B156" s="38"/>
      <c r="C156" s="38"/>
      <c r="D156" s="38"/>
      <c r="E156" s="38"/>
      <c r="F156" s="38"/>
      <c r="G156" s="38"/>
      <c r="H156" s="38"/>
      <c r="I156" s="38"/>
      <c r="S156" s="53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55"/>
      <c r="AJ156" s="55"/>
      <c r="AK156" s="22"/>
      <c r="AL156" s="22"/>
      <c r="AM156" s="22"/>
      <c r="AN156" s="22"/>
    </row>
    <row r="157" spans="1:40" s="39" customFormat="1" x14ac:dyDescent="0.3">
      <c r="A157" s="50"/>
      <c r="B157" s="38"/>
      <c r="C157" s="38"/>
      <c r="D157" s="38"/>
      <c r="E157" s="38"/>
      <c r="F157" s="38"/>
      <c r="G157" s="38"/>
      <c r="H157" s="38"/>
      <c r="I157" s="38"/>
      <c r="S157" s="53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55"/>
      <c r="AJ157" s="55"/>
      <c r="AK157" s="22"/>
      <c r="AL157" s="22"/>
      <c r="AM157" s="22"/>
      <c r="AN157" s="22"/>
    </row>
    <row r="158" spans="1:40" s="39" customFormat="1" x14ac:dyDescent="0.3">
      <c r="A158" s="50"/>
      <c r="B158" s="38"/>
      <c r="C158" s="38"/>
      <c r="D158" s="38"/>
      <c r="E158" s="38"/>
      <c r="F158" s="38"/>
      <c r="G158" s="38"/>
      <c r="H158" s="38"/>
      <c r="I158" s="38"/>
      <c r="S158" s="53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55"/>
      <c r="AJ158" s="55"/>
      <c r="AK158" s="22"/>
      <c r="AL158" s="22"/>
      <c r="AM158" s="22"/>
      <c r="AN158" s="22"/>
    </row>
    <row r="159" spans="1:40" s="39" customFormat="1" x14ac:dyDescent="0.3">
      <c r="A159" s="50"/>
      <c r="B159" s="38"/>
      <c r="C159" s="38"/>
      <c r="D159" s="38"/>
      <c r="E159" s="38"/>
      <c r="F159" s="38"/>
      <c r="G159" s="38"/>
      <c r="H159" s="38"/>
      <c r="I159" s="38"/>
      <c r="S159" s="53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55"/>
      <c r="AJ159" s="55"/>
      <c r="AK159" s="22"/>
      <c r="AL159" s="22"/>
      <c r="AM159" s="22"/>
      <c r="AN159" s="22"/>
    </row>
    <row r="160" spans="1:40" s="39" customFormat="1" x14ac:dyDescent="0.3">
      <c r="A160" s="50"/>
      <c r="B160" s="38"/>
      <c r="C160" s="38"/>
      <c r="D160" s="38"/>
      <c r="E160" s="38"/>
      <c r="F160" s="38"/>
      <c r="G160" s="38"/>
      <c r="H160" s="38"/>
      <c r="I160" s="38"/>
      <c r="S160" s="53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55"/>
      <c r="AJ160" s="55"/>
      <c r="AK160" s="22"/>
      <c r="AL160" s="22"/>
      <c r="AM160" s="22"/>
      <c r="AN160" s="22"/>
    </row>
    <row r="161" spans="1:40" s="39" customFormat="1" x14ac:dyDescent="0.3">
      <c r="A161" s="50"/>
      <c r="B161" s="38"/>
      <c r="C161" s="38"/>
      <c r="D161" s="38"/>
      <c r="E161" s="38"/>
      <c r="F161" s="38"/>
      <c r="G161" s="38"/>
      <c r="H161" s="38"/>
      <c r="I161" s="38"/>
      <c r="S161" s="53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55"/>
      <c r="AJ161" s="55"/>
      <c r="AK161" s="22"/>
      <c r="AL161" s="22"/>
      <c r="AM161" s="22"/>
      <c r="AN161" s="22"/>
    </row>
    <row r="162" spans="1:40" s="39" customFormat="1" x14ac:dyDescent="0.3">
      <c r="A162" s="50"/>
      <c r="B162" s="38"/>
      <c r="C162" s="38"/>
      <c r="D162" s="38"/>
      <c r="E162" s="38"/>
      <c r="F162" s="38"/>
      <c r="G162" s="38"/>
      <c r="H162" s="38"/>
      <c r="I162" s="38"/>
      <c r="S162" s="53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55"/>
      <c r="AJ162" s="55"/>
      <c r="AK162" s="22"/>
      <c r="AL162" s="22"/>
      <c r="AM162" s="22"/>
      <c r="AN162" s="22"/>
    </row>
    <row r="163" spans="1:40" s="39" customFormat="1" x14ac:dyDescent="0.3">
      <c r="A163" s="50"/>
      <c r="B163" s="38"/>
      <c r="C163" s="38"/>
      <c r="D163" s="38"/>
      <c r="E163" s="38"/>
      <c r="F163" s="38"/>
      <c r="G163" s="38"/>
      <c r="H163" s="38"/>
      <c r="I163" s="38"/>
      <c r="S163" s="53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55"/>
      <c r="AJ163" s="55"/>
      <c r="AK163" s="22"/>
      <c r="AL163" s="22"/>
      <c r="AM163" s="22"/>
      <c r="AN163" s="22"/>
    </row>
    <row r="164" spans="1:40" s="39" customFormat="1" x14ac:dyDescent="0.3">
      <c r="A164" s="50"/>
      <c r="B164" s="38"/>
      <c r="C164" s="38"/>
      <c r="D164" s="38"/>
      <c r="E164" s="38"/>
      <c r="F164" s="38"/>
      <c r="G164" s="38"/>
      <c r="H164" s="38"/>
      <c r="I164" s="38"/>
      <c r="S164" s="53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55"/>
      <c r="AJ164" s="55"/>
      <c r="AK164" s="22"/>
      <c r="AL164" s="22"/>
      <c r="AM164" s="22"/>
      <c r="AN164" s="22"/>
    </row>
    <row r="165" spans="1:40" s="39" customFormat="1" x14ac:dyDescent="0.3">
      <c r="A165" s="50"/>
      <c r="B165" s="38"/>
      <c r="C165" s="38"/>
      <c r="D165" s="38"/>
      <c r="E165" s="38"/>
      <c r="F165" s="38"/>
      <c r="G165" s="38"/>
      <c r="H165" s="38"/>
      <c r="I165" s="38"/>
      <c r="S165" s="53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55"/>
      <c r="AJ165" s="55"/>
      <c r="AK165" s="22"/>
      <c r="AL165" s="22"/>
      <c r="AM165" s="22"/>
      <c r="AN165" s="22"/>
    </row>
    <row r="166" spans="1:40" s="39" customFormat="1" x14ac:dyDescent="0.3">
      <c r="A166" s="50"/>
      <c r="B166" s="38"/>
      <c r="C166" s="38"/>
      <c r="D166" s="38"/>
      <c r="E166" s="38"/>
      <c r="F166" s="38"/>
      <c r="G166" s="38"/>
      <c r="H166" s="38"/>
      <c r="I166" s="38"/>
      <c r="S166" s="53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55"/>
      <c r="AJ166" s="55"/>
      <c r="AK166" s="22"/>
      <c r="AL166" s="22"/>
      <c r="AM166" s="22"/>
      <c r="AN166" s="22"/>
    </row>
    <row r="167" spans="1:40" s="39" customFormat="1" x14ac:dyDescent="0.3">
      <c r="A167" s="50"/>
      <c r="B167" s="38"/>
      <c r="C167" s="38"/>
      <c r="D167" s="38"/>
      <c r="E167" s="38"/>
      <c r="F167" s="38"/>
      <c r="G167" s="38"/>
      <c r="H167" s="38"/>
      <c r="I167" s="38"/>
      <c r="S167" s="53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55"/>
      <c r="AJ167" s="55"/>
      <c r="AK167" s="22"/>
      <c r="AL167" s="22"/>
      <c r="AM167" s="22"/>
      <c r="AN167" s="22"/>
    </row>
    <row r="168" spans="1:40" s="39" customFormat="1" x14ac:dyDescent="0.3">
      <c r="A168" s="50"/>
      <c r="B168" s="38"/>
      <c r="C168" s="38"/>
      <c r="D168" s="38"/>
      <c r="E168" s="38"/>
      <c r="F168" s="38"/>
      <c r="G168" s="38"/>
      <c r="H168" s="38"/>
      <c r="I168" s="38"/>
      <c r="S168" s="53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55"/>
      <c r="AJ168" s="55"/>
      <c r="AK168" s="22"/>
      <c r="AL168" s="22"/>
      <c r="AM168" s="22"/>
      <c r="AN168" s="22"/>
    </row>
    <row r="169" spans="1:40" s="39" customFormat="1" x14ac:dyDescent="0.3">
      <c r="A169" s="50"/>
      <c r="B169" s="38"/>
      <c r="C169" s="38"/>
      <c r="D169" s="38"/>
      <c r="E169" s="38"/>
      <c r="F169" s="38"/>
      <c r="G169" s="38"/>
      <c r="H169" s="38"/>
      <c r="I169" s="38"/>
      <c r="S169" s="53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55"/>
      <c r="AJ169" s="55"/>
      <c r="AK169" s="22"/>
      <c r="AL169" s="22"/>
      <c r="AM169" s="22"/>
      <c r="AN169" s="22"/>
    </row>
    <row r="170" spans="1:40" s="39" customFormat="1" x14ac:dyDescent="0.3">
      <c r="A170" s="50"/>
      <c r="B170" s="38"/>
      <c r="C170" s="38"/>
      <c r="D170" s="38"/>
      <c r="E170" s="38"/>
      <c r="F170" s="38"/>
      <c r="G170" s="38"/>
      <c r="H170" s="38"/>
      <c r="I170" s="38"/>
      <c r="S170" s="53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55"/>
      <c r="AJ170" s="55"/>
      <c r="AK170" s="22"/>
      <c r="AL170" s="22"/>
      <c r="AM170" s="22"/>
      <c r="AN170" s="22"/>
    </row>
    <row r="171" spans="1:40" s="39" customFormat="1" x14ac:dyDescent="0.3">
      <c r="A171" s="50"/>
      <c r="B171" s="38"/>
      <c r="C171" s="38"/>
      <c r="D171" s="38"/>
      <c r="E171" s="38"/>
      <c r="F171" s="38"/>
      <c r="G171" s="38"/>
      <c r="H171" s="38"/>
      <c r="I171" s="38"/>
      <c r="S171" s="53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55"/>
      <c r="AJ171" s="55"/>
      <c r="AK171" s="22"/>
      <c r="AL171" s="22"/>
      <c r="AM171" s="22"/>
      <c r="AN171" s="22"/>
    </row>
    <row r="172" spans="1:40" s="39" customFormat="1" x14ac:dyDescent="0.3">
      <c r="A172" s="50"/>
      <c r="B172" s="38"/>
      <c r="C172" s="38"/>
      <c r="D172" s="38"/>
      <c r="E172" s="38"/>
      <c r="F172" s="38"/>
      <c r="G172" s="38"/>
      <c r="H172" s="38"/>
      <c r="I172" s="38"/>
      <c r="S172" s="53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55"/>
      <c r="AJ172" s="55"/>
      <c r="AK172" s="22"/>
      <c r="AL172" s="22"/>
      <c r="AM172" s="22"/>
      <c r="AN172" s="22"/>
    </row>
    <row r="173" spans="1:40" s="39" customFormat="1" x14ac:dyDescent="0.3">
      <c r="A173" s="50"/>
      <c r="B173" s="38"/>
      <c r="C173" s="38"/>
      <c r="D173" s="38"/>
      <c r="E173" s="38"/>
      <c r="F173" s="38"/>
      <c r="G173" s="38"/>
      <c r="H173" s="38"/>
      <c r="I173" s="38"/>
      <c r="S173" s="53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55"/>
      <c r="AJ173" s="55"/>
      <c r="AK173" s="22"/>
      <c r="AL173" s="22"/>
      <c r="AM173" s="22"/>
      <c r="AN173" s="22"/>
    </row>
    <row r="174" spans="1:40" s="39" customFormat="1" x14ac:dyDescent="0.3">
      <c r="A174" s="50"/>
      <c r="B174" s="38"/>
      <c r="C174" s="38"/>
      <c r="D174" s="38"/>
      <c r="E174" s="38"/>
      <c r="F174" s="38"/>
      <c r="G174" s="38"/>
      <c r="H174" s="38"/>
      <c r="I174" s="38"/>
      <c r="S174" s="53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55"/>
      <c r="AJ174" s="55"/>
      <c r="AK174" s="22"/>
      <c r="AL174" s="22"/>
      <c r="AM174" s="22"/>
      <c r="AN174" s="22"/>
    </row>
    <row r="175" spans="1:40" s="39" customFormat="1" x14ac:dyDescent="0.3">
      <c r="A175" s="50"/>
      <c r="B175" s="38"/>
      <c r="C175" s="38"/>
      <c r="D175" s="38"/>
      <c r="E175" s="38"/>
      <c r="F175" s="38"/>
      <c r="G175" s="38"/>
      <c r="H175" s="38"/>
      <c r="I175" s="38"/>
      <c r="S175" s="53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55"/>
      <c r="AJ175" s="55"/>
      <c r="AK175" s="22"/>
      <c r="AL175" s="22"/>
      <c r="AM175" s="22"/>
      <c r="AN175" s="22"/>
    </row>
    <row r="176" spans="1:40" s="39" customFormat="1" x14ac:dyDescent="0.3">
      <c r="A176" s="50"/>
      <c r="B176" s="38"/>
      <c r="C176" s="38"/>
      <c r="D176" s="38"/>
      <c r="E176" s="38"/>
      <c r="F176" s="38"/>
      <c r="G176" s="38"/>
      <c r="H176" s="38"/>
      <c r="I176" s="38"/>
      <c r="S176" s="53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55"/>
      <c r="AJ176" s="55"/>
      <c r="AK176" s="22"/>
      <c r="AL176" s="22"/>
      <c r="AM176" s="22"/>
      <c r="AN176" s="22"/>
    </row>
    <row r="177" spans="1:40" s="39" customFormat="1" x14ac:dyDescent="0.3">
      <c r="A177" s="50"/>
      <c r="B177" s="38"/>
      <c r="C177" s="38"/>
      <c r="D177" s="38"/>
      <c r="E177" s="38"/>
      <c r="F177" s="38"/>
      <c r="G177" s="38"/>
      <c r="H177" s="38"/>
      <c r="I177" s="38"/>
      <c r="S177" s="53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55"/>
      <c r="AJ177" s="55"/>
      <c r="AK177" s="22"/>
      <c r="AL177" s="22"/>
      <c r="AM177" s="22"/>
      <c r="AN177" s="22"/>
    </row>
    <row r="178" spans="1:40" s="39" customFormat="1" x14ac:dyDescent="0.3">
      <c r="A178" s="50"/>
      <c r="B178" s="38"/>
      <c r="C178" s="38"/>
      <c r="D178" s="38"/>
      <c r="E178" s="38"/>
      <c r="F178" s="38"/>
      <c r="G178" s="38"/>
      <c r="H178" s="38"/>
      <c r="I178" s="38"/>
      <c r="S178" s="53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55"/>
      <c r="AJ178" s="55"/>
      <c r="AK178" s="22"/>
      <c r="AL178" s="22"/>
      <c r="AM178" s="22"/>
      <c r="AN178" s="22"/>
    </row>
    <row r="179" spans="1:40" s="39" customFormat="1" x14ac:dyDescent="0.3">
      <c r="A179" s="50"/>
      <c r="B179" s="38"/>
      <c r="C179" s="38"/>
      <c r="D179" s="38"/>
      <c r="E179" s="38"/>
      <c r="F179" s="38"/>
      <c r="G179" s="38"/>
      <c r="H179" s="38"/>
      <c r="I179" s="38"/>
      <c r="S179" s="53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55"/>
      <c r="AJ179" s="55"/>
      <c r="AK179" s="22"/>
      <c r="AL179" s="22"/>
      <c r="AM179" s="22"/>
      <c r="AN179" s="22"/>
    </row>
    <row r="180" spans="1:40" s="39" customFormat="1" x14ac:dyDescent="0.3">
      <c r="A180" s="50"/>
      <c r="B180" s="38"/>
      <c r="C180" s="38"/>
      <c r="D180" s="38"/>
      <c r="E180" s="38"/>
      <c r="F180" s="38"/>
      <c r="G180" s="38"/>
      <c r="H180" s="38"/>
      <c r="I180" s="38"/>
      <c r="S180" s="53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55"/>
      <c r="AJ180" s="55"/>
      <c r="AK180" s="22"/>
      <c r="AL180" s="22"/>
      <c r="AM180" s="22"/>
      <c r="AN180" s="22"/>
    </row>
    <row r="181" spans="1:40" s="39" customFormat="1" x14ac:dyDescent="0.3">
      <c r="A181" s="50"/>
      <c r="B181" s="38"/>
      <c r="C181" s="38"/>
      <c r="D181" s="38"/>
      <c r="E181" s="38"/>
      <c r="F181" s="38"/>
      <c r="G181" s="38"/>
      <c r="H181" s="38"/>
      <c r="I181" s="38"/>
      <c r="S181" s="53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55"/>
      <c r="AJ181" s="55"/>
      <c r="AK181" s="22"/>
      <c r="AL181" s="22"/>
      <c r="AM181" s="22"/>
      <c r="AN181" s="22"/>
    </row>
    <row r="182" spans="1:40" s="39" customFormat="1" x14ac:dyDescent="0.3">
      <c r="A182" s="50"/>
      <c r="B182" s="38"/>
      <c r="C182" s="38"/>
      <c r="D182" s="38"/>
      <c r="E182" s="38"/>
      <c r="F182" s="38"/>
      <c r="G182" s="38"/>
      <c r="H182" s="38"/>
      <c r="I182" s="38"/>
      <c r="S182" s="53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55"/>
      <c r="AJ182" s="55"/>
      <c r="AK182" s="22"/>
      <c r="AL182" s="22"/>
      <c r="AM182" s="22"/>
      <c r="AN182" s="22"/>
    </row>
    <row r="183" spans="1:40" s="39" customFormat="1" x14ac:dyDescent="0.3">
      <c r="A183" s="54"/>
      <c r="S183" s="53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55"/>
      <c r="AJ183" s="55"/>
      <c r="AK183" s="22"/>
      <c r="AL183" s="22"/>
      <c r="AM183" s="22"/>
      <c r="AN183" s="22"/>
    </row>
    <row r="184" spans="1:40" s="39" customFormat="1" x14ac:dyDescent="0.3">
      <c r="A184" s="54"/>
      <c r="B184" s="51"/>
      <c r="C184" s="51"/>
      <c r="D184" s="51"/>
      <c r="E184" s="46"/>
      <c r="F184" s="51"/>
      <c r="G184" s="51"/>
      <c r="H184" s="51"/>
      <c r="I184" s="37"/>
      <c r="S184" s="53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55"/>
      <c r="AJ184" s="55"/>
      <c r="AK184" s="22"/>
      <c r="AL184" s="22"/>
      <c r="AM184" s="22"/>
      <c r="AN184" s="22"/>
    </row>
    <row r="185" spans="1:40" s="39" customFormat="1" x14ac:dyDescent="0.3">
      <c r="A185" s="50"/>
      <c r="B185" s="22"/>
      <c r="C185" s="22"/>
      <c r="D185" s="22"/>
      <c r="E185" s="22"/>
      <c r="F185" s="22"/>
      <c r="G185" s="22"/>
      <c r="H185" s="22"/>
      <c r="I185" s="22"/>
      <c r="S185" s="53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55"/>
      <c r="AJ185" s="55"/>
      <c r="AK185" s="22"/>
      <c r="AL185" s="22"/>
      <c r="AM185" s="22"/>
      <c r="AN185" s="22"/>
    </row>
    <row r="186" spans="1:40" s="39" customFormat="1" x14ac:dyDescent="0.3">
      <c r="A186" s="50"/>
      <c r="B186" s="22"/>
      <c r="C186" s="22"/>
      <c r="D186" s="22"/>
      <c r="E186" s="22"/>
      <c r="F186" s="22"/>
      <c r="G186" s="22"/>
      <c r="H186" s="22"/>
      <c r="I186" s="22"/>
      <c r="S186" s="53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55"/>
      <c r="AJ186" s="55"/>
      <c r="AK186" s="22"/>
      <c r="AL186" s="22"/>
      <c r="AM186" s="22"/>
      <c r="AN186" s="22"/>
    </row>
    <row r="187" spans="1:40" s="39" customFormat="1" x14ac:dyDescent="0.3">
      <c r="A187" s="50"/>
      <c r="B187" s="22"/>
      <c r="C187" s="22"/>
      <c r="D187" s="22"/>
      <c r="E187" s="22"/>
      <c r="F187" s="22"/>
      <c r="G187" s="22"/>
      <c r="H187" s="22"/>
      <c r="I187" s="22"/>
      <c r="S187" s="53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55"/>
      <c r="AJ187" s="55"/>
      <c r="AK187" s="22"/>
      <c r="AL187" s="22"/>
      <c r="AM187" s="22"/>
      <c r="AN187" s="22"/>
    </row>
    <row r="188" spans="1:40" s="39" customFormat="1" x14ac:dyDescent="0.3">
      <c r="A188" s="50"/>
      <c r="B188" s="22"/>
      <c r="C188" s="22"/>
      <c r="D188" s="22"/>
      <c r="E188" s="22"/>
      <c r="F188" s="22"/>
      <c r="G188" s="22"/>
      <c r="H188" s="22"/>
      <c r="I188" s="22"/>
      <c r="S188" s="53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55"/>
      <c r="AJ188" s="55"/>
      <c r="AK188" s="22"/>
      <c r="AL188" s="22"/>
      <c r="AM188" s="22"/>
      <c r="AN188" s="22"/>
    </row>
    <row r="189" spans="1:40" s="39" customFormat="1" x14ac:dyDescent="0.3">
      <c r="A189" s="50"/>
      <c r="B189" s="22"/>
      <c r="C189" s="22"/>
      <c r="D189" s="22"/>
      <c r="E189" s="22"/>
      <c r="F189" s="22"/>
      <c r="G189" s="22"/>
      <c r="H189" s="22"/>
      <c r="I189" s="22"/>
      <c r="S189" s="53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55"/>
      <c r="AJ189" s="55"/>
      <c r="AK189" s="22"/>
      <c r="AL189" s="22"/>
      <c r="AM189" s="22"/>
      <c r="AN189" s="22"/>
    </row>
    <row r="190" spans="1:40" s="39" customFormat="1" x14ac:dyDescent="0.3">
      <c r="A190" s="50"/>
      <c r="B190" s="22"/>
      <c r="C190" s="22"/>
      <c r="D190" s="22"/>
      <c r="E190" s="22"/>
      <c r="F190" s="22"/>
      <c r="G190" s="22"/>
      <c r="H190" s="22"/>
      <c r="I190" s="22"/>
      <c r="S190" s="53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55"/>
      <c r="AJ190" s="55"/>
      <c r="AK190" s="22"/>
      <c r="AL190" s="22"/>
      <c r="AM190" s="22"/>
      <c r="AN190" s="22"/>
    </row>
    <row r="191" spans="1:40" s="39" customFormat="1" x14ac:dyDescent="0.3">
      <c r="A191" s="50"/>
      <c r="B191" s="22"/>
      <c r="C191" s="22"/>
      <c r="D191" s="22"/>
      <c r="E191" s="22"/>
      <c r="F191" s="22"/>
      <c r="G191" s="22"/>
      <c r="H191" s="22"/>
      <c r="I191" s="22"/>
      <c r="S191" s="53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55"/>
      <c r="AJ191" s="55"/>
      <c r="AK191" s="22"/>
      <c r="AL191" s="22"/>
      <c r="AM191" s="22"/>
      <c r="AN191" s="22"/>
    </row>
    <row r="192" spans="1:40" s="39" customFormat="1" x14ac:dyDescent="0.3">
      <c r="A192" s="50"/>
      <c r="B192" s="22"/>
      <c r="C192" s="22"/>
      <c r="D192" s="22"/>
      <c r="E192" s="22"/>
      <c r="F192" s="22"/>
      <c r="G192" s="22"/>
      <c r="H192" s="22"/>
      <c r="I192" s="22"/>
      <c r="S192" s="53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55"/>
      <c r="AJ192" s="55"/>
      <c r="AK192" s="22"/>
      <c r="AL192" s="22"/>
      <c r="AM192" s="22"/>
      <c r="AN192" s="22"/>
    </row>
    <row r="193" spans="1:40" s="39" customFormat="1" x14ac:dyDescent="0.3">
      <c r="A193" s="50"/>
      <c r="B193" s="22"/>
      <c r="C193" s="22"/>
      <c r="D193" s="22"/>
      <c r="E193" s="22"/>
      <c r="F193" s="22"/>
      <c r="G193" s="22"/>
      <c r="H193" s="22"/>
      <c r="I193" s="22"/>
      <c r="S193" s="53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55"/>
      <c r="AJ193" s="55"/>
      <c r="AK193" s="22"/>
      <c r="AL193" s="22"/>
      <c r="AM193" s="22"/>
      <c r="AN193" s="22"/>
    </row>
    <row r="194" spans="1:40" s="39" customFormat="1" x14ac:dyDescent="0.3">
      <c r="A194" s="50"/>
      <c r="B194" s="22"/>
      <c r="C194" s="22"/>
      <c r="D194" s="22"/>
      <c r="E194" s="22"/>
      <c r="F194" s="22"/>
      <c r="G194" s="22"/>
      <c r="H194" s="22"/>
      <c r="I194" s="22"/>
      <c r="S194" s="53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55"/>
      <c r="AJ194" s="55"/>
      <c r="AK194" s="22"/>
      <c r="AL194" s="22"/>
      <c r="AM194" s="22"/>
      <c r="AN194" s="22"/>
    </row>
    <row r="195" spans="1:40" s="39" customFormat="1" x14ac:dyDescent="0.3">
      <c r="A195" s="50"/>
      <c r="B195" s="22"/>
      <c r="C195" s="22"/>
      <c r="D195" s="22"/>
      <c r="E195" s="22"/>
      <c r="F195" s="22"/>
      <c r="G195" s="22"/>
      <c r="H195" s="22"/>
      <c r="I195" s="22"/>
      <c r="S195" s="53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55"/>
      <c r="AJ195" s="55"/>
      <c r="AK195" s="22"/>
      <c r="AL195" s="22"/>
      <c r="AM195" s="22"/>
      <c r="AN195" s="22"/>
    </row>
    <row r="196" spans="1:40" s="39" customFormat="1" x14ac:dyDescent="0.3">
      <c r="A196" s="50"/>
      <c r="B196" s="22"/>
      <c r="C196" s="22"/>
      <c r="D196" s="22"/>
      <c r="E196" s="22"/>
      <c r="F196" s="22"/>
      <c r="G196" s="22"/>
      <c r="H196" s="22"/>
      <c r="I196" s="22"/>
      <c r="S196" s="53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55"/>
      <c r="AJ196" s="55"/>
      <c r="AK196" s="22"/>
      <c r="AL196" s="22"/>
      <c r="AM196" s="22"/>
      <c r="AN196" s="22"/>
    </row>
    <row r="197" spans="1:40" s="39" customFormat="1" x14ac:dyDescent="0.3">
      <c r="A197" s="50"/>
      <c r="B197" s="22"/>
      <c r="C197" s="22"/>
      <c r="D197" s="22"/>
      <c r="E197" s="22"/>
      <c r="F197" s="22"/>
      <c r="G197" s="22"/>
      <c r="H197" s="22"/>
      <c r="I197" s="22"/>
      <c r="S197" s="53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55"/>
      <c r="AJ197" s="55"/>
      <c r="AK197" s="22"/>
      <c r="AL197" s="22"/>
      <c r="AM197" s="22"/>
      <c r="AN197" s="22"/>
    </row>
    <row r="198" spans="1:40" s="39" customFormat="1" x14ac:dyDescent="0.3">
      <c r="A198" s="50"/>
      <c r="B198" s="22"/>
      <c r="C198" s="22"/>
      <c r="D198" s="22"/>
      <c r="E198" s="22"/>
      <c r="F198" s="22"/>
      <c r="G198" s="22"/>
      <c r="H198" s="22"/>
      <c r="I198" s="22"/>
      <c r="S198" s="53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55"/>
      <c r="AJ198" s="55"/>
      <c r="AK198" s="22"/>
      <c r="AL198" s="22"/>
      <c r="AM198" s="22"/>
      <c r="AN198" s="22"/>
    </row>
    <row r="199" spans="1:40" s="39" customFormat="1" x14ac:dyDescent="0.3">
      <c r="A199" s="50"/>
      <c r="B199" s="22"/>
      <c r="C199" s="22"/>
      <c r="D199" s="22"/>
      <c r="E199" s="22"/>
      <c r="F199" s="22"/>
      <c r="G199" s="22"/>
      <c r="H199" s="22"/>
      <c r="I199" s="22"/>
      <c r="S199" s="53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55"/>
      <c r="AJ199" s="55"/>
      <c r="AK199" s="22"/>
      <c r="AL199" s="22"/>
      <c r="AM199" s="22"/>
      <c r="AN199" s="22"/>
    </row>
    <row r="200" spans="1:40" s="39" customFormat="1" x14ac:dyDescent="0.3">
      <c r="A200" s="50"/>
      <c r="B200" s="22"/>
      <c r="C200" s="22"/>
      <c r="D200" s="22"/>
      <c r="E200" s="22"/>
      <c r="F200" s="22"/>
      <c r="G200" s="22"/>
      <c r="H200" s="22"/>
      <c r="I200" s="22"/>
      <c r="S200" s="53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55"/>
      <c r="AJ200" s="55"/>
      <c r="AK200" s="22"/>
      <c r="AL200" s="22"/>
      <c r="AM200" s="22"/>
      <c r="AN200" s="22"/>
    </row>
    <row r="201" spans="1:40" s="39" customFormat="1" x14ac:dyDescent="0.3">
      <c r="A201" s="50"/>
      <c r="B201" s="22"/>
      <c r="C201" s="22"/>
      <c r="D201" s="22"/>
      <c r="E201" s="22"/>
      <c r="F201" s="22"/>
      <c r="G201" s="22"/>
      <c r="H201" s="22"/>
      <c r="I201" s="22"/>
      <c r="S201" s="53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55"/>
      <c r="AJ201" s="55"/>
      <c r="AK201" s="22"/>
      <c r="AL201" s="22"/>
      <c r="AM201" s="22"/>
      <c r="AN201" s="22"/>
    </row>
    <row r="202" spans="1:40" s="39" customFormat="1" x14ac:dyDescent="0.3">
      <c r="A202" s="50"/>
      <c r="B202" s="22"/>
      <c r="C202" s="22"/>
      <c r="D202" s="22"/>
      <c r="E202" s="22"/>
      <c r="F202" s="22"/>
      <c r="G202" s="22"/>
      <c r="H202" s="22"/>
      <c r="I202" s="22"/>
      <c r="S202" s="53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55"/>
      <c r="AJ202" s="55"/>
      <c r="AK202" s="22"/>
      <c r="AL202" s="22"/>
      <c r="AM202" s="22"/>
      <c r="AN202" s="22"/>
    </row>
    <row r="203" spans="1:40" s="39" customFormat="1" x14ac:dyDescent="0.3">
      <c r="A203" s="50"/>
      <c r="B203" s="22"/>
      <c r="C203" s="22"/>
      <c r="D203" s="22"/>
      <c r="E203" s="22"/>
      <c r="F203" s="22"/>
      <c r="G203" s="22"/>
      <c r="H203" s="22"/>
      <c r="I203" s="22"/>
      <c r="S203" s="53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55"/>
      <c r="AJ203" s="55"/>
      <c r="AK203" s="22"/>
      <c r="AL203" s="22"/>
      <c r="AM203" s="22"/>
      <c r="AN203" s="22"/>
    </row>
    <row r="204" spans="1:40" s="39" customFormat="1" x14ac:dyDescent="0.3">
      <c r="A204" s="50"/>
      <c r="B204" s="22"/>
      <c r="C204" s="22"/>
      <c r="D204" s="22"/>
      <c r="E204" s="22"/>
      <c r="F204" s="22"/>
      <c r="G204" s="22"/>
      <c r="H204" s="22"/>
      <c r="I204" s="22"/>
      <c r="S204" s="53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55"/>
      <c r="AJ204" s="55"/>
      <c r="AK204" s="22"/>
      <c r="AL204" s="22"/>
      <c r="AM204" s="22"/>
      <c r="AN204" s="22"/>
    </row>
    <row r="205" spans="1:40" s="39" customFormat="1" x14ac:dyDescent="0.3">
      <c r="A205" s="50"/>
      <c r="B205" s="22"/>
      <c r="C205" s="22"/>
      <c r="D205" s="22"/>
      <c r="E205" s="22"/>
      <c r="F205" s="22"/>
      <c r="G205" s="22"/>
      <c r="H205" s="22"/>
      <c r="I205" s="22"/>
      <c r="S205" s="53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55"/>
      <c r="AJ205" s="55"/>
      <c r="AK205" s="22"/>
      <c r="AL205" s="22"/>
      <c r="AM205" s="22"/>
      <c r="AN205" s="22"/>
    </row>
    <row r="206" spans="1:40" s="39" customFormat="1" x14ac:dyDescent="0.3">
      <c r="A206" s="50"/>
      <c r="B206" s="22"/>
      <c r="C206" s="22"/>
      <c r="D206" s="22"/>
      <c r="E206" s="22"/>
      <c r="F206" s="22"/>
      <c r="G206" s="22"/>
      <c r="H206" s="22"/>
      <c r="I206" s="22"/>
      <c r="S206" s="53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55"/>
      <c r="AJ206" s="55"/>
      <c r="AK206" s="22"/>
      <c r="AL206" s="22"/>
      <c r="AM206" s="22"/>
      <c r="AN206" s="22"/>
    </row>
    <row r="207" spans="1:40" s="39" customFormat="1" x14ac:dyDescent="0.3">
      <c r="A207" s="50"/>
      <c r="B207" s="22"/>
      <c r="C207" s="22"/>
      <c r="D207" s="22"/>
      <c r="E207" s="22"/>
      <c r="F207" s="22"/>
      <c r="G207" s="22"/>
      <c r="H207" s="22"/>
      <c r="I207" s="22"/>
      <c r="S207" s="53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55"/>
      <c r="AJ207" s="55"/>
      <c r="AK207" s="22"/>
      <c r="AL207" s="22"/>
      <c r="AM207" s="22"/>
      <c r="AN207" s="22"/>
    </row>
    <row r="208" spans="1:40" s="39" customFormat="1" x14ac:dyDescent="0.3">
      <c r="A208" s="50"/>
      <c r="B208" s="22"/>
      <c r="C208" s="22"/>
      <c r="D208" s="22"/>
      <c r="E208" s="22"/>
      <c r="F208" s="22"/>
      <c r="G208" s="22"/>
      <c r="H208" s="22"/>
      <c r="I208" s="22"/>
      <c r="S208" s="53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55"/>
      <c r="AJ208" s="55"/>
      <c r="AK208" s="22"/>
      <c r="AL208" s="22"/>
      <c r="AM208" s="22"/>
      <c r="AN208" s="22"/>
    </row>
    <row r="209" spans="1:40" s="39" customFormat="1" x14ac:dyDescent="0.3">
      <c r="A209" s="50"/>
      <c r="B209" s="22"/>
      <c r="C209" s="22"/>
      <c r="D209" s="22"/>
      <c r="E209" s="22"/>
      <c r="F209" s="22"/>
      <c r="G209" s="22"/>
      <c r="H209" s="22"/>
      <c r="I209" s="22"/>
      <c r="S209" s="53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55"/>
      <c r="AJ209" s="55"/>
      <c r="AK209" s="22"/>
      <c r="AL209" s="22"/>
      <c r="AM209" s="22"/>
      <c r="AN209" s="22"/>
    </row>
    <row r="210" spans="1:40" s="39" customFormat="1" x14ac:dyDescent="0.3">
      <c r="A210" s="50"/>
      <c r="B210" s="22"/>
      <c r="C210" s="22"/>
      <c r="D210" s="22"/>
      <c r="E210" s="22"/>
      <c r="F210" s="22"/>
      <c r="G210" s="22"/>
      <c r="H210" s="22"/>
      <c r="I210" s="22"/>
      <c r="S210" s="53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55"/>
      <c r="AJ210" s="55"/>
      <c r="AK210" s="22"/>
      <c r="AL210" s="22"/>
      <c r="AM210" s="22"/>
      <c r="AN210" s="22"/>
    </row>
    <row r="211" spans="1:40" s="39" customFormat="1" x14ac:dyDescent="0.3">
      <c r="A211" s="50"/>
      <c r="B211" s="22"/>
      <c r="C211" s="22"/>
      <c r="D211" s="22"/>
      <c r="E211" s="22"/>
      <c r="F211" s="22"/>
      <c r="G211" s="22"/>
      <c r="H211" s="22"/>
      <c r="I211" s="22"/>
      <c r="S211" s="53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55"/>
      <c r="AJ211" s="55"/>
      <c r="AK211" s="22"/>
      <c r="AL211" s="22"/>
      <c r="AM211" s="22"/>
      <c r="AN211" s="22"/>
    </row>
    <row r="212" spans="1:40" s="39" customFormat="1" x14ac:dyDescent="0.3">
      <c r="A212" s="50"/>
      <c r="B212" s="22"/>
      <c r="C212" s="22"/>
      <c r="D212" s="22"/>
      <c r="E212" s="22"/>
      <c r="F212" s="22"/>
      <c r="G212" s="22"/>
      <c r="H212" s="22"/>
      <c r="I212" s="22"/>
      <c r="S212" s="53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55"/>
      <c r="AJ212" s="55"/>
      <c r="AK212" s="22"/>
      <c r="AL212" s="22"/>
      <c r="AM212" s="22"/>
      <c r="AN212" s="22"/>
    </row>
    <row r="213" spans="1:40" s="39" customFormat="1" x14ac:dyDescent="0.3">
      <c r="A213" s="50"/>
      <c r="B213" s="22"/>
      <c r="C213" s="22"/>
      <c r="D213" s="22"/>
      <c r="E213" s="22"/>
      <c r="F213" s="22"/>
      <c r="G213" s="22"/>
      <c r="H213" s="22"/>
      <c r="I213" s="22"/>
      <c r="S213" s="53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55"/>
      <c r="AJ213" s="55"/>
      <c r="AK213" s="22"/>
      <c r="AL213" s="22"/>
      <c r="AM213" s="22"/>
      <c r="AN213" s="22"/>
    </row>
    <row r="214" spans="1:40" s="39" customFormat="1" x14ac:dyDescent="0.3">
      <c r="A214" s="50"/>
      <c r="B214" s="22"/>
      <c r="C214" s="22"/>
      <c r="D214" s="22"/>
      <c r="E214" s="22"/>
      <c r="F214" s="22"/>
      <c r="G214" s="22"/>
      <c r="H214" s="22"/>
      <c r="I214" s="22"/>
      <c r="S214" s="53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55"/>
      <c r="AJ214" s="55"/>
      <c r="AK214" s="22"/>
      <c r="AL214" s="22"/>
      <c r="AM214" s="22"/>
      <c r="AN214" s="22"/>
    </row>
    <row r="215" spans="1:40" s="39" customFormat="1" x14ac:dyDescent="0.3">
      <c r="A215" s="50"/>
      <c r="B215" s="22"/>
      <c r="C215" s="22"/>
      <c r="D215" s="22"/>
      <c r="E215" s="22"/>
      <c r="F215" s="22"/>
      <c r="G215" s="22"/>
      <c r="H215" s="22"/>
      <c r="I215" s="22"/>
      <c r="S215" s="53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55"/>
      <c r="AJ215" s="55"/>
      <c r="AK215" s="22"/>
      <c r="AL215" s="22"/>
      <c r="AM215" s="22"/>
      <c r="AN215" s="22"/>
    </row>
    <row r="216" spans="1:40" s="39" customFormat="1" x14ac:dyDescent="0.3">
      <c r="A216" s="50"/>
      <c r="B216" s="22"/>
      <c r="C216" s="22"/>
      <c r="D216" s="22"/>
      <c r="E216" s="22"/>
      <c r="F216" s="22"/>
      <c r="G216" s="22"/>
      <c r="H216" s="22"/>
      <c r="I216" s="22"/>
      <c r="S216" s="53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55"/>
      <c r="AJ216" s="55"/>
      <c r="AK216" s="22"/>
      <c r="AL216" s="22"/>
      <c r="AM216" s="22"/>
      <c r="AN216" s="22"/>
    </row>
    <row r="217" spans="1:40" s="39" customFormat="1" x14ac:dyDescent="0.3">
      <c r="A217" s="50"/>
      <c r="B217" s="22"/>
      <c r="C217" s="22"/>
      <c r="D217" s="22"/>
      <c r="E217" s="22"/>
      <c r="F217" s="22"/>
      <c r="G217" s="22"/>
      <c r="H217" s="22"/>
      <c r="I217" s="22"/>
      <c r="S217" s="53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55"/>
      <c r="AJ217" s="55"/>
      <c r="AK217" s="22"/>
      <c r="AL217" s="22"/>
      <c r="AM217" s="22"/>
      <c r="AN217" s="22"/>
    </row>
    <row r="218" spans="1:40" s="39" customFormat="1" x14ac:dyDescent="0.3">
      <c r="A218" s="50"/>
      <c r="B218" s="22"/>
      <c r="C218" s="22"/>
      <c r="D218" s="22"/>
      <c r="E218" s="22"/>
      <c r="F218" s="22"/>
      <c r="G218" s="22"/>
      <c r="H218" s="22"/>
      <c r="I218" s="22"/>
      <c r="S218" s="53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55"/>
      <c r="AJ218" s="55"/>
      <c r="AK218" s="22"/>
      <c r="AL218" s="22"/>
      <c r="AM218" s="22"/>
      <c r="AN218" s="22"/>
    </row>
    <row r="219" spans="1:40" s="39" customFormat="1" x14ac:dyDescent="0.3">
      <c r="A219" s="50"/>
      <c r="B219" s="22"/>
      <c r="C219" s="22"/>
      <c r="D219" s="22"/>
      <c r="E219" s="22"/>
      <c r="F219" s="22"/>
      <c r="G219" s="22"/>
      <c r="H219" s="22"/>
      <c r="I219" s="22"/>
      <c r="S219" s="53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55"/>
      <c r="AJ219" s="55"/>
      <c r="AK219" s="22"/>
      <c r="AL219" s="22"/>
      <c r="AM219" s="22"/>
      <c r="AN219" s="22"/>
    </row>
    <row r="220" spans="1:40" s="39" customFormat="1" x14ac:dyDescent="0.3">
      <c r="A220" s="50"/>
      <c r="B220" s="22"/>
      <c r="C220" s="22"/>
      <c r="D220" s="22"/>
      <c r="E220" s="22"/>
      <c r="F220" s="22"/>
      <c r="G220" s="22"/>
      <c r="H220" s="22"/>
      <c r="I220" s="22"/>
      <c r="S220" s="53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55"/>
      <c r="AJ220" s="55"/>
      <c r="AK220" s="22"/>
      <c r="AL220" s="22"/>
      <c r="AM220" s="22"/>
      <c r="AN220" s="22"/>
    </row>
    <row r="221" spans="1:40" s="39" customFormat="1" x14ac:dyDescent="0.3">
      <c r="A221" s="50"/>
      <c r="B221" s="22"/>
      <c r="C221" s="22"/>
      <c r="D221" s="22"/>
      <c r="E221" s="22"/>
      <c r="F221" s="22"/>
      <c r="G221" s="22"/>
      <c r="H221" s="22"/>
      <c r="I221" s="22"/>
      <c r="S221" s="53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55"/>
      <c r="AJ221" s="55"/>
      <c r="AK221" s="22"/>
      <c r="AL221" s="22"/>
      <c r="AM221" s="22"/>
      <c r="AN221" s="22"/>
    </row>
    <row r="222" spans="1:40" s="39" customFormat="1" x14ac:dyDescent="0.3">
      <c r="A222" s="50"/>
      <c r="B222" s="22"/>
      <c r="C222" s="22"/>
      <c r="D222" s="22"/>
      <c r="E222" s="22"/>
      <c r="F222" s="22"/>
      <c r="G222" s="22"/>
      <c r="H222" s="22"/>
      <c r="I222" s="22"/>
      <c r="S222" s="53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55"/>
      <c r="AJ222" s="55"/>
      <c r="AK222" s="22"/>
      <c r="AL222" s="22"/>
      <c r="AM222" s="22"/>
      <c r="AN222" s="22"/>
    </row>
    <row r="223" spans="1:40" s="39" customFormat="1" x14ac:dyDescent="0.3">
      <c r="A223" s="50"/>
      <c r="B223" s="22"/>
      <c r="C223" s="22"/>
      <c r="D223" s="22"/>
      <c r="E223" s="22"/>
      <c r="F223" s="22"/>
      <c r="G223" s="22"/>
      <c r="H223" s="22"/>
      <c r="I223" s="22"/>
      <c r="S223" s="53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55"/>
      <c r="AJ223" s="55"/>
      <c r="AK223" s="22"/>
      <c r="AL223" s="22"/>
      <c r="AM223" s="22"/>
      <c r="AN223" s="22"/>
    </row>
    <row r="224" spans="1:40" s="53" customFormat="1" x14ac:dyDescent="0.3">
      <c r="A224" s="50"/>
      <c r="B224" s="22"/>
      <c r="C224" s="22"/>
      <c r="D224" s="22"/>
      <c r="E224" s="22"/>
      <c r="F224" s="22"/>
      <c r="G224" s="22"/>
      <c r="H224" s="22"/>
      <c r="I224" s="22"/>
      <c r="J224" s="39"/>
      <c r="K224" s="39"/>
      <c r="L224" s="39"/>
      <c r="M224" s="39"/>
      <c r="N224" s="39"/>
      <c r="O224" s="39"/>
      <c r="P224" s="39"/>
      <c r="Q224" s="39"/>
      <c r="R224" s="39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55"/>
      <c r="AJ224" s="55"/>
      <c r="AK224" s="22"/>
      <c r="AL224" s="22"/>
      <c r="AM224" s="22"/>
      <c r="AN224" s="22"/>
    </row>
    <row r="225" spans="1:40" s="53" customFormat="1" x14ac:dyDescent="0.3">
      <c r="A225" s="54"/>
      <c r="B225" s="22"/>
      <c r="C225" s="22"/>
      <c r="D225" s="22"/>
      <c r="E225" s="22"/>
      <c r="F225" s="22"/>
      <c r="G225" s="22"/>
      <c r="H225" s="22"/>
      <c r="I225" s="22"/>
      <c r="J225" s="39"/>
      <c r="K225" s="39"/>
      <c r="L225" s="39"/>
      <c r="M225" s="39"/>
      <c r="N225" s="39"/>
      <c r="O225" s="39"/>
      <c r="P225" s="39"/>
      <c r="Q225" s="39"/>
      <c r="R225" s="39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55"/>
      <c r="AJ225" s="55"/>
      <c r="AK225" s="22"/>
      <c r="AL225" s="22"/>
      <c r="AM225" s="22"/>
      <c r="AN225" s="22"/>
    </row>
    <row r="226" spans="1:40" s="53" customFormat="1" x14ac:dyDescent="0.3">
      <c r="A226" s="54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55"/>
      <c r="AJ226" s="55"/>
      <c r="AK226" s="22"/>
      <c r="AL226" s="22"/>
      <c r="AM226" s="22"/>
      <c r="AN226" s="22"/>
    </row>
    <row r="227" spans="1:40" s="53" customFormat="1" x14ac:dyDescent="0.3">
      <c r="A227" s="54"/>
      <c r="B227" s="51"/>
      <c r="C227" s="51"/>
      <c r="D227" s="51"/>
      <c r="E227" s="46"/>
      <c r="F227" s="51"/>
      <c r="G227" s="51"/>
      <c r="H227" s="51"/>
      <c r="I227" s="37"/>
      <c r="J227" s="37"/>
      <c r="K227" s="52"/>
      <c r="L227" s="52"/>
      <c r="M227" s="52"/>
      <c r="N227" s="52"/>
      <c r="O227" s="37"/>
      <c r="P227" s="37"/>
      <c r="Q227" s="37"/>
      <c r="R227" s="37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55"/>
      <c r="AJ227" s="55"/>
      <c r="AK227" s="22"/>
      <c r="AL227" s="22"/>
      <c r="AM227" s="22"/>
      <c r="AN227" s="22"/>
    </row>
    <row r="228" spans="1:40" s="53" customFormat="1" x14ac:dyDescent="0.3">
      <c r="A228" s="50"/>
      <c r="B228" s="38"/>
      <c r="C228" s="38"/>
      <c r="D228" s="38"/>
      <c r="E228" s="38"/>
      <c r="F228" s="38"/>
      <c r="G228" s="38"/>
      <c r="H228" s="38"/>
      <c r="I228" s="38"/>
      <c r="J228" s="39"/>
      <c r="K228" s="39"/>
      <c r="L228" s="39"/>
      <c r="M228" s="39"/>
      <c r="N228" s="39"/>
      <c r="O228" s="39"/>
      <c r="P228" s="39"/>
      <c r="Q228" s="39"/>
      <c r="R228" s="39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55"/>
      <c r="AJ228" s="55"/>
      <c r="AK228" s="22"/>
      <c r="AL228" s="22"/>
      <c r="AM228" s="22"/>
      <c r="AN228" s="22"/>
    </row>
    <row r="229" spans="1:40" s="53" customFormat="1" x14ac:dyDescent="0.3">
      <c r="A229" s="50"/>
      <c r="B229" s="38"/>
      <c r="C229" s="38"/>
      <c r="D229" s="38"/>
      <c r="E229" s="38"/>
      <c r="F229" s="38"/>
      <c r="G229" s="38"/>
      <c r="H229" s="38"/>
      <c r="I229" s="38"/>
      <c r="J229" s="39"/>
      <c r="K229" s="39"/>
      <c r="L229" s="39"/>
      <c r="M229" s="39"/>
      <c r="N229" s="39"/>
      <c r="O229" s="39"/>
      <c r="P229" s="39"/>
      <c r="Q229" s="39"/>
      <c r="R229" s="39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55"/>
      <c r="AJ229" s="55"/>
      <c r="AK229" s="22"/>
      <c r="AL229" s="22"/>
      <c r="AM229" s="22"/>
      <c r="AN229" s="22"/>
    </row>
    <row r="230" spans="1:40" s="53" customFormat="1" x14ac:dyDescent="0.3">
      <c r="A230" s="50"/>
      <c r="B230" s="38"/>
      <c r="C230" s="38"/>
      <c r="D230" s="38"/>
      <c r="E230" s="38"/>
      <c r="F230" s="38"/>
      <c r="G230" s="38"/>
      <c r="H230" s="38"/>
      <c r="I230" s="38"/>
      <c r="J230" s="39"/>
      <c r="K230" s="39"/>
      <c r="L230" s="39"/>
      <c r="M230" s="39"/>
      <c r="N230" s="39"/>
      <c r="O230" s="39"/>
      <c r="P230" s="39"/>
      <c r="Q230" s="39"/>
      <c r="R230" s="39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55"/>
      <c r="AJ230" s="55"/>
      <c r="AK230" s="22"/>
      <c r="AL230" s="22"/>
      <c r="AM230" s="22"/>
      <c r="AN230" s="22"/>
    </row>
    <row r="231" spans="1:40" s="53" customFormat="1" x14ac:dyDescent="0.3">
      <c r="A231" s="50"/>
      <c r="B231" s="38"/>
      <c r="C231" s="38"/>
      <c r="D231" s="38"/>
      <c r="E231" s="38"/>
      <c r="F231" s="38"/>
      <c r="G231" s="38"/>
      <c r="H231" s="38"/>
      <c r="I231" s="38"/>
      <c r="J231" s="39"/>
      <c r="K231" s="39"/>
      <c r="L231" s="39"/>
      <c r="M231" s="39"/>
      <c r="N231" s="39"/>
      <c r="O231" s="39"/>
      <c r="P231" s="39"/>
      <c r="Q231" s="39"/>
      <c r="R231" s="39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55"/>
      <c r="AJ231" s="55"/>
      <c r="AK231" s="22"/>
      <c r="AL231" s="22"/>
      <c r="AM231" s="22"/>
      <c r="AN231" s="22"/>
    </row>
    <row r="232" spans="1:40" s="53" customFormat="1" x14ac:dyDescent="0.3">
      <c r="A232" s="50"/>
      <c r="B232" s="38"/>
      <c r="C232" s="38"/>
      <c r="D232" s="38"/>
      <c r="E232" s="38"/>
      <c r="F232" s="38"/>
      <c r="G232" s="38"/>
      <c r="H232" s="38"/>
      <c r="I232" s="38"/>
      <c r="J232" s="39"/>
      <c r="K232" s="39"/>
      <c r="L232" s="39"/>
      <c r="M232" s="39"/>
      <c r="N232" s="39"/>
      <c r="O232" s="39"/>
      <c r="P232" s="39"/>
      <c r="Q232" s="39"/>
      <c r="R232" s="39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55"/>
      <c r="AJ232" s="55"/>
      <c r="AK232" s="22"/>
      <c r="AL232" s="22"/>
      <c r="AM232" s="22"/>
      <c r="AN232" s="22"/>
    </row>
    <row r="233" spans="1:40" s="53" customFormat="1" x14ac:dyDescent="0.3">
      <c r="A233" s="50"/>
      <c r="B233" s="38"/>
      <c r="C233" s="38"/>
      <c r="D233" s="38"/>
      <c r="E233" s="38"/>
      <c r="F233" s="38"/>
      <c r="G233" s="38"/>
      <c r="H233" s="38"/>
      <c r="I233" s="38"/>
      <c r="J233" s="39"/>
      <c r="K233" s="39"/>
      <c r="L233" s="39"/>
      <c r="M233" s="39"/>
      <c r="N233" s="39"/>
      <c r="O233" s="39"/>
      <c r="P233" s="39"/>
      <c r="Q233" s="39"/>
      <c r="R233" s="39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55"/>
      <c r="AJ233" s="55"/>
      <c r="AK233" s="22"/>
      <c r="AL233" s="22"/>
      <c r="AM233" s="22"/>
      <c r="AN233" s="22"/>
    </row>
    <row r="234" spans="1:40" s="53" customFormat="1" x14ac:dyDescent="0.3">
      <c r="A234" s="50"/>
      <c r="B234" s="38"/>
      <c r="C234" s="38"/>
      <c r="D234" s="38"/>
      <c r="E234" s="38"/>
      <c r="F234" s="38"/>
      <c r="G234" s="38"/>
      <c r="H234" s="38"/>
      <c r="I234" s="38"/>
      <c r="J234" s="39"/>
      <c r="K234" s="39"/>
      <c r="L234" s="39"/>
      <c r="M234" s="39"/>
      <c r="N234" s="39"/>
      <c r="O234" s="39"/>
      <c r="P234" s="39"/>
      <c r="Q234" s="39"/>
      <c r="R234" s="39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55"/>
      <c r="AJ234" s="55"/>
      <c r="AK234" s="22"/>
      <c r="AL234" s="22"/>
      <c r="AM234" s="22"/>
      <c r="AN234" s="22"/>
    </row>
    <row r="235" spans="1:40" s="53" customFormat="1" x14ac:dyDescent="0.3">
      <c r="A235" s="50"/>
      <c r="B235" s="38"/>
      <c r="C235" s="38"/>
      <c r="D235" s="38"/>
      <c r="E235" s="38"/>
      <c r="F235" s="38"/>
      <c r="G235" s="38"/>
      <c r="H235" s="38"/>
      <c r="I235" s="38"/>
      <c r="J235" s="39"/>
      <c r="K235" s="39"/>
      <c r="L235" s="39"/>
      <c r="M235" s="39"/>
      <c r="N235" s="39"/>
      <c r="O235" s="39"/>
      <c r="P235" s="39"/>
      <c r="Q235" s="39"/>
      <c r="R235" s="39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55"/>
      <c r="AJ235" s="55"/>
      <c r="AK235" s="22"/>
      <c r="AL235" s="22"/>
      <c r="AM235" s="22"/>
      <c r="AN235" s="22"/>
    </row>
    <row r="236" spans="1:40" s="53" customFormat="1" x14ac:dyDescent="0.3">
      <c r="A236" s="50"/>
      <c r="B236" s="38"/>
      <c r="C236" s="38"/>
      <c r="D236" s="38"/>
      <c r="E236" s="38"/>
      <c r="F236" s="38"/>
      <c r="G236" s="38"/>
      <c r="H236" s="38"/>
      <c r="I236" s="38"/>
      <c r="J236" s="39"/>
      <c r="K236" s="39"/>
      <c r="L236" s="39"/>
      <c r="M236" s="39"/>
      <c r="N236" s="39"/>
      <c r="O236" s="39"/>
      <c r="P236" s="39"/>
      <c r="Q236" s="39"/>
      <c r="R236" s="39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55"/>
      <c r="AJ236" s="55"/>
      <c r="AK236" s="22"/>
      <c r="AL236" s="22"/>
      <c r="AM236" s="22"/>
      <c r="AN236" s="22"/>
    </row>
    <row r="237" spans="1:40" s="53" customFormat="1" x14ac:dyDescent="0.3">
      <c r="A237" s="50"/>
      <c r="B237" s="38"/>
      <c r="C237" s="38"/>
      <c r="D237" s="38"/>
      <c r="E237" s="38"/>
      <c r="F237" s="38"/>
      <c r="G237" s="38"/>
      <c r="H237" s="38"/>
      <c r="I237" s="38"/>
      <c r="J237" s="39"/>
      <c r="K237" s="39"/>
      <c r="L237" s="39"/>
      <c r="M237" s="39"/>
      <c r="N237" s="39"/>
      <c r="O237" s="39"/>
      <c r="P237" s="39"/>
      <c r="Q237" s="39"/>
      <c r="R237" s="39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55"/>
      <c r="AJ237" s="55"/>
      <c r="AK237" s="22"/>
      <c r="AL237" s="22"/>
      <c r="AM237" s="22"/>
      <c r="AN237" s="22"/>
    </row>
    <row r="238" spans="1:40" s="53" customFormat="1" x14ac:dyDescent="0.3">
      <c r="A238" s="50"/>
      <c r="B238" s="38"/>
      <c r="C238" s="38"/>
      <c r="D238" s="38"/>
      <c r="E238" s="38"/>
      <c r="F238" s="38"/>
      <c r="G238" s="38"/>
      <c r="H238" s="38"/>
      <c r="I238" s="38"/>
      <c r="J238" s="39"/>
      <c r="K238" s="39"/>
      <c r="L238" s="39"/>
      <c r="M238" s="39"/>
      <c r="N238" s="39"/>
      <c r="O238" s="39"/>
      <c r="P238" s="39"/>
      <c r="Q238" s="39"/>
      <c r="R238" s="39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55"/>
      <c r="AJ238" s="55"/>
      <c r="AK238" s="22"/>
      <c r="AL238" s="22"/>
      <c r="AM238" s="22"/>
      <c r="AN238" s="22"/>
    </row>
    <row r="239" spans="1:40" s="53" customFormat="1" x14ac:dyDescent="0.3">
      <c r="A239" s="50"/>
      <c r="B239" s="38"/>
      <c r="C239" s="38"/>
      <c r="D239" s="38"/>
      <c r="E239" s="38"/>
      <c r="F239" s="38"/>
      <c r="G239" s="38"/>
      <c r="H239" s="38"/>
      <c r="I239" s="38"/>
      <c r="J239" s="39"/>
      <c r="K239" s="39"/>
      <c r="L239" s="39"/>
      <c r="M239" s="39"/>
      <c r="N239" s="39"/>
      <c r="O239" s="39"/>
      <c r="P239" s="39"/>
      <c r="Q239" s="39"/>
      <c r="R239" s="39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55"/>
      <c r="AJ239" s="55"/>
      <c r="AK239" s="22"/>
      <c r="AL239" s="22"/>
      <c r="AM239" s="22"/>
      <c r="AN239" s="22"/>
    </row>
    <row r="240" spans="1:40" s="39" customFormat="1" x14ac:dyDescent="0.3">
      <c r="A240" s="50"/>
      <c r="B240" s="38"/>
      <c r="C240" s="38"/>
      <c r="D240" s="38"/>
      <c r="E240" s="38"/>
      <c r="F240" s="38"/>
      <c r="G240" s="38"/>
      <c r="H240" s="38"/>
      <c r="I240" s="38"/>
      <c r="S240" s="53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55"/>
      <c r="AJ240" s="55"/>
      <c r="AK240" s="22"/>
      <c r="AL240" s="22"/>
      <c r="AM240" s="22"/>
      <c r="AN240" s="22"/>
    </row>
    <row r="241" spans="1:40" s="39" customFormat="1" x14ac:dyDescent="0.3">
      <c r="A241" s="50"/>
      <c r="B241" s="38"/>
      <c r="C241" s="38"/>
      <c r="D241" s="38"/>
      <c r="E241" s="38"/>
      <c r="F241" s="38"/>
      <c r="G241" s="38"/>
      <c r="H241" s="38"/>
      <c r="I241" s="38"/>
      <c r="S241" s="53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55"/>
      <c r="AJ241" s="55"/>
      <c r="AK241" s="22"/>
      <c r="AL241" s="22"/>
      <c r="AM241" s="22"/>
      <c r="AN241" s="22"/>
    </row>
    <row r="242" spans="1:40" s="39" customFormat="1" x14ac:dyDescent="0.3">
      <c r="A242" s="50"/>
      <c r="B242" s="38"/>
      <c r="C242" s="38"/>
      <c r="D242" s="38"/>
      <c r="E242" s="38"/>
      <c r="F242" s="38"/>
      <c r="G242" s="38"/>
      <c r="H242" s="38"/>
      <c r="I242" s="38"/>
      <c r="S242" s="53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55"/>
      <c r="AJ242" s="55"/>
      <c r="AK242" s="22"/>
      <c r="AL242" s="22"/>
      <c r="AM242" s="22"/>
      <c r="AN242" s="22"/>
    </row>
    <row r="243" spans="1:40" s="39" customFormat="1" x14ac:dyDescent="0.3">
      <c r="A243" s="50"/>
      <c r="B243" s="38"/>
      <c r="C243" s="38"/>
      <c r="D243" s="38"/>
      <c r="E243" s="38"/>
      <c r="F243" s="38"/>
      <c r="G243" s="38"/>
      <c r="H243" s="38"/>
      <c r="I243" s="38"/>
      <c r="S243" s="53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55"/>
      <c r="AJ243" s="55"/>
      <c r="AK243" s="22"/>
      <c r="AL243" s="22"/>
      <c r="AM243" s="22"/>
      <c r="AN243" s="22"/>
    </row>
    <row r="244" spans="1:40" s="39" customFormat="1" x14ac:dyDescent="0.3">
      <c r="A244" s="50"/>
      <c r="B244" s="38"/>
      <c r="C244" s="38"/>
      <c r="D244" s="38"/>
      <c r="E244" s="38"/>
      <c r="F244" s="38"/>
      <c r="G244" s="38"/>
      <c r="H244" s="38"/>
      <c r="I244" s="38"/>
      <c r="S244" s="53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55"/>
      <c r="AJ244" s="55"/>
      <c r="AK244" s="22"/>
      <c r="AL244" s="22"/>
      <c r="AM244" s="22"/>
      <c r="AN244" s="22"/>
    </row>
    <row r="245" spans="1:40" s="39" customFormat="1" x14ac:dyDescent="0.3">
      <c r="A245" s="50"/>
      <c r="B245" s="38"/>
      <c r="C245" s="38"/>
      <c r="D245" s="38"/>
      <c r="E245" s="38"/>
      <c r="F245" s="38"/>
      <c r="G245" s="38"/>
      <c r="H245" s="38"/>
      <c r="I245" s="38"/>
      <c r="S245" s="53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55"/>
      <c r="AJ245" s="55"/>
      <c r="AK245" s="22"/>
      <c r="AL245" s="22"/>
      <c r="AM245" s="22"/>
      <c r="AN245" s="22"/>
    </row>
    <row r="246" spans="1:40" s="39" customFormat="1" x14ac:dyDescent="0.3">
      <c r="A246" s="50"/>
      <c r="B246" s="38"/>
      <c r="C246" s="38"/>
      <c r="D246" s="38"/>
      <c r="E246" s="38"/>
      <c r="F246" s="38"/>
      <c r="G246" s="38"/>
      <c r="H246" s="38"/>
      <c r="I246" s="38"/>
      <c r="S246" s="53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55"/>
      <c r="AJ246" s="55"/>
      <c r="AK246" s="22"/>
      <c r="AL246" s="22"/>
      <c r="AM246" s="22"/>
      <c r="AN246" s="22"/>
    </row>
    <row r="247" spans="1:40" s="39" customFormat="1" x14ac:dyDescent="0.3">
      <c r="A247" s="50"/>
      <c r="B247" s="38"/>
      <c r="C247" s="38"/>
      <c r="D247" s="38"/>
      <c r="E247" s="38"/>
      <c r="F247" s="38"/>
      <c r="G247" s="38"/>
      <c r="H247" s="38"/>
      <c r="I247" s="38"/>
      <c r="S247" s="53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55"/>
      <c r="AJ247" s="55"/>
      <c r="AK247" s="22"/>
      <c r="AL247" s="22"/>
      <c r="AM247" s="22"/>
      <c r="AN247" s="22"/>
    </row>
    <row r="248" spans="1:40" s="39" customFormat="1" x14ac:dyDescent="0.3">
      <c r="A248" s="50"/>
      <c r="B248" s="38"/>
      <c r="C248" s="38"/>
      <c r="D248" s="38"/>
      <c r="E248" s="38"/>
      <c r="F248" s="38"/>
      <c r="G248" s="38"/>
      <c r="H248" s="38"/>
      <c r="I248" s="38"/>
      <c r="S248" s="53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55"/>
      <c r="AJ248" s="55"/>
      <c r="AK248" s="22"/>
      <c r="AL248" s="22"/>
      <c r="AM248" s="22"/>
      <c r="AN248" s="22"/>
    </row>
    <row r="249" spans="1:40" s="39" customFormat="1" x14ac:dyDescent="0.3">
      <c r="A249" s="50"/>
      <c r="B249" s="38"/>
      <c r="C249" s="38"/>
      <c r="D249" s="38"/>
      <c r="E249" s="38"/>
      <c r="F249" s="38"/>
      <c r="G249" s="38"/>
      <c r="H249" s="38"/>
      <c r="I249" s="38"/>
      <c r="S249" s="53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55"/>
      <c r="AJ249" s="55"/>
      <c r="AK249" s="22"/>
      <c r="AL249" s="22"/>
      <c r="AM249" s="22"/>
      <c r="AN249" s="22"/>
    </row>
    <row r="250" spans="1:40" s="39" customFormat="1" x14ac:dyDescent="0.3">
      <c r="A250" s="50"/>
      <c r="B250" s="38"/>
      <c r="C250" s="38"/>
      <c r="D250" s="38"/>
      <c r="E250" s="38"/>
      <c r="F250" s="38"/>
      <c r="G250" s="38"/>
      <c r="H250" s="38"/>
      <c r="I250" s="38"/>
      <c r="S250" s="53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55"/>
      <c r="AJ250" s="55"/>
      <c r="AK250" s="22"/>
      <c r="AL250" s="22"/>
      <c r="AM250" s="22"/>
      <c r="AN250" s="22"/>
    </row>
    <row r="251" spans="1:40" s="39" customFormat="1" x14ac:dyDescent="0.3">
      <c r="A251" s="50"/>
      <c r="B251" s="38"/>
      <c r="C251" s="38"/>
      <c r="D251" s="38"/>
      <c r="E251" s="38"/>
      <c r="F251" s="38"/>
      <c r="G251" s="38"/>
      <c r="H251" s="38"/>
      <c r="I251" s="38"/>
      <c r="S251" s="53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55"/>
      <c r="AJ251" s="55"/>
      <c r="AK251" s="22"/>
      <c r="AL251" s="22"/>
      <c r="AM251" s="22"/>
      <c r="AN251" s="22"/>
    </row>
    <row r="252" spans="1:40" s="39" customFormat="1" x14ac:dyDescent="0.3">
      <c r="A252" s="50"/>
      <c r="B252" s="38"/>
      <c r="C252" s="38"/>
      <c r="D252" s="38"/>
      <c r="E252" s="38"/>
      <c r="F252" s="38"/>
      <c r="G252" s="38"/>
      <c r="H252" s="38"/>
      <c r="I252" s="38"/>
      <c r="S252" s="53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55"/>
      <c r="AJ252" s="55"/>
      <c r="AK252" s="22"/>
      <c r="AL252" s="22"/>
      <c r="AM252" s="22"/>
      <c r="AN252" s="22"/>
    </row>
    <row r="253" spans="1:40" s="39" customFormat="1" x14ac:dyDescent="0.3">
      <c r="A253" s="50"/>
      <c r="B253" s="38"/>
      <c r="C253" s="38"/>
      <c r="D253" s="38"/>
      <c r="E253" s="38"/>
      <c r="F253" s="38"/>
      <c r="G253" s="38"/>
      <c r="H253" s="38"/>
      <c r="I253" s="38"/>
      <c r="S253" s="53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55"/>
      <c r="AJ253" s="55"/>
      <c r="AK253" s="22"/>
      <c r="AL253" s="22"/>
      <c r="AM253" s="22"/>
      <c r="AN253" s="22"/>
    </row>
    <row r="254" spans="1:40" s="39" customFormat="1" x14ac:dyDescent="0.3">
      <c r="A254" s="50"/>
      <c r="B254" s="38"/>
      <c r="C254" s="38"/>
      <c r="D254" s="38"/>
      <c r="E254" s="38"/>
      <c r="F254" s="38"/>
      <c r="G254" s="38"/>
      <c r="H254" s="38"/>
      <c r="I254" s="38"/>
      <c r="S254" s="53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55"/>
      <c r="AJ254" s="55"/>
      <c r="AK254" s="22"/>
      <c r="AL254" s="22"/>
      <c r="AM254" s="22"/>
      <c r="AN254" s="22"/>
    </row>
    <row r="255" spans="1:40" s="39" customFormat="1" x14ac:dyDescent="0.3">
      <c r="A255" s="50"/>
      <c r="B255" s="38"/>
      <c r="C255" s="38"/>
      <c r="D255" s="38"/>
      <c r="E255" s="38"/>
      <c r="F255" s="38"/>
      <c r="G255" s="38"/>
      <c r="H255" s="38"/>
      <c r="I255" s="38"/>
      <c r="S255" s="53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55"/>
      <c r="AJ255" s="55"/>
      <c r="AK255" s="22"/>
      <c r="AL255" s="22"/>
      <c r="AM255" s="22"/>
      <c r="AN255" s="22"/>
    </row>
    <row r="256" spans="1:40" s="39" customFormat="1" x14ac:dyDescent="0.3">
      <c r="A256" s="50"/>
      <c r="B256" s="38"/>
      <c r="C256" s="38"/>
      <c r="D256" s="38"/>
      <c r="E256" s="38"/>
      <c r="F256" s="38"/>
      <c r="G256" s="38"/>
      <c r="H256" s="38"/>
      <c r="I256" s="38"/>
      <c r="S256" s="53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55"/>
      <c r="AJ256" s="55"/>
      <c r="AK256" s="22"/>
      <c r="AL256" s="22"/>
      <c r="AM256" s="22"/>
      <c r="AN256" s="22"/>
    </row>
    <row r="257" spans="1:40" s="39" customFormat="1" x14ac:dyDescent="0.3">
      <c r="A257" s="50"/>
      <c r="B257" s="38"/>
      <c r="C257" s="38"/>
      <c r="D257" s="38"/>
      <c r="E257" s="38"/>
      <c r="F257" s="38"/>
      <c r="G257" s="38"/>
      <c r="H257" s="38"/>
      <c r="I257" s="38"/>
      <c r="S257" s="53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55"/>
      <c r="AJ257" s="55"/>
      <c r="AK257" s="22"/>
      <c r="AL257" s="22"/>
      <c r="AM257" s="22"/>
      <c r="AN257" s="22"/>
    </row>
    <row r="258" spans="1:40" s="39" customFormat="1" x14ac:dyDescent="0.3">
      <c r="A258" s="50"/>
      <c r="B258" s="38"/>
      <c r="C258" s="38"/>
      <c r="D258" s="38"/>
      <c r="E258" s="38"/>
      <c r="F258" s="38"/>
      <c r="G258" s="38"/>
      <c r="H258" s="38"/>
      <c r="I258" s="38"/>
      <c r="S258" s="53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55"/>
      <c r="AJ258" s="55"/>
      <c r="AK258" s="22"/>
      <c r="AL258" s="22"/>
      <c r="AM258" s="22"/>
      <c r="AN258" s="22"/>
    </row>
    <row r="259" spans="1:40" s="39" customFormat="1" x14ac:dyDescent="0.3">
      <c r="A259" s="50"/>
      <c r="B259" s="38"/>
      <c r="C259" s="38"/>
      <c r="D259" s="38"/>
      <c r="E259" s="38"/>
      <c r="F259" s="38"/>
      <c r="G259" s="38"/>
      <c r="H259" s="38"/>
      <c r="I259" s="38"/>
      <c r="S259" s="53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55"/>
      <c r="AJ259" s="55"/>
      <c r="AK259" s="22"/>
      <c r="AL259" s="22"/>
      <c r="AM259" s="22"/>
      <c r="AN259" s="22"/>
    </row>
    <row r="260" spans="1:40" s="39" customFormat="1" x14ac:dyDescent="0.3">
      <c r="A260" s="50"/>
      <c r="B260" s="38"/>
      <c r="C260" s="38"/>
      <c r="D260" s="38"/>
      <c r="E260" s="38"/>
      <c r="F260" s="38"/>
      <c r="G260" s="38"/>
      <c r="H260" s="38"/>
      <c r="I260" s="38"/>
      <c r="S260" s="53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55"/>
      <c r="AJ260" s="55"/>
      <c r="AK260" s="22"/>
      <c r="AL260" s="22"/>
      <c r="AM260" s="22"/>
      <c r="AN260" s="22"/>
    </row>
    <row r="261" spans="1:40" s="39" customFormat="1" x14ac:dyDescent="0.3">
      <c r="A261" s="50"/>
      <c r="B261" s="38"/>
      <c r="C261" s="38"/>
      <c r="D261" s="38"/>
      <c r="E261" s="38"/>
      <c r="F261" s="38"/>
      <c r="G261" s="38"/>
      <c r="H261" s="38"/>
      <c r="I261" s="38"/>
      <c r="S261" s="53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55"/>
      <c r="AJ261" s="55"/>
      <c r="AK261" s="22"/>
      <c r="AL261" s="22"/>
      <c r="AM261" s="22"/>
      <c r="AN261" s="22"/>
    </row>
    <row r="262" spans="1:40" s="39" customFormat="1" x14ac:dyDescent="0.3">
      <c r="A262" s="50"/>
      <c r="B262" s="38"/>
      <c r="C262" s="38"/>
      <c r="D262" s="38"/>
      <c r="E262" s="38"/>
      <c r="F262" s="38"/>
      <c r="G262" s="38"/>
      <c r="H262" s="38"/>
      <c r="I262" s="38"/>
      <c r="S262" s="53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55"/>
      <c r="AJ262" s="55"/>
      <c r="AK262" s="22"/>
      <c r="AL262" s="22"/>
      <c r="AM262" s="22"/>
      <c r="AN262" s="22"/>
    </row>
    <row r="263" spans="1:40" s="39" customFormat="1" x14ac:dyDescent="0.3">
      <c r="A263" s="50"/>
      <c r="B263" s="38"/>
      <c r="C263" s="38"/>
      <c r="D263" s="38"/>
      <c r="E263" s="38"/>
      <c r="F263" s="38"/>
      <c r="G263" s="38"/>
      <c r="H263" s="38"/>
      <c r="I263" s="38"/>
      <c r="S263" s="53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55"/>
      <c r="AJ263" s="55"/>
      <c r="AK263" s="22"/>
      <c r="AL263" s="22"/>
      <c r="AM263" s="22"/>
      <c r="AN263" s="22"/>
    </row>
    <row r="264" spans="1:40" s="39" customFormat="1" x14ac:dyDescent="0.3">
      <c r="A264" s="50"/>
      <c r="B264" s="38"/>
      <c r="C264" s="38"/>
      <c r="D264" s="38"/>
      <c r="E264" s="38"/>
      <c r="F264" s="38"/>
      <c r="G264" s="38"/>
      <c r="H264" s="38"/>
      <c r="I264" s="38"/>
      <c r="S264" s="53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55"/>
      <c r="AJ264" s="55"/>
      <c r="AK264" s="22"/>
      <c r="AL264" s="22"/>
      <c r="AM264" s="22"/>
      <c r="AN264" s="22"/>
    </row>
    <row r="265" spans="1:40" s="39" customFormat="1" x14ac:dyDescent="0.3">
      <c r="A265" s="50"/>
      <c r="B265" s="38"/>
      <c r="C265" s="38"/>
      <c r="D265" s="38"/>
      <c r="E265" s="38"/>
      <c r="F265" s="38"/>
      <c r="G265" s="38"/>
      <c r="H265" s="38"/>
      <c r="I265" s="38"/>
      <c r="S265" s="53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55"/>
      <c r="AJ265" s="55"/>
      <c r="AK265" s="22"/>
      <c r="AL265" s="22"/>
      <c r="AM265" s="22"/>
      <c r="AN265" s="22"/>
    </row>
    <row r="266" spans="1:40" s="39" customFormat="1" x14ac:dyDescent="0.3">
      <c r="A266" s="50"/>
      <c r="B266" s="38"/>
      <c r="C266" s="38"/>
      <c r="D266" s="38"/>
      <c r="E266" s="38"/>
      <c r="F266" s="38"/>
      <c r="G266" s="38"/>
      <c r="H266" s="38"/>
      <c r="I266" s="38"/>
      <c r="S266" s="53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55"/>
      <c r="AJ266" s="55"/>
      <c r="AK266" s="22"/>
      <c r="AL266" s="22"/>
      <c r="AM266" s="22"/>
      <c r="AN266" s="22"/>
    </row>
    <row r="267" spans="1:40" s="39" customFormat="1" x14ac:dyDescent="0.3">
      <c r="A267" s="50"/>
      <c r="B267" s="38"/>
      <c r="C267" s="38"/>
      <c r="D267" s="38"/>
      <c r="E267" s="38"/>
      <c r="F267" s="38"/>
      <c r="G267" s="38"/>
      <c r="H267" s="38"/>
      <c r="I267" s="38"/>
      <c r="S267" s="53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55"/>
      <c r="AJ267" s="55"/>
      <c r="AK267" s="22"/>
      <c r="AL267" s="22"/>
      <c r="AM267" s="22"/>
      <c r="AN267" s="22"/>
    </row>
    <row r="268" spans="1:40" s="39" customFormat="1" x14ac:dyDescent="0.3">
      <c r="A268" s="54"/>
      <c r="B268" s="49"/>
      <c r="C268" s="49"/>
      <c r="D268" s="49"/>
      <c r="E268" s="49"/>
      <c r="F268" s="49"/>
      <c r="G268" s="49"/>
      <c r="H268" s="49"/>
      <c r="I268" s="49"/>
      <c r="S268" s="53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55"/>
      <c r="AJ268" s="55"/>
      <c r="AK268" s="22"/>
      <c r="AL268" s="22"/>
      <c r="AM268" s="22"/>
      <c r="AN268" s="22"/>
    </row>
    <row r="269" spans="1:40" s="39" customFormat="1" x14ac:dyDescent="0.3">
      <c r="A269" s="54"/>
      <c r="S269" s="53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55"/>
      <c r="AJ269" s="55"/>
      <c r="AK269" s="22"/>
      <c r="AL269" s="22"/>
      <c r="AM269" s="22"/>
      <c r="AN269" s="22"/>
    </row>
    <row r="270" spans="1:40" s="39" customFormat="1" x14ac:dyDescent="0.3">
      <c r="A270" s="54"/>
      <c r="B270" s="59"/>
      <c r="S270" s="53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55"/>
      <c r="AJ270" s="55"/>
      <c r="AK270" s="22"/>
      <c r="AL270" s="22"/>
      <c r="AM270" s="22"/>
      <c r="AN270" s="22"/>
    </row>
    <row r="271" spans="1:40" s="39" customFormat="1" x14ac:dyDescent="0.3">
      <c r="A271" s="54"/>
      <c r="B271" s="48"/>
      <c r="C271" s="60"/>
      <c r="D271" s="48"/>
      <c r="S271" s="53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55"/>
      <c r="AJ271" s="55"/>
      <c r="AK271" s="22"/>
      <c r="AL271" s="22"/>
      <c r="AM271" s="22"/>
      <c r="AN271" s="22"/>
    </row>
    <row r="272" spans="1:40" s="53" customFormat="1" x14ac:dyDescent="0.3">
      <c r="A272" s="54"/>
      <c r="B272" s="48"/>
      <c r="C272" s="60"/>
      <c r="D272" s="48"/>
      <c r="E272" s="46"/>
      <c r="F272" s="51"/>
      <c r="G272" s="51"/>
      <c r="H272" s="51"/>
      <c r="I272" s="37"/>
      <c r="J272" s="37"/>
      <c r="K272" s="52"/>
      <c r="L272" s="52"/>
      <c r="M272" s="52"/>
      <c r="N272" s="52"/>
      <c r="O272" s="37"/>
      <c r="P272" s="37"/>
      <c r="Q272" s="37"/>
      <c r="R272" s="37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55"/>
      <c r="AJ272" s="55"/>
      <c r="AK272" s="22"/>
      <c r="AL272" s="22"/>
      <c r="AM272" s="22"/>
      <c r="AN272" s="22"/>
    </row>
    <row r="273" spans="1:40" s="53" customFormat="1" x14ac:dyDescent="0.3">
      <c r="A273" s="54"/>
      <c r="B273" s="48"/>
      <c r="C273" s="60"/>
      <c r="D273" s="48"/>
      <c r="E273" s="49"/>
      <c r="F273" s="49"/>
      <c r="G273" s="49"/>
      <c r="H273" s="49"/>
      <c r="I273" s="49"/>
      <c r="J273" s="39"/>
      <c r="K273" s="39"/>
      <c r="L273" s="39"/>
      <c r="M273" s="39"/>
      <c r="N273" s="39"/>
      <c r="O273" s="39"/>
      <c r="P273" s="39"/>
      <c r="Q273" s="39"/>
      <c r="R273" s="39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55"/>
      <c r="AJ273" s="55"/>
      <c r="AK273" s="22"/>
      <c r="AL273" s="22"/>
      <c r="AM273" s="22"/>
      <c r="AN273" s="22"/>
    </row>
    <row r="274" spans="1:40" s="53" customFormat="1" x14ac:dyDescent="0.3">
      <c r="A274" s="54"/>
      <c r="B274" s="48"/>
      <c r="C274" s="60"/>
      <c r="D274" s="48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55"/>
      <c r="AJ274" s="55"/>
      <c r="AK274" s="22"/>
      <c r="AL274" s="22"/>
      <c r="AM274" s="22"/>
      <c r="AN274" s="22"/>
    </row>
    <row r="275" spans="1:40" s="53" customFormat="1" x14ac:dyDescent="0.3">
      <c r="A275" s="54"/>
      <c r="B275" s="48"/>
      <c r="C275" s="60"/>
      <c r="D275" s="48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55"/>
      <c r="AJ275" s="55"/>
      <c r="AK275" s="22"/>
      <c r="AL275" s="22"/>
      <c r="AM275" s="22"/>
      <c r="AN275" s="22"/>
    </row>
    <row r="276" spans="1:40" s="53" customFormat="1" x14ac:dyDescent="0.3">
      <c r="A276" s="54"/>
      <c r="B276" s="48"/>
      <c r="C276" s="60"/>
      <c r="D276" s="48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55"/>
      <c r="AJ276" s="55"/>
      <c r="AK276" s="22"/>
      <c r="AL276" s="22"/>
      <c r="AM276" s="22"/>
      <c r="AN276" s="22"/>
    </row>
    <row r="277" spans="1:40" s="53" customFormat="1" x14ac:dyDescent="0.3">
      <c r="A277" s="54"/>
      <c r="B277" s="48"/>
      <c r="C277" s="60"/>
      <c r="D277" s="48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55"/>
      <c r="AJ277" s="55"/>
      <c r="AK277" s="22"/>
      <c r="AL277" s="22"/>
      <c r="AM277" s="22"/>
      <c r="AN277" s="22"/>
    </row>
    <row r="278" spans="1:40" s="53" customFormat="1" x14ac:dyDescent="0.3">
      <c r="A278" s="54"/>
      <c r="B278" s="48"/>
      <c r="C278" s="23"/>
      <c r="D278" s="48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55"/>
      <c r="AJ278" s="55"/>
      <c r="AK278" s="22"/>
      <c r="AL278" s="22"/>
      <c r="AM278" s="22"/>
      <c r="AN278" s="22"/>
    </row>
    <row r="279" spans="1:40" s="53" customFormat="1" x14ac:dyDescent="0.3">
      <c r="A279" s="54"/>
      <c r="B279" s="48"/>
      <c r="C279" s="23"/>
      <c r="D279" s="48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55"/>
      <c r="AJ279" s="55"/>
      <c r="AK279" s="22"/>
      <c r="AL279" s="22"/>
      <c r="AM279" s="22"/>
      <c r="AN279" s="22"/>
    </row>
    <row r="280" spans="1:40" s="53" customFormat="1" x14ac:dyDescent="0.3">
      <c r="A280" s="54"/>
      <c r="B280" s="48"/>
      <c r="C280" s="23"/>
      <c r="D280" s="48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55"/>
      <c r="AJ280" s="55"/>
      <c r="AK280" s="22"/>
      <c r="AL280" s="22"/>
      <c r="AM280" s="22"/>
      <c r="AN280" s="22"/>
    </row>
    <row r="281" spans="1:40" s="53" customFormat="1" x14ac:dyDescent="0.3">
      <c r="A281" s="54"/>
      <c r="B281" s="48"/>
      <c r="C281" s="23"/>
      <c r="D281" s="48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55"/>
      <c r="AJ281" s="55"/>
      <c r="AK281" s="22"/>
      <c r="AL281" s="22"/>
      <c r="AM281" s="22"/>
      <c r="AN281" s="22"/>
    </row>
    <row r="282" spans="1:40" s="53" customFormat="1" x14ac:dyDescent="0.3">
      <c r="A282" s="54"/>
      <c r="B282" s="48"/>
      <c r="C282" s="23"/>
      <c r="D282" s="48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55"/>
      <c r="AJ282" s="55"/>
      <c r="AK282" s="22"/>
      <c r="AL282" s="22"/>
      <c r="AM282" s="22"/>
      <c r="AN282" s="22"/>
    </row>
    <row r="283" spans="1:40" s="53" customFormat="1" x14ac:dyDescent="0.3">
      <c r="A283" s="54"/>
      <c r="B283" s="48"/>
      <c r="C283" s="23"/>
      <c r="D283" s="48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55"/>
      <c r="AJ283" s="55"/>
      <c r="AK283" s="22"/>
      <c r="AL283" s="22"/>
      <c r="AM283" s="22"/>
      <c r="AN283" s="22"/>
    </row>
    <row r="284" spans="1:40" s="53" customFormat="1" x14ac:dyDescent="0.3">
      <c r="A284" s="54"/>
      <c r="B284" s="48"/>
      <c r="C284" s="23"/>
      <c r="D284" s="48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55"/>
      <c r="AJ284" s="55"/>
      <c r="AK284" s="22"/>
      <c r="AL284" s="22"/>
      <c r="AM284" s="22"/>
      <c r="AN284" s="22"/>
    </row>
    <row r="285" spans="1:40" s="53" customFormat="1" x14ac:dyDescent="0.3">
      <c r="A285" s="54"/>
      <c r="B285" s="48"/>
      <c r="C285" s="23"/>
      <c r="D285" s="48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55"/>
      <c r="AJ285" s="55"/>
      <c r="AK285" s="22"/>
      <c r="AL285" s="22"/>
      <c r="AM285" s="22"/>
      <c r="AN285" s="22"/>
    </row>
    <row r="286" spans="1:40" s="53" customFormat="1" x14ac:dyDescent="0.3">
      <c r="A286" s="54"/>
      <c r="B286" s="48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55"/>
      <c r="AJ286" s="55"/>
      <c r="AK286" s="22"/>
      <c r="AL286" s="22"/>
      <c r="AM286" s="22"/>
      <c r="AN286" s="22"/>
    </row>
    <row r="287" spans="1:40" s="53" customFormat="1" x14ac:dyDescent="0.3">
      <c r="A287" s="54"/>
      <c r="B287" s="48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55"/>
      <c r="AJ287" s="55"/>
      <c r="AK287" s="22"/>
      <c r="AL287" s="22"/>
      <c r="AM287" s="22"/>
      <c r="AN287" s="22"/>
    </row>
    <row r="288" spans="1:40" s="39" customFormat="1" x14ac:dyDescent="0.3">
      <c r="A288" s="54"/>
      <c r="B288" s="48"/>
      <c r="S288" s="53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55"/>
      <c r="AJ288" s="55"/>
      <c r="AK288" s="22"/>
      <c r="AL288" s="22"/>
      <c r="AM288" s="22"/>
      <c r="AN288" s="22"/>
    </row>
    <row r="289" spans="1:40" s="39" customFormat="1" x14ac:dyDescent="0.3">
      <c r="A289" s="54"/>
      <c r="B289" s="48"/>
      <c r="S289" s="53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55"/>
      <c r="AJ289" s="55"/>
      <c r="AK289" s="22"/>
      <c r="AL289" s="22"/>
      <c r="AM289" s="22"/>
      <c r="AN289" s="22"/>
    </row>
    <row r="290" spans="1:40" x14ac:dyDescent="0.3">
      <c r="B290" s="31">
        <v>0.27064282867261258</v>
      </c>
    </row>
    <row r="291" spans="1:40" x14ac:dyDescent="0.3">
      <c r="B291" s="31">
        <v>0.44987475955676293</v>
      </c>
    </row>
    <row r="292" spans="1:40" x14ac:dyDescent="0.3">
      <c r="B292" s="36"/>
    </row>
  </sheetData>
  <conditionalFormatting sqref="T5:AG5">
    <cfRule type="colorScale" priority="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AG6">
    <cfRule type="colorScale" priority="6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AG7">
    <cfRule type="colorScale" priority="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8:AG8">
    <cfRule type="colorScale" priority="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:AG9"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0:AG10">
    <cfRule type="colorScale" priority="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:AG11">
    <cfRule type="colorScale" priority="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2:AG12">
    <cfRule type="colorScale" priority="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3:AG13">
    <cfRule type="colorScale" priority="6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4:AG14"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6:AG16">
    <cfRule type="colorScale" priority="6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7:AG17">
    <cfRule type="colorScale" priority="6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8:AG18">
    <cfRule type="colorScale" priority="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9:AG19">
    <cfRule type="colorScale" priority="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0:AG20"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1:AG21">
    <cfRule type="colorScale" priority="6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2:AG22">
    <cfRule type="colorScale" priority="6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3:AG23">
    <cfRule type="colorScale" priority="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4:AG24">
    <cfRule type="colorScale" priority="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5:AG25"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6:AG26">
    <cfRule type="colorScale" priority="6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7:AG27">
    <cfRule type="colorScale" priority="6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8:AG28">
    <cfRule type="colorScale" priority="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0:AG30">
    <cfRule type="colorScale" priority="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1:AG31"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2:AG32">
    <cfRule type="colorScale" priority="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3:AG33">
    <cfRule type="colorScale" priority="6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4:AG34">
    <cfRule type="colorScale" priority="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5:AG35">
    <cfRule type="colorScale" priority="6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6:AG36"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7:AG37">
    <cfRule type="colorScale" priority="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8:AG38">
    <cfRule type="colorScale" priority="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9:AG39">
    <cfRule type="colorScale" priority="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0:AG40">
    <cfRule type="colorScale" priority="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1:AG41"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2:AG42">
    <cfRule type="colorScale" priority="5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:AK42">
    <cfRule type="colorScale" priority="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46:BB61 AO46:AS61 AI46:AJ61 AV65:BB84 AO65:AS84 AI65:AJ84"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46:BB61 AO46:AS61 AI46:AJ61">
    <cfRule type="colorScale" priority="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65:BB84 AO65:AS84 AI65:AJ84">
    <cfRule type="colorScale" priority="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45:BB61 AO46:AS61 AI45:AJ61 AO45 AQ45:AS45">
    <cfRule type="colorScale" priority="6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65:BB85 AO65:AS85 AI65:AJ85">
    <cfRule type="colorScale" priority="6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46:BB85 AO46:AS85 AI46:AJ85"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2:AS42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:R43 J85:R86">
    <cfRule type="colorScale" priority="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5:R86">
    <cfRule type="colorScale" priority="6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AG2">
    <cfRule type="colorScale" priority="6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1:B287">
    <cfRule type="colorScale" priority="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1:D278">
    <cfRule type="colorScale" priority="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1:D281"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9:AG29"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AG3">
    <cfRule type="colorScale" priority="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:AG4">
    <cfRule type="colorScale" priority="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5:AG15">
    <cfRule type="colorScale" priority="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45:CR45">
    <cfRule type="colorScale" priority="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46:CR46">
    <cfRule type="colorScale" priority="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47:CR47"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48:CR48">
    <cfRule type="colorScale" priority="5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49:CR49">
    <cfRule type="colorScale" priority="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50:CR50">
    <cfRule type="colorScale" priority="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51:CR51">
    <cfRule type="colorScale" priority="5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52:CR52"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53:CR53">
    <cfRule type="colorScale" priority="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54:CR54">
    <cfRule type="colorScale" priority="5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55:CR55">
    <cfRule type="colorScale" priority="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56:CR56">
    <cfRule type="colorScale" priority="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57:CR57"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58:CR58">
    <cfRule type="colorScale" priority="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59:CR59">
    <cfRule type="colorScale" priority="5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60:CR60">
    <cfRule type="colorScale" priority="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61:CR61">
    <cfRule type="colorScale" priority="5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62:CR62"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63:CR63">
    <cfRule type="colorScale" priority="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64:CR64">
    <cfRule type="colorScale" priority="5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65:CR65">
    <cfRule type="colorScale" priority="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66:CR66">
    <cfRule type="colorScale" priority="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67:CR67"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68:CR68">
    <cfRule type="colorScale" priority="5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69:CR69">
    <cfRule type="colorScale" priority="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70:CR70">
    <cfRule type="colorScale" priority="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71:CR71">
    <cfRule type="colorScale" priority="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72:CR72"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73:CR73">
    <cfRule type="colorScale" priority="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74:CR74">
    <cfRule type="colorScale" priority="5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75:CR75">
    <cfRule type="colorScale" priority="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76:CR76">
    <cfRule type="colorScale" priority="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77:CR77"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78:CR78">
    <cfRule type="colorScale" priority="5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79:CR79">
    <cfRule type="colorScale" priority="5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80:CR80">
    <cfRule type="colorScale" priority="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81:CR81">
    <cfRule type="colorScale" priority="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82:CR82"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83:CR83">
    <cfRule type="colorScale" priority="5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84:CR85">
    <cfRule type="colorScale" priority="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84:CR84">
    <cfRule type="colorScale" priority="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K85:CR85">
    <cfRule type="colorScale" priority="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:I45">
    <cfRule type="colorScale" priority="29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I42">
    <cfRule type="colorScale" priority="29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:L45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:I46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:L46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:I48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:L48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:I47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:L47"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:I49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:L49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:I50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:L50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:I51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:L51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:I52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:L52"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:I53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:L53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:I54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:L54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:I55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:L55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:I56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:L56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:I57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:L57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:I58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:L58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:I59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:L59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:I60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:L60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:I61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:L61"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:I62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:L62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:I63"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:L63"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:I64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:L64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:I65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:L65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:I66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:L66"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:I67"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:L67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:I68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:L68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:I69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:L69"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:I70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:L70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:I71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:L71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:I72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:L72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:I73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:L73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:I74"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:L74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:I75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:L75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:I76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:L76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:I77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:L77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:I78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:L78"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:I79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:L79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:I80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:L80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:I81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:L81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:I82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:L82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:I83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:L83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:I84"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:L84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:O84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5:P84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5:Q84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5:R84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89:AK93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89:AS93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:I89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:N89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6:N96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:O99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:N96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9:O93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9:P93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9:Q93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9:R93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:O99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7:R110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7:R110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6:O100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1:R105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1:R105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:N89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:I90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:N90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:N90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:I91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:N91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:N91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:I92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:N92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:N92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:I93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:N93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:N93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:N96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7:N97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:N97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:N97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8:N98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:N98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:N98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9:N99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:N99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:N99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6:P99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6:P99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6:P99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6:Q99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6:Q99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6:Q99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6:R99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6:R99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6:R99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2:AV42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2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2:J112 B112:I115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2:J112 B112:I115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3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3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3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4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4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4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5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5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5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:I112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:I113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:I114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:I115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:I125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:I125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:I125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:I126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:I126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:I126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:I127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:I127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:I127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:I128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:I128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:I128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:I132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:I132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:I132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3:I133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3:I133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3:I133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4:I134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4:I134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4:I134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5:I135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5:I135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5:I135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:I118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:I118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:I118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:I119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:I119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:I119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:I120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:I120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:I120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:I121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:I121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:I121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L42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L2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L3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L4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L5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L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L7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L8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L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L10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L1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L12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L13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L1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L15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L1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L1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L1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L1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L2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L2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L2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L2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L2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L2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L2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L2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L2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L2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L3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L3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L3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L3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L3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L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L3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:L3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:L3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:L3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:L4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:L4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:L4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4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4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4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4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62DA6-48CE-4098-BD09-BF306B80F5B0}">
  <dimension ref="A1:Y261"/>
  <sheetViews>
    <sheetView zoomScale="55" zoomScaleNormal="55" workbookViewId="0"/>
  </sheetViews>
  <sheetFormatPr baseColWidth="10" defaultRowHeight="14.4" x14ac:dyDescent="0.3"/>
  <cols>
    <col min="1" max="1" width="22.6640625" bestFit="1" customWidth="1"/>
    <col min="2" max="3" width="28.21875" bestFit="1" customWidth="1"/>
    <col min="4" max="4" width="37.109375" bestFit="1" customWidth="1"/>
    <col min="5" max="5" width="38.44140625" bestFit="1" customWidth="1"/>
    <col min="6" max="6" width="37.109375" bestFit="1" customWidth="1"/>
    <col min="7" max="7" width="38.44140625" bestFit="1" customWidth="1"/>
    <col min="8" max="10" width="29.88671875" bestFit="1" customWidth="1"/>
    <col min="11" max="11" width="28.21875" bestFit="1" customWidth="1"/>
    <col min="12" max="12" width="28.77734375" bestFit="1" customWidth="1"/>
    <col min="13" max="13" width="29.88671875" bestFit="1" customWidth="1"/>
    <col min="14" max="15" width="24.88671875" bestFit="1" customWidth="1"/>
    <col min="17" max="17" width="38.44140625" bestFit="1" customWidth="1"/>
    <col min="18" max="18" width="8.44140625" bestFit="1" customWidth="1"/>
    <col min="19" max="19" width="6.5546875" bestFit="1" customWidth="1"/>
    <col min="20" max="20" width="6.21875" bestFit="1" customWidth="1"/>
    <col min="21" max="21" width="7.109375" bestFit="1" customWidth="1"/>
    <col min="22" max="22" width="6.5546875" bestFit="1" customWidth="1"/>
    <col min="24" max="25" width="3.44140625" bestFit="1" customWidth="1"/>
  </cols>
  <sheetData>
    <row r="1" spans="1:11" x14ac:dyDescent="0.3">
      <c r="A1" s="5" t="s">
        <v>73</v>
      </c>
      <c r="B1" s="10" t="s">
        <v>5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</v>
      </c>
      <c r="I1" s="7" t="s">
        <v>13</v>
      </c>
      <c r="J1" s="7"/>
      <c r="K1" s="10"/>
    </row>
    <row r="2" spans="1:11" x14ac:dyDescent="0.3">
      <c r="A2" s="11">
        <v>1</v>
      </c>
      <c r="B2" s="9">
        <v>3.2279661458750013</v>
      </c>
      <c r="C2" s="9">
        <v>-5.9218671881249918</v>
      </c>
      <c r="D2" s="9">
        <v>-2.1125963541249959</v>
      </c>
      <c r="E2" s="9">
        <v>-2.0508463541249995</v>
      </c>
      <c r="F2" s="9">
        <v>2.0631536458750048</v>
      </c>
      <c r="G2" s="9">
        <v>3.3520703128749929</v>
      </c>
      <c r="H2" s="9">
        <v>2.1680494788749982</v>
      </c>
      <c r="I2" s="9">
        <v>-0.72592968712500294</v>
      </c>
      <c r="J2" s="9"/>
    </row>
    <row r="3" spans="1:11" x14ac:dyDescent="0.3">
      <c r="A3" s="11">
        <v>2</v>
      </c>
      <c r="B3" s="9">
        <v>-1.4059325396249989</v>
      </c>
      <c r="C3" s="9">
        <v>-0.88473072562500121</v>
      </c>
      <c r="D3" s="9">
        <v>-1.1177012466249963</v>
      </c>
      <c r="E3" s="9">
        <v>-0.16051303862499822</v>
      </c>
      <c r="F3" s="9">
        <v>4.0496456913749981</v>
      </c>
      <c r="G3" s="9">
        <v>2.3864257373750064</v>
      </c>
      <c r="H3" s="9">
        <v>0.78556405837500165</v>
      </c>
      <c r="I3" s="9">
        <v>-3.6527579366250009</v>
      </c>
      <c r="J3" s="9"/>
    </row>
    <row r="4" spans="1:11" x14ac:dyDescent="0.3">
      <c r="A4" s="11">
        <v>3</v>
      </c>
      <c r="B4" s="9">
        <v>-1.3546354163750003</v>
      </c>
      <c r="C4" s="9">
        <v>-1.7666145833750058</v>
      </c>
      <c r="D4" s="9">
        <v>0.65369791662499921</v>
      </c>
      <c r="E4" s="9">
        <v>-0.62461458337500275</v>
      </c>
      <c r="F4" s="9">
        <v>-1.1508020833750017</v>
      </c>
      <c r="G4" s="9">
        <v>-0.61830208337500281</v>
      </c>
      <c r="H4" s="9">
        <v>2.9685729166249963</v>
      </c>
      <c r="I4" s="9">
        <v>1.8926979166249964</v>
      </c>
      <c r="J4" s="9"/>
    </row>
    <row r="5" spans="1:11" x14ac:dyDescent="0.3">
      <c r="A5" s="11">
        <v>4</v>
      </c>
      <c r="B5" s="9">
        <v>-4.9724010417500004</v>
      </c>
      <c r="C5" s="9">
        <v>3.8894739582500009</v>
      </c>
      <c r="D5" s="9">
        <v>-0.37615104175000269</v>
      </c>
      <c r="E5" s="9">
        <v>-3.6921927077499994</v>
      </c>
      <c r="F5" s="9">
        <v>0.19947395824999958</v>
      </c>
      <c r="G5" s="9">
        <v>5.2786406252500022</v>
      </c>
      <c r="H5" s="9">
        <v>-0.52165104174999755</v>
      </c>
      <c r="I5" s="9">
        <v>0.19480729125000096</v>
      </c>
      <c r="J5" s="9"/>
    </row>
    <row r="6" spans="1:11" x14ac:dyDescent="0.3">
      <c r="A6" s="11">
        <v>5</v>
      </c>
      <c r="B6" s="9">
        <v>-4.1507552086250001</v>
      </c>
      <c r="C6" s="9">
        <v>13.151807291374993</v>
      </c>
      <c r="D6" s="9">
        <v>-3.4936718746250008</v>
      </c>
      <c r="E6" s="9">
        <v>-10.171630208625004</v>
      </c>
      <c r="F6" s="9">
        <v>11.761703125375007</v>
      </c>
      <c r="G6" s="9">
        <v>-2.3041718756249949</v>
      </c>
      <c r="H6" s="9">
        <v>-2.5421874625003227E-2</v>
      </c>
      <c r="I6" s="9">
        <v>-4.7678593746249973</v>
      </c>
      <c r="J6" s="9"/>
    </row>
    <row r="7" spans="1:11" x14ac:dyDescent="0.3">
      <c r="A7" s="11">
        <v>6</v>
      </c>
      <c r="B7" s="9">
        <v>9.7831197916250119</v>
      </c>
      <c r="C7" s="9">
        <v>-16.453776041375001</v>
      </c>
      <c r="D7" s="9">
        <v>8.5273697916249915</v>
      </c>
      <c r="E7" s="9">
        <v>3.2073697916249984</v>
      </c>
      <c r="F7" s="9">
        <v>6.4743697916250085</v>
      </c>
      <c r="G7" s="9">
        <v>3.6719531246249915</v>
      </c>
      <c r="H7" s="9">
        <v>-3.9979635413750003</v>
      </c>
      <c r="I7" s="9">
        <v>-11.212442708375008</v>
      </c>
      <c r="J7" s="9"/>
    </row>
    <row r="8" spans="1:11" x14ac:dyDescent="0.3">
      <c r="A8" s="11">
        <v>7</v>
      </c>
      <c r="B8" s="9">
        <v>4.8121953128750015</v>
      </c>
      <c r="C8" s="9">
        <v>-6.7697005211249994</v>
      </c>
      <c r="D8" s="9">
        <v>3.7635286458750024</v>
      </c>
      <c r="E8" s="9">
        <v>1.6665286458749975</v>
      </c>
      <c r="F8" s="9">
        <v>-0.48047135412500097</v>
      </c>
      <c r="G8" s="9">
        <v>4.3755286458750007</v>
      </c>
      <c r="H8" s="9">
        <v>-4.8428046871249997</v>
      </c>
      <c r="I8" s="9">
        <v>-2.5248046881250019</v>
      </c>
      <c r="J8" s="9"/>
    </row>
    <row r="9" spans="1:11" x14ac:dyDescent="0.3">
      <c r="A9" s="11">
        <v>8</v>
      </c>
      <c r="B9" s="9">
        <v>-0.80359410487500327</v>
      </c>
      <c r="C9" s="9">
        <v>-1.1791950108750022</v>
      </c>
      <c r="D9" s="9">
        <v>3.0940022681249992</v>
      </c>
      <c r="E9" s="9">
        <v>-2.2562925168750034</v>
      </c>
      <c r="F9" s="9">
        <v>-1.1668594108750021</v>
      </c>
      <c r="G9" s="9">
        <v>0.70343537412499835</v>
      </c>
      <c r="H9" s="9">
        <v>0.45835600912499785</v>
      </c>
      <c r="I9" s="9">
        <v>1.1501473921249978</v>
      </c>
      <c r="J9" s="9"/>
    </row>
    <row r="10" spans="1:11" x14ac:dyDescent="0.3">
      <c r="A10" s="11">
        <v>9</v>
      </c>
      <c r="B10" s="9">
        <v>-1.9221938768750029</v>
      </c>
      <c r="C10" s="9">
        <v>-7.5413831875003723E-2</v>
      </c>
      <c r="D10" s="9">
        <v>3.3536111111249944</v>
      </c>
      <c r="E10" s="9">
        <v>1.093520408124995</v>
      </c>
      <c r="F10" s="9">
        <v>-0.19833900187500575</v>
      </c>
      <c r="G10" s="9">
        <v>-0.910153061875004</v>
      </c>
      <c r="H10" s="9">
        <v>-2.2411734698750045</v>
      </c>
      <c r="I10" s="9">
        <v>0.90014172312499596</v>
      </c>
      <c r="J10" s="9"/>
    </row>
    <row r="11" spans="1:11" x14ac:dyDescent="0.3">
      <c r="A11" s="11">
        <v>10</v>
      </c>
      <c r="B11" s="9">
        <v>-1.5039713541249995</v>
      </c>
      <c r="C11" s="9">
        <v>-3.9489713541249998</v>
      </c>
      <c r="D11" s="9">
        <v>0.27607031287500128</v>
      </c>
      <c r="E11" s="9">
        <v>2.5093619788750026</v>
      </c>
      <c r="F11" s="9">
        <v>0.76896614587500167</v>
      </c>
      <c r="G11" s="9">
        <v>2.6297786458750032</v>
      </c>
      <c r="H11" s="9">
        <v>1.3067369788750014</v>
      </c>
      <c r="I11" s="9">
        <v>-2.0379713541249984</v>
      </c>
      <c r="J11" s="9"/>
    </row>
    <row r="12" spans="1:11" x14ac:dyDescent="0.3">
      <c r="A12" s="11">
        <v>11</v>
      </c>
      <c r="B12" s="9">
        <v>10.312942708250006</v>
      </c>
      <c r="C12" s="9">
        <v>5.552505208250011</v>
      </c>
      <c r="D12" s="9">
        <v>-10.722390624749991</v>
      </c>
      <c r="E12" s="9">
        <v>4.6212760412499989</v>
      </c>
      <c r="F12" s="9">
        <v>6.2479427082500081</v>
      </c>
      <c r="G12" s="9">
        <v>-1.7517656257499965</v>
      </c>
      <c r="H12" s="9">
        <v>-3.3871614577499969</v>
      </c>
      <c r="I12" s="9">
        <v>-10.873348957749997</v>
      </c>
      <c r="J12" s="9"/>
    </row>
    <row r="13" spans="1:11" x14ac:dyDescent="0.3">
      <c r="A13" s="11">
        <v>12</v>
      </c>
      <c r="B13" s="9">
        <v>0.69176041675000199</v>
      </c>
      <c r="C13" s="9">
        <v>-2.2799062502499972</v>
      </c>
      <c r="D13" s="9">
        <v>0.67940624975000219</v>
      </c>
      <c r="E13" s="9">
        <v>-2.3196562502499987</v>
      </c>
      <c r="F13" s="9">
        <v>1.1280937497500005</v>
      </c>
      <c r="G13" s="9">
        <v>1.3813645837500026</v>
      </c>
      <c r="H13" s="9">
        <v>0.55817708375000308</v>
      </c>
      <c r="I13" s="9">
        <v>0.16076041675000141</v>
      </c>
      <c r="J13" s="9"/>
    </row>
    <row r="14" spans="1:11" x14ac:dyDescent="0.3">
      <c r="A14" s="11">
        <v>13</v>
      </c>
      <c r="B14" s="9">
        <v>5.788511904625004</v>
      </c>
      <c r="C14" s="9">
        <v>-10.091011904374998</v>
      </c>
      <c r="D14" s="9">
        <v>1.021096938625</v>
      </c>
      <c r="E14" s="9">
        <v>3.5397590696249992</v>
      </c>
      <c r="F14" s="9">
        <v>-2.752349773375002</v>
      </c>
      <c r="G14" s="9">
        <v>4.7827522676249998</v>
      </c>
      <c r="H14" s="9">
        <v>-2.452803287375005</v>
      </c>
      <c r="I14" s="9">
        <v>0.16404478462500549</v>
      </c>
      <c r="J14" s="9"/>
    </row>
    <row r="15" spans="1:11" x14ac:dyDescent="0.3">
      <c r="A15" s="11">
        <v>14</v>
      </c>
      <c r="B15" s="9">
        <v>-1.8056093750000066</v>
      </c>
      <c r="C15" s="9">
        <v>-1.9438802080000031</v>
      </c>
      <c r="D15" s="9">
        <v>-1.0050677090000022</v>
      </c>
      <c r="E15" s="9">
        <v>3.6952864579999947</v>
      </c>
      <c r="F15" s="9">
        <v>3.7913906249999947</v>
      </c>
      <c r="G15" s="9">
        <v>-0.86285937500000287</v>
      </c>
      <c r="H15" s="9">
        <v>-2.4910677080000063</v>
      </c>
      <c r="I15" s="9">
        <v>0.62180729199999618</v>
      </c>
      <c r="J15" s="9"/>
    </row>
    <row r="16" spans="1:11" x14ac:dyDescent="0.3">
      <c r="A16" s="11">
        <v>15</v>
      </c>
      <c r="B16" s="9">
        <v>3.1636510418749921</v>
      </c>
      <c r="C16" s="9">
        <v>-15.723953125125</v>
      </c>
      <c r="D16" s="9">
        <v>-2.8356197921250086</v>
      </c>
      <c r="E16" s="9">
        <v>1.446546874874997</v>
      </c>
      <c r="F16" s="9">
        <v>12.446984374875001</v>
      </c>
      <c r="G16" s="9">
        <v>16.419901041874994</v>
      </c>
      <c r="H16" s="9">
        <v>-11.624286458125006</v>
      </c>
      <c r="I16" s="9">
        <v>-3.2932239581250045</v>
      </c>
      <c r="J16" s="9"/>
    </row>
    <row r="17" spans="1:10" x14ac:dyDescent="0.3">
      <c r="A17" s="11">
        <v>16</v>
      </c>
      <c r="B17" s="9">
        <v>6.5279765627500055</v>
      </c>
      <c r="C17" s="9">
        <v>-13.740898437250003</v>
      </c>
      <c r="D17" s="9">
        <v>-6.5839401042499972</v>
      </c>
      <c r="E17" s="9">
        <v>-11.219210937249997</v>
      </c>
      <c r="F17" s="9">
        <v>6.9513307287500012</v>
      </c>
      <c r="G17" s="9">
        <v>14.011372395750008</v>
      </c>
      <c r="H17" s="9">
        <v>4.558559895749994</v>
      </c>
      <c r="I17" s="9">
        <v>-0.50519010425000488</v>
      </c>
      <c r="J17" s="9"/>
    </row>
    <row r="18" spans="1:10" x14ac:dyDescent="0.3">
      <c r="A18" s="11">
        <v>17</v>
      </c>
      <c r="B18" s="9">
        <v>-0.3396853734999965</v>
      </c>
      <c r="C18" s="9">
        <v>-1.2818168935000003</v>
      </c>
      <c r="D18" s="9">
        <v>4.8432539500005589E-2</v>
      </c>
      <c r="E18" s="9">
        <v>4.6254393425000089</v>
      </c>
      <c r="F18" s="9">
        <v>-0.81388038549999209</v>
      </c>
      <c r="G18" s="9">
        <v>2.0770039675000049</v>
      </c>
      <c r="H18" s="9">
        <v>0.87491780050000756</v>
      </c>
      <c r="I18" s="9">
        <v>-5.1904109975000026</v>
      </c>
      <c r="J18" s="9"/>
    </row>
    <row r="19" spans="1:10" x14ac:dyDescent="0.3">
      <c r="A19" s="11">
        <v>18</v>
      </c>
      <c r="B19" s="9">
        <v>-7.6390107717499944</v>
      </c>
      <c r="C19" s="9">
        <v>28.096136622250015</v>
      </c>
      <c r="D19" s="9">
        <v>-0.2887840137499893</v>
      </c>
      <c r="E19" s="9">
        <v>-20.569282879749991</v>
      </c>
      <c r="F19" s="9">
        <v>6.6080187082500288</v>
      </c>
      <c r="G19" s="9">
        <v>2.5225992062499927</v>
      </c>
      <c r="H19" s="9">
        <v>7.6099688202500033</v>
      </c>
      <c r="I19" s="9">
        <v>-16.339645691749993</v>
      </c>
      <c r="J19" s="9"/>
    </row>
    <row r="20" spans="1:10" x14ac:dyDescent="0.3">
      <c r="A20" s="11">
        <v>19</v>
      </c>
      <c r="B20" s="9">
        <v>5.2674895831249842</v>
      </c>
      <c r="C20" s="9">
        <v>-6.8518020828750039</v>
      </c>
      <c r="D20" s="9">
        <v>10.554364583124993</v>
      </c>
      <c r="E20" s="9">
        <v>-1.8236770838749976</v>
      </c>
      <c r="F20" s="9">
        <v>-7.2087812498750097</v>
      </c>
      <c r="G20" s="9">
        <v>2.5902812501250025</v>
      </c>
      <c r="H20" s="9">
        <v>-0.18705208287499886</v>
      </c>
      <c r="I20" s="9">
        <v>-2.3408229168750125</v>
      </c>
      <c r="J20" s="9"/>
    </row>
    <row r="21" spans="1:10" x14ac:dyDescent="0.3">
      <c r="A21" s="11">
        <v>20</v>
      </c>
      <c r="B21" s="9">
        <v>48.222862811374966</v>
      </c>
      <c r="C21" s="9">
        <v>-44.692806122625086</v>
      </c>
      <c r="D21" s="9">
        <v>-75.304121314625036</v>
      </c>
      <c r="E21" s="9">
        <v>-55.847069161625086</v>
      </c>
      <c r="F21" s="9">
        <v>55.084631519374909</v>
      </c>
      <c r="G21" s="9">
        <v>64.871570295374909</v>
      </c>
      <c r="H21" s="9">
        <v>67.984268707374895</v>
      </c>
      <c r="I21" s="9">
        <v>-60.31933673462504</v>
      </c>
      <c r="J21" s="9"/>
    </row>
    <row r="22" spans="1:10" x14ac:dyDescent="0.3">
      <c r="A22" s="11">
        <v>21</v>
      </c>
      <c r="B22" s="9">
        <v>2.1117403627500053</v>
      </c>
      <c r="C22" s="9">
        <v>-5.7609580492500001</v>
      </c>
      <c r="D22" s="9">
        <v>3.1275907027500054</v>
      </c>
      <c r="E22" s="9">
        <v>-0.25374716625000104</v>
      </c>
      <c r="F22" s="9">
        <v>2.5692233557500046</v>
      </c>
      <c r="G22" s="9">
        <v>5.3349829937500033</v>
      </c>
      <c r="H22" s="9">
        <v>-0.58406462625000444</v>
      </c>
      <c r="I22" s="9">
        <v>-6.5447675732499988</v>
      </c>
      <c r="J22" s="9"/>
    </row>
    <row r="23" spans="1:10" x14ac:dyDescent="0.3">
      <c r="A23" s="11">
        <v>22</v>
      </c>
      <c r="B23" s="9">
        <v>-1.3261479595000019</v>
      </c>
      <c r="C23" s="9">
        <v>-5.7834268705000014</v>
      </c>
      <c r="D23" s="9">
        <v>-1.1349688205000028</v>
      </c>
      <c r="E23" s="9">
        <v>-0.37251984150000084</v>
      </c>
      <c r="F23" s="9">
        <v>1.2453032884999971</v>
      </c>
      <c r="G23" s="9">
        <v>8.0363463714999988</v>
      </c>
      <c r="H23" s="9">
        <v>4.5458248304999991</v>
      </c>
      <c r="I23" s="9">
        <v>-5.2104109985000022</v>
      </c>
      <c r="J23" s="9"/>
    </row>
    <row r="24" spans="1:10" x14ac:dyDescent="0.3">
      <c r="A24" s="11">
        <v>23</v>
      </c>
      <c r="B24" s="9">
        <v>-3.1634467124999972</v>
      </c>
      <c r="C24" s="9">
        <v>2.8738321995000078</v>
      </c>
      <c r="D24" s="9">
        <v>-3.5033106574999948</v>
      </c>
      <c r="E24" s="9">
        <v>0.79244897950000137</v>
      </c>
      <c r="F24" s="9">
        <v>17.074421768499988</v>
      </c>
      <c r="G24" s="9">
        <v>0.46419501150000286</v>
      </c>
      <c r="H24" s="9">
        <v>-7.4649659864999975</v>
      </c>
      <c r="I24" s="9">
        <v>-7.0731746024999964</v>
      </c>
      <c r="J24" s="9"/>
    </row>
    <row r="25" spans="1:10" x14ac:dyDescent="0.3">
      <c r="A25" s="11">
        <v>24</v>
      </c>
      <c r="B25" s="9">
        <v>8.4291298182500043</v>
      </c>
      <c r="C25" s="9">
        <v>-15.140484693750011</v>
      </c>
      <c r="D25" s="9">
        <v>-1.6367205217499929</v>
      </c>
      <c r="E25" s="9">
        <v>-9.4930470517499828</v>
      </c>
      <c r="F25" s="9">
        <v>26.947225057249995</v>
      </c>
      <c r="G25" s="9">
        <v>1.741646825250001</v>
      </c>
      <c r="H25" s="9">
        <v>7.389129818249998</v>
      </c>
      <c r="I25" s="9">
        <v>-18.236879251749997</v>
      </c>
      <c r="J25" s="9"/>
    </row>
    <row r="26" spans="1:10" x14ac:dyDescent="0.3">
      <c r="A26" s="11">
        <v>25</v>
      </c>
      <c r="B26" s="9">
        <v>0.35619912137499909</v>
      </c>
      <c r="C26" s="9">
        <v>-0.83829067462500184</v>
      </c>
      <c r="D26" s="9">
        <v>-2.2128031466250011</v>
      </c>
      <c r="E26" s="9">
        <v>2.1350426593749994</v>
      </c>
      <c r="F26" s="9">
        <v>2.4836594393749998</v>
      </c>
      <c r="G26" s="9">
        <v>0.75486011837499767</v>
      </c>
      <c r="H26" s="9">
        <v>-0.24028613962500067</v>
      </c>
      <c r="I26" s="9">
        <v>-2.4383813776250012</v>
      </c>
      <c r="J26" s="9"/>
    </row>
    <row r="27" spans="1:10" x14ac:dyDescent="0.3">
      <c r="A27" s="11">
        <v>26</v>
      </c>
      <c r="B27" s="9">
        <v>6.3559438780000015</v>
      </c>
      <c r="C27" s="9">
        <v>-1.1689314060000058</v>
      </c>
      <c r="D27" s="9">
        <v>-2.153353175000003</v>
      </c>
      <c r="E27" s="9">
        <v>-4.6265958050000044</v>
      </c>
      <c r="F27" s="9">
        <v>2.4973724489999967</v>
      </c>
      <c r="G27" s="9">
        <v>3.9023611109999976</v>
      </c>
      <c r="H27" s="9">
        <v>5.3646513609999964</v>
      </c>
      <c r="I27" s="9">
        <v>-10.171448413000004</v>
      </c>
      <c r="J27" s="9"/>
    </row>
    <row r="28" spans="1:10" x14ac:dyDescent="0.3">
      <c r="A28" s="11">
        <v>27</v>
      </c>
      <c r="B28" s="9">
        <v>1.424067460124995</v>
      </c>
      <c r="C28" s="9">
        <v>-0.81500283387499906</v>
      </c>
      <c r="D28" s="9">
        <v>-0.46178287987499544</v>
      </c>
      <c r="E28" s="9">
        <v>-3.4855016998750017</v>
      </c>
      <c r="F28" s="9">
        <v>-3.242123015874995</v>
      </c>
      <c r="G28" s="9">
        <v>2.4384892291249969</v>
      </c>
      <c r="H28" s="9">
        <v>-1.1669501875005039E-2</v>
      </c>
      <c r="I28" s="9">
        <v>4.1535232421250043</v>
      </c>
      <c r="J28" s="9"/>
    </row>
    <row r="29" spans="1:10" x14ac:dyDescent="0.3">
      <c r="A29" s="11">
        <v>28</v>
      </c>
      <c r="B29" s="9">
        <v>-3.5933219956249971</v>
      </c>
      <c r="C29" s="9">
        <v>5.7725056693750005</v>
      </c>
      <c r="D29" s="9">
        <v>1.178151927375005</v>
      </c>
      <c r="E29" s="9">
        <v>-3.9518480726249976</v>
      </c>
      <c r="F29" s="9">
        <v>1.3529138323750018</v>
      </c>
      <c r="G29" s="9">
        <v>1.1565646253750046</v>
      </c>
      <c r="H29" s="9">
        <v>3.5244331063749996</v>
      </c>
      <c r="I29" s="9">
        <v>-5.4393990926250027</v>
      </c>
      <c r="J29" s="9"/>
    </row>
    <row r="30" spans="1:10" x14ac:dyDescent="0.3">
      <c r="A30" s="11">
        <v>29</v>
      </c>
      <c r="B30" s="9">
        <v>-5.8330838994999965</v>
      </c>
      <c r="C30" s="9">
        <v>-7.4985487535000033</v>
      </c>
      <c r="D30" s="9">
        <v>-16.360816326499993</v>
      </c>
      <c r="E30" s="9">
        <v>-5.589387755500006</v>
      </c>
      <c r="F30" s="9">
        <v>25.090725623499992</v>
      </c>
      <c r="G30" s="9">
        <v>0.7041496604999935</v>
      </c>
      <c r="H30" s="9">
        <v>19.911564625499992</v>
      </c>
      <c r="I30" s="9">
        <v>-10.4246031745</v>
      </c>
      <c r="J30" s="9"/>
    </row>
    <row r="31" spans="1:10" x14ac:dyDescent="0.3">
      <c r="A31" s="11">
        <v>30</v>
      </c>
      <c r="B31" s="9">
        <v>-2.0306122124996051E-2</v>
      </c>
      <c r="C31" s="9">
        <v>-1.6588095241250009</v>
      </c>
      <c r="D31" s="9">
        <v>1.557539682875003</v>
      </c>
      <c r="E31" s="9">
        <v>1.8506462578750025</v>
      </c>
      <c r="F31" s="9">
        <v>1.1403968258750012</v>
      </c>
      <c r="G31" s="9">
        <v>2.7623469388750017</v>
      </c>
      <c r="H31" s="9">
        <v>-3.3251814061249974</v>
      </c>
      <c r="I31" s="9">
        <v>-2.3066326531249999</v>
      </c>
      <c r="J31" s="9"/>
    </row>
    <row r="32" spans="1:10" x14ac:dyDescent="0.3">
      <c r="A32" s="11">
        <v>31</v>
      </c>
      <c r="B32" s="9">
        <v>-2.6684325398749991</v>
      </c>
      <c r="C32" s="9">
        <v>1.6724291381250111</v>
      </c>
      <c r="D32" s="9">
        <v>-23.330223922874978</v>
      </c>
      <c r="E32" s="9">
        <v>2.7282114511250199</v>
      </c>
      <c r="F32" s="9">
        <v>22.831680839125028</v>
      </c>
      <c r="G32" s="9">
        <v>24.277667233125015</v>
      </c>
      <c r="H32" s="9">
        <v>-18.160586733874979</v>
      </c>
      <c r="I32" s="9">
        <v>-7.3507454648749757</v>
      </c>
      <c r="J32" s="9"/>
    </row>
    <row r="33" spans="1:25" x14ac:dyDescent="0.3">
      <c r="A33" s="11">
        <v>32</v>
      </c>
      <c r="B33" s="9">
        <v>-19.034305555374999</v>
      </c>
      <c r="C33" s="9">
        <v>14.960161564624997</v>
      </c>
      <c r="D33" s="9">
        <v>1.8194812926249995</v>
      </c>
      <c r="E33" s="9">
        <v>-8.1597023813749843</v>
      </c>
      <c r="F33" s="9">
        <v>21.17685090662502</v>
      </c>
      <c r="G33" s="9">
        <v>-2.9755300453749669</v>
      </c>
      <c r="H33" s="9">
        <v>5.0486876416250084</v>
      </c>
      <c r="I33" s="9">
        <v>-12.835643423374989</v>
      </c>
      <c r="J33" s="9"/>
    </row>
    <row r="34" spans="1:25" x14ac:dyDescent="0.3">
      <c r="A34" s="11">
        <v>33</v>
      </c>
      <c r="B34" s="9">
        <v>0.11429421849996402</v>
      </c>
      <c r="C34" s="9">
        <v>5.2274688204999791</v>
      </c>
      <c r="D34" s="9">
        <v>-30.823438208500022</v>
      </c>
      <c r="E34" s="9">
        <v>-19.286998299499999</v>
      </c>
      <c r="F34" s="9">
        <v>28.933908729499962</v>
      </c>
      <c r="G34" s="9">
        <v>18.290711451499988</v>
      </c>
      <c r="H34" s="9">
        <v>31.975632086499985</v>
      </c>
      <c r="I34" s="9">
        <v>-34.431578798500027</v>
      </c>
      <c r="J34" s="9"/>
    </row>
    <row r="35" spans="1:25" x14ac:dyDescent="0.3">
      <c r="A35" s="11">
        <v>34</v>
      </c>
      <c r="B35" s="9">
        <v>-2.6984637192500003</v>
      </c>
      <c r="C35" s="9">
        <v>3.0585204087499989</v>
      </c>
      <c r="D35" s="9">
        <v>9.7388151927499891</v>
      </c>
      <c r="E35" s="9">
        <v>-10.058373016250002</v>
      </c>
      <c r="F35" s="9">
        <v>8.2179535147499863</v>
      </c>
      <c r="G35" s="9">
        <v>-2.6748809522500068</v>
      </c>
      <c r="H35" s="9">
        <v>3.195164398750002</v>
      </c>
      <c r="I35" s="9">
        <v>-8.7787358272500029</v>
      </c>
      <c r="J35" s="9"/>
    </row>
    <row r="36" spans="1:25" x14ac:dyDescent="0.3">
      <c r="A36" s="11">
        <v>35</v>
      </c>
      <c r="B36" s="9">
        <v>-3.4913633789999992</v>
      </c>
      <c r="C36" s="9">
        <v>0.36559807300000102</v>
      </c>
      <c r="D36" s="9">
        <v>2.1061649660000015</v>
      </c>
      <c r="E36" s="9">
        <v>-3.4290504539999986</v>
      </c>
      <c r="F36" s="9">
        <v>-1.1862245000003213E-2</v>
      </c>
      <c r="G36" s="9">
        <v>3.594441609999997</v>
      </c>
      <c r="H36" s="9">
        <v>2.4305413829999978</v>
      </c>
      <c r="I36" s="9">
        <v>-1.5644699540000033</v>
      </c>
      <c r="J36" s="9"/>
    </row>
    <row r="37" spans="1:25" x14ac:dyDescent="0.3">
      <c r="A37" s="11">
        <v>36</v>
      </c>
      <c r="B37" s="9">
        <v>-13.886009070624993</v>
      </c>
      <c r="C37" s="9">
        <v>2.7021541943750051</v>
      </c>
      <c r="D37" s="9">
        <v>-5.7855782316250028</v>
      </c>
      <c r="E37" s="9">
        <v>-4.7882086166249991</v>
      </c>
      <c r="F37" s="9">
        <v>-6.5617233556249914</v>
      </c>
      <c r="G37" s="9">
        <v>-1.871451246625</v>
      </c>
      <c r="H37" s="9">
        <v>18.917052154374993</v>
      </c>
      <c r="I37" s="9">
        <v>11.273764172374989</v>
      </c>
      <c r="J37" s="9"/>
    </row>
    <row r="38" spans="1:25" x14ac:dyDescent="0.3">
      <c r="A38" s="11">
        <v>37</v>
      </c>
      <c r="B38" s="9">
        <v>-4.3544217686250022</v>
      </c>
      <c r="C38" s="9">
        <v>-21.317800453624997</v>
      </c>
      <c r="D38" s="9">
        <v>9.5641496593749906</v>
      </c>
      <c r="E38" s="9">
        <v>1.0833560093749952</v>
      </c>
      <c r="F38" s="9">
        <v>0.51426303837499177</v>
      </c>
      <c r="G38" s="9">
        <v>11.422721088374985</v>
      </c>
      <c r="H38" s="9">
        <v>18.166303855375006</v>
      </c>
      <c r="I38" s="9">
        <v>-15.078571428625011</v>
      </c>
      <c r="J38" s="9"/>
    </row>
    <row r="39" spans="1:25" x14ac:dyDescent="0.3">
      <c r="A39" s="11">
        <v>38</v>
      </c>
      <c r="B39" s="9">
        <v>4.2478032877500027</v>
      </c>
      <c r="C39" s="9">
        <v>21.929662698750008</v>
      </c>
      <c r="D39" s="9">
        <v>-6.921539115249999</v>
      </c>
      <c r="E39" s="9">
        <v>-3.6371173472500118</v>
      </c>
      <c r="F39" s="9">
        <v>-8.0049631522499851</v>
      </c>
      <c r="G39" s="9">
        <v>4.4958758507499681</v>
      </c>
      <c r="H39" s="9">
        <v>9.9398667797499911</v>
      </c>
      <c r="I39" s="9">
        <v>-22.049589002250002</v>
      </c>
      <c r="J39" s="9"/>
    </row>
    <row r="40" spans="1:25" x14ac:dyDescent="0.3">
      <c r="A40" s="11">
        <v>39</v>
      </c>
      <c r="B40" s="9">
        <v>-6.9036280500000657E-2</v>
      </c>
      <c r="C40" s="9">
        <v>-0.78230158750000101</v>
      </c>
      <c r="D40" s="9">
        <v>4.4396485264999939</v>
      </c>
      <c r="E40" s="9">
        <v>-2.057539682500007</v>
      </c>
      <c r="F40" s="9">
        <v>-3.9476530615000058</v>
      </c>
      <c r="G40" s="9">
        <v>4.3980158724999967</v>
      </c>
      <c r="H40" s="9">
        <v>7.8656575965000002</v>
      </c>
      <c r="I40" s="9">
        <v>-9.8467913835000189</v>
      </c>
      <c r="J40" s="9"/>
    </row>
    <row r="41" spans="1:25" x14ac:dyDescent="0.3">
      <c r="A41" s="11">
        <v>40</v>
      </c>
      <c r="B41" s="9">
        <v>-2.1640136057500854</v>
      </c>
      <c r="C41" s="9">
        <v>28.082222222249925</v>
      </c>
      <c r="D41" s="9">
        <v>22.452312925249942</v>
      </c>
      <c r="E41" s="9">
        <v>-17.984512471750065</v>
      </c>
      <c r="F41" s="9">
        <v>50.424603175250013</v>
      </c>
      <c r="G41" s="9">
        <v>-13.642335600750016</v>
      </c>
      <c r="H41" s="9">
        <v>-9.4673015877500006</v>
      </c>
      <c r="I41" s="9">
        <v>-57.700975056750053</v>
      </c>
      <c r="J41" s="9"/>
    </row>
    <row r="42" spans="1:25" x14ac:dyDescent="0.3">
      <c r="A42" s="5" t="s">
        <v>126</v>
      </c>
      <c r="B42" s="9">
        <v>32.637512755125044</v>
      </c>
      <c r="C42" s="9">
        <v>-57.036421057874122</v>
      </c>
      <c r="D42" s="9">
        <v>-110.2091438488751</v>
      </c>
      <c r="E42" s="9">
        <v>-172.91434141587479</v>
      </c>
      <c r="F42" s="9">
        <v>294.53639852712604</v>
      </c>
      <c r="G42" s="9">
        <v>197.21860359912489</v>
      </c>
      <c r="H42" s="9">
        <v>156.52223979612518</v>
      </c>
      <c r="I42" s="9">
        <v>-340.75484835487487</v>
      </c>
    </row>
    <row r="44" spans="1:25" x14ac:dyDescent="0.3">
      <c r="A44" s="61" t="s">
        <v>74</v>
      </c>
      <c r="B44" s="10" t="s">
        <v>5</v>
      </c>
      <c r="C44" s="10" t="s">
        <v>6</v>
      </c>
      <c r="D44" s="10" t="s">
        <v>7</v>
      </c>
      <c r="E44" s="10" t="s">
        <v>8</v>
      </c>
      <c r="F44" s="10" t="s">
        <v>9</v>
      </c>
      <c r="G44" s="10" t="s">
        <v>10</v>
      </c>
      <c r="H44" s="10" t="s">
        <v>11</v>
      </c>
      <c r="I44" s="7" t="s">
        <v>13</v>
      </c>
      <c r="K44" s="10" t="s">
        <v>87</v>
      </c>
      <c r="L44" s="10" t="s">
        <v>88</v>
      </c>
      <c r="N44" s="7" t="s">
        <v>77</v>
      </c>
      <c r="O44" s="10" t="s">
        <v>78</v>
      </c>
      <c r="P44" s="10"/>
      <c r="Q44" s="10" t="s">
        <v>5</v>
      </c>
      <c r="R44" s="14">
        <v>8.0454632567240409</v>
      </c>
      <c r="S44" s="44">
        <v>3.5998045764502315E-2</v>
      </c>
      <c r="T44" s="44">
        <v>3.777489902213535E-4</v>
      </c>
      <c r="V44" s="63">
        <v>1.0604880487523114</v>
      </c>
      <c r="W44" s="63"/>
      <c r="X44" s="65">
        <v>4</v>
      </c>
      <c r="Y44" s="65">
        <v>5</v>
      </c>
    </row>
    <row r="45" spans="1:25" x14ac:dyDescent="0.3">
      <c r="A45" s="11">
        <v>1</v>
      </c>
      <c r="B45" s="43">
        <v>5.3759477819409867</v>
      </c>
      <c r="C45" s="43">
        <v>-9.8624481596971645</v>
      </c>
      <c r="D45" s="43">
        <v>-3.518378809086395</v>
      </c>
      <c r="E45" s="43">
        <v>-3.4155385807404279</v>
      </c>
      <c r="F45" s="43">
        <v>3.4360354988601212</v>
      </c>
      <c r="G45" s="43">
        <v>5.5826344357541995</v>
      </c>
      <c r="H45" s="43">
        <v>3.6107320400465235</v>
      </c>
      <c r="I45" s="43">
        <v>-1.2089842070778321</v>
      </c>
      <c r="J45" s="11">
        <v>1</v>
      </c>
      <c r="K45" s="43">
        <v>-9.8624481596971645</v>
      </c>
      <c r="L45" s="43">
        <v>5.5826344357541995</v>
      </c>
      <c r="M45" s="11">
        <v>1</v>
      </c>
      <c r="N45" s="43" t="s">
        <v>79</v>
      </c>
      <c r="O45" s="2" t="s">
        <v>86</v>
      </c>
      <c r="P45" s="11"/>
      <c r="Q45" s="10" t="s">
        <v>6</v>
      </c>
      <c r="R45" s="14">
        <v>12.00498626625264</v>
      </c>
      <c r="S45" s="44">
        <v>3.4960153012037046E-2</v>
      </c>
      <c r="T45" s="44">
        <v>6.6014376224391574E-4</v>
      </c>
      <c r="V45" s="63">
        <v>-1.8532797927740996</v>
      </c>
      <c r="X45" s="65">
        <v>10</v>
      </c>
      <c r="Y45" s="65">
        <v>4</v>
      </c>
    </row>
    <row r="46" spans="1:25" x14ac:dyDescent="0.3">
      <c r="A46" s="11">
        <v>2</v>
      </c>
      <c r="B46" s="43">
        <v>-4.2899427089528137</v>
      </c>
      <c r="C46" s="43">
        <v>-2.6995919212410122</v>
      </c>
      <c r="D46" s="43">
        <v>-3.4104583104857222</v>
      </c>
      <c r="E46" s="43">
        <v>-0.48977580384108549</v>
      </c>
      <c r="F46" s="43">
        <v>12.356743668647248</v>
      </c>
      <c r="G46" s="43">
        <v>7.2817360747905528</v>
      </c>
      <c r="H46" s="43">
        <v>2.3970032058153374</v>
      </c>
      <c r="I46" s="43">
        <v>-11.145714204732473</v>
      </c>
      <c r="J46" s="11">
        <v>2</v>
      </c>
      <c r="K46" s="43">
        <v>-11.145714204732473</v>
      </c>
      <c r="L46" s="43">
        <v>12.356743668647248</v>
      </c>
      <c r="M46" s="11">
        <v>2</v>
      </c>
      <c r="N46" s="43" t="s">
        <v>80</v>
      </c>
      <c r="O46" s="2" t="s">
        <v>83</v>
      </c>
      <c r="P46" s="11"/>
      <c r="Q46" s="10" t="s">
        <v>7</v>
      </c>
      <c r="R46" s="14">
        <v>8.5054555464850168</v>
      </c>
      <c r="S46" s="44">
        <v>3.4344727979733793E-2</v>
      </c>
      <c r="T46" s="44">
        <v>1.2755687945471689E-3</v>
      </c>
      <c r="V46" s="63">
        <v>-3.5810167518541527</v>
      </c>
      <c r="X46" s="65">
        <v>3</v>
      </c>
      <c r="Y46" s="65">
        <v>4</v>
      </c>
    </row>
    <row r="47" spans="1:25" x14ac:dyDescent="0.3">
      <c r="A47" s="11">
        <v>3</v>
      </c>
      <c r="B47" s="43">
        <v>-6.6736390601088384</v>
      </c>
      <c r="C47" s="43">
        <v>-8.7032628449348124</v>
      </c>
      <c r="D47" s="43">
        <v>3.2204561442624304</v>
      </c>
      <c r="E47" s="43">
        <v>-3.0771765087020913</v>
      </c>
      <c r="F47" s="43">
        <v>-5.6694499798460853</v>
      </c>
      <c r="G47" s="43">
        <v>-3.0460778484591238</v>
      </c>
      <c r="H47" s="43">
        <v>14.624735135143929</v>
      </c>
      <c r="I47" s="43">
        <v>9.3244149626444859</v>
      </c>
      <c r="J47" s="11">
        <v>3</v>
      </c>
      <c r="K47" s="43">
        <v>-8.7032628449348124</v>
      </c>
      <c r="L47" s="43">
        <v>14.624735135143929</v>
      </c>
      <c r="M47" s="11">
        <v>3</v>
      </c>
      <c r="N47" s="43" t="s">
        <v>79</v>
      </c>
      <c r="O47" s="2" t="s">
        <v>82</v>
      </c>
      <c r="P47" s="11"/>
      <c r="Q47" s="10" t="s">
        <v>8</v>
      </c>
      <c r="R47" s="14">
        <v>8.8891154372538672</v>
      </c>
      <c r="S47" s="44">
        <v>3.3618973378263889E-2</v>
      </c>
      <c r="T47" s="44">
        <v>2.0013233960170726E-3</v>
      </c>
      <c r="V47" s="63">
        <v>-5.6184916389076562</v>
      </c>
      <c r="X47" s="65">
        <v>6</v>
      </c>
      <c r="Y47" s="65">
        <v>1</v>
      </c>
    </row>
    <row r="48" spans="1:25" x14ac:dyDescent="0.3">
      <c r="A48" s="11">
        <v>4</v>
      </c>
      <c r="B48" s="43">
        <v>-23.717034487225071</v>
      </c>
      <c r="C48" s="43">
        <v>18.551759447889079</v>
      </c>
      <c r="D48" s="43">
        <v>-1.794140728932577</v>
      </c>
      <c r="E48" s="43">
        <v>-17.610780194102922</v>
      </c>
      <c r="F48" s="43">
        <v>0.95143788833523313</v>
      </c>
      <c r="G48" s="43">
        <v>25.177716098028284</v>
      </c>
      <c r="H48" s="43">
        <v>-2.4881371481507322</v>
      </c>
      <c r="I48" s="43">
        <v>0.92917912415871973</v>
      </c>
      <c r="J48" s="11">
        <v>4</v>
      </c>
      <c r="K48" s="43">
        <v>-23.717034487225071</v>
      </c>
      <c r="L48" s="43">
        <v>25.177716098028284</v>
      </c>
      <c r="M48" s="11">
        <v>4</v>
      </c>
      <c r="N48" s="43" t="s">
        <v>85</v>
      </c>
      <c r="O48" s="2" t="s">
        <v>86</v>
      </c>
      <c r="P48" s="11"/>
      <c r="Q48" s="10" t="s">
        <v>9</v>
      </c>
      <c r="R48" s="14">
        <v>10.542537134169292</v>
      </c>
      <c r="S48" s="44">
        <v>3.9029282868344915E-2</v>
      </c>
      <c r="T48" s="44">
        <v>3.4089860940639538E-3</v>
      </c>
      <c r="V48" s="63">
        <v>9.5703472536067142</v>
      </c>
      <c r="X48" s="65">
        <v>1</v>
      </c>
      <c r="Y48" s="65">
        <v>8</v>
      </c>
    </row>
    <row r="49" spans="1:25" x14ac:dyDescent="0.3">
      <c r="A49" s="11">
        <v>5</v>
      </c>
      <c r="B49" s="43">
        <v>-7.0831364306809199</v>
      </c>
      <c r="C49" s="43">
        <v>22.443155684358583</v>
      </c>
      <c r="D49" s="43">
        <v>-5.9618438785743715</v>
      </c>
      <c r="E49" s="43">
        <v>-17.35757491562433</v>
      </c>
      <c r="F49" s="43">
        <v>20.070985569345332</v>
      </c>
      <c r="G49" s="43">
        <v>-3.931998620606751</v>
      </c>
      <c r="H49" s="43">
        <v>-4.3381649179984515E-2</v>
      </c>
      <c r="I49" s="43">
        <v>-8.1362057590375585</v>
      </c>
      <c r="J49" s="11">
        <v>5</v>
      </c>
      <c r="K49" s="43">
        <v>-17.35757491562433</v>
      </c>
      <c r="L49" s="43">
        <v>22.443155684358583</v>
      </c>
      <c r="M49" s="11">
        <v>5</v>
      </c>
      <c r="N49" s="43" t="s">
        <v>81</v>
      </c>
      <c r="O49" s="2" t="s">
        <v>79</v>
      </c>
      <c r="P49" s="11"/>
      <c r="Q49" s="10" t="s">
        <v>10</v>
      </c>
      <c r="R49" s="14">
        <v>9.3512326157293231</v>
      </c>
      <c r="S49" s="44">
        <v>3.7902919501122685E-2</v>
      </c>
      <c r="T49" s="44">
        <v>2.2826227268417237E-3</v>
      </c>
      <c r="V49" s="63">
        <v>6.4082080542626274</v>
      </c>
      <c r="X49" s="65">
        <v>0</v>
      </c>
      <c r="Y49" s="65">
        <v>11</v>
      </c>
    </row>
    <row r="50" spans="1:25" x14ac:dyDescent="0.3">
      <c r="A50" s="11">
        <v>6</v>
      </c>
      <c r="B50" s="43">
        <v>12.174020744060115</v>
      </c>
      <c r="C50" s="43">
        <v>-20.474921611130206</v>
      </c>
      <c r="D50" s="43">
        <v>10.611377448775022</v>
      </c>
      <c r="E50" s="43">
        <v>3.9912203068944248</v>
      </c>
      <c r="F50" s="43">
        <v>8.0566438750380343</v>
      </c>
      <c r="G50" s="43">
        <v>4.5693433651573194</v>
      </c>
      <c r="H50" s="43">
        <v>-4.9750276111676657</v>
      </c>
      <c r="I50" s="43">
        <v>-13.952656517627052</v>
      </c>
      <c r="J50" s="11">
        <v>6</v>
      </c>
      <c r="K50" s="43">
        <v>-20.474921611130206</v>
      </c>
      <c r="L50" s="43">
        <v>12.174020744060115</v>
      </c>
      <c r="M50" s="11">
        <v>6</v>
      </c>
      <c r="N50" s="43" t="s">
        <v>79</v>
      </c>
      <c r="O50" s="2" t="s">
        <v>85</v>
      </c>
      <c r="P50" s="11"/>
      <c r="Q50" s="10" t="s">
        <v>11</v>
      </c>
      <c r="R50" s="14">
        <v>9.6074092682792411</v>
      </c>
      <c r="S50" s="44">
        <v>3.7431896771921297E-2</v>
      </c>
      <c r="T50" s="44">
        <v>1.8115999976403355E-3</v>
      </c>
      <c r="V50" s="63">
        <v>5.0858644135395679</v>
      </c>
      <c r="X50" s="65">
        <v>4</v>
      </c>
      <c r="Y50" s="65">
        <v>6</v>
      </c>
    </row>
    <row r="51" spans="1:25" x14ac:dyDescent="0.3">
      <c r="A51" s="11">
        <v>7</v>
      </c>
      <c r="B51" s="43">
        <v>18.607585187172415</v>
      </c>
      <c r="C51" s="43">
        <v>-26.176780231977041</v>
      </c>
      <c r="D51" s="43">
        <v>14.552647041386162</v>
      </c>
      <c r="E51" s="43">
        <v>6.4440596710642302</v>
      </c>
      <c r="F51" s="43">
        <v>-1.8578655001714124</v>
      </c>
      <c r="G51" s="43">
        <v>16.919101724570236</v>
      </c>
      <c r="H51" s="43">
        <v>-18.725944169269219</v>
      </c>
      <c r="I51" s="43">
        <v>-9.7628037227753719</v>
      </c>
      <c r="J51" s="11">
        <v>7</v>
      </c>
      <c r="K51" s="43">
        <v>-26.176780231977041</v>
      </c>
      <c r="L51" s="43">
        <v>18.607585187172415</v>
      </c>
      <c r="M51" s="11">
        <v>7</v>
      </c>
      <c r="N51" s="43" t="s">
        <v>79</v>
      </c>
      <c r="O51" s="2" t="s">
        <v>85</v>
      </c>
      <c r="P51" s="11"/>
      <c r="Q51" s="7" t="s">
        <v>13</v>
      </c>
      <c r="R51" s="14">
        <v>11.360438115683626</v>
      </c>
      <c r="S51" s="44">
        <v>3.1676374918321759E-2</v>
      </c>
      <c r="T51" s="44">
        <v>3.9439218559592024E-3</v>
      </c>
      <c r="V51" s="63">
        <v>-11.072119586625236</v>
      </c>
      <c r="X51" s="65">
        <v>12</v>
      </c>
      <c r="Y51" s="65">
        <v>1</v>
      </c>
    </row>
    <row r="52" spans="1:25" x14ac:dyDescent="0.3">
      <c r="A52" s="11">
        <v>8</v>
      </c>
      <c r="B52" s="43">
        <v>-7.0594832505497376</v>
      </c>
      <c r="C52" s="43">
        <v>-10.359094694576868</v>
      </c>
      <c r="D52" s="43">
        <v>27.180459707813309</v>
      </c>
      <c r="E52" s="43">
        <v>-19.821274365492503</v>
      </c>
      <c r="F52" s="43">
        <v>-10.250727844873524</v>
      </c>
      <c r="G52" s="43">
        <v>6.1796001381220229</v>
      </c>
      <c r="H52" s="43">
        <v>4.0266056577282345</v>
      </c>
      <c r="I52" s="43">
        <v>10.103914651828909</v>
      </c>
      <c r="J52" s="11">
        <v>8</v>
      </c>
      <c r="K52" s="43">
        <v>-19.821274365492503</v>
      </c>
      <c r="L52" s="43">
        <v>27.180459707813309</v>
      </c>
      <c r="M52" s="11">
        <v>8</v>
      </c>
      <c r="N52" s="43" t="s">
        <v>81</v>
      </c>
      <c r="O52" s="2" t="s">
        <v>84</v>
      </c>
      <c r="P52" s="11"/>
      <c r="S52" s="44">
        <v>3.5620296774280961E-2</v>
      </c>
      <c r="X52" s="65">
        <v>40</v>
      </c>
      <c r="Y52" s="65">
        <v>40</v>
      </c>
    </row>
    <row r="53" spans="1:25" x14ac:dyDescent="0.3">
      <c r="A53" s="11">
        <v>9</v>
      </c>
      <c r="B53" s="43">
        <v>-8.3483459498251129</v>
      </c>
      <c r="C53" s="43">
        <v>-0.32753239174708904</v>
      </c>
      <c r="D53" s="43">
        <v>14.565183082554087</v>
      </c>
      <c r="E53" s="43">
        <v>4.7493058739022587</v>
      </c>
      <c r="F53" s="43">
        <v>-0.8614129006005744</v>
      </c>
      <c r="G53" s="43">
        <v>-3.9529168827537675</v>
      </c>
      <c r="H53" s="43">
        <v>-9.7337171266533886</v>
      </c>
      <c r="I53" s="43">
        <v>3.9094362951234323</v>
      </c>
      <c r="J53" s="11">
        <v>9</v>
      </c>
      <c r="K53" s="43">
        <v>-9.7337171266533886</v>
      </c>
      <c r="L53" s="43">
        <v>14.565183082554087</v>
      </c>
      <c r="M53" s="11">
        <v>9</v>
      </c>
      <c r="N53" s="43" t="s">
        <v>82</v>
      </c>
      <c r="O53" s="2" t="s">
        <v>84</v>
      </c>
      <c r="P53" s="11"/>
      <c r="S53" s="44">
        <v>3.5620296774280961E-2</v>
      </c>
    </row>
    <row r="54" spans="1:25" x14ac:dyDescent="0.3">
      <c r="A54" s="11">
        <v>10</v>
      </c>
      <c r="B54" s="43">
        <v>-10.485041534138952</v>
      </c>
      <c r="C54" s="43">
        <v>-27.530530120512026</v>
      </c>
      <c r="D54" s="43">
        <v>1.924643503945717</v>
      </c>
      <c r="E54" s="43">
        <v>17.494192625763766</v>
      </c>
      <c r="F54" s="43">
        <v>5.3609012935867622</v>
      </c>
      <c r="G54" s="43">
        <v>18.333685845787322</v>
      </c>
      <c r="H54" s="43">
        <v>9.1100082858100073</v>
      </c>
      <c r="I54" s="43">
        <v>-14.207859900242511</v>
      </c>
      <c r="J54" s="11">
        <v>10</v>
      </c>
      <c r="K54" s="43">
        <v>-27.530530120512026</v>
      </c>
      <c r="L54" s="43">
        <v>18.333685845787322</v>
      </c>
      <c r="M54" s="11">
        <v>10</v>
      </c>
      <c r="N54" s="43" t="s">
        <v>79</v>
      </c>
      <c r="O54" s="2" t="s">
        <v>86</v>
      </c>
      <c r="P54" s="11"/>
    </row>
    <row r="55" spans="1:25" x14ac:dyDescent="0.3">
      <c r="A55" s="11">
        <v>11</v>
      </c>
      <c r="B55" s="43">
        <v>14.592673686681968</v>
      </c>
      <c r="C55" s="43">
        <v>7.8567193612717867</v>
      </c>
      <c r="D55" s="43">
        <v>-15.172036920455808</v>
      </c>
      <c r="E55" s="43">
        <v>6.5390427537326978</v>
      </c>
      <c r="F55" s="43">
        <v>8.8407539665317927</v>
      </c>
      <c r="G55" s="43">
        <v>-2.4787245382122074</v>
      </c>
      <c r="H55" s="43">
        <v>-4.7927874007785567</v>
      </c>
      <c r="I55" s="43">
        <v>-15.385640908771611</v>
      </c>
      <c r="J55" s="11">
        <v>11</v>
      </c>
      <c r="K55" s="43">
        <v>-15.385640908771611</v>
      </c>
      <c r="L55" s="43">
        <v>14.592673686681968</v>
      </c>
      <c r="M55" s="11">
        <v>11</v>
      </c>
      <c r="N55" s="43" t="s">
        <v>80</v>
      </c>
      <c r="O55" s="2" t="s">
        <v>85</v>
      </c>
      <c r="P55" s="11"/>
      <c r="S55" s="7" t="s">
        <v>77</v>
      </c>
      <c r="U55" s="10" t="s">
        <v>78</v>
      </c>
    </row>
    <row r="56" spans="1:25" x14ac:dyDescent="0.3">
      <c r="A56" s="11">
        <v>12</v>
      </c>
      <c r="B56" s="43">
        <v>6.0174500530130759</v>
      </c>
      <c r="C56" s="43">
        <v>-19.832331619792189</v>
      </c>
      <c r="D56" s="43">
        <v>5.9099842583983087</v>
      </c>
      <c r="E56" s="43">
        <v>-20.178106882174283</v>
      </c>
      <c r="F56" s="43">
        <v>9.813004083305465</v>
      </c>
      <c r="G56" s="43">
        <v>12.016143431231988</v>
      </c>
      <c r="H56" s="43">
        <v>4.8554422035049614</v>
      </c>
      <c r="I56" s="43">
        <v>1.3984144725128165</v>
      </c>
      <c r="J56" s="11">
        <v>12</v>
      </c>
      <c r="K56" s="43">
        <v>-20.178106882174283</v>
      </c>
      <c r="L56" s="43">
        <v>12.016143431231988</v>
      </c>
      <c r="M56" s="11">
        <v>12</v>
      </c>
      <c r="N56" s="43" t="s">
        <v>81</v>
      </c>
      <c r="O56" s="2" t="s">
        <v>86</v>
      </c>
      <c r="P56" s="11"/>
      <c r="R56" s="11">
        <v>19</v>
      </c>
      <c r="S56" s="43" t="s">
        <v>83</v>
      </c>
      <c r="T56" s="11">
        <v>2</v>
      </c>
      <c r="U56" s="2" t="s">
        <v>83</v>
      </c>
    </row>
    <row r="57" spans="1:25" x14ac:dyDescent="0.3">
      <c r="A57" s="11">
        <v>13</v>
      </c>
      <c r="B57" s="43">
        <v>16.004533836543562</v>
      </c>
      <c r="C57" s="43">
        <v>-27.900424863857314</v>
      </c>
      <c r="D57" s="43">
        <v>2.8232092762144103</v>
      </c>
      <c r="E57" s="43">
        <v>9.7870048013134987</v>
      </c>
      <c r="F57" s="43">
        <v>-7.6099135328351553</v>
      </c>
      <c r="G57" s="43">
        <v>13.223730340409242</v>
      </c>
      <c r="H57" s="43">
        <v>-6.7817038047055131</v>
      </c>
      <c r="I57" s="43">
        <v>0.45356394691728386</v>
      </c>
      <c r="J57" s="11">
        <v>13</v>
      </c>
      <c r="K57" s="43">
        <v>-27.900424863857314</v>
      </c>
      <c r="L57" s="43">
        <v>16.004533836543562</v>
      </c>
      <c r="M57" s="11">
        <v>13</v>
      </c>
      <c r="N57" s="43" t="s">
        <v>79</v>
      </c>
      <c r="O57" s="2" t="s">
        <v>85</v>
      </c>
      <c r="P57" s="11"/>
      <c r="R57" s="11">
        <v>4</v>
      </c>
      <c r="S57" s="43" t="s">
        <v>85</v>
      </c>
      <c r="T57" s="11">
        <v>14</v>
      </c>
      <c r="U57" s="2" t="s">
        <v>83</v>
      </c>
    </row>
    <row r="58" spans="1:25" x14ac:dyDescent="0.3">
      <c r="A58" s="11">
        <v>14</v>
      </c>
      <c r="B58" s="43">
        <v>-7.8216173885616591</v>
      </c>
      <c r="C58" s="43">
        <v>-8.4205850095199146</v>
      </c>
      <c r="D58" s="43">
        <v>-4.3537961079739169</v>
      </c>
      <c r="E58" s="43">
        <v>16.007402938749738</v>
      </c>
      <c r="F58" s="43">
        <v>16.423711158084515</v>
      </c>
      <c r="G58" s="43">
        <v>-3.737771848566882</v>
      </c>
      <c r="H58" s="43">
        <v>-10.790915671324102</v>
      </c>
      <c r="I58" s="43">
        <v>2.6935719291120699</v>
      </c>
      <c r="J58" s="11">
        <v>14</v>
      </c>
      <c r="K58" s="43">
        <v>-10.790915671324102</v>
      </c>
      <c r="L58" s="43">
        <v>16.423711158084515</v>
      </c>
      <c r="M58" s="11">
        <v>14</v>
      </c>
      <c r="N58" s="43" t="s">
        <v>82</v>
      </c>
      <c r="O58" s="2" t="s">
        <v>83</v>
      </c>
      <c r="P58" s="11"/>
      <c r="R58" s="11">
        <v>32</v>
      </c>
      <c r="S58" s="43" t="s">
        <v>85</v>
      </c>
      <c r="T58" s="11">
        <v>23</v>
      </c>
      <c r="U58" s="2" t="s">
        <v>83</v>
      </c>
    </row>
    <row r="59" spans="1:25" x14ac:dyDescent="0.3">
      <c r="A59" s="11">
        <v>15</v>
      </c>
      <c r="B59" s="43">
        <v>5.631381266270175</v>
      </c>
      <c r="C59" s="43">
        <v>-27.98904616485769</v>
      </c>
      <c r="D59" s="43">
        <v>-5.0474770966439202</v>
      </c>
      <c r="E59" s="43">
        <v>2.5748911191939876</v>
      </c>
      <c r="F59" s="43">
        <v>22.155956425803023</v>
      </c>
      <c r="G59" s="43">
        <v>29.227851585813003</v>
      </c>
      <c r="H59" s="43">
        <v>-20.69153270306537</v>
      </c>
      <c r="I59" s="43">
        <v>-5.8620244325132687</v>
      </c>
      <c r="J59" s="11">
        <v>15</v>
      </c>
      <c r="K59" s="43">
        <v>-27.98904616485769</v>
      </c>
      <c r="L59" s="43">
        <v>29.227851585813003</v>
      </c>
      <c r="M59" s="11">
        <v>15</v>
      </c>
      <c r="N59" s="43" t="s">
        <v>79</v>
      </c>
      <c r="O59" s="2" t="s">
        <v>86</v>
      </c>
      <c r="P59" s="11"/>
      <c r="R59" s="11">
        <v>35</v>
      </c>
      <c r="S59" s="43" t="s">
        <v>85</v>
      </c>
      <c r="T59" s="11">
        <v>24</v>
      </c>
      <c r="U59" s="2" t="s">
        <v>83</v>
      </c>
    </row>
    <row r="60" spans="1:25" x14ac:dyDescent="0.3">
      <c r="A60" s="11">
        <v>16</v>
      </c>
      <c r="B60" s="43">
        <v>11.362351442386343</v>
      </c>
      <c r="C60" s="43">
        <v>-23.916893033758107</v>
      </c>
      <c r="D60" s="43">
        <v>-11.459759486114919</v>
      </c>
      <c r="E60" s="43">
        <v>-19.527738243226434</v>
      </c>
      <c r="F60" s="43">
        <v>12.099225843274802</v>
      </c>
      <c r="G60" s="43">
        <v>24.387669872943913</v>
      </c>
      <c r="H60" s="43">
        <v>7.934458573616519</v>
      </c>
      <c r="I60" s="43">
        <v>-0.87931496912210549</v>
      </c>
      <c r="J60" s="11">
        <v>16</v>
      </c>
      <c r="K60" s="43">
        <v>-23.916893033758107</v>
      </c>
      <c r="L60" s="43">
        <v>24.387669872943913</v>
      </c>
      <c r="M60" s="11">
        <v>16</v>
      </c>
      <c r="N60" s="43" t="s">
        <v>79</v>
      </c>
      <c r="O60" s="2" t="s">
        <v>86</v>
      </c>
      <c r="P60" s="11"/>
      <c r="R60" s="11">
        <v>36</v>
      </c>
      <c r="S60" s="43" t="s">
        <v>85</v>
      </c>
      <c r="T60" s="11">
        <v>25</v>
      </c>
      <c r="U60" s="2" t="s">
        <v>83</v>
      </c>
    </row>
    <row r="61" spans="1:25" x14ac:dyDescent="0.3">
      <c r="A61" s="11">
        <v>17</v>
      </c>
      <c r="B61" s="43">
        <v>-0.86176465241639377</v>
      </c>
      <c r="C61" s="43">
        <v>-3.2519047797284708</v>
      </c>
      <c r="D61" s="43">
        <v>0.12287090885844693</v>
      </c>
      <c r="E61" s="43">
        <v>11.734506217303094</v>
      </c>
      <c r="F61" s="43">
        <v>-2.0647734704977765</v>
      </c>
      <c r="G61" s="43">
        <v>5.2692542621948686</v>
      </c>
      <c r="H61" s="43">
        <v>2.219622312471492</v>
      </c>
      <c r="I61" s="43">
        <v>-13.167810798185172</v>
      </c>
      <c r="J61" s="11">
        <v>17</v>
      </c>
      <c r="K61" s="43">
        <v>-13.167810798185172</v>
      </c>
      <c r="L61" s="43">
        <v>11.734506217303094</v>
      </c>
      <c r="M61" s="11">
        <v>17</v>
      </c>
      <c r="N61" s="43" t="s">
        <v>80</v>
      </c>
      <c r="O61" s="2" t="s">
        <v>81</v>
      </c>
      <c r="P61" s="11"/>
      <c r="R61" s="11">
        <v>1</v>
      </c>
      <c r="S61" s="43" t="s">
        <v>79</v>
      </c>
      <c r="T61" s="11">
        <v>29</v>
      </c>
      <c r="U61" s="2" t="s">
        <v>83</v>
      </c>
    </row>
    <row r="62" spans="1:25" x14ac:dyDescent="0.3">
      <c r="A62" s="11">
        <v>18</v>
      </c>
      <c r="B62" s="43">
        <v>-5.8196000706726636</v>
      </c>
      <c r="C62" s="43">
        <v>21.404378597965696</v>
      </c>
      <c r="D62" s="43">
        <v>-0.2200032853787387</v>
      </c>
      <c r="E62" s="43">
        <v>-15.6702227130459</v>
      </c>
      <c r="F62" s="43">
        <v>5.0341630992003941</v>
      </c>
      <c r="G62" s="43">
        <v>1.9217826702459477</v>
      </c>
      <c r="H62" s="43">
        <v>5.7974751453319566</v>
      </c>
      <c r="I62" s="43">
        <v>-12.447973443646637</v>
      </c>
      <c r="J62" s="11">
        <v>18</v>
      </c>
      <c r="K62" s="43">
        <v>-15.6702227130459</v>
      </c>
      <c r="L62" s="43">
        <v>21.404378597965696</v>
      </c>
      <c r="M62" s="11">
        <v>18</v>
      </c>
      <c r="N62" s="43" t="s">
        <v>81</v>
      </c>
      <c r="O62" s="2" t="s">
        <v>79</v>
      </c>
      <c r="P62" s="11"/>
      <c r="R62" s="11">
        <v>3</v>
      </c>
      <c r="S62" s="43" t="s">
        <v>79</v>
      </c>
      <c r="T62" s="11">
        <v>32</v>
      </c>
      <c r="U62" s="2" t="s">
        <v>83</v>
      </c>
    </row>
    <row r="63" spans="1:25" x14ac:dyDescent="0.3">
      <c r="A63" s="11">
        <v>19</v>
      </c>
      <c r="B63" s="43">
        <v>7.9344935400459171</v>
      </c>
      <c r="C63" s="43">
        <v>-10.320965709815798</v>
      </c>
      <c r="D63" s="43">
        <v>15.898187605795529</v>
      </c>
      <c r="E63" s="43">
        <v>-2.7470304046717295</v>
      </c>
      <c r="F63" s="43">
        <v>-10.858688442778879</v>
      </c>
      <c r="G63" s="43">
        <v>3.9017770271177081</v>
      </c>
      <c r="H63" s="43">
        <v>-0.28175917954892643</v>
      </c>
      <c r="I63" s="43">
        <v>-3.526014436143885</v>
      </c>
      <c r="J63" s="11">
        <v>19</v>
      </c>
      <c r="K63" s="43">
        <v>-10.858688442778879</v>
      </c>
      <c r="L63" s="43">
        <v>15.898187605795529</v>
      </c>
      <c r="M63" s="11">
        <v>19</v>
      </c>
      <c r="N63" s="43" t="s">
        <v>83</v>
      </c>
      <c r="O63" s="2" t="s">
        <v>84</v>
      </c>
      <c r="P63" s="11"/>
      <c r="R63" s="11">
        <v>6</v>
      </c>
      <c r="S63" s="43" t="s">
        <v>79</v>
      </c>
      <c r="T63" s="11">
        <v>40</v>
      </c>
      <c r="U63" s="2" t="s">
        <v>83</v>
      </c>
    </row>
    <row r="64" spans="1:25" x14ac:dyDescent="0.3">
      <c r="A64" s="11">
        <v>20</v>
      </c>
      <c r="B64" s="43">
        <v>12.948587026022961</v>
      </c>
      <c r="C64" s="43">
        <v>-12.000712022834842</v>
      </c>
      <c r="D64" s="43">
        <v>-20.220325202895406</v>
      </c>
      <c r="E64" s="43">
        <v>-14.995804749631098</v>
      </c>
      <c r="F64" s="43">
        <v>14.791078410566397</v>
      </c>
      <c r="G64" s="43">
        <v>17.419023353509559</v>
      </c>
      <c r="H64" s="43">
        <v>18.254831182488925</v>
      </c>
      <c r="I64" s="43">
        <v>-16.196677997226647</v>
      </c>
      <c r="J64" s="11">
        <v>20</v>
      </c>
      <c r="K64" s="43">
        <v>-20.220325202895406</v>
      </c>
      <c r="L64" s="43">
        <v>18.254831182488925</v>
      </c>
      <c r="M64" s="11">
        <v>20</v>
      </c>
      <c r="N64" s="43" t="s">
        <v>84</v>
      </c>
      <c r="O64" s="2" t="s">
        <v>82</v>
      </c>
      <c r="P64" s="11"/>
      <c r="R64" s="11">
        <v>7</v>
      </c>
      <c r="S64" s="43" t="s">
        <v>79</v>
      </c>
      <c r="T64" s="11">
        <v>1</v>
      </c>
      <c r="U64" s="2" t="s">
        <v>86</v>
      </c>
    </row>
    <row r="65" spans="1:21" x14ac:dyDescent="0.3">
      <c r="A65" s="11">
        <v>21</v>
      </c>
      <c r="B65" s="43">
        <v>5.6057280570379504</v>
      </c>
      <c r="C65" s="43">
        <v>-15.292772133239021</v>
      </c>
      <c r="D65" s="43">
        <v>8.3023572701452828</v>
      </c>
      <c r="E65" s="43">
        <v>-0.67358546265088215</v>
      </c>
      <c r="F65" s="43">
        <v>6.8201411992568879</v>
      </c>
      <c r="G65" s="43">
        <v>14.16199850105585</v>
      </c>
      <c r="H65" s="43">
        <v>-1.5504308769423438</v>
      </c>
      <c r="I65" s="43">
        <v>-17.373436554663687</v>
      </c>
      <c r="J65" s="11">
        <v>21</v>
      </c>
      <c r="K65" s="43">
        <v>-17.373436554663687</v>
      </c>
      <c r="L65" s="43">
        <v>14.16199850105585</v>
      </c>
      <c r="M65" s="11">
        <v>21</v>
      </c>
      <c r="N65" s="43" t="s">
        <v>80</v>
      </c>
      <c r="O65" s="2" t="s">
        <v>86</v>
      </c>
      <c r="P65" s="11"/>
      <c r="R65" s="11">
        <v>10</v>
      </c>
      <c r="S65" s="43" t="s">
        <v>79</v>
      </c>
      <c r="T65" s="11">
        <v>4</v>
      </c>
      <c r="U65" s="2" t="s">
        <v>86</v>
      </c>
    </row>
    <row r="66" spans="1:21" x14ac:dyDescent="0.3">
      <c r="A66" s="11">
        <v>22</v>
      </c>
      <c r="B66" s="43">
        <v>-6.1883294918002809</v>
      </c>
      <c r="C66" s="43">
        <v>-26.987751110275198</v>
      </c>
      <c r="D66" s="43">
        <v>-5.2962122166383629</v>
      </c>
      <c r="E66" s="43">
        <v>-1.7383245247418548</v>
      </c>
      <c r="F66" s="43">
        <v>5.8110763668979537</v>
      </c>
      <c r="G66" s="43">
        <v>37.500762189330615</v>
      </c>
      <c r="H66" s="43">
        <v>21.212611806715312</v>
      </c>
      <c r="I66" s="43">
        <v>-24.31383301948825</v>
      </c>
      <c r="J66" s="11">
        <v>22</v>
      </c>
      <c r="K66" s="43">
        <v>-26.987751110275198</v>
      </c>
      <c r="L66" s="43">
        <v>37.500762189330615</v>
      </c>
      <c r="M66" s="11">
        <v>22</v>
      </c>
      <c r="N66" s="43" t="s">
        <v>79</v>
      </c>
      <c r="O66" s="2" t="s">
        <v>86</v>
      </c>
      <c r="P66" s="11"/>
      <c r="R66" s="11">
        <v>13</v>
      </c>
      <c r="S66" s="43" t="s">
        <v>79</v>
      </c>
      <c r="T66" s="11">
        <v>10</v>
      </c>
      <c r="U66" s="2" t="s">
        <v>86</v>
      </c>
    </row>
    <row r="67" spans="1:21" x14ac:dyDescent="0.3">
      <c r="A67" s="11">
        <v>23</v>
      </c>
      <c r="B67" s="43">
        <v>-5.7310017923670298</v>
      </c>
      <c r="C67" s="43">
        <v>5.2063268273865839</v>
      </c>
      <c r="D67" s="43">
        <v>-6.3467102442462924</v>
      </c>
      <c r="E67" s="43">
        <v>1.4356260543060864</v>
      </c>
      <c r="F67" s="43">
        <v>30.932571543641625</v>
      </c>
      <c r="G67" s="43">
        <v>0.84095061010589189</v>
      </c>
      <c r="H67" s="43">
        <v>-13.523772434523169</v>
      </c>
      <c r="I67" s="43">
        <v>-12.813990564303671</v>
      </c>
      <c r="J67" s="11">
        <v>23</v>
      </c>
      <c r="K67" s="43">
        <v>-13.523772434523169</v>
      </c>
      <c r="L67" s="43">
        <v>30.932571543641625</v>
      </c>
      <c r="M67" s="11">
        <v>23</v>
      </c>
      <c r="N67" s="43" t="s">
        <v>82</v>
      </c>
      <c r="O67" s="2" t="s">
        <v>83</v>
      </c>
      <c r="P67" s="11"/>
      <c r="R67" s="11">
        <v>15</v>
      </c>
      <c r="S67" s="43" t="s">
        <v>79</v>
      </c>
      <c r="T67" s="11">
        <v>12</v>
      </c>
      <c r="U67" s="2" t="s">
        <v>86</v>
      </c>
    </row>
    <row r="68" spans="1:21" x14ac:dyDescent="0.3">
      <c r="A68" s="11">
        <v>24</v>
      </c>
      <c r="B68" s="43">
        <v>8.5623937200183473</v>
      </c>
      <c r="C68" s="43">
        <v>-15.379854606001746</v>
      </c>
      <c r="D68" s="43">
        <v>-1.6625969487994945</v>
      </c>
      <c r="E68" s="43">
        <v>-9.6431314041166551</v>
      </c>
      <c r="F68" s="43">
        <v>27.373258637274319</v>
      </c>
      <c r="G68" s="43">
        <v>1.7691821291828866</v>
      </c>
      <c r="H68" s="43">
        <v>7.5059513990638091</v>
      </c>
      <c r="I68" s="43">
        <v>-18.525202926621446</v>
      </c>
      <c r="J68" s="11">
        <v>24</v>
      </c>
      <c r="K68" s="43">
        <v>-18.525202926621446</v>
      </c>
      <c r="L68" s="43">
        <v>27.373258637274319</v>
      </c>
      <c r="M68" s="11">
        <v>24</v>
      </c>
      <c r="N68" s="43" t="s">
        <v>80</v>
      </c>
      <c r="O68" s="2" t="s">
        <v>83</v>
      </c>
      <c r="P68" s="11"/>
      <c r="R68" s="11">
        <v>16</v>
      </c>
      <c r="S68" s="43" t="s">
        <v>79</v>
      </c>
      <c r="T68" s="11">
        <v>15</v>
      </c>
      <c r="U68" s="2" t="s">
        <v>86</v>
      </c>
    </row>
    <row r="69" spans="1:21" x14ac:dyDescent="0.3">
      <c r="A69" s="11">
        <v>25</v>
      </c>
      <c r="B69" s="43">
        <v>2.3788012583990112</v>
      </c>
      <c r="C69" s="43">
        <v>-5.5983487662866374</v>
      </c>
      <c r="D69" s="43">
        <v>-14.777742543163672</v>
      </c>
      <c r="E69" s="43">
        <v>14.258435408968682</v>
      </c>
      <c r="F69" s="43">
        <v>16.586599587930685</v>
      </c>
      <c r="G69" s="43">
        <v>5.0411752633584817</v>
      </c>
      <c r="H69" s="43">
        <v>-1.6047006772766035</v>
      </c>
      <c r="I69" s="43">
        <v>-16.284219531930006</v>
      </c>
      <c r="J69" s="11">
        <v>25</v>
      </c>
      <c r="K69" s="43">
        <v>-16.284219531930006</v>
      </c>
      <c r="L69" s="43">
        <v>16.586599587930685</v>
      </c>
      <c r="M69" s="11">
        <v>25</v>
      </c>
      <c r="N69" s="43" t="s">
        <v>80</v>
      </c>
      <c r="O69" s="2" t="s">
        <v>83</v>
      </c>
      <c r="P69" s="11"/>
      <c r="R69" s="11">
        <v>22</v>
      </c>
      <c r="S69" s="43" t="s">
        <v>79</v>
      </c>
      <c r="T69" s="11">
        <v>16</v>
      </c>
      <c r="U69" s="2" t="s">
        <v>86</v>
      </c>
    </row>
    <row r="70" spans="1:21" x14ac:dyDescent="0.3">
      <c r="A70" s="11">
        <v>26</v>
      </c>
      <c r="B70" s="43">
        <v>24.153199466454218</v>
      </c>
      <c r="C70" s="43">
        <v>-4.4420520309258951</v>
      </c>
      <c r="D70" s="43">
        <v>-8.1829496540273805</v>
      </c>
      <c r="E70" s="43">
        <v>-17.581510075257054</v>
      </c>
      <c r="F70" s="43">
        <v>9.4902560596089902</v>
      </c>
      <c r="G70" s="43">
        <v>14.829348419888108</v>
      </c>
      <c r="H70" s="43">
        <v>20.386192338594146</v>
      </c>
      <c r="I70" s="43">
        <v>-38.652484524335222</v>
      </c>
      <c r="J70" s="11">
        <v>26</v>
      </c>
      <c r="K70" s="43">
        <v>-38.652484524335222</v>
      </c>
      <c r="L70" s="43">
        <v>24.153199466454218</v>
      </c>
      <c r="M70" s="11">
        <v>26</v>
      </c>
      <c r="N70" s="43" t="s">
        <v>80</v>
      </c>
      <c r="O70" s="2" t="s">
        <v>85</v>
      </c>
      <c r="P70" s="11"/>
      <c r="R70" s="11">
        <v>37</v>
      </c>
      <c r="S70" s="43" t="s">
        <v>79</v>
      </c>
      <c r="T70" s="11">
        <v>21</v>
      </c>
      <c r="U70" s="2" t="s">
        <v>86</v>
      </c>
    </row>
    <row r="71" spans="1:21" x14ac:dyDescent="0.3">
      <c r="A71" s="11">
        <v>27</v>
      </c>
      <c r="B71" s="43">
        <v>3.5374228110831845</v>
      </c>
      <c r="C71" s="43">
        <v>-2.0244894967221634</v>
      </c>
      <c r="D71" s="43">
        <v>-1.1470813980217729</v>
      </c>
      <c r="E71" s="43">
        <v>-8.658082265375846</v>
      </c>
      <c r="F71" s="43">
        <v>-8.0535229080280821</v>
      </c>
      <c r="G71" s="43">
        <v>6.0572744376381475</v>
      </c>
      <c r="H71" s="43">
        <v>-2.8987364210258368E-2</v>
      </c>
      <c r="I71" s="43">
        <v>10.317466183636794</v>
      </c>
      <c r="J71" s="11">
        <v>27</v>
      </c>
      <c r="K71" s="43">
        <v>-8.658082265375846</v>
      </c>
      <c r="L71" s="43">
        <v>10.317466183636794</v>
      </c>
      <c r="M71" s="11">
        <v>27</v>
      </c>
      <c r="N71" s="43" t="s">
        <v>81</v>
      </c>
      <c r="O71" s="2" t="s">
        <v>80</v>
      </c>
      <c r="P71" s="11"/>
      <c r="R71" s="11">
        <v>2</v>
      </c>
      <c r="S71" s="43" t="s">
        <v>80</v>
      </c>
      <c r="T71" s="11">
        <v>22</v>
      </c>
      <c r="U71" s="2" t="s">
        <v>86</v>
      </c>
    </row>
    <row r="72" spans="1:21" x14ac:dyDescent="0.3">
      <c r="A72" s="11">
        <v>28</v>
      </c>
      <c r="B72" s="43">
        <v>-7.7488313713306844</v>
      </c>
      <c r="C72" s="43">
        <v>12.448139375346235</v>
      </c>
      <c r="D72" s="43">
        <v>2.5406297087075447</v>
      </c>
      <c r="E72" s="43">
        <v>-8.521976142737266</v>
      </c>
      <c r="F72" s="43">
        <v>2.9174956098503531</v>
      </c>
      <c r="G72" s="43">
        <v>2.4940776982938782</v>
      </c>
      <c r="H72" s="43">
        <v>7.6002756931013371</v>
      </c>
      <c r="I72" s="43">
        <v>-11.729810571231367</v>
      </c>
      <c r="J72" s="11">
        <v>28</v>
      </c>
      <c r="K72" s="43">
        <v>-11.729810571231367</v>
      </c>
      <c r="L72" s="43">
        <v>12.448139375346235</v>
      </c>
      <c r="M72" s="11">
        <v>28</v>
      </c>
      <c r="N72" s="43" t="s">
        <v>80</v>
      </c>
      <c r="O72" s="2" t="s">
        <v>79</v>
      </c>
      <c r="P72" s="11"/>
      <c r="R72" s="11">
        <v>11</v>
      </c>
      <c r="S72" s="43" t="s">
        <v>80</v>
      </c>
      <c r="T72" s="11">
        <v>30</v>
      </c>
      <c r="U72" s="2" t="s">
        <v>86</v>
      </c>
    </row>
    <row r="73" spans="1:21" x14ac:dyDescent="0.3">
      <c r="A73" s="11">
        <v>29</v>
      </c>
      <c r="B73" s="43">
        <v>-9.1361794670345731</v>
      </c>
      <c r="C73" s="43">
        <v>-11.744745718496667</v>
      </c>
      <c r="D73" s="43">
        <v>-25.625442178005713</v>
      </c>
      <c r="E73" s="43">
        <v>-8.7544857102896962</v>
      </c>
      <c r="F73" s="43">
        <v>39.298829950666139</v>
      </c>
      <c r="G73" s="43">
        <v>1.1028879030063075</v>
      </c>
      <c r="H73" s="43">
        <v>31.18686976259994</v>
      </c>
      <c r="I73" s="43">
        <v>-16.327734542445764</v>
      </c>
      <c r="J73" s="11">
        <v>29</v>
      </c>
      <c r="K73" s="43">
        <v>-25.625442178005713</v>
      </c>
      <c r="L73" s="43">
        <v>39.298829950666139</v>
      </c>
      <c r="M73" s="11">
        <v>29</v>
      </c>
      <c r="N73" s="43" t="s">
        <v>84</v>
      </c>
      <c r="O73" s="2" t="s">
        <v>83</v>
      </c>
      <c r="P73" s="11"/>
      <c r="R73" s="11">
        <v>17</v>
      </c>
      <c r="S73" s="43" t="s">
        <v>80</v>
      </c>
      <c r="T73" s="11">
        <v>31</v>
      </c>
      <c r="U73" s="2" t="s">
        <v>86</v>
      </c>
    </row>
    <row r="74" spans="1:21" x14ac:dyDescent="0.3">
      <c r="A74" s="11">
        <v>30</v>
      </c>
      <c r="B74" s="43">
        <v>-9.8398536133137746E-2</v>
      </c>
      <c r="C74" s="43">
        <v>-8.038188084010585</v>
      </c>
      <c r="D74" s="43">
        <v>7.5474590284038152</v>
      </c>
      <c r="E74" s="43">
        <v>8.967782304973456</v>
      </c>
      <c r="F74" s="43">
        <v>5.5260860535673908</v>
      </c>
      <c r="G74" s="43">
        <v>13.385662383196525</v>
      </c>
      <c r="H74" s="43">
        <v>-16.113021517637108</v>
      </c>
      <c r="I74" s="43">
        <v>-11.177381632360287</v>
      </c>
      <c r="J74" s="11">
        <v>30</v>
      </c>
      <c r="K74" s="43">
        <v>-16.113021517637108</v>
      </c>
      <c r="L74" s="43">
        <v>13.385662383196525</v>
      </c>
      <c r="M74" s="11">
        <v>30</v>
      </c>
      <c r="N74" s="43" t="s">
        <v>82</v>
      </c>
      <c r="O74" s="2" t="s">
        <v>86</v>
      </c>
      <c r="P74" s="11"/>
      <c r="R74" s="11">
        <v>21</v>
      </c>
      <c r="S74" s="43" t="s">
        <v>80</v>
      </c>
      <c r="T74" s="11">
        <v>35</v>
      </c>
      <c r="U74" s="2" t="s">
        <v>86</v>
      </c>
    </row>
    <row r="75" spans="1:21" x14ac:dyDescent="0.3">
      <c r="A75" s="11">
        <v>31</v>
      </c>
      <c r="B75" s="43">
        <v>-1.9781242122567981</v>
      </c>
      <c r="C75" s="43">
        <v>1.2397812281077292</v>
      </c>
      <c r="D75" s="43">
        <v>-17.29482762992151</v>
      </c>
      <c r="E75" s="43">
        <v>2.0224386590186998</v>
      </c>
      <c r="F75" s="43">
        <v>16.925254807643928</v>
      </c>
      <c r="G75" s="43">
        <v>17.997172742170115</v>
      </c>
      <c r="H75" s="43">
        <v>-13.462546191537047</v>
      </c>
      <c r="I75" s="43">
        <v>-5.4491494032250074</v>
      </c>
      <c r="J75" s="11">
        <v>31</v>
      </c>
      <c r="K75" s="43">
        <v>-17.29482762992151</v>
      </c>
      <c r="L75" s="43">
        <v>17.997172742170115</v>
      </c>
      <c r="M75" s="11">
        <v>31</v>
      </c>
      <c r="N75" s="43" t="s">
        <v>84</v>
      </c>
      <c r="O75" s="2" t="s">
        <v>86</v>
      </c>
      <c r="P75" s="11"/>
      <c r="R75" s="11">
        <v>24</v>
      </c>
      <c r="S75" s="43" t="s">
        <v>80</v>
      </c>
      <c r="T75" s="11">
        <v>6</v>
      </c>
      <c r="U75" s="2" t="s">
        <v>85</v>
      </c>
    </row>
    <row r="76" spans="1:21" x14ac:dyDescent="0.3">
      <c r="A76" s="11">
        <v>32</v>
      </c>
      <c r="B76" s="43">
        <v>-8.3039800162634592</v>
      </c>
      <c r="C76" s="43">
        <v>6.5265781465632884</v>
      </c>
      <c r="D76" s="43">
        <v>0.79377397036986574</v>
      </c>
      <c r="E76" s="43">
        <v>-3.5597834297906084</v>
      </c>
      <c r="F76" s="43">
        <v>9.2386951667037263</v>
      </c>
      <c r="G76" s="43">
        <v>-1.298116286023782</v>
      </c>
      <c r="H76" s="43">
        <v>2.2025600651646369</v>
      </c>
      <c r="I76" s="43">
        <v>-5.599727616723631</v>
      </c>
      <c r="J76" s="11">
        <v>32</v>
      </c>
      <c r="K76" s="43">
        <v>-8.3039800162634592</v>
      </c>
      <c r="L76" s="43">
        <v>9.2386951667037263</v>
      </c>
      <c r="M76" s="11">
        <v>32</v>
      </c>
      <c r="N76" s="43" t="s">
        <v>85</v>
      </c>
      <c r="O76" s="2" t="s">
        <v>83</v>
      </c>
      <c r="P76" s="11"/>
      <c r="R76" s="11">
        <v>25</v>
      </c>
      <c r="S76" s="43" t="s">
        <v>80</v>
      </c>
      <c r="T76" s="11">
        <v>7</v>
      </c>
      <c r="U76" s="2" t="s">
        <v>85</v>
      </c>
    </row>
    <row r="77" spans="1:21" x14ac:dyDescent="0.3">
      <c r="A77" s="11">
        <v>33</v>
      </c>
      <c r="B77" s="43">
        <v>6.0073143870656896E-2</v>
      </c>
      <c r="C77" s="43">
        <v>2.7475623059041014</v>
      </c>
      <c r="D77" s="43">
        <v>-16.200826799372251</v>
      </c>
      <c r="E77" s="43">
        <v>-10.137263624400591</v>
      </c>
      <c r="F77" s="43">
        <v>15.207688408563325</v>
      </c>
      <c r="G77" s="43">
        <v>9.6136143625058015</v>
      </c>
      <c r="H77" s="43">
        <v>16.80642093622707</v>
      </c>
      <c r="I77" s="43">
        <v>-18.097268733298204</v>
      </c>
      <c r="J77" s="11">
        <v>33</v>
      </c>
      <c r="K77" s="43">
        <v>-18.097268733298204</v>
      </c>
      <c r="L77" s="43">
        <v>16.80642093622707</v>
      </c>
      <c r="M77" s="11">
        <v>33</v>
      </c>
      <c r="N77" s="43" t="s">
        <v>80</v>
      </c>
      <c r="O77" s="2" t="s">
        <v>82</v>
      </c>
      <c r="P77" s="11"/>
      <c r="R77" s="11">
        <v>26</v>
      </c>
      <c r="S77" s="43" t="s">
        <v>80</v>
      </c>
      <c r="T77" s="11">
        <v>11</v>
      </c>
      <c r="U77" s="2" t="s">
        <v>85</v>
      </c>
    </row>
    <row r="78" spans="1:21" x14ac:dyDescent="0.3">
      <c r="A78" s="11">
        <v>34</v>
      </c>
      <c r="B78" s="43">
        <v>-4.6444211563019273</v>
      </c>
      <c r="C78" s="43">
        <v>5.2641274337117299</v>
      </c>
      <c r="D78" s="43">
        <v>16.761818584351413</v>
      </c>
      <c r="E78" s="43">
        <v>-17.31182083397875</v>
      </c>
      <c r="F78" s="43">
        <v>14.144209867686779</v>
      </c>
      <c r="G78" s="43">
        <v>-4.6038320236048422</v>
      </c>
      <c r="H78" s="43">
        <v>5.4993102280959025</v>
      </c>
      <c r="I78" s="43">
        <v>-15.109392099960365</v>
      </c>
      <c r="J78" s="11">
        <v>34</v>
      </c>
      <c r="K78" s="43">
        <v>-17.31182083397875</v>
      </c>
      <c r="L78" s="43">
        <v>16.761818584351413</v>
      </c>
      <c r="M78" s="11">
        <v>34</v>
      </c>
      <c r="N78" s="43" t="s">
        <v>81</v>
      </c>
      <c r="O78" s="2" t="s">
        <v>84</v>
      </c>
      <c r="P78" s="11"/>
      <c r="R78" s="11">
        <v>28</v>
      </c>
      <c r="S78" s="43" t="s">
        <v>80</v>
      </c>
      <c r="T78" s="11">
        <v>13</v>
      </c>
      <c r="U78" s="2" t="s">
        <v>85</v>
      </c>
    </row>
    <row r="79" spans="1:21" x14ac:dyDescent="0.3">
      <c r="A79" s="11">
        <v>35</v>
      </c>
      <c r="B79" s="43">
        <v>-9.5714733421339879</v>
      </c>
      <c r="C79" s="43">
        <v>1.0022767125023071</v>
      </c>
      <c r="D79" s="43">
        <v>5.7739913145275494</v>
      </c>
      <c r="E79" s="43">
        <v>-9.4006442316222287</v>
      </c>
      <c r="F79" s="43">
        <v>-3.2520007077554029E-2</v>
      </c>
      <c r="G79" s="43">
        <v>9.854059378896908</v>
      </c>
      <c r="H79" s="43">
        <v>6.6632600302410276</v>
      </c>
      <c r="I79" s="43">
        <v>-4.2889498553340415</v>
      </c>
      <c r="J79" s="11">
        <v>35</v>
      </c>
      <c r="K79" s="43">
        <v>-9.5714733421339879</v>
      </c>
      <c r="L79" s="43">
        <v>9.854059378896908</v>
      </c>
      <c r="M79" s="11">
        <v>35</v>
      </c>
      <c r="N79" s="43" t="s">
        <v>85</v>
      </c>
      <c r="O79" s="2" t="s">
        <v>86</v>
      </c>
      <c r="P79" s="11"/>
      <c r="R79" s="11">
        <v>33</v>
      </c>
      <c r="S79" s="43" t="s">
        <v>80</v>
      </c>
      <c r="T79" s="11">
        <v>26</v>
      </c>
      <c r="U79" s="2" t="s">
        <v>85</v>
      </c>
    </row>
    <row r="80" spans="1:21" x14ac:dyDescent="0.3">
      <c r="A80" s="11">
        <v>36</v>
      </c>
      <c r="B80" s="43">
        <v>-24.017462454086271</v>
      </c>
      <c r="C80" s="43">
        <v>4.6736889323976509</v>
      </c>
      <c r="D80" s="43">
        <v>-10.006828257600883</v>
      </c>
      <c r="E80" s="43">
        <v>-8.2817618861707416</v>
      </c>
      <c r="F80" s="43">
        <v>-11.349261225906069</v>
      </c>
      <c r="G80" s="43">
        <v>-3.2368918831799274</v>
      </c>
      <c r="H80" s="43">
        <v>32.719234702274605</v>
      </c>
      <c r="I80" s="43">
        <v>19.49928207227164</v>
      </c>
      <c r="J80" s="11">
        <v>36</v>
      </c>
      <c r="K80" s="43">
        <v>-24.017462454086271</v>
      </c>
      <c r="L80" s="43">
        <v>32.719234702274605</v>
      </c>
      <c r="M80" s="11">
        <v>36</v>
      </c>
      <c r="N80" s="43" t="s">
        <v>85</v>
      </c>
      <c r="O80" s="2" t="s">
        <v>82</v>
      </c>
      <c r="P80" s="11"/>
      <c r="R80" s="11">
        <v>38</v>
      </c>
      <c r="S80" s="43" t="s">
        <v>80</v>
      </c>
      <c r="T80" s="11">
        <v>5</v>
      </c>
      <c r="U80" s="2" t="s">
        <v>79</v>
      </c>
    </row>
    <row r="81" spans="1:21" x14ac:dyDescent="0.3">
      <c r="A81" s="11">
        <v>37</v>
      </c>
      <c r="B81" s="43">
        <v>-3.8864987731311316</v>
      </c>
      <c r="C81" s="43">
        <v>-19.027005125190232</v>
      </c>
      <c r="D81" s="43">
        <v>8.5363930947233317</v>
      </c>
      <c r="E81" s="43">
        <v>0.9669393607293344</v>
      </c>
      <c r="F81" s="43">
        <v>0.45900070638821427</v>
      </c>
      <c r="G81" s="43">
        <v>10.195243790039871</v>
      </c>
      <c r="H81" s="43">
        <v>16.214166058731777</v>
      </c>
      <c r="I81" s="43">
        <v>-13.458239112291203</v>
      </c>
      <c r="J81" s="11">
        <v>37</v>
      </c>
      <c r="K81" s="43">
        <v>-19.027005125190232</v>
      </c>
      <c r="L81" s="43">
        <v>16.214166058731777</v>
      </c>
      <c r="M81" s="11">
        <v>37</v>
      </c>
      <c r="N81" s="43" t="s">
        <v>79</v>
      </c>
      <c r="O81" s="2" t="s">
        <v>82</v>
      </c>
      <c r="P81" s="11"/>
      <c r="R81" s="11">
        <v>39</v>
      </c>
      <c r="S81" s="43" t="s">
        <v>80</v>
      </c>
      <c r="T81" s="11">
        <v>18</v>
      </c>
      <c r="U81" s="2" t="s">
        <v>79</v>
      </c>
    </row>
    <row r="82" spans="1:21" x14ac:dyDescent="0.3">
      <c r="A82" s="11">
        <v>38</v>
      </c>
      <c r="B82" s="43">
        <v>2.7588090573461512</v>
      </c>
      <c r="C82" s="43">
        <v>14.24259740377558</v>
      </c>
      <c r="D82" s="43">
        <v>-4.4953128731254894</v>
      </c>
      <c r="E82" s="43">
        <v>-2.3621885479398119</v>
      </c>
      <c r="F82" s="43">
        <v>-5.1989612870814241</v>
      </c>
      <c r="G82" s="43">
        <v>2.9199240589887734</v>
      </c>
      <c r="H82" s="43">
        <v>6.4556177965843426</v>
      </c>
      <c r="I82" s="43">
        <v>-14.320485608548141</v>
      </c>
      <c r="J82" s="11">
        <v>38</v>
      </c>
      <c r="K82" s="43">
        <v>-14.320485608548141</v>
      </c>
      <c r="L82" s="43">
        <v>14.24259740377558</v>
      </c>
      <c r="M82" s="11">
        <v>38</v>
      </c>
      <c r="N82" s="43" t="s">
        <v>80</v>
      </c>
      <c r="O82" s="2" t="s">
        <v>79</v>
      </c>
      <c r="P82" s="11"/>
      <c r="R82" s="11">
        <v>40</v>
      </c>
      <c r="S82" s="43" t="s">
        <v>80</v>
      </c>
      <c r="T82" s="11">
        <v>28</v>
      </c>
      <c r="U82" s="2" t="s">
        <v>79</v>
      </c>
    </row>
    <row r="83" spans="1:21" x14ac:dyDescent="0.3">
      <c r="A83" s="11">
        <v>39</v>
      </c>
      <c r="B83" s="43">
        <v>-7.8370762571312758E-2</v>
      </c>
      <c r="C83" s="43">
        <v>-0.88807756630403989</v>
      </c>
      <c r="D83" s="43">
        <v>5.0399389719497742</v>
      </c>
      <c r="E83" s="43">
        <v>-2.3357422035253004</v>
      </c>
      <c r="F83" s="43">
        <v>-4.4814201830692477</v>
      </c>
      <c r="G83" s="43">
        <v>4.9926771145870008</v>
      </c>
      <c r="H83" s="43">
        <v>8.9291830251854059</v>
      </c>
      <c r="I83" s="43">
        <v>-11.178188396252327</v>
      </c>
      <c r="J83" s="11">
        <v>39</v>
      </c>
      <c r="K83" s="43">
        <v>-11.178188396252327</v>
      </c>
      <c r="L83" s="43">
        <v>8.9291830251854059</v>
      </c>
      <c r="M83" s="11">
        <v>39</v>
      </c>
      <c r="N83" s="43" t="s">
        <v>80</v>
      </c>
      <c r="O83" s="2" t="s">
        <v>82</v>
      </c>
      <c r="P83" s="11"/>
      <c r="R83" s="11">
        <v>9</v>
      </c>
      <c r="S83" s="43" t="s">
        <v>82</v>
      </c>
      <c r="T83" s="11">
        <v>38</v>
      </c>
      <c r="U83" s="2" t="s">
        <v>79</v>
      </c>
    </row>
    <row r="84" spans="1:21" x14ac:dyDescent="0.3">
      <c r="A84" s="11">
        <v>40</v>
      </c>
      <c r="B84" s="43">
        <v>-0.57040128207191865</v>
      </c>
      <c r="C84" s="43">
        <v>7.402049375492588</v>
      </c>
      <c r="D84" s="43">
        <v>5.9180903687541297</v>
      </c>
      <c r="E84" s="43">
        <v>-4.7404456903906151</v>
      </c>
      <c r="F84" s="43">
        <v>13.291163337746594</v>
      </c>
      <c r="G84" s="43">
        <v>-3.5959134898442309</v>
      </c>
      <c r="H84" s="43">
        <v>-2.4954376206624267</v>
      </c>
      <c r="I84" s="43">
        <v>-15.209104999024209</v>
      </c>
      <c r="J84" s="11">
        <v>40</v>
      </c>
      <c r="K84" s="43">
        <v>-15.209104999024209</v>
      </c>
      <c r="L84" s="43">
        <v>13.291163337746594</v>
      </c>
      <c r="M84" s="11">
        <v>40</v>
      </c>
      <c r="N84" s="43" t="s">
        <v>80</v>
      </c>
      <c r="O84" s="2" t="s">
        <v>83</v>
      </c>
      <c r="P84" s="11"/>
      <c r="R84" s="11">
        <v>14</v>
      </c>
      <c r="S84" s="43" t="s">
        <v>82</v>
      </c>
      <c r="T84" s="11">
        <v>27</v>
      </c>
      <c r="U84" s="2" t="s">
        <v>80</v>
      </c>
    </row>
    <row r="85" spans="1:21" x14ac:dyDescent="0.3">
      <c r="A85" s="5" t="s">
        <v>89</v>
      </c>
      <c r="B85" s="43">
        <v>1.0604880487523114</v>
      </c>
      <c r="C85" s="43">
        <v>-1.8532797927740996</v>
      </c>
      <c r="D85" s="43">
        <v>-3.5810167518541527</v>
      </c>
      <c r="E85" s="43">
        <v>-5.6184916389076562</v>
      </c>
      <c r="F85" s="43">
        <v>9.5703472536067142</v>
      </c>
      <c r="G85" s="43">
        <v>6.4082080542626274</v>
      </c>
      <c r="H85" s="43">
        <v>5.0858644135395679</v>
      </c>
      <c r="I85" s="43">
        <v>-11.072119586625236</v>
      </c>
      <c r="J85" s="5" t="s">
        <v>89</v>
      </c>
      <c r="K85" s="43">
        <v>-11.072119586625236</v>
      </c>
      <c r="L85" s="43">
        <v>9.5703472536067142</v>
      </c>
      <c r="M85" s="5" t="s">
        <v>89</v>
      </c>
      <c r="N85" s="43" t="s">
        <v>80</v>
      </c>
      <c r="O85" s="2" t="s">
        <v>83</v>
      </c>
      <c r="P85" s="5"/>
      <c r="R85" s="11">
        <v>23</v>
      </c>
      <c r="S85" s="43" t="s">
        <v>82</v>
      </c>
      <c r="T85" s="11">
        <v>3</v>
      </c>
      <c r="U85" s="2" t="s">
        <v>82</v>
      </c>
    </row>
    <row r="86" spans="1:21" x14ac:dyDescent="0.3">
      <c r="J86" s="43"/>
      <c r="R86" s="11">
        <v>30</v>
      </c>
      <c r="S86" s="43" t="s">
        <v>82</v>
      </c>
      <c r="T86" s="11">
        <v>20</v>
      </c>
      <c r="U86" s="2" t="s">
        <v>82</v>
      </c>
    </row>
    <row r="87" spans="1:21" x14ac:dyDescent="0.3">
      <c r="A87" s="5" t="s">
        <v>75</v>
      </c>
      <c r="B87" s="10" t="s">
        <v>5</v>
      </c>
      <c r="C87" s="10" t="s">
        <v>6</v>
      </c>
      <c r="D87" s="10" t="s">
        <v>7</v>
      </c>
      <c r="E87" s="10" t="s">
        <v>8</v>
      </c>
      <c r="F87" s="10" t="s">
        <v>9</v>
      </c>
      <c r="G87" s="10" t="s">
        <v>10</v>
      </c>
      <c r="H87" s="10" t="s">
        <v>11</v>
      </c>
      <c r="I87" s="7" t="s">
        <v>13</v>
      </c>
      <c r="J87" s="43"/>
      <c r="R87" s="11">
        <v>5</v>
      </c>
      <c r="S87" s="43" t="s">
        <v>81</v>
      </c>
      <c r="T87" s="11">
        <v>33</v>
      </c>
      <c r="U87" s="2" t="s">
        <v>82</v>
      </c>
    </row>
    <row r="88" spans="1:21" x14ac:dyDescent="0.3">
      <c r="A88" s="11">
        <v>1</v>
      </c>
      <c r="B88" s="43">
        <v>5.3759477819409867</v>
      </c>
      <c r="C88" s="43">
        <v>9.8624481596971645</v>
      </c>
      <c r="D88" s="43">
        <v>3.518378809086395</v>
      </c>
      <c r="E88" s="43">
        <v>3.4155385807404279</v>
      </c>
      <c r="F88" s="43">
        <v>3.4360354988601212</v>
      </c>
      <c r="G88" s="43">
        <v>5.5826344357541995</v>
      </c>
      <c r="H88" s="43">
        <v>3.6107320400465235</v>
      </c>
      <c r="I88" s="43">
        <v>1.2089842070778321</v>
      </c>
      <c r="J88" s="43"/>
      <c r="R88" s="11">
        <v>8</v>
      </c>
      <c r="S88" s="43" t="s">
        <v>81</v>
      </c>
      <c r="T88" s="11">
        <v>36</v>
      </c>
      <c r="U88" s="2" t="s">
        <v>82</v>
      </c>
    </row>
    <row r="89" spans="1:21" x14ac:dyDescent="0.3">
      <c r="A89" s="11">
        <v>2</v>
      </c>
      <c r="B89" s="43">
        <v>4.2899427089528137</v>
      </c>
      <c r="C89" s="43">
        <v>2.6995919212410122</v>
      </c>
      <c r="D89" s="43">
        <v>3.4104583104857222</v>
      </c>
      <c r="E89" s="43">
        <v>0.48977580384108549</v>
      </c>
      <c r="F89" s="43">
        <v>12.356743668647248</v>
      </c>
      <c r="G89" s="43">
        <v>7.2817360747905528</v>
      </c>
      <c r="H89" s="43">
        <v>2.3970032058153374</v>
      </c>
      <c r="I89" s="43">
        <v>11.145714204732473</v>
      </c>
      <c r="J89" s="43"/>
      <c r="R89" s="11">
        <v>12</v>
      </c>
      <c r="S89" s="43" t="s">
        <v>81</v>
      </c>
      <c r="T89" s="11">
        <v>37</v>
      </c>
      <c r="U89" s="2" t="s">
        <v>82</v>
      </c>
    </row>
    <row r="90" spans="1:21" x14ac:dyDescent="0.3">
      <c r="A90" s="11">
        <v>3</v>
      </c>
      <c r="B90" s="43">
        <v>6.6736390601088384</v>
      </c>
      <c r="C90" s="43">
        <v>8.7032628449348124</v>
      </c>
      <c r="D90" s="43">
        <v>3.2204561442624304</v>
      </c>
      <c r="E90" s="43">
        <v>3.0771765087020913</v>
      </c>
      <c r="F90" s="43">
        <v>5.6694499798460853</v>
      </c>
      <c r="G90" s="43">
        <v>3.0460778484591238</v>
      </c>
      <c r="H90" s="43">
        <v>14.624735135143929</v>
      </c>
      <c r="I90" s="43">
        <v>9.3244149626444859</v>
      </c>
      <c r="J90" s="43"/>
      <c r="R90" s="11">
        <v>18</v>
      </c>
      <c r="S90" s="43" t="s">
        <v>81</v>
      </c>
      <c r="T90" s="11">
        <v>39</v>
      </c>
      <c r="U90" s="2" t="s">
        <v>82</v>
      </c>
    </row>
    <row r="91" spans="1:21" x14ac:dyDescent="0.3">
      <c r="A91" s="11">
        <v>4</v>
      </c>
      <c r="B91" s="43">
        <v>23.717034487225071</v>
      </c>
      <c r="C91" s="43">
        <v>18.551759447889079</v>
      </c>
      <c r="D91" s="43">
        <v>1.794140728932577</v>
      </c>
      <c r="E91" s="43">
        <v>17.610780194102922</v>
      </c>
      <c r="F91" s="43">
        <v>0.95143788833523313</v>
      </c>
      <c r="G91" s="43">
        <v>25.177716098028284</v>
      </c>
      <c r="H91" s="43">
        <v>2.4881371481507322</v>
      </c>
      <c r="I91" s="43">
        <v>0.92917912415871973</v>
      </c>
      <c r="J91" s="43"/>
      <c r="R91" s="11">
        <v>27</v>
      </c>
      <c r="S91" s="43" t="s">
        <v>81</v>
      </c>
      <c r="T91" s="11">
        <v>17</v>
      </c>
      <c r="U91" s="2" t="s">
        <v>81</v>
      </c>
    </row>
    <row r="92" spans="1:21" x14ac:dyDescent="0.3">
      <c r="A92" s="11">
        <v>5</v>
      </c>
      <c r="B92" s="43">
        <v>7.0831364306809199</v>
      </c>
      <c r="C92" s="43">
        <v>22.443155684358583</v>
      </c>
      <c r="D92" s="43">
        <v>5.9618438785743715</v>
      </c>
      <c r="E92" s="43">
        <v>17.35757491562433</v>
      </c>
      <c r="F92" s="43">
        <v>20.070985569345332</v>
      </c>
      <c r="G92" s="43">
        <v>3.931998620606751</v>
      </c>
      <c r="H92" s="43">
        <v>4.3381649179984515E-2</v>
      </c>
      <c r="I92" s="43">
        <v>8.1362057590375585</v>
      </c>
      <c r="J92" s="43"/>
      <c r="R92" s="11">
        <v>34</v>
      </c>
      <c r="S92" s="43" t="s">
        <v>81</v>
      </c>
      <c r="T92" s="11">
        <v>8</v>
      </c>
      <c r="U92" s="2" t="s">
        <v>84</v>
      </c>
    </row>
    <row r="93" spans="1:21" x14ac:dyDescent="0.3">
      <c r="A93" s="11">
        <v>6</v>
      </c>
      <c r="B93" s="43">
        <v>12.174020744060115</v>
      </c>
      <c r="C93" s="43">
        <v>20.474921611130206</v>
      </c>
      <c r="D93" s="43">
        <v>10.611377448775022</v>
      </c>
      <c r="E93" s="43">
        <v>3.9912203068944248</v>
      </c>
      <c r="F93" s="43">
        <v>8.0566438750380343</v>
      </c>
      <c r="G93" s="43">
        <v>4.5693433651573194</v>
      </c>
      <c r="H93" s="43">
        <v>4.9750276111676657</v>
      </c>
      <c r="I93" s="43">
        <v>13.952656517627052</v>
      </c>
      <c r="J93" s="43"/>
      <c r="R93" s="11">
        <v>20</v>
      </c>
      <c r="S93" s="43" t="s">
        <v>84</v>
      </c>
      <c r="T93" s="11">
        <v>9</v>
      </c>
      <c r="U93" s="2" t="s">
        <v>84</v>
      </c>
    </row>
    <row r="94" spans="1:21" x14ac:dyDescent="0.3">
      <c r="A94" s="11">
        <v>7</v>
      </c>
      <c r="B94" s="43">
        <v>18.607585187172415</v>
      </c>
      <c r="C94" s="43">
        <v>26.176780231977041</v>
      </c>
      <c r="D94" s="43">
        <v>14.552647041386162</v>
      </c>
      <c r="E94" s="43">
        <v>6.4440596710642302</v>
      </c>
      <c r="F94" s="43">
        <v>1.8578655001714124</v>
      </c>
      <c r="G94" s="43">
        <v>16.919101724570236</v>
      </c>
      <c r="H94" s="43">
        <v>18.725944169269219</v>
      </c>
      <c r="I94" s="43">
        <v>9.7628037227753719</v>
      </c>
      <c r="J94" s="43"/>
      <c r="R94" s="11">
        <v>29</v>
      </c>
      <c r="S94" s="43" t="s">
        <v>84</v>
      </c>
      <c r="T94" s="11">
        <v>19</v>
      </c>
      <c r="U94" s="2" t="s">
        <v>84</v>
      </c>
    </row>
    <row r="95" spans="1:21" x14ac:dyDescent="0.3">
      <c r="A95" s="11">
        <v>8</v>
      </c>
      <c r="B95" s="43">
        <v>7.0594832505497376</v>
      </c>
      <c r="C95" s="43">
        <v>10.359094694576868</v>
      </c>
      <c r="D95" s="43">
        <v>27.180459707813309</v>
      </c>
      <c r="E95" s="43">
        <v>19.821274365492503</v>
      </c>
      <c r="F95" s="43">
        <v>10.250727844873524</v>
      </c>
      <c r="G95" s="43">
        <v>6.1796001381220229</v>
      </c>
      <c r="H95" s="43">
        <v>4.0266056577282345</v>
      </c>
      <c r="I95" s="43">
        <v>10.103914651828909</v>
      </c>
      <c r="J95" s="43"/>
      <c r="R95" s="11">
        <v>31</v>
      </c>
      <c r="S95" s="43" t="s">
        <v>84</v>
      </c>
      <c r="T95" s="11">
        <v>34</v>
      </c>
      <c r="U95" s="2" t="s">
        <v>84</v>
      </c>
    </row>
    <row r="96" spans="1:21" x14ac:dyDescent="0.3">
      <c r="A96" s="11">
        <v>9</v>
      </c>
      <c r="B96" s="43">
        <v>8.3483459498251129</v>
      </c>
      <c r="C96" s="43">
        <v>0.32753239174708904</v>
      </c>
      <c r="D96" s="43">
        <v>14.565183082554087</v>
      </c>
      <c r="E96" s="43">
        <v>4.7493058739022587</v>
      </c>
      <c r="F96" s="43">
        <v>0.8614129006005744</v>
      </c>
      <c r="G96" s="43">
        <v>3.9529168827537675</v>
      </c>
      <c r="H96" s="43">
        <v>9.7337171266533886</v>
      </c>
      <c r="I96" s="43">
        <v>3.9094362951234323</v>
      </c>
      <c r="J96" s="43"/>
    </row>
    <row r="97" spans="1:10" x14ac:dyDescent="0.3">
      <c r="A97" s="11">
        <v>10</v>
      </c>
      <c r="B97" s="43">
        <v>10.485041534138952</v>
      </c>
      <c r="C97" s="43">
        <v>27.530530120512026</v>
      </c>
      <c r="D97" s="43">
        <v>1.924643503945717</v>
      </c>
      <c r="E97" s="43">
        <v>17.494192625763766</v>
      </c>
      <c r="F97" s="43">
        <v>5.3609012935867622</v>
      </c>
      <c r="G97" s="43">
        <v>18.333685845787322</v>
      </c>
      <c r="H97" s="43">
        <v>9.1100082858100073</v>
      </c>
      <c r="I97" s="43">
        <v>14.207859900242511</v>
      </c>
      <c r="J97" s="43"/>
    </row>
    <row r="98" spans="1:10" x14ac:dyDescent="0.3">
      <c r="A98" s="11">
        <v>11</v>
      </c>
      <c r="B98" s="43">
        <v>14.592673686681968</v>
      </c>
      <c r="C98" s="43">
        <v>7.8567193612717867</v>
      </c>
      <c r="D98" s="43">
        <v>15.172036920455808</v>
      </c>
      <c r="E98" s="43">
        <v>6.5390427537326978</v>
      </c>
      <c r="F98" s="43">
        <v>8.8407539665317927</v>
      </c>
      <c r="G98" s="43">
        <v>2.4787245382122074</v>
      </c>
      <c r="H98" s="43">
        <v>4.7927874007785567</v>
      </c>
      <c r="I98" s="43">
        <v>15.385640908771611</v>
      </c>
      <c r="J98" s="43"/>
    </row>
    <row r="99" spans="1:10" x14ac:dyDescent="0.3">
      <c r="A99" s="11">
        <v>12</v>
      </c>
      <c r="B99" s="43">
        <v>6.0174500530130759</v>
      </c>
      <c r="C99" s="43">
        <v>19.832331619792189</v>
      </c>
      <c r="D99" s="43">
        <v>5.9099842583983087</v>
      </c>
      <c r="E99" s="43">
        <v>20.178106882174283</v>
      </c>
      <c r="F99" s="43">
        <v>9.813004083305465</v>
      </c>
      <c r="G99" s="43">
        <v>12.016143431231988</v>
      </c>
      <c r="H99" s="43">
        <v>4.8554422035049614</v>
      </c>
      <c r="I99" s="43">
        <v>1.3984144725128165</v>
      </c>
      <c r="J99" s="43"/>
    </row>
    <row r="100" spans="1:10" x14ac:dyDescent="0.3">
      <c r="A100" s="11">
        <v>13</v>
      </c>
      <c r="B100" s="43">
        <v>16.004533836543562</v>
      </c>
      <c r="C100" s="43">
        <v>27.900424863857314</v>
      </c>
      <c r="D100" s="43">
        <v>2.8232092762144103</v>
      </c>
      <c r="E100" s="43">
        <v>9.7870048013134987</v>
      </c>
      <c r="F100" s="43">
        <v>7.6099135328351553</v>
      </c>
      <c r="G100" s="43">
        <v>13.223730340409242</v>
      </c>
      <c r="H100" s="43">
        <v>6.7817038047055131</v>
      </c>
      <c r="I100" s="43">
        <v>0.45356394691728386</v>
      </c>
      <c r="J100" s="43"/>
    </row>
    <row r="101" spans="1:10" x14ac:dyDescent="0.3">
      <c r="A101" s="11">
        <v>14</v>
      </c>
      <c r="B101" s="43">
        <v>7.8216173885616591</v>
      </c>
      <c r="C101" s="43">
        <v>8.4205850095199146</v>
      </c>
      <c r="D101" s="43">
        <v>4.3537961079739169</v>
      </c>
      <c r="E101" s="43">
        <v>16.007402938749738</v>
      </c>
      <c r="F101" s="43">
        <v>16.423711158084515</v>
      </c>
      <c r="G101" s="43">
        <v>3.737771848566882</v>
      </c>
      <c r="H101" s="43">
        <v>10.790915671324102</v>
      </c>
      <c r="I101" s="43">
        <v>2.6935719291120699</v>
      </c>
      <c r="J101" s="43"/>
    </row>
    <row r="102" spans="1:10" x14ac:dyDescent="0.3">
      <c r="A102" s="11">
        <v>15</v>
      </c>
      <c r="B102" s="43">
        <v>5.631381266270175</v>
      </c>
      <c r="C102" s="43">
        <v>27.98904616485769</v>
      </c>
      <c r="D102" s="43">
        <v>5.0474770966439202</v>
      </c>
      <c r="E102" s="43">
        <v>2.5748911191939876</v>
      </c>
      <c r="F102" s="43">
        <v>22.155956425803023</v>
      </c>
      <c r="G102" s="43">
        <v>29.227851585813003</v>
      </c>
      <c r="H102" s="43">
        <v>20.69153270306537</v>
      </c>
      <c r="I102" s="43">
        <v>5.8620244325132687</v>
      </c>
      <c r="J102" s="43"/>
    </row>
    <row r="103" spans="1:10" x14ac:dyDescent="0.3">
      <c r="A103" s="11">
        <v>16</v>
      </c>
      <c r="B103" s="43">
        <v>11.362351442386343</v>
      </c>
      <c r="C103" s="43">
        <v>23.916893033758107</v>
      </c>
      <c r="D103" s="43">
        <v>11.459759486114919</v>
      </c>
      <c r="E103" s="43">
        <v>19.527738243226434</v>
      </c>
      <c r="F103" s="43">
        <v>12.099225843274802</v>
      </c>
      <c r="G103" s="43">
        <v>24.387669872943913</v>
      </c>
      <c r="H103" s="43">
        <v>7.934458573616519</v>
      </c>
      <c r="I103" s="43">
        <v>0.87931496912210549</v>
      </c>
      <c r="J103" s="43"/>
    </row>
    <row r="104" spans="1:10" x14ac:dyDescent="0.3">
      <c r="A104" s="11">
        <v>17</v>
      </c>
      <c r="B104" s="43">
        <v>0.86176465241639377</v>
      </c>
      <c r="C104" s="43">
        <v>3.2519047797284708</v>
      </c>
      <c r="D104" s="43">
        <v>0.12287090885844693</v>
      </c>
      <c r="E104" s="43">
        <v>11.734506217303094</v>
      </c>
      <c r="F104" s="43">
        <v>2.0647734704977765</v>
      </c>
      <c r="G104" s="43">
        <v>5.2692542621948686</v>
      </c>
      <c r="H104" s="43">
        <v>2.219622312471492</v>
      </c>
      <c r="I104" s="43">
        <v>13.167810798185172</v>
      </c>
      <c r="J104" s="43"/>
    </row>
    <row r="105" spans="1:10" x14ac:dyDescent="0.3">
      <c r="A105" s="11">
        <v>18</v>
      </c>
      <c r="B105" s="43">
        <v>5.8196000706726636</v>
      </c>
      <c r="C105" s="43">
        <v>21.404378597965696</v>
      </c>
      <c r="D105" s="43">
        <v>0.2200032853787387</v>
      </c>
      <c r="E105" s="43">
        <v>15.6702227130459</v>
      </c>
      <c r="F105" s="43">
        <v>5.0341630992003941</v>
      </c>
      <c r="G105" s="43">
        <v>1.9217826702459477</v>
      </c>
      <c r="H105" s="43">
        <v>5.7974751453319566</v>
      </c>
      <c r="I105" s="43">
        <v>12.447973443646637</v>
      </c>
      <c r="J105" s="43"/>
    </row>
    <row r="106" spans="1:10" x14ac:dyDescent="0.3">
      <c r="A106" s="11">
        <v>19</v>
      </c>
      <c r="B106" s="43">
        <v>7.9344935400459171</v>
      </c>
      <c r="C106" s="43">
        <v>10.320965709815798</v>
      </c>
      <c r="D106" s="43">
        <v>15.898187605795529</v>
      </c>
      <c r="E106" s="43">
        <v>2.7470304046717295</v>
      </c>
      <c r="F106" s="43">
        <v>10.858688442778879</v>
      </c>
      <c r="G106" s="43">
        <v>3.9017770271177081</v>
      </c>
      <c r="H106" s="43">
        <v>0.28175917954892643</v>
      </c>
      <c r="I106" s="43">
        <v>3.526014436143885</v>
      </c>
      <c r="J106" s="43"/>
    </row>
    <row r="107" spans="1:10" x14ac:dyDescent="0.3">
      <c r="A107" s="11">
        <v>20</v>
      </c>
      <c r="B107" s="43">
        <v>12.948587026022961</v>
      </c>
      <c r="C107" s="43">
        <v>12.000712022834842</v>
      </c>
      <c r="D107" s="43">
        <v>20.220325202895406</v>
      </c>
      <c r="E107" s="43">
        <v>14.995804749631098</v>
      </c>
      <c r="F107" s="43">
        <v>14.791078410566397</v>
      </c>
      <c r="G107" s="43">
        <v>17.419023353509559</v>
      </c>
      <c r="H107" s="43">
        <v>18.254831182488925</v>
      </c>
      <c r="I107" s="43">
        <v>16.196677997226647</v>
      </c>
      <c r="J107" s="43"/>
    </row>
    <row r="108" spans="1:10" x14ac:dyDescent="0.3">
      <c r="A108" s="11">
        <v>21</v>
      </c>
      <c r="B108" s="43">
        <v>5.6057280570379504</v>
      </c>
      <c r="C108" s="43">
        <v>15.292772133239021</v>
      </c>
      <c r="D108" s="43">
        <v>8.3023572701452828</v>
      </c>
      <c r="E108" s="43">
        <v>0.67358546265088215</v>
      </c>
      <c r="F108" s="43">
        <v>6.8201411992568879</v>
      </c>
      <c r="G108" s="43">
        <v>14.16199850105585</v>
      </c>
      <c r="H108" s="43">
        <v>1.5504308769423438</v>
      </c>
      <c r="I108" s="43">
        <v>17.373436554663687</v>
      </c>
      <c r="J108" s="43"/>
    </row>
    <row r="109" spans="1:10" x14ac:dyDescent="0.3">
      <c r="A109" s="11">
        <v>22</v>
      </c>
      <c r="B109" s="43">
        <v>6.1883294918002809</v>
      </c>
      <c r="C109" s="43">
        <v>26.987751110275198</v>
      </c>
      <c r="D109" s="43">
        <v>5.2962122166383629</v>
      </c>
      <c r="E109" s="43">
        <v>1.7383245247418548</v>
      </c>
      <c r="F109" s="43">
        <v>5.8110763668979537</v>
      </c>
      <c r="G109" s="43">
        <v>37.500762189330615</v>
      </c>
      <c r="H109" s="43">
        <v>21.212611806715312</v>
      </c>
      <c r="I109" s="43">
        <v>24.31383301948825</v>
      </c>
      <c r="J109" s="43"/>
    </row>
    <row r="110" spans="1:10" x14ac:dyDescent="0.3">
      <c r="A110" s="11">
        <v>23</v>
      </c>
      <c r="B110" s="43">
        <v>5.7310017923670298</v>
      </c>
      <c r="C110" s="43">
        <v>5.2063268273865839</v>
      </c>
      <c r="D110" s="43">
        <v>6.3467102442462924</v>
      </c>
      <c r="E110" s="43">
        <v>1.4356260543060864</v>
      </c>
      <c r="F110" s="43">
        <v>30.932571543641625</v>
      </c>
      <c r="G110" s="43">
        <v>0.84095061010589189</v>
      </c>
      <c r="H110" s="43">
        <v>13.523772434523169</v>
      </c>
      <c r="I110" s="43">
        <v>12.813990564303671</v>
      </c>
      <c r="J110" s="43"/>
    </row>
    <row r="111" spans="1:10" x14ac:dyDescent="0.3">
      <c r="A111" s="11">
        <v>24</v>
      </c>
      <c r="B111" s="43">
        <v>8.5623937200183473</v>
      </c>
      <c r="C111" s="43">
        <v>15.379854606001746</v>
      </c>
      <c r="D111" s="43">
        <v>1.6625969487994945</v>
      </c>
      <c r="E111" s="43">
        <v>9.6431314041166551</v>
      </c>
      <c r="F111" s="43">
        <v>27.373258637274319</v>
      </c>
      <c r="G111" s="43">
        <v>1.7691821291828866</v>
      </c>
      <c r="H111" s="43">
        <v>7.5059513990638091</v>
      </c>
      <c r="I111" s="43">
        <v>18.525202926621446</v>
      </c>
      <c r="J111" s="43"/>
    </row>
    <row r="112" spans="1:10" x14ac:dyDescent="0.3">
      <c r="A112" s="11">
        <v>25</v>
      </c>
      <c r="B112" s="43">
        <v>2.3788012583990112</v>
      </c>
      <c r="C112" s="43">
        <v>5.5983487662866374</v>
      </c>
      <c r="D112" s="43">
        <v>14.777742543163672</v>
      </c>
      <c r="E112" s="43">
        <v>14.258435408968682</v>
      </c>
      <c r="F112" s="43">
        <v>16.586599587930685</v>
      </c>
      <c r="G112" s="43">
        <v>5.0411752633584817</v>
      </c>
      <c r="H112" s="43">
        <v>1.6047006772766035</v>
      </c>
      <c r="I112" s="43">
        <v>16.284219531930006</v>
      </c>
      <c r="J112" s="43"/>
    </row>
    <row r="113" spans="1:10" x14ac:dyDescent="0.3">
      <c r="A113" s="11">
        <v>26</v>
      </c>
      <c r="B113" s="43">
        <v>24.153199466454218</v>
      </c>
      <c r="C113" s="43">
        <v>4.4420520309258951</v>
      </c>
      <c r="D113" s="43">
        <v>8.1829496540273805</v>
      </c>
      <c r="E113" s="43">
        <v>17.581510075257054</v>
      </c>
      <c r="F113" s="43">
        <v>9.4902560596089902</v>
      </c>
      <c r="G113" s="43">
        <v>14.829348419888108</v>
      </c>
      <c r="H113" s="43">
        <v>20.386192338594146</v>
      </c>
      <c r="I113" s="43">
        <v>38.652484524335222</v>
      </c>
      <c r="J113" s="43"/>
    </row>
    <row r="114" spans="1:10" x14ac:dyDescent="0.3">
      <c r="A114" s="11">
        <v>27</v>
      </c>
      <c r="B114" s="43">
        <v>3.5374228110831845</v>
      </c>
      <c r="C114" s="43">
        <v>2.0244894967221634</v>
      </c>
      <c r="D114" s="43">
        <v>1.1470813980217729</v>
      </c>
      <c r="E114" s="43">
        <v>8.658082265375846</v>
      </c>
      <c r="F114" s="43">
        <v>8.0535229080280821</v>
      </c>
      <c r="G114" s="43">
        <v>6.0572744376381475</v>
      </c>
      <c r="H114" s="43">
        <v>2.8987364210258368E-2</v>
      </c>
      <c r="I114" s="43">
        <v>10.317466183636794</v>
      </c>
      <c r="J114" s="43"/>
    </row>
    <row r="115" spans="1:10" x14ac:dyDescent="0.3">
      <c r="A115" s="11">
        <v>28</v>
      </c>
      <c r="B115" s="43">
        <v>7.7488313713306844</v>
      </c>
      <c r="C115" s="43">
        <v>12.448139375346235</v>
      </c>
      <c r="D115" s="43">
        <v>2.5406297087075447</v>
      </c>
      <c r="E115" s="43">
        <v>8.521976142737266</v>
      </c>
      <c r="F115" s="43">
        <v>2.9174956098503531</v>
      </c>
      <c r="G115" s="43">
        <v>2.4940776982938782</v>
      </c>
      <c r="H115" s="43">
        <v>7.6002756931013371</v>
      </c>
      <c r="I115" s="43">
        <v>11.729810571231367</v>
      </c>
      <c r="J115" s="43"/>
    </row>
    <row r="116" spans="1:10" x14ac:dyDescent="0.3">
      <c r="A116" s="11">
        <v>29</v>
      </c>
      <c r="B116" s="43">
        <v>9.1361794670345731</v>
      </c>
      <c r="C116" s="43">
        <v>11.744745718496667</v>
      </c>
      <c r="D116" s="43">
        <v>25.625442178005713</v>
      </c>
      <c r="E116" s="43">
        <v>8.7544857102896962</v>
      </c>
      <c r="F116" s="43">
        <v>39.298829950666139</v>
      </c>
      <c r="G116" s="43">
        <v>1.1028879030063075</v>
      </c>
      <c r="H116" s="43">
        <v>31.18686976259994</v>
      </c>
      <c r="I116" s="43">
        <v>16.327734542445764</v>
      </c>
      <c r="J116" s="43"/>
    </row>
    <row r="117" spans="1:10" x14ac:dyDescent="0.3">
      <c r="A117" s="11">
        <v>30</v>
      </c>
      <c r="B117" s="43">
        <v>9.8398536133137746E-2</v>
      </c>
      <c r="C117" s="43">
        <v>8.038188084010585</v>
      </c>
      <c r="D117" s="43">
        <v>7.5474590284038152</v>
      </c>
      <c r="E117" s="43">
        <v>8.967782304973456</v>
      </c>
      <c r="F117" s="43">
        <v>5.5260860535673908</v>
      </c>
      <c r="G117" s="43">
        <v>13.385662383196525</v>
      </c>
      <c r="H117" s="43">
        <v>16.113021517637108</v>
      </c>
      <c r="I117" s="43">
        <v>11.177381632360287</v>
      </c>
      <c r="J117" s="43"/>
    </row>
    <row r="118" spans="1:10" x14ac:dyDescent="0.3">
      <c r="A118" s="11">
        <v>31</v>
      </c>
      <c r="B118" s="43">
        <v>1.9781242122567981</v>
      </c>
      <c r="C118" s="43">
        <v>1.2397812281077292</v>
      </c>
      <c r="D118" s="43">
        <v>17.29482762992151</v>
      </c>
      <c r="E118" s="43">
        <v>2.0224386590186998</v>
      </c>
      <c r="F118" s="43">
        <v>16.925254807643928</v>
      </c>
      <c r="G118" s="43">
        <v>17.997172742170115</v>
      </c>
      <c r="H118" s="43">
        <v>13.462546191537047</v>
      </c>
      <c r="I118" s="43">
        <v>5.4491494032250074</v>
      </c>
      <c r="J118" s="43"/>
    </row>
    <row r="119" spans="1:10" x14ac:dyDescent="0.3">
      <c r="A119" s="11">
        <v>32</v>
      </c>
      <c r="B119" s="43">
        <v>8.3039800162634592</v>
      </c>
      <c r="C119" s="43">
        <v>6.5265781465632884</v>
      </c>
      <c r="D119" s="43">
        <v>0.79377397036986574</v>
      </c>
      <c r="E119" s="43">
        <v>3.5597834297906084</v>
      </c>
      <c r="F119" s="43">
        <v>9.2386951667037263</v>
      </c>
      <c r="G119" s="43">
        <v>1.298116286023782</v>
      </c>
      <c r="H119" s="43">
        <v>2.2025600651646369</v>
      </c>
      <c r="I119" s="43">
        <v>5.599727616723631</v>
      </c>
      <c r="J119" s="43"/>
    </row>
    <row r="120" spans="1:10" x14ac:dyDescent="0.3">
      <c r="A120" s="11">
        <v>33</v>
      </c>
      <c r="B120" s="43">
        <v>6.0073143870656896E-2</v>
      </c>
      <c r="C120" s="43">
        <v>2.7475623059041014</v>
      </c>
      <c r="D120" s="43">
        <v>16.200826799372251</v>
      </c>
      <c r="E120" s="43">
        <v>10.137263624400591</v>
      </c>
      <c r="F120" s="43">
        <v>15.207688408563325</v>
      </c>
      <c r="G120" s="43">
        <v>9.6136143625058015</v>
      </c>
      <c r="H120" s="43">
        <v>16.80642093622707</v>
      </c>
      <c r="I120" s="43">
        <v>18.097268733298204</v>
      </c>
      <c r="J120" s="43"/>
    </row>
    <row r="121" spans="1:10" x14ac:dyDescent="0.3">
      <c r="A121" s="11">
        <v>34</v>
      </c>
      <c r="B121" s="43">
        <v>4.6444211563019273</v>
      </c>
      <c r="C121" s="43">
        <v>5.2641274337117299</v>
      </c>
      <c r="D121" s="43">
        <v>16.761818584351413</v>
      </c>
      <c r="E121" s="43">
        <v>17.31182083397875</v>
      </c>
      <c r="F121" s="43">
        <v>14.144209867686779</v>
      </c>
      <c r="G121" s="43">
        <v>4.6038320236048422</v>
      </c>
      <c r="H121" s="43">
        <v>5.4993102280959025</v>
      </c>
      <c r="I121" s="43">
        <v>15.109392099960365</v>
      </c>
      <c r="J121" s="43"/>
    </row>
    <row r="122" spans="1:10" x14ac:dyDescent="0.3">
      <c r="A122" s="11">
        <v>35</v>
      </c>
      <c r="B122" s="43">
        <v>9.5714733421339879</v>
      </c>
      <c r="C122" s="43">
        <v>1.0022767125023071</v>
      </c>
      <c r="D122" s="43">
        <v>5.7739913145275494</v>
      </c>
      <c r="E122" s="43">
        <v>9.4006442316222287</v>
      </c>
      <c r="F122" s="43">
        <v>3.2520007077554029E-2</v>
      </c>
      <c r="G122" s="43">
        <v>9.854059378896908</v>
      </c>
      <c r="H122" s="43">
        <v>6.6632600302410276</v>
      </c>
      <c r="I122" s="43">
        <v>4.2889498553340415</v>
      </c>
      <c r="J122" s="43"/>
    </row>
    <row r="123" spans="1:10" x14ac:dyDescent="0.3">
      <c r="A123" s="11">
        <v>36</v>
      </c>
      <c r="B123" s="43">
        <v>24.017462454086271</v>
      </c>
      <c r="C123" s="43">
        <v>4.6736889323976509</v>
      </c>
      <c r="D123" s="43">
        <v>10.006828257600883</v>
      </c>
      <c r="E123" s="43">
        <v>8.2817618861707416</v>
      </c>
      <c r="F123" s="43">
        <v>11.349261225906069</v>
      </c>
      <c r="G123" s="43">
        <v>3.2368918831799274</v>
      </c>
      <c r="H123" s="43">
        <v>32.719234702274605</v>
      </c>
      <c r="I123" s="43">
        <v>19.49928207227164</v>
      </c>
      <c r="J123" s="43"/>
    </row>
    <row r="124" spans="1:10" x14ac:dyDescent="0.3">
      <c r="A124" s="11">
        <v>37</v>
      </c>
      <c r="B124" s="43">
        <v>3.8864987731311316</v>
      </c>
      <c r="C124" s="43">
        <v>19.027005125190232</v>
      </c>
      <c r="D124" s="43">
        <v>8.5363930947233317</v>
      </c>
      <c r="E124" s="43">
        <v>0.9669393607293344</v>
      </c>
      <c r="F124" s="43">
        <v>0.45900070638821427</v>
      </c>
      <c r="G124" s="43">
        <v>10.195243790039871</v>
      </c>
      <c r="H124" s="43">
        <v>16.214166058731777</v>
      </c>
      <c r="I124" s="43">
        <v>13.458239112291203</v>
      </c>
      <c r="J124" s="43"/>
    </row>
    <row r="125" spans="1:10" x14ac:dyDescent="0.3">
      <c r="A125" s="11">
        <v>38</v>
      </c>
      <c r="B125" s="43">
        <v>2.7588090573461512</v>
      </c>
      <c r="C125" s="43">
        <v>14.24259740377558</v>
      </c>
      <c r="D125" s="43">
        <v>4.4953128731254894</v>
      </c>
      <c r="E125" s="43">
        <v>2.3621885479398119</v>
      </c>
      <c r="F125" s="43">
        <v>5.1989612870814241</v>
      </c>
      <c r="G125" s="43">
        <v>2.9199240589887734</v>
      </c>
      <c r="H125" s="43">
        <v>6.4556177965843426</v>
      </c>
      <c r="I125" s="43">
        <v>14.320485608548141</v>
      </c>
      <c r="J125" s="43"/>
    </row>
    <row r="126" spans="1:10" x14ac:dyDescent="0.3">
      <c r="A126" s="11">
        <v>39</v>
      </c>
      <c r="B126" s="43">
        <v>7.8370762571312758E-2</v>
      </c>
      <c r="C126" s="43">
        <v>0.88807756630403989</v>
      </c>
      <c r="D126" s="43">
        <v>5.0399389719497742</v>
      </c>
      <c r="E126" s="43">
        <v>2.3357422035253004</v>
      </c>
      <c r="F126" s="43">
        <v>4.4814201830692477</v>
      </c>
      <c r="G126" s="43">
        <v>4.9926771145870008</v>
      </c>
      <c r="H126" s="43">
        <v>8.9291830251854059</v>
      </c>
      <c r="I126" s="43">
        <v>11.178188396252327</v>
      </c>
      <c r="J126" s="14"/>
    </row>
    <row r="127" spans="1:10" x14ac:dyDescent="0.3">
      <c r="A127" s="11">
        <v>40</v>
      </c>
      <c r="B127" s="43">
        <v>0.57040128207191865</v>
      </c>
      <c r="C127" s="43">
        <v>7.402049375492588</v>
      </c>
      <c r="D127" s="43">
        <v>5.9180903687541297</v>
      </c>
      <c r="E127" s="43">
        <v>4.7404456903906151</v>
      </c>
      <c r="F127" s="43">
        <v>13.291163337746594</v>
      </c>
      <c r="G127" s="43">
        <v>3.5959134898442309</v>
      </c>
      <c r="H127" s="43">
        <v>2.4954376206624267</v>
      </c>
      <c r="I127" s="43">
        <v>15.209104999024209</v>
      </c>
      <c r="J127" s="7"/>
    </row>
    <row r="128" spans="1:10" x14ac:dyDescent="0.3">
      <c r="A128" s="5" t="s">
        <v>76</v>
      </c>
      <c r="B128" s="14">
        <v>8.0454632567240409</v>
      </c>
      <c r="C128" s="14">
        <v>12.00498626625264</v>
      </c>
      <c r="D128" s="14">
        <v>8.5054555464850168</v>
      </c>
      <c r="E128" s="14">
        <v>8.8891154372538672</v>
      </c>
      <c r="F128" s="14">
        <v>10.542537134169292</v>
      </c>
      <c r="G128" s="14">
        <v>9.3512326157293231</v>
      </c>
      <c r="H128" s="14">
        <v>9.6074092682792411</v>
      </c>
      <c r="I128" s="14">
        <v>11.360438115683626</v>
      </c>
      <c r="J128" s="14"/>
    </row>
    <row r="129" spans="1:15" x14ac:dyDescent="0.3">
      <c r="B129" s="10" t="s">
        <v>5</v>
      </c>
      <c r="C129" s="10" t="s">
        <v>6</v>
      </c>
      <c r="D129" s="10" t="s">
        <v>7</v>
      </c>
      <c r="E129" s="10" t="s">
        <v>8</v>
      </c>
      <c r="F129" s="10" t="s">
        <v>9</v>
      </c>
      <c r="G129" s="10" t="s">
        <v>10</v>
      </c>
      <c r="H129" s="10" t="s">
        <v>11</v>
      </c>
      <c r="I129" s="7" t="s">
        <v>13</v>
      </c>
    </row>
    <row r="130" spans="1:15" x14ac:dyDescent="0.3">
      <c r="B130" s="14">
        <v>8.0454632567240409</v>
      </c>
      <c r="C130" s="14">
        <v>12.00498626625264</v>
      </c>
      <c r="D130" s="14">
        <v>8.5054555464850168</v>
      </c>
      <c r="E130" s="14">
        <v>8.8891154372538672</v>
      </c>
      <c r="F130" s="14">
        <v>10.542537134169292</v>
      </c>
      <c r="G130" s="14">
        <v>9.3512326157293231</v>
      </c>
      <c r="H130" s="14">
        <v>9.6074092682792411</v>
      </c>
      <c r="I130" s="14">
        <v>11.360438115683626</v>
      </c>
    </row>
    <row r="132" spans="1:15" x14ac:dyDescent="0.3">
      <c r="A132" s="5" t="s">
        <v>35</v>
      </c>
      <c r="B132" s="10" t="s">
        <v>4</v>
      </c>
      <c r="C132" s="10" t="s">
        <v>5</v>
      </c>
      <c r="D132" s="10" t="s">
        <v>15</v>
      </c>
      <c r="E132" s="10" t="s">
        <v>6</v>
      </c>
      <c r="F132" s="10" t="s">
        <v>7</v>
      </c>
      <c r="G132" s="10" t="s">
        <v>8</v>
      </c>
      <c r="H132" s="10" t="s">
        <v>9</v>
      </c>
      <c r="I132" s="10" t="s">
        <v>10</v>
      </c>
      <c r="J132" s="10" t="s">
        <v>16</v>
      </c>
      <c r="K132" s="10" t="s">
        <v>11</v>
      </c>
      <c r="L132" s="7" t="s">
        <v>12</v>
      </c>
      <c r="M132" s="7" t="s">
        <v>13</v>
      </c>
      <c r="N132" s="7" t="s">
        <v>17</v>
      </c>
      <c r="O132" s="7" t="s">
        <v>14</v>
      </c>
    </row>
    <row r="133" spans="1:15" x14ac:dyDescent="0.3">
      <c r="A133" s="64">
        <v>1</v>
      </c>
      <c r="B133" s="9">
        <v>14.440870304946987</v>
      </c>
      <c r="C133" s="9">
        <v>3.5935538396361864</v>
      </c>
      <c r="D133" s="9">
        <v>-3.5720112183031354</v>
      </c>
      <c r="E133" s="9">
        <v>-11.387090450049824</v>
      </c>
      <c r="F133" s="9">
        <v>-5.150328611429261</v>
      </c>
      <c r="G133" s="9">
        <v>-5.0492278862990414</v>
      </c>
      <c r="H133" s="9">
        <v>1.6864544324985213</v>
      </c>
      <c r="I133" s="9">
        <v>3.7967444675775925</v>
      </c>
      <c r="J133" s="9">
        <v>1.3948518344027332</v>
      </c>
      <c r="K133" s="9">
        <v>1.8581960483598721</v>
      </c>
      <c r="L133" s="9">
        <v>0.36614172333576972</v>
      </c>
      <c r="M133" s="9">
        <v>-2.879996537783712</v>
      </c>
      <c r="N133" s="9">
        <v>0.77583160564236775</v>
      </c>
      <c r="O133" s="9">
        <v>0.12601044746479328</v>
      </c>
    </row>
    <row r="134" spans="1:15" x14ac:dyDescent="0.3">
      <c r="A134" s="64">
        <v>2</v>
      </c>
      <c r="B134" s="9">
        <v>8.6580477055729528</v>
      </c>
      <c r="C134" s="9">
        <v>-3.8622394699612443</v>
      </c>
      <c r="D134" s="9">
        <v>-4.6529410429680054</v>
      </c>
      <c r="E134" s="9">
        <v>-2.2647818201046559</v>
      </c>
      <c r="F134" s="9">
        <v>-2.9788248855083364</v>
      </c>
      <c r="G134" s="9">
        <v>-4.5090611854938539E-2</v>
      </c>
      <c r="H134" s="9">
        <v>12.858836599628297</v>
      </c>
      <c r="I134" s="9">
        <v>7.76115012282831</v>
      </c>
      <c r="J134" s="9">
        <v>2.3382731131642762</v>
      </c>
      <c r="K134" s="9">
        <v>2.8545886589404819</v>
      </c>
      <c r="L134" s="9">
        <v>-5.8046951544379839</v>
      </c>
      <c r="M134" s="9">
        <v>-10.748647617285414</v>
      </c>
      <c r="N134" s="9">
        <v>-4.6529410429680054</v>
      </c>
      <c r="O134" s="9">
        <v>0.53926544495441542</v>
      </c>
    </row>
    <row r="135" spans="1:15" x14ac:dyDescent="0.3">
      <c r="A135" s="64">
        <v>3</v>
      </c>
      <c r="B135" s="9">
        <v>-6.8440254386895232</v>
      </c>
      <c r="C135" s="9">
        <v>-6.8440254386895232</v>
      </c>
      <c r="D135" s="9">
        <v>-21.10874406412065</v>
      </c>
      <c r="E135" s="9">
        <v>-8.869943729771876</v>
      </c>
      <c r="F135" s="9">
        <v>3.0320060692702775</v>
      </c>
      <c r="G135" s="9">
        <v>-3.2541289659733388</v>
      </c>
      <c r="H135" s="9">
        <v>-5.8416697111801943</v>
      </c>
      <c r="I135" s="9">
        <v>-3.2230870827014666</v>
      </c>
      <c r="J135" s="9">
        <v>-4.7660633317476648</v>
      </c>
      <c r="K135" s="9">
        <v>14.415464214058446</v>
      </c>
      <c r="L135" s="9">
        <v>11.044295199401997</v>
      </c>
      <c r="M135" s="9">
        <v>9.1248208611672599</v>
      </c>
      <c r="N135" s="9">
        <v>8.0905012142492758</v>
      </c>
      <c r="O135" s="9">
        <v>15.044600204726976</v>
      </c>
    </row>
    <row r="136" spans="1:15" x14ac:dyDescent="0.3">
      <c r="A136" s="64">
        <v>4</v>
      </c>
      <c r="B136" s="9">
        <v>-4.829297181797318</v>
      </c>
      <c r="C136" s="9">
        <v>-24.187399413853186</v>
      </c>
      <c r="D136" s="9">
        <v>22.484056955429359</v>
      </c>
      <c r="E136" s="9">
        <v>17.820762832071857</v>
      </c>
      <c r="F136" s="9">
        <v>-2.3996834143798398</v>
      </c>
      <c r="G136" s="9">
        <v>-18.118796617801848</v>
      </c>
      <c r="H136" s="9">
        <v>0.32896581536112302</v>
      </c>
      <c r="I136" s="9">
        <v>24.405863472056847</v>
      </c>
      <c r="J136" s="9">
        <v>5.8925265482726319</v>
      </c>
      <c r="K136" s="9">
        <v>-3.089400613819222</v>
      </c>
      <c r="L136" s="9">
        <v>-5.3526092420484472</v>
      </c>
      <c r="M136" s="9">
        <v>0.30684429993874945</v>
      </c>
      <c r="N136" s="9">
        <v>-15.606424688572407</v>
      </c>
      <c r="O136" s="9">
        <v>2.3445912491415974</v>
      </c>
    </row>
    <row r="137" spans="1:15" x14ac:dyDescent="0.3">
      <c r="A137" s="64">
        <v>5</v>
      </c>
      <c r="B137" s="9">
        <v>-13.707566402515234</v>
      </c>
      <c r="C137" s="9">
        <v>-9.0780632267344714</v>
      </c>
      <c r="D137" s="9">
        <v>22.102524467562343</v>
      </c>
      <c r="E137" s="9">
        <v>19.814298845192312</v>
      </c>
      <c r="F137" s="9">
        <v>-7.9808448466617623</v>
      </c>
      <c r="G137" s="9">
        <v>-19.131909325531243</v>
      </c>
      <c r="H137" s="9">
        <v>17.493059266848618</v>
      </c>
      <c r="I137" s="9">
        <v>-5.9945804042900193</v>
      </c>
      <c r="J137" s="9">
        <v>5.9964440537304018</v>
      </c>
      <c r="K137" s="9">
        <v>-2.1894521118596177</v>
      </c>
      <c r="L137" s="9">
        <v>-0.34446236200035985</v>
      </c>
      <c r="M137" s="9">
        <v>-10.108523136945246</v>
      </c>
      <c r="N137" s="9">
        <v>-0.19751719926334957</v>
      </c>
      <c r="O137" s="9">
        <v>3.3265923824677239</v>
      </c>
    </row>
    <row r="138" spans="1:15" x14ac:dyDescent="0.3">
      <c r="A138" s="64">
        <v>6</v>
      </c>
      <c r="B138" s="9">
        <v>15.050818335643015</v>
      </c>
      <c r="C138" s="9">
        <v>13.930706419242261</v>
      </c>
      <c r="D138" s="9">
        <v>-23.936448976605774</v>
      </c>
      <c r="E138" s="9">
        <v>-19.229530164012427</v>
      </c>
      <c r="F138" s="9">
        <v>12.343591565622727</v>
      </c>
      <c r="G138" s="9">
        <v>5.6197603721082805</v>
      </c>
      <c r="H138" s="9">
        <v>9.7488499415089933</v>
      </c>
      <c r="I138" s="9">
        <v>6.2069370462459243</v>
      </c>
      <c r="J138" s="9">
        <v>9.2083314309824829</v>
      </c>
      <c r="K138" s="9">
        <v>-3.4869022264057943</v>
      </c>
      <c r="L138" s="9">
        <v>-5.0305186115238705</v>
      </c>
      <c r="M138" s="9">
        <v>-12.605124043705576</v>
      </c>
      <c r="N138" s="9">
        <v>-3.9789720790043246</v>
      </c>
      <c r="O138" s="9">
        <v>-3.8414990100957218</v>
      </c>
    </row>
    <row r="139" spans="1:15" x14ac:dyDescent="0.3">
      <c r="A139" s="64">
        <v>7</v>
      </c>
      <c r="B139" s="9">
        <v>29.591941097789221</v>
      </c>
      <c r="C139" s="9">
        <v>25.412039499087712</v>
      </c>
      <c r="D139" s="9">
        <v>-25.780681837761772</v>
      </c>
      <c r="E139" s="9">
        <v>-21.941581232880299</v>
      </c>
      <c r="F139" s="9">
        <v>21.124471700593304</v>
      </c>
      <c r="G139" s="9">
        <v>12.5506989695842</v>
      </c>
      <c r="H139" s="9">
        <v>3.7724967504728562</v>
      </c>
      <c r="I139" s="9">
        <v>23.626688634965049</v>
      </c>
      <c r="J139" s="9">
        <v>0.15954626271592465</v>
      </c>
      <c r="K139" s="9">
        <v>-14.063294653460076</v>
      </c>
      <c r="L139" s="9">
        <v>-13.495662109525655</v>
      </c>
      <c r="M139" s="9">
        <v>-4.5859435891275711</v>
      </c>
      <c r="N139" s="9">
        <v>-23.431105590565458</v>
      </c>
      <c r="O139" s="9">
        <v>-12.939613901887492</v>
      </c>
    </row>
    <row r="140" spans="1:15" x14ac:dyDescent="0.3">
      <c r="A140" s="64">
        <v>8</v>
      </c>
      <c r="B140" s="9">
        <v>-17.020756465749461</v>
      </c>
      <c r="C140" s="9">
        <v>-0.32646477236548471</v>
      </c>
      <c r="D140" s="9">
        <v>3.5223829958803541</v>
      </c>
      <c r="E140" s="9">
        <v>-3.8651145346683133</v>
      </c>
      <c r="F140" s="9">
        <v>36.393969759464056</v>
      </c>
      <c r="G140" s="9">
        <v>-14.012775982492093</v>
      </c>
      <c r="H140" s="9">
        <v>-3.7488971152996196</v>
      </c>
      <c r="I140" s="9">
        <v>13.871715856215655</v>
      </c>
      <c r="J140" s="9">
        <v>-12.867692502642003</v>
      </c>
      <c r="K140" s="9">
        <v>11.562749017081932</v>
      </c>
      <c r="L140" s="9">
        <v>-7.2072201268745824</v>
      </c>
      <c r="M140" s="9">
        <v>18.080324917221272</v>
      </c>
      <c r="N140" s="9">
        <v>-14.330664823793594</v>
      </c>
      <c r="O140" s="9">
        <v>-10.051556221978124</v>
      </c>
    </row>
    <row r="141" spans="1:15" x14ac:dyDescent="0.3">
      <c r="A141" s="64">
        <v>9</v>
      </c>
      <c r="B141" s="9">
        <v>-16.095181889157789</v>
      </c>
      <c r="C141" s="9">
        <v>-5.5038130907498353</v>
      </c>
      <c r="D141" s="9">
        <v>-5.3982111336297756</v>
      </c>
      <c r="E141" s="9">
        <v>2.7659372482179152</v>
      </c>
      <c r="F141" s="9">
        <v>18.120868259887537</v>
      </c>
      <c r="G141" s="9">
        <v>8.0003420457156071</v>
      </c>
      <c r="H141" s="9">
        <v>2.2154870367661306</v>
      </c>
      <c r="I141" s="9">
        <v>-0.97196594655165158</v>
      </c>
      <c r="J141" s="9">
        <v>-2.1995887171036994</v>
      </c>
      <c r="K141" s="9">
        <v>-6.9321811329957974</v>
      </c>
      <c r="L141" s="9">
        <v>-1.4581411171877536</v>
      </c>
      <c r="M141" s="9">
        <v>7.1344059803148783</v>
      </c>
      <c r="N141" s="9">
        <v>0.71827464337596614</v>
      </c>
      <c r="O141" s="9">
        <v>-0.39623218690171702</v>
      </c>
    </row>
    <row r="142" spans="1:15" x14ac:dyDescent="0.3">
      <c r="A142" s="64">
        <v>10</v>
      </c>
      <c r="B142" s="9">
        <v>-10.159185602870128</v>
      </c>
      <c r="C142" s="9">
        <v>-9.6171701904608966</v>
      </c>
      <c r="D142" s="9">
        <v>-19.256128258145306</v>
      </c>
      <c r="E142" s="9">
        <v>-26.827919324753974</v>
      </c>
      <c r="F142" s="9">
        <v>2.9128300464821981</v>
      </c>
      <c r="G142" s="9">
        <v>18.633330090340465</v>
      </c>
      <c r="H142" s="9">
        <v>6.3824032698365629</v>
      </c>
      <c r="I142" s="9">
        <v>19.480962420534624</v>
      </c>
      <c r="J142" s="9">
        <v>9.4812473413440532</v>
      </c>
      <c r="K142" s="9">
        <v>10.167858852046303</v>
      </c>
      <c r="L142" s="9">
        <v>6.0273655768055097</v>
      </c>
      <c r="M142" s="9">
        <v>-13.376082271324899</v>
      </c>
      <c r="N142" s="9">
        <v>-3.0128238412937178</v>
      </c>
      <c r="O142" s="9">
        <v>9.1633118914589051</v>
      </c>
    </row>
    <row r="143" spans="1:15" x14ac:dyDescent="0.3">
      <c r="A143" s="64">
        <v>11</v>
      </c>
      <c r="B143" s="9">
        <v>3.6325068761213184</v>
      </c>
      <c r="C143" s="9">
        <v>12.150295382353573</v>
      </c>
      <c r="D143" s="9">
        <v>11.087266790726991</v>
      </c>
      <c r="E143" s="9">
        <v>5.5579082517215754</v>
      </c>
      <c r="F143" s="9">
        <v>-16.98002315518076</v>
      </c>
      <c r="G143" s="9">
        <v>4.2683160291159767</v>
      </c>
      <c r="H143" s="9">
        <v>6.5209695722743346</v>
      </c>
      <c r="I143" s="9">
        <v>-4.557250500958685</v>
      </c>
      <c r="J143" s="9">
        <v>8.6846767667111404</v>
      </c>
      <c r="K143" s="9">
        <v>-6.8219924362043463</v>
      </c>
      <c r="L143" s="9">
        <v>-5.976641495444154</v>
      </c>
      <c r="M143" s="9">
        <v>-17.189074481184072</v>
      </c>
      <c r="N143" s="9">
        <v>-4.6343392585662677</v>
      </c>
      <c r="O143" s="9">
        <v>4.257381658513534</v>
      </c>
    </row>
    <row r="144" spans="1:15" x14ac:dyDescent="0.3">
      <c r="A144" s="64">
        <v>12</v>
      </c>
      <c r="B144" s="9">
        <v>6.9471593108086438</v>
      </c>
      <c r="C144" s="9">
        <v>6.8707979758478448</v>
      </c>
      <c r="D144" s="9">
        <v>-21.218482683112033</v>
      </c>
      <c r="E144" s="9">
        <v>-19.187051873330184</v>
      </c>
      <c r="F144" s="9">
        <v>6.762467175400884</v>
      </c>
      <c r="G144" s="9">
        <v>-19.535610324722896</v>
      </c>
      <c r="H144" s="9">
        <v>10.696902902677904</v>
      </c>
      <c r="I144" s="9">
        <v>12.917775599079876</v>
      </c>
      <c r="J144" s="9">
        <v>5.4497098241791848</v>
      </c>
      <c r="K144" s="9">
        <v>5.6994369775496061</v>
      </c>
      <c r="L144" s="9">
        <v>-5.0401092788470914</v>
      </c>
      <c r="M144" s="9">
        <v>2.2145831912057319</v>
      </c>
      <c r="N144" s="9">
        <v>1.5629542536540748</v>
      </c>
      <c r="O144" s="9">
        <v>5.8594669496089189</v>
      </c>
    </row>
    <row r="145" spans="1:15" x14ac:dyDescent="0.3">
      <c r="A145" s="64">
        <v>13</v>
      </c>
      <c r="B145" s="9">
        <v>5.1739831891439811</v>
      </c>
      <c r="C145" s="9">
        <v>20.986410331034559</v>
      </c>
      <c r="D145" s="9">
        <v>-32.720288168417859</v>
      </c>
      <c r="E145" s="9">
        <v>-24.80407020637767</v>
      </c>
      <c r="F145" s="9">
        <v>7.2390067665357103</v>
      </c>
      <c r="G145" s="9">
        <v>14.501866199669777</v>
      </c>
      <c r="H145" s="9">
        <v>-3.6421720586673243</v>
      </c>
      <c r="I145" s="9">
        <v>18.086183747586169</v>
      </c>
      <c r="J145" s="9">
        <v>-5.9913725902750636</v>
      </c>
      <c r="K145" s="9">
        <v>-2.7783944226239128</v>
      </c>
      <c r="L145" s="9">
        <v>-4.3140354332183373</v>
      </c>
      <c r="M145" s="9">
        <v>4.7675957563994196</v>
      </c>
      <c r="N145" s="9">
        <v>-1.513918126571538</v>
      </c>
      <c r="O145" s="9">
        <v>5.0092050157822348</v>
      </c>
    </row>
    <row r="146" spans="1:15" x14ac:dyDescent="0.3">
      <c r="A146" s="64">
        <v>14</v>
      </c>
      <c r="B146" s="9">
        <v>-3.4862682559366127</v>
      </c>
      <c r="C146" s="9">
        <v>-8.2311160603325071</v>
      </c>
      <c r="D146" s="9">
        <v>15.778922543363274</v>
      </c>
      <c r="E146" s="9">
        <v>-8.8274227922811352</v>
      </c>
      <c r="F146" s="9">
        <v>-4.7787004330889493</v>
      </c>
      <c r="G146" s="9">
        <v>15.492044824697636</v>
      </c>
      <c r="H146" s="9">
        <v>15.906503611898382</v>
      </c>
      <c r="I146" s="9">
        <v>-4.1654128361060012</v>
      </c>
      <c r="J146" s="9">
        <v>9.8677860942922901</v>
      </c>
      <c r="K146" s="9">
        <v>-11.187223357655249</v>
      </c>
      <c r="L146" s="9">
        <v>-8.8572516072615599</v>
      </c>
      <c r="M146" s="9">
        <v>2.237359961479247</v>
      </c>
      <c r="N146" s="9">
        <v>-5.3854292777377637</v>
      </c>
      <c r="O146" s="9">
        <v>-4.3637924153310674</v>
      </c>
    </row>
    <row r="147" spans="1:15" x14ac:dyDescent="0.3">
      <c r="A147" s="64">
        <v>15</v>
      </c>
      <c r="B147" s="9">
        <v>20.52044839276645</v>
      </c>
      <c r="C147" s="9">
        <v>4.0272542638087812</v>
      </c>
      <c r="D147" s="9">
        <v>-17.527455622612191</v>
      </c>
      <c r="E147" s="9">
        <v>-29.082610540663484</v>
      </c>
      <c r="F147" s="9">
        <v>-6.4894340616594324</v>
      </c>
      <c r="G147" s="9">
        <v>1.0171802320849344</v>
      </c>
      <c r="H147" s="9">
        <v>20.300885841047737</v>
      </c>
      <c r="I147" s="9">
        <v>27.265386608891706</v>
      </c>
      <c r="J147" s="9">
        <v>18.100403069058924</v>
      </c>
      <c r="K147" s="9">
        <v>-21.89591772946342</v>
      </c>
      <c r="L147" s="9">
        <v>-15.026553431056113</v>
      </c>
      <c r="M147" s="9">
        <v>-7.2916116134685183</v>
      </c>
      <c r="N147" s="9">
        <v>4.2330485045642865</v>
      </c>
      <c r="O147" s="9">
        <v>1.8489760867000646</v>
      </c>
    </row>
    <row r="148" spans="1:15" x14ac:dyDescent="0.3">
      <c r="A148" s="64">
        <v>16</v>
      </c>
      <c r="B148" s="9">
        <v>18.296492539672467</v>
      </c>
      <c r="C148" s="9">
        <v>6.2110884163162963</v>
      </c>
      <c r="D148" s="9">
        <v>-22.69037738207038</v>
      </c>
      <c r="E148" s="9">
        <v>-27.436252051841496</v>
      </c>
      <c r="F148" s="9">
        <v>-15.555345304581468</v>
      </c>
      <c r="G148" s="9">
        <v>-23.250125398694848</v>
      </c>
      <c r="H148" s="9">
        <v>6.9138773852163879</v>
      </c>
      <c r="I148" s="9">
        <v>18.633897647264945</v>
      </c>
      <c r="J148" s="9">
        <v>4.6008401783596513</v>
      </c>
      <c r="K148" s="9">
        <v>2.9417588102965291</v>
      </c>
      <c r="L148" s="9">
        <v>12.612067252226112</v>
      </c>
      <c r="M148" s="9">
        <v>-5.464318009242489</v>
      </c>
      <c r="N148" s="9">
        <v>9.3950637981727585</v>
      </c>
      <c r="O148" s="9">
        <v>14.791332118905572</v>
      </c>
    </row>
    <row r="149" spans="1:15" x14ac:dyDescent="0.3">
      <c r="A149" s="64">
        <v>17</v>
      </c>
      <c r="B149" s="9">
        <v>-3.894156981451661</v>
      </c>
      <c r="C149" s="9">
        <v>-0.11393091463224522</v>
      </c>
      <c r="D149" s="9">
        <v>1.0596664054481386</v>
      </c>
      <c r="E149" s="9">
        <v>-2.5221006893247586</v>
      </c>
      <c r="F149" s="9">
        <v>0.87813209065107212</v>
      </c>
      <c r="G149" s="9">
        <v>12.577357949845947</v>
      </c>
      <c r="H149" s="9">
        <v>-1.3260144411534027</v>
      </c>
      <c r="I149" s="9">
        <v>6.0633363800844711</v>
      </c>
      <c r="J149" s="9">
        <v>-5.4615423431169452</v>
      </c>
      <c r="K149" s="9">
        <v>2.9907000097979126</v>
      </c>
      <c r="L149" s="9">
        <v>-0.76216839481982823</v>
      </c>
      <c r="M149" s="9">
        <v>-12.51280579044921</v>
      </c>
      <c r="N149" s="9">
        <v>-0.48210012817420411</v>
      </c>
      <c r="O149" s="9">
        <v>3.5056268472945495</v>
      </c>
    </row>
    <row r="150" spans="1:15" x14ac:dyDescent="0.3">
      <c r="A150" s="64">
        <v>18</v>
      </c>
      <c r="B150" s="9">
        <v>-5.7550715752822041</v>
      </c>
      <c r="C150" s="9">
        <v>-7.9616098650454239</v>
      </c>
      <c r="D150" s="9">
        <v>13.369774023009892</v>
      </c>
      <c r="E150" s="9">
        <v>18.643195079614514</v>
      </c>
      <c r="F150" s="9">
        <v>-2.4893685716334444</v>
      </c>
      <c r="G150" s="9">
        <v>-17.588193002421153</v>
      </c>
      <c r="H150" s="9">
        <v>2.6452986829199299</v>
      </c>
      <c r="I150" s="9">
        <v>-0.39629473124548159</v>
      </c>
      <c r="J150" s="9">
        <v>-0.32842877589286923</v>
      </c>
      <c r="K150" s="9">
        <v>3.3912501967092701</v>
      </c>
      <c r="L150" s="9">
        <v>3.9050056062243579</v>
      </c>
      <c r="M150" s="9">
        <v>-14.439229570628687</v>
      </c>
      <c r="N150" s="9">
        <v>2.3891300254893224</v>
      </c>
      <c r="O150" s="9">
        <v>4.6145424781820843</v>
      </c>
    </row>
    <row r="151" spans="1:15" x14ac:dyDescent="0.3">
      <c r="A151" s="64">
        <v>19</v>
      </c>
      <c r="B151" s="9">
        <v>3.0722084236970755</v>
      </c>
      <c r="C151" s="9">
        <v>10.307606616438427</v>
      </c>
      <c r="D151" s="9">
        <v>-10.594651268208736</v>
      </c>
      <c r="E151" s="9">
        <v>-8.3492282052216034</v>
      </c>
      <c r="F151" s="9">
        <v>18.446395278030174</v>
      </c>
      <c r="G151" s="9">
        <v>-0.60876777615392375</v>
      </c>
      <c r="H151" s="9">
        <v>-8.8987736355191061</v>
      </c>
      <c r="I151" s="9">
        <v>6.1862243584241652</v>
      </c>
      <c r="J151" s="9">
        <v>-1.0246391259771483</v>
      </c>
      <c r="K151" s="9">
        <v>1.9107063936375592</v>
      </c>
      <c r="L151" s="9">
        <v>-4.3777482138435531</v>
      </c>
      <c r="M151" s="9">
        <v>-1.4048790218349607</v>
      </c>
      <c r="N151" s="9">
        <v>-2.9048959046859069</v>
      </c>
      <c r="O151" s="9">
        <v>-1.7595579187822781</v>
      </c>
    </row>
    <row r="152" spans="1:15" x14ac:dyDescent="0.3">
      <c r="A152" s="64">
        <v>20</v>
      </c>
      <c r="B152" s="9">
        <v>20.210678312216061</v>
      </c>
      <c r="C152" s="9">
        <v>8.5837622571118128</v>
      </c>
      <c r="D152" s="9">
        <v>-28.052055387981113</v>
      </c>
      <c r="E152" s="9">
        <v>-15.401387338239894</v>
      </c>
      <c r="F152" s="9">
        <v>-23.303358906803972</v>
      </c>
      <c r="G152" s="9">
        <v>-18.28073665236208</v>
      </c>
      <c r="H152" s="9">
        <v>10.355051759068546</v>
      </c>
      <c r="I152" s="9">
        <v>12.88144147692819</v>
      </c>
      <c r="J152" s="9">
        <v>5.899983899266763</v>
      </c>
      <c r="K152" s="9">
        <v>13.684950055336692</v>
      </c>
      <c r="L152" s="9">
        <v>7.6373992540175673</v>
      </c>
      <c r="M152" s="9">
        <v>-19.435202933447989</v>
      </c>
      <c r="N152" s="9">
        <v>11.199019660705325</v>
      </c>
      <c r="O152" s="9">
        <v>14.020454544184288</v>
      </c>
    </row>
    <row r="153" spans="1:15" x14ac:dyDescent="0.3">
      <c r="A153" s="64">
        <v>21</v>
      </c>
      <c r="B153" s="9">
        <v>8.5613386700065259</v>
      </c>
      <c r="C153" s="9">
        <v>6.7853803904049492</v>
      </c>
      <c r="D153" s="9">
        <v>-9.7394676881863802</v>
      </c>
      <c r="E153" s="9">
        <v>-14.346563240553722</v>
      </c>
      <c r="F153" s="9">
        <v>9.512131880040215</v>
      </c>
      <c r="G153" s="9">
        <v>0.43592477727357981</v>
      </c>
      <c r="H153" s="9">
        <v>8.0133589454404746</v>
      </c>
      <c r="I153" s="9">
        <v>15.437227320470587</v>
      </c>
      <c r="J153" s="9">
        <v>9.5594250328681749</v>
      </c>
      <c r="K153" s="9">
        <v>-0.45071530211798322</v>
      </c>
      <c r="L153" s="9">
        <v>-5.6605702935393101</v>
      </c>
      <c r="M153" s="9">
        <v>-16.45046939975952</v>
      </c>
      <c r="N153" s="9">
        <v>-5.0952436601011826</v>
      </c>
      <c r="O153" s="9">
        <v>-6.561757432246293</v>
      </c>
    </row>
    <row r="154" spans="1:15" x14ac:dyDescent="0.3">
      <c r="A154" s="64">
        <v>22</v>
      </c>
      <c r="B154" s="9">
        <v>-14.702833446157856</v>
      </c>
      <c r="C154" s="9">
        <v>-9.6824406983079712</v>
      </c>
      <c r="D154" s="9">
        <v>-4.6783475965463328</v>
      </c>
      <c r="E154" s="9">
        <v>-29.70716667633334</v>
      </c>
      <c r="F154" s="9">
        <v>-8.8235512395976308</v>
      </c>
      <c r="G154" s="9">
        <v>-5.3981806981623199</v>
      </c>
      <c r="H154" s="9">
        <v>1.8700350689082359</v>
      </c>
      <c r="I154" s="9">
        <v>32.37940626989738</v>
      </c>
      <c r="J154" s="9">
        <v>-5.1149743529946408</v>
      </c>
      <c r="K154" s="9">
        <v>16.697924636243368</v>
      </c>
      <c r="L154" s="9">
        <v>13.776620631443084</v>
      </c>
      <c r="M154" s="9">
        <v>-27.132841387973738</v>
      </c>
      <c r="N154" s="9">
        <v>18.181396137775945</v>
      </c>
      <c r="O154" s="9">
        <v>22.334953351806075</v>
      </c>
    </row>
    <row r="155" spans="1:15" x14ac:dyDescent="0.3">
      <c r="A155" s="64">
        <v>23</v>
      </c>
      <c r="B155" s="9">
        <v>10.050640596516079</v>
      </c>
      <c r="C155" s="9">
        <v>-5.012758976201459</v>
      </c>
      <c r="D155" s="9">
        <v>5.4677222186768493</v>
      </c>
      <c r="E155" s="9">
        <v>6.0079019994543303</v>
      </c>
      <c r="F155" s="9">
        <v>-5.6331585585777351</v>
      </c>
      <c r="G155" s="9">
        <v>2.2084719644354616</v>
      </c>
      <c r="H155" s="9">
        <v>31.93015697152719</v>
      </c>
      <c r="I155" s="9">
        <v>1.6092656418567133</v>
      </c>
      <c r="J155" s="9">
        <v>18.753826827678836</v>
      </c>
      <c r="K155" s="9">
        <v>-12.864903342892431</v>
      </c>
      <c r="L155" s="9">
        <v>-15.295836538004393</v>
      </c>
      <c r="M155" s="9">
        <v>-12.149713589497949</v>
      </c>
      <c r="N155" s="9">
        <v>-16.624140691803607</v>
      </c>
      <c r="O155" s="9">
        <v>-8.447474523168097</v>
      </c>
    </row>
    <row r="156" spans="1:15" x14ac:dyDescent="0.3">
      <c r="A156" s="64">
        <v>24</v>
      </c>
      <c r="B156" s="9">
        <v>1.4018492246462264</v>
      </c>
      <c r="C156" s="9">
        <v>8.0959189446180808</v>
      </c>
      <c r="D156" s="9">
        <v>-17.388301822724088</v>
      </c>
      <c r="E156" s="9">
        <v>-15.743453472648003</v>
      </c>
      <c r="F156" s="9">
        <v>-2.0851366186602895</v>
      </c>
      <c r="G156" s="9">
        <v>-10.031380028155276</v>
      </c>
      <c r="H156" s="9">
        <v>26.825956664843076</v>
      </c>
      <c r="I156" s="9">
        <v>1.3318966682634148</v>
      </c>
      <c r="J156" s="9">
        <v>13.738475602747361</v>
      </c>
      <c r="K156" s="9">
        <v>7.0440159828053615</v>
      </c>
      <c r="L156" s="9">
        <v>3.560355752964413</v>
      </c>
      <c r="M156" s="9">
        <v>-18.875286748129689</v>
      </c>
      <c r="N156" s="9">
        <v>-2.7735615112190994</v>
      </c>
      <c r="O156" s="9">
        <v>4.898651360648441</v>
      </c>
    </row>
    <row r="157" spans="1:15" x14ac:dyDescent="0.3">
      <c r="A157" s="64">
        <v>25</v>
      </c>
      <c r="B157" s="9">
        <v>-0.63766654318808114</v>
      </c>
      <c r="C157" s="9">
        <v>2.6950852372007459</v>
      </c>
      <c r="D157" s="9">
        <v>-3.0737349272516865</v>
      </c>
      <c r="E157" s="9">
        <v>-5.3067089981837352</v>
      </c>
      <c r="F157" s="9">
        <v>-14.514461137837559</v>
      </c>
      <c r="G157" s="9">
        <v>14.611419738914083</v>
      </c>
      <c r="H157" s="9">
        <v>16.946776432544894</v>
      </c>
      <c r="I157" s="9">
        <v>5.3656842480500746</v>
      </c>
      <c r="J157" s="9">
        <v>9.2779535663486978</v>
      </c>
      <c r="K157" s="9">
        <v>-1.3007231313134393</v>
      </c>
      <c r="L157" s="9">
        <v>0.9828346352764441</v>
      </c>
      <c r="M157" s="9">
        <v>-16.025592161717839</v>
      </c>
      <c r="N157" s="9">
        <v>-5.5916790191437826</v>
      </c>
      <c r="O157" s="9">
        <v>-3.4291879396989029</v>
      </c>
    </row>
    <row r="158" spans="1:15" x14ac:dyDescent="0.3">
      <c r="A158" s="64">
        <v>26</v>
      </c>
      <c r="B158" s="9">
        <v>-4.5952653103285304</v>
      </c>
      <c r="C158" s="9">
        <v>19.503107858548134</v>
      </c>
      <c r="D158" s="9">
        <v>-4.0414579979799869</v>
      </c>
      <c r="E158" s="9">
        <v>-8.021123805389351</v>
      </c>
      <c r="F158" s="9">
        <v>-11.621908111089621</v>
      </c>
      <c r="G158" s="9">
        <v>-20.668450484222454</v>
      </c>
      <c r="H158" s="9">
        <v>5.3893571457002594</v>
      </c>
      <c r="I158" s="9">
        <v>10.528476660454141</v>
      </c>
      <c r="J158" s="9">
        <v>0.43345769261478584</v>
      </c>
      <c r="K158" s="9">
        <v>15.877191965609619</v>
      </c>
      <c r="L158" s="9">
        <v>8.3748737203827464</v>
      </c>
      <c r="M158" s="9">
        <v>-40.950222867811078</v>
      </c>
      <c r="N158" s="9">
        <v>14.192629063328448</v>
      </c>
      <c r="O158" s="9">
        <v>15.599334470182965</v>
      </c>
    </row>
    <row r="159" spans="1:15" x14ac:dyDescent="0.3">
      <c r="A159" s="64">
        <v>27</v>
      </c>
      <c r="B159" s="9">
        <v>-5.8930765390629327</v>
      </c>
      <c r="C159" s="9">
        <v>4.3030218549516563</v>
      </c>
      <c r="D159" s="9">
        <v>-4.8195431989939763</v>
      </c>
      <c r="E159" s="9">
        <v>-1.3000175606116815</v>
      </c>
      <c r="F159" s="9">
        <v>-0.4161215391563165</v>
      </c>
      <c r="G159" s="9">
        <v>-7.982661890944283</v>
      </c>
      <c r="H159" s="9">
        <v>-7.3736321686465267</v>
      </c>
      <c r="I159" s="9">
        <v>6.8415063192149805</v>
      </c>
      <c r="J159" s="9">
        <v>-7.9808460952183786</v>
      </c>
      <c r="K159" s="9">
        <v>0.71024014996281615</v>
      </c>
      <c r="L159" s="9">
        <v>-2.6846764025672032</v>
      </c>
      <c r="M159" s="9">
        <v>11.133199706251999</v>
      </c>
      <c r="N159" s="9">
        <v>11.110558985230492</v>
      </c>
      <c r="O159" s="9">
        <v>4.3520483795893385</v>
      </c>
    </row>
    <row r="160" spans="1:15" x14ac:dyDescent="0.3">
      <c r="A160" s="64">
        <v>28</v>
      </c>
      <c r="B160" s="9">
        <v>2.9413471503330695</v>
      </c>
      <c r="C160" s="9">
        <v>-10.26326347126113</v>
      </c>
      <c r="D160" s="9">
        <v>9.3980518458548108</v>
      </c>
      <c r="E160" s="9">
        <v>9.3832111427194462</v>
      </c>
      <c r="F160" s="9">
        <v>-0.25425576233166253</v>
      </c>
      <c r="G160" s="9">
        <v>-11.015335121752102</v>
      </c>
      <c r="H160" s="9">
        <v>0.11233814190000638</v>
      </c>
      <c r="I160" s="9">
        <v>-0.29953893386729202</v>
      </c>
      <c r="J160" s="9">
        <v>-6.3830855653389085</v>
      </c>
      <c r="K160" s="9">
        <v>4.6674826327430914</v>
      </c>
      <c r="L160" s="9">
        <v>1.2870844303037152</v>
      </c>
      <c r="M160" s="9">
        <v>-14.135735624170595</v>
      </c>
      <c r="N160" s="9">
        <v>0.68151715584250627</v>
      </c>
      <c r="O160" s="9">
        <v>13.880181979025242</v>
      </c>
    </row>
    <row r="161" spans="1:15" x14ac:dyDescent="0.3">
      <c r="A161" s="64">
        <v>29</v>
      </c>
      <c r="B161" s="9">
        <v>0.42354136878396598</v>
      </c>
      <c r="C161" s="9">
        <v>-12.851356714203058</v>
      </c>
      <c r="D161" s="9">
        <v>-13.84442862801844</v>
      </c>
      <c r="E161" s="9">
        <v>-15.353265707272106</v>
      </c>
      <c r="F161" s="9">
        <v>-28.66641782010127</v>
      </c>
      <c r="G161" s="9">
        <v>-12.485269388622168</v>
      </c>
      <c r="H161" s="9">
        <v>33.603275432328992</v>
      </c>
      <c r="I161" s="9">
        <v>-3.0309372713820117</v>
      </c>
      <c r="J161" s="9">
        <v>12.743076542724733</v>
      </c>
      <c r="K161" s="9">
        <v>25.822991479577006</v>
      </c>
      <c r="L161" s="9">
        <v>16.96754103393339</v>
      </c>
      <c r="M161" s="9">
        <v>-19.748868443965652</v>
      </c>
      <c r="N161" s="9">
        <v>10.750426465234069</v>
      </c>
      <c r="O161" s="9">
        <v>5.6696916509824424</v>
      </c>
    </row>
    <row r="162" spans="1:15" x14ac:dyDescent="0.3">
      <c r="A162" s="64">
        <v>30</v>
      </c>
      <c r="B162" s="9">
        <v>2.5633712832201656</v>
      </c>
      <c r="C162" s="9">
        <v>2.9540440265218488</v>
      </c>
      <c r="D162" s="9">
        <v>5.8855616810902118</v>
      </c>
      <c r="E162" s="9">
        <v>-5.2283417480360095</v>
      </c>
      <c r="F162" s="9">
        <v>10.833516875658933</v>
      </c>
      <c r="G162" s="9">
        <v>12.297237406713018</v>
      </c>
      <c r="H162" s="9">
        <v>8.7503818788631023</v>
      </c>
      <c r="I162" s="9">
        <v>16.850103561133782</v>
      </c>
      <c r="J162" s="9">
        <v>3.5246527024316574</v>
      </c>
      <c r="K162" s="9">
        <v>-13.549897605507418</v>
      </c>
      <c r="L162" s="9">
        <v>-18.540317226633256</v>
      </c>
      <c r="M162" s="9">
        <v>-8.4634517567725887</v>
      </c>
      <c r="N162" s="9">
        <v>-15.131499388798877</v>
      </c>
      <c r="O162" s="9">
        <v>-2.7453616898845516</v>
      </c>
    </row>
    <row r="163" spans="1:15" x14ac:dyDescent="0.3">
      <c r="A163" s="64">
        <v>31</v>
      </c>
      <c r="B163" s="9">
        <v>17.36861365770352</v>
      </c>
      <c r="C163" s="9">
        <v>-1.9934205523242166</v>
      </c>
      <c r="D163" s="9">
        <v>-0.77371760840949277</v>
      </c>
      <c r="E163" s="9">
        <v>1.223982733031288</v>
      </c>
      <c r="F163" s="9">
        <v>-17.30773379430309</v>
      </c>
      <c r="G163" s="9">
        <v>2.0065180300397669</v>
      </c>
      <c r="H163" s="9">
        <v>16.90700859019875</v>
      </c>
      <c r="I163" s="9">
        <v>17.978759251643094</v>
      </c>
      <c r="J163" s="9">
        <v>9.7949627627116644</v>
      </c>
      <c r="K163" s="9">
        <v>-13.476050384467298</v>
      </c>
      <c r="L163" s="9">
        <v>-14.65387021031956</v>
      </c>
      <c r="M163" s="9">
        <v>-5.4639040888782766</v>
      </c>
      <c r="N163" s="9">
        <v>-6.3008773546626244</v>
      </c>
      <c r="O163" s="9">
        <v>-5.3102710319632864</v>
      </c>
    </row>
    <row r="164" spans="1:15" x14ac:dyDescent="0.3">
      <c r="A164" s="64">
        <v>32</v>
      </c>
      <c r="B164" s="9">
        <v>-8.1493744994529749</v>
      </c>
      <c r="C164" s="9">
        <v>-8.115472237530593</v>
      </c>
      <c r="D164" s="9">
        <v>2.9896399699371905</v>
      </c>
      <c r="E164" s="9">
        <v>6.7455744413423142</v>
      </c>
      <c r="F164" s="9">
        <v>1.0009848225380078</v>
      </c>
      <c r="G164" s="9">
        <v>-3.3615225782357516</v>
      </c>
      <c r="H164" s="9">
        <v>9.4632670050583734</v>
      </c>
      <c r="I164" s="9">
        <v>-1.0952059213321479</v>
      </c>
      <c r="J164" s="9">
        <v>7.392215482470645</v>
      </c>
      <c r="K164" s="9">
        <v>2.4126670859722319</v>
      </c>
      <c r="L164" s="9">
        <v>-1.0926285562066265</v>
      </c>
      <c r="M164" s="9">
        <v>-5.4056604624250566</v>
      </c>
      <c r="N164" s="9">
        <v>-1.8567280494518181</v>
      </c>
      <c r="O164" s="9">
        <v>-0.92775650268404064</v>
      </c>
    </row>
    <row r="165" spans="1:15" x14ac:dyDescent="0.3">
      <c r="A165" s="64">
        <v>33</v>
      </c>
      <c r="B165" s="9">
        <v>4.3456504634463728</v>
      </c>
      <c r="C165" s="9">
        <v>-1.2254723562984906</v>
      </c>
      <c r="D165" s="9">
        <v>-2.8381252451750441</v>
      </c>
      <c r="E165" s="9">
        <v>1.4274886518924332</v>
      </c>
      <c r="F165" s="9">
        <v>-17.277456534302253</v>
      </c>
      <c r="G165" s="9">
        <v>-11.291796424056203</v>
      </c>
      <c r="H165" s="9">
        <v>13.727530331869072</v>
      </c>
      <c r="I165" s="9">
        <v>8.2053274777022658</v>
      </c>
      <c r="J165" s="9">
        <v>2.5027396046519987</v>
      </c>
      <c r="K165" s="9">
        <v>15.305722764544511</v>
      </c>
      <c r="L165" s="9">
        <v>13.493272173209023</v>
      </c>
      <c r="M165" s="9">
        <v>-19.149533481097073</v>
      </c>
      <c r="N165" s="9">
        <v>-11.416037605373077</v>
      </c>
      <c r="O165" s="9">
        <v>4.1906901789864639</v>
      </c>
    </row>
    <row r="166" spans="1:15" x14ac:dyDescent="0.3">
      <c r="A166" s="64">
        <v>34</v>
      </c>
      <c r="B166" s="9">
        <v>-1.161374750788593</v>
      </c>
      <c r="C166" s="9">
        <v>-4.8569182476169237</v>
      </c>
      <c r="D166" s="9">
        <v>-1.7572115806256214</v>
      </c>
      <c r="E166" s="9">
        <v>5.0295494344932479</v>
      </c>
      <c r="F166" s="9">
        <v>16.501618319965267</v>
      </c>
      <c r="G166" s="9">
        <v>-17.496088999218607</v>
      </c>
      <c r="H166" s="9">
        <v>13.889842867019834</v>
      </c>
      <c r="I166" s="9">
        <v>-4.8164195666033347</v>
      </c>
      <c r="J166" s="9">
        <v>9.4361562912474906</v>
      </c>
      <c r="K166" s="9">
        <v>5.2642081309657938</v>
      </c>
      <c r="L166" s="9">
        <v>-2.0464656144305668</v>
      </c>
      <c r="M166" s="9">
        <v>-15.298568312589611</v>
      </c>
      <c r="N166" s="9">
        <v>-1.2496540856233169</v>
      </c>
      <c r="O166" s="9">
        <v>-1.4386738861950339</v>
      </c>
    </row>
    <row r="167" spans="1:15" x14ac:dyDescent="0.3">
      <c r="A167" s="64">
        <v>35</v>
      </c>
      <c r="B167" s="9">
        <v>-6.7714006868140411</v>
      </c>
      <c r="C167" s="9">
        <v>-8.789479602133845</v>
      </c>
      <c r="D167" s="9">
        <v>-2.1149273539480458</v>
      </c>
      <c r="E167" s="9">
        <v>1.8757084826976751</v>
      </c>
      <c r="F167" s="9">
        <v>6.6886871756659101</v>
      </c>
      <c r="G167" s="9">
        <v>-8.6171732222252793</v>
      </c>
      <c r="H167" s="9">
        <v>0.83196320908523846</v>
      </c>
      <c r="I167" s="9">
        <v>10.804038217686589</v>
      </c>
      <c r="J167" s="9">
        <v>2.2622064926917327</v>
      </c>
      <c r="K167" s="9">
        <v>7.585645970987752</v>
      </c>
      <c r="L167" s="9">
        <v>5.3183247517369923</v>
      </c>
      <c r="M167" s="9">
        <v>-3.4612747308111764</v>
      </c>
      <c r="N167" s="9">
        <v>0.90983967549831679</v>
      </c>
      <c r="O167" s="9">
        <v>-6.5221583801179168</v>
      </c>
    </row>
    <row r="168" spans="1:15" x14ac:dyDescent="0.3">
      <c r="A168" s="64">
        <v>36</v>
      </c>
      <c r="B168" s="9">
        <v>-12.92664356106998</v>
      </c>
      <c r="C168" s="9">
        <v>-26.337984619814048</v>
      </c>
      <c r="D168" s="9">
        <v>-4.5638565801684425</v>
      </c>
      <c r="E168" s="9">
        <v>1.4769331621741613</v>
      </c>
      <c r="F168" s="9">
        <v>-12.755238044075753</v>
      </c>
      <c r="G168" s="9">
        <v>-11.082855550830601</v>
      </c>
      <c r="H168" s="9">
        <v>-14.056672836226669</v>
      </c>
      <c r="I168" s="9">
        <v>-6.1920569048023149</v>
      </c>
      <c r="J168" s="9">
        <v>-14.084923567183363</v>
      </c>
      <c r="K168" s="9">
        <v>28.665962254523649</v>
      </c>
      <c r="L168" s="9">
        <v>25.404504608528157</v>
      </c>
      <c r="M168" s="9">
        <v>15.84974966925472</v>
      </c>
      <c r="N168" s="9">
        <v>12.875628203528711</v>
      </c>
      <c r="O168" s="9">
        <v>17.727453766161695</v>
      </c>
    </row>
    <row r="169" spans="1:15" x14ac:dyDescent="0.3">
      <c r="A169" s="64">
        <v>37</v>
      </c>
      <c r="B169" s="9">
        <v>-9.5430608929858867</v>
      </c>
      <c r="C169" s="9">
        <v>-5.853565491113792</v>
      </c>
      <c r="D169" s="9">
        <v>-21.367883249035806</v>
      </c>
      <c r="E169" s="9">
        <v>-20.684205011163087</v>
      </c>
      <c r="F169" s="9">
        <v>6.3150784633629966</v>
      </c>
      <c r="G169" s="9">
        <v>-1.0994582160716904</v>
      </c>
      <c r="H169" s="9">
        <v>-1.5970013566818844</v>
      </c>
      <c r="I169" s="9">
        <v>7.9399789856943954</v>
      </c>
      <c r="J169" s="9">
        <v>-5.8159974854249699</v>
      </c>
      <c r="K169" s="9">
        <v>13.835717502657999</v>
      </c>
      <c r="L169" s="9">
        <v>19.750805028541567</v>
      </c>
      <c r="M169" s="9">
        <v>-15.229409815520523</v>
      </c>
      <c r="N169" s="9">
        <v>19.680645042455573</v>
      </c>
      <c r="O169" s="9">
        <v>13.668356495285055</v>
      </c>
    </row>
    <row r="170" spans="1:15" x14ac:dyDescent="0.3">
      <c r="A170" s="64">
        <v>38</v>
      </c>
      <c r="B170" s="9">
        <v>7.3509063531672316</v>
      </c>
      <c r="C170" s="9">
        <v>-0.11385380158079429</v>
      </c>
      <c r="D170" s="9">
        <v>-2.2203429001182085</v>
      </c>
      <c r="E170" s="9">
        <v>11.048900732125524</v>
      </c>
      <c r="F170" s="9">
        <v>-7.1651839049092851</v>
      </c>
      <c r="G170" s="9">
        <v>-5.0916919078777303</v>
      </c>
      <c r="H170" s="9">
        <v>-7.8491615511416839</v>
      </c>
      <c r="I170" s="9">
        <v>4.2757166923643009E-2</v>
      </c>
      <c r="J170" s="9">
        <v>-8.5130832586284164</v>
      </c>
      <c r="K170" s="9">
        <v>3.4796091976747578</v>
      </c>
      <c r="L170" s="9">
        <v>6.7798203068947887</v>
      </c>
      <c r="M170" s="9">
        <v>-16.715690078326151</v>
      </c>
      <c r="N170" s="9">
        <v>-3.4987837139889755</v>
      </c>
      <c r="O170" s="9">
        <v>22.465797359785224</v>
      </c>
    </row>
    <row r="171" spans="1:15" x14ac:dyDescent="0.3">
      <c r="A171" s="64">
        <v>39</v>
      </c>
      <c r="B171" s="9">
        <v>-12.825255488761556</v>
      </c>
      <c r="C171" s="9">
        <v>-0.60480586077505272</v>
      </c>
      <c r="D171" s="9">
        <v>9.4035300319507584</v>
      </c>
      <c r="E171" s="9">
        <v>-1.4102467404631827</v>
      </c>
      <c r="F171" s="9">
        <v>4.4865381616345221</v>
      </c>
      <c r="G171" s="9">
        <v>-2.8502843855979672</v>
      </c>
      <c r="H171" s="9">
        <v>-4.9846579037705849</v>
      </c>
      <c r="I171" s="9">
        <v>4.4395253024187165</v>
      </c>
      <c r="J171" s="9">
        <v>-7.8162863917430379</v>
      </c>
      <c r="K171" s="9">
        <v>8.355291810633064</v>
      </c>
      <c r="L171" s="9">
        <v>7.5818073849840228</v>
      </c>
      <c r="M171" s="9">
        <v>-11.646144328027088</v>
      </c>
      <c r="N171" s="9">
        <v>2.1737923294551327</v>
      </c>
      <c r="O171" s="9">
        <v>5.6971960780622197</v>
      </c>
    </row>
    <row r="172" spans="1:15" x14ac:dyDescent="0.3">
      <c r="A172" s="64">
        <v>40</v>
      </c>
      <c r="B172" s="9">
        <v>-7.9044324478631163</v>
      </c>
      <c r="C172" s="9">
        <v>-0.67193786583713677</v>
      </c>
      <c r="D172" s="9">
        <v>-4.7013490116245187</v>
      </c>
      <c r="E172" s="9">
        <v>7.2923713990792667</v>
      </c>
      <c r="F172" s="9">
        <v>5.8099277975112491</v>
      </c>
      <c r="G172" s="9">
        <v>-4.8377238634931183</v>
      </c>
      <c r="H172" s="9">
        <v>13.17547145279053</v>
      </c>
      <c r="I172" s="9">
        <v>-3.694360448611679</v>
      </c>
      <c r="J172" s="9">
        <v>15.829299799217969</v>
      </c>
      <c r="K172" s="9">
        <v>-2.5950083751779571</v>
      </c>
      <c r="L172" s="9">
        <v>-2.1908097936029338</v>
      </c>
      <c r="M172" s="9">
        <v>-15.2956926743624</v>
      </c>
      <c r="N172" s="9">
        <v>-2.3189030378261828</v>
      </c>
      <c r="O172" s="9">
        <v>2.1031470697999057</v>
      </c>
    </row>
    <row r="173" spans="1:15" x14ac:dyDescent="0.3">
      <c r="A173" s="24" t="s">
        <v>89</v>
      </c>
      <c r="B173" s="9">
        <v>2.5221557831003474</v>
      </c>
      <c r="C173" s="9">
        <v>-4.1049381947327067E-2</v>
      </c>
      <c r="D173" s="9">
        <v>-6.7284364546455659</v>
      </c>
      <c r="E173" s="9">
        <v>-2.9230577851038988</v>
      </c>
      <c r="F173" s="9">
        <v>-4.6319627855463512</v>
      </c>
      <c r="G173" s="9">
        <v>-6.647229637634525</v>
      </c>
      <c r="H173" s="9">
        <v>8.3760542007532521</v>
      </c>
      <c r="I173" s="9">
        <v>5.2483816337836284</v>
      </c>
      <c r="J173" s="9">
        <v>4.7810928614688679</v>
      </c>
      <c r="K173" s="9">
        <v>3.9404512523335837</v>
      </c>
      <c r="L173" s="9">
        <v>2.2818524962342561</v>
      </c>
      <c r="M173" s="9">
        <v>-12.041414221941645</v>
      </c>
      <c r="N173" s="9">
        <v>0.61142539016382713</v>
      </c>
      <c r="O173" s="9">
        <v>5.2517366489813009</v>
      </c>
    </row>
    <row r="174" spans="1:15" x14ac:dyDescent="0.3">
      <c r="A174" s="5" t="s">
        <v>35</v>
      </c>
      <c r="B174" s="10" t="s">
        <v>4</v>
      </c>
      <c r="C174" s="10" t="s">
        <v>5</v>
      </c>
      <c r="D174" s="10" t="s">
        <v>15</v>
      </c>
      <c r="E174" s="10" t="s">
        <v>6</v>
      </c>
      <c r="F174" s="10" t="s">
        <v>7</v>
      </c>
      <c r="G174" s="10" t="s">
        <v>8</v>
      </c>
      <c r="H174" s="10" t="s">
        <v>9</v>
      </c>
      <c r="I174" s="10" t="s">
        <v>10</v>
      </c>
      <c r="J174" s="10" t="s">
        <v>16</v>
      </c>
      <c r="K174" s="10" t="s">
        <v>11</v>
      </c>
      <c r="L174" s="7" t="s">
        <v>12</v>
      </c>
      <c r="M174" s="7" t="s">
        <v>13</v>
      </c>
      <c r="N174" s="7" t="s">
        <v>17</v>
      </c>
      <c r="O174" s="7" t="s">
        <v>14</v>
      </c>
    </row>
    <row r="177" spans="1:13" x14ac:dyDescent="0.3">
      <c r="A177" s="5" t="s">
        <v>92</v>
      </c>
      <c r="B177" s="10" t="s">
        <v>5</v>
      </c>
      <c r="C177" s="10" t="s">
        <v>6</v>
      </c>
      <c r="D177" s="10" t="s">
        <v>7</v>
      </c>
      <c r="E177" s="10" t="s">
        <v>8</v>
      </c>
      <c r="F177" s="10" t="s">
        <v>9</v>
      </c>
      <c r="G177" s="10" t="s">
        <v>10</v>
      </c>
      <c r="H177" s="10" t="s">
        <v>11</v>
      </c>
      <c r="I177" s="7" t="s">
        <v>13</v>
      </c>
      <c r="L177" s="9" t="s">
        <v>13</v>
      </c>
      <c r="M177" s="24"/>
    </row>
    <row r="178" spans="1:13" x14ac:dyDescent="0.3">
      <c r="A178" s="64">
        <v>1</v>
      </c>
      <c r="B178" s="9">
        <v>0</v>
      </c>
      <c r="C178" s="9">
        <v>0</v>
      </c>
      <c r="D178" s="9">
        <v>0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  <c r="J178" s="64">
        <v>1</v>
      </c>
      <c r="L178" s="41">
        <v>2.9120107920138866E-4</v>
      </c>
      <c r="M178" s="64">
        <v>36</v>
      </c>
    </row>
    <row r="179" spans="1:13" x14ac:dyDescent="0.3">
      <c r="A179" s="64">
        <v>2</v>
      </c>
      <c r="B179" s="9">
        <v>0</v>
      </c>
      <c r="C179" s="9">
        <v>0</v>
      </c>
      <c r="D179" s="9">
        <v>0</v>
      </c>
      <c r="E179" s="9">
        <v>0</v>
      </c>
      <c r="F179" s="9">
        <v>0</v>
      </c>
      <c r="G179" s="9">
        <v>0</v>
      </c>
      <c r="H179" s="9">
        <v>0</v>
      </c>
      <c r="I179" s="9">
        <v>0</v>
      </c>
      <c r="J179" s="64">
        <v>2</v>
      </c>
      <c r="L179" s="41">
        <v>1.8494766733796308E-4</v>
      </c>
      <c r="M179" s="64">
        <v>31</v>
      </c>
    </row>
    <row r="180" spans="1:13" x14ac:dyDescent="0.3">
      <c r="A180" s="64">
        <v>3</v>
      </c>
      <c r="B180" s="9">
        <v>0</v>
      </c>
      <c r="C180" s="9">
        <v>0</v>
      </c>
      <c r="D180" s="9">
        <v>0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  <c r="J180" s="64">
        <v>3</v>
      </c>
      <c r="L180" s="41">
        <v>1.7343500671296265E-4</v>
      </c>
      <c r="M180" s="64">
        <v>20</v>
      </c>
    </row>
    <row r="181" spans="1:13" x14ac:dyDescent="0.3">
      <c r="A181" s="64">
        <v>4</v>
      </c>
      <c r="B181" s="9">
        <v>0</v>
      </c>
      <c r="C181" s="9">
        <v>0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  <c r="J181" s="64">
        <v>4</v>
      </c>
      <c r="L181" s="41">
        <v>1.5319106866898142E-4</v>
      </c>
      <c r="M181" s="64">
        <v>16</v>
      </c>
    </row>
    <row r="182" spans="1:13" x14ac:dyDescent="0.3">
      <c r="A182" s="64">
        <v>5</v>
      </c>
      <c r="B182" s="9">
        <v>0</v>
      </c>
      <c r="C182" s="9">
        <v>0</v>
      </c>
      <c r="D182" s="9">
        <v>0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  <c r="J182" s="64">
        <v>5</v>
      </c>
      <c r="L182" s="41">
        <v>1.4387418017361106E-4</v>
      </c>
      <c r="M182" s="64">
        <v>15</v>
      </c>
    </row>
    <row r="183" spans="1:13" x14ac:dyDescent="0.3">
      <c r="A183" s="64">
        <v>6</v>
      </c>
      <c r="B183" s="9">
        <v>0</v>
      </c>
      <c r="C183" s="9">
        <v>0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  <c r="J183" s="64">
        <v>6</v>
      </c>
      <c r="L183" s="41">
        <v>1.1869278575231482E-4</v>
      </c>
      <c r="M183" s="64">
        <v>13</v>
      </c>
    </row>
    <row r="184" spans="1:13" x14ac:dyDescent="0.3">
      <c r="A184" s="64">
        <v>7</v>
      </c>
      <c r="B184" s="9">
        <v>0</v>
      </c>
      <c r="C184" s="9">
        <v>0</v>
      </c>
      <c r="D184" s="9">
        <v>0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  <c r="J184" s="64">
        <v>7</v>
      </c>
      <c r="L184" s="41">
        <v>8.841464053240748E-5</v>
      </c>
      <c r="M184" s="64">
        <v>27</v>
      </c>
    </row>
    <row r="185" spans="1:13" x14ac:dyDescent="0.3">
      <c r="A185" s="64">
        <v>8</v>
      </c>
      <c r="B185" s="9">
        <v>0</v>
      </c>
      <c r="C185" s="9">
        <v>0</v>
      </c>
      <c r="D185" s="9">
        <v>0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  <c r="J185" s="64">
        <v>8</v>
      </c>
      <c r="L185" s="41">
        <v>8.5096476863425971E-5</v>
      </c>
      <c r="M185" s="64">
        <v>28</v>
      </c>
    </row>
    <row r="186" spans="1:13" x14ac:dyDescent="0.3">
      <c r="A186" s="64">
        <v>9</v>
      </c>
      <c r="B186" s="9">
        <v>0</v>
      </c>
      <c r="C186" s="9">
        <v>0</v>
      </c>
      <c r="D186" s="9">
        <v>0</v>
      </c>
      <c r="E186" s="9">
        <v>0</v>
      </c>
      <c r="F186" s="9">
        <v>0</v>
      </c>
      <c r="G186" s="9">
        <v>0</v>
      </c>
      <c r="H186" s="9">
        <v>0</v>
      </c>
      <c r="I186" s="9">
        <v>0</v>
      </c>
      <c r="J186" s="64">
        <v>9</v>
      </c>
      <c r="L186" s="41">
        <v>7.2213298900462766E-5</v>
      </c>
      <c r="M186" s="64">
        <v>37</v>
      </c>
    </row>
    <row r="187" spans="1:13" x14ac:dyDescent="0.3">
      <c r="A187" s="64">
        <v>10</v>
      </c>
      <c r="B187" s="9">
        <v>0</v>
      </c>
      <c r="C187" s="9">
        <v>0</v>
      </c>
      <c r="D187" s="9">
        <v>0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  <c r="J187" s="64">
        <v>10</v>
      </c>
      <c r="L187" s="41">
        <v>7.1743774675926252E-5</v>
      </c>
      <c r="M187" s="64">
        <v>32</v>
      </c>
    </row>
    <row r="188" spans="1:13" x14ac:dyDescent="0.3">
      <c r="A188" s="64">
        <v>11</v>
      </c>
      <c r="B188" s="9">
        <v>0</v>
      </c>
      <c r="C188" s="9">
        <v>0</v>
      </c>
      <c r="D188" s="9">
        <v>0</v>
      </c>
      <c r="E188" s="9">
        <v>0</v>
      </c>
      <c r="F188" s="9">
        <v>0</v>
      </c>
      <c r="G188" s="9">
        <v>0</v>
      </c>
      <c r="H188" s="9">
        <v>0</v>
      </c>
      <c r="I188" s="9">
        <v>0</v>
      </c>
      <c r="J188" s="64">
        <v>11</v>
      </c>
      <c r="L188" s="41">
        <v>6.870617074074064E-5</v>
      </c>
      <c r="M188" s="64">
        <v>29</v>
      </c>
    </row>
    <row r="189" spans="1:13" x14ac:dyDescent="0.3">
      <c r="A189" s="64">
        <v>12</v>
      </c>
      <c r="B189" s="9">
        <v>0</v>
      </c>
      <c r="C189" s="9">
        <v>0</v>
      </c>
      <c r="D189" s="9">
        <v>0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  <c r="J189" s="64">
        <v>12</v>
      </c>
      <c r="L189" s="41">
        <v>6.2543643912037054E-5</v>
      </c>
      <c r="M189" s="64">
        <v>5</v>
      </c>
    </row>
    <row r="190" spans="1:13" x14ac:dyDescent="0.3">
      <c r="A190" s="64">
        <v>13</v>
      </c>
      <c r="B190" s="9">
        <v>0</v>
      </c>
      <c r="C190" s="9">
        <v>0</v>
      </c>
      <c r="D190" s="9">
        <v>0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  <c r="J190" s="64">
        <v>13</v>
      </c>
      <c r="L190" s="41">
        <v>6.0663580243055506E-5</v>
      </c>
      <c r="M190" s="64">
        <v>6</v>
      </c>
    </row>
    <row r="191" spans="1:13" x14ac:dyDescent="0.3">
      <c r="A191" s="64">
        <v>14</v>
      </c>
      <c r="B191" s="9">
        <v>0</v>
      </c>
      <c r="C191" s="9">
        <v>0</v>
      </c>
      <c r="D191" s="9">
        <v>0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  <c r="J191" s="64">
        <v>14</v>
      </c>
      <c r="L191" s="41">
        <v>6.0138165520833204E-5</v>
      </c>
      <c r="M191" s="64">
        <v>1</v>
      </c>
    </row>
    <row r="192" spans="1:13" x14ac:dyDescent="0.3">
      <c r="A192" s="64">
        <v>15</v>
      </c>
      <c r="B192" s="9">
        <v>0</v>
      </c>
      <c r="C192" s="9">
        <v>0</v>
      </c>
      <c r="D192" s="9">
        <v>0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  <c r="J192" s="64">
        <v>15</v>
      </c>
      <c r="L192" s="41">
        <v>5.9805652002314837E-5</v>
      </c>
      <c r="M192" s="64">
        <v>4</v>
      </c>
    </row>
    <row r="193" spans="1:13" x14ac:dyDescent="0.3">
      <c r="A193" s="64">
        <v>16</v>
      </c>
      <c r="B193" s="9">
        <v>0</v>
      </c>
      <c r="C193" s="9">
        <v>0</v>
      </c>
      <c r="D193" s="9">
        <v>0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  <c r="J193" s="64">
        <v>16</v>
      </c>
      <c r="L193" s="41">
        <v>5.6342110335648086E-5</v>
      </c>
      <c r="M193" s="64">
        <v>19</v>
      </c>
    </row>
    <row r="194" spans="1:13" x14ac:dyDescent="0.3">
      <c r="A194" s="64">
        <v>17</v>
      </c>
      <c r="B194" s="9">
        <v>0</v>
      </c>
      <c r="C194" s="9">
        <v>0</v>
      </c>
      <c r="D194" s="9">
        <v>0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  <c r="J194" s="64">
        <v>17</v>
      </c>
      <c r="L194" s="41">
        <v>4.9130738807870363E-5</v>
      </c>
      <c r="M194" s="64">
        <v>7</v>
      </c>
    </row>
    <row r="195" spans="1:13" x14ac:dyDescent="0.3">
      <c r="A195" s="64">
        <v>18</v>
      </c>
      <c r="B195" s="9">
        <v>0</v>
      </c>
      <c r="C195" s="9">
        <v>0</v>
      </c>
      <c r="D195" s="9">
        <v>0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  <c r="J195" s="64">
        <v>18</v>
      </c>
      <c r="L195" s="41">
        <v>4.8954134120370333E-5</v>
      </c>
      <c r="M195" s="64">
        <v>18</v>
      </c>
    </row>
    <row r="196" spans="1:13" x14ac:dyDescent="0.3">
      <c r="A196" s="64">
        <v>19</v>
      </c>
      <c r="B196" s="9">
        <v>0</v>
      </c>
      <c r="C196" s="9">
        <v>0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  <c r="J196" s="64">
        <v>19</v>
      </c>
      <c r="L196" s="41">
        <v>4.2353153935185202E-5</v>
      </c>
      <c r="M196" s="64">
        <v>3</v>
      </c>
    </row>
    <row r="197" spans="1:13" x14ac:dyDescent="0.3">
      <c r="A197" s="64">
        <v>20</v>
      </c>
      <c r="B197" s="9">
        <v>0</v>
      </c>
      <c r="C197" s="9">
        <v>0</v>
      </c>
      <c r="D197" s="9">
        <v>0</v>
      </c>
      <c r="E197" s="9">
        <v>0</v>
      </c>
      <c r="F197" s="9">
        <v>0</v>
      </c>
      <c r="G197" s="9">
        <v>0</v>
      </c>
      <c r="H197" s="9">
        <v>0</v>
      </c>
      <c r="I197" s="9">
        <v>0</v>
      </c>
      <c r="J197" s="64">
        <v>20</v>
      </c>
      <c r="L197" s="41">
        <v>3.9426387835648157E-5</v>
      </c>
      <c r="M197" s="64">
        <v>8</v>
      </c>
    </row>
    <row r="198" spans="1:13" x14ac:dyDescent="0.3">
      <c r="A198" s="64">
        <v>21</v>
      </c>
      <c r="B198" s="9">
        <v>0</v>
      </c>
      <c r="C198" s="9">
        <v>0</v>
      </c>
      <c r="D198" s="9">
        <v>0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  <c r="J198" s="64">
        <v>21</v>
      </c>
      <c r="L198" s="41">
        <v>3.6357814733796288E-5</v>
      </c>
      <c r="M198" s="64">
        <v>9</v>
      </c>
    </row>
    <row r="199" spans="1:13" x14ac:dyDescent="0.3">
      <c r="A199" s="64">
        <v>22</v>
      </c>
      <c r="B199" s="9">
        <v>0</v>
      </c>
      <c r="C199" s="9">
        <v>0</v>
      </c>
      <c r="D199" s="9">
        <v>0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  <c r="J199" s="64">
        <v>22</v>
      </c>
      <c r="L199" s="41">
        <v>2.870852623842592E-5</v>
      </c>
      <c r="M199" s="64">
        <v>12</v>
      </c>
    </row>
    <row r="200" spans="1:13" x14ac:dyDescent="0.3">
      <c r="A200" s="64">
        <v>23</v>
      </c>
      <c r="B200" s="9">
        <v>0</v>
      </c>
      <c r="C200" s="9">
        <v>0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  <c r="J200" s="64">
        <v>23</v>
      </c>
      <c r="L200" s="41">
        <v>2.2302007233796276E-5</v>
      </c>
      <c r="M200" s="64">
        <v>35</v>
      </c>
    </row>
    <row r="201" spans="1:13" x14ac:dyDescent="0.3">
      <c r="A201" s="64">
        <v>24</v>
      </c>
      <c r="B201" s="9">
        <v>0</v>
      </c>
      <c r="C201" s="9">
        <v>0</v>
      </c>
      <c r="D201" s="9">
        <v>0</v>
      </c>
      <c r="E201" s="9">
        <v>0</v>
      </c>
      <c r="F201" s="9">
        <v>0</v>
      </c>
      <c r="G201" s="9">
        <v>0</v>
      </c>
      <c r="H201" s="9">
        <v>0</v>
      </c>
      <c r="I201" s="9">
        <v>0</v>
      </c>
      <c r="J201" s="64">
        <v>24</v>
      </c>
      <c r="L201" s="41">
        <v>2.2118055555555565E-5</v>
      </c>
      <c r="M201" s="64">
        <v>10</v>
      </c>
    </row>
    <row r="202" spans="1:13" x14ac:dyDescent="0.3">
      <c r="A202" s="64">
        <v>25</v>
      </c>
      <c r="B202" s="9">
        <v>0</v>
      </c>
      <c r="C202" s="9">
        <v>0</v>
      </c>
      <c r="D202" s="9">
        <v>0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  <c r="J202" s="64">
        <v>25</v>
      </c>
      <c r="L202" s="41">
        <v>1.481061561342588E-5</v>
      </c>
      <c r="M202" s="64">
        <v>34</v>
      </c>
    </row>
    <row r="203" spans="1:13" x14ac:dyDescent="0.3">
      <c r="A203" s="64">
        <v>26</v>
      </c>
      <c r="B203" s="9">
        <v>0</v>
      </c>
      <c r="C203" s="9">
        <v>0</v>
      </c>
      <c r="D203" s="9">
        <v>0</v>
      </c>
      <c r="E203" s="9">
        <v>0</v>
      </c>
      <c r="F203" s="9">
        <v>0</v>
      </c>
      <c r="G203" s="9">
        <v>0</v>
      </c>
      <c r="H203" s="9">
        <v>0</v>
      </c>
      <c r="I203" s="9">
        <v>0</v>
      </c>
      <c r="J203" s="64">
        <v>26</v>
      </c>
      <c r="L203" s="41">
        <v>1.1788758715277768E-5</v>
      </c>
      <c r="M203" s="64">
        <v>30</v>
      </c>
    </row>
    <row r="204" spans="1:13" x14ac:dyDescent="0.3">
      <c r="A204" s="64">
        <v>27</v>
      </c>
      <c r="B204" s="9">
        <v>0</v>
      </c>
      <c r="C204" s="9">
        <v>0</v>
      </c>
      <c r="D204" s="9">
        <v>0</v>
      </c>
      <c r="E204" s="9">
        <v>0</v>
      </c>
      <c r="F204" s="9">
        <v>0</v>
      </c>
      <c r="G204" s="9">
        <v>0</v>
      </c>
      <c r="H204" s="9">
        <v>0</v>
      </c>
      <c r="I204" s="9">
        <v>0</v>
      </c>
      <c r="J204" s="64">
        <v>27</v>
      </c>
      <c r="L204" s="41">
        <v>6.6321281481481397E-6</v>
      </c>
      <c r="M204" s="64">
        <v>22</v>
      </c>
    </row>
    <row r="205" spans="1:13" x14ac:dyDescent="0.3">
      <c r="A205" s="64">
        <v>28</v>
      </c>
      <c r="B205" s="9">
        <v>0</v>
      </c>
      <c r="C205" s="9">
        <v>0</v>
      </c>
      <c r="D205" s="9">
        <v>0</v>
      </c>
      <c r="E205" s="9">
        <v>0</v>
      </c>
      <c r="F205" s="9">
        <v>0</v>
      </c>
      <c r="G205" s="9">
        <v>0</v>
      </c>
      <c r="H205" s="9">
        <v>0</v>
      </c>
      <c r="I205" s="9">
        <v>0</v>
      </c>
      <c r="J205" s="64">
        <v>28</v>
      </c>
      <c r="L205" s="41">
        <v>6.2531346412037403E-6</v>
      </c>
      <c r="M205" s="64">
        <v>14</v>
      </c>
    </row>
    <row r="206" spans="1:13" x14ac:dyDescent="0.3">
      <c r="A206" s="64">
        <v>29</v>
      </c>
      <c r="B206" s="9">
        <v>0</v>
      </c>
      <c r="C206" s="9">
        <v>0</v>
      </c>
      <c r="D206" s="9">
        <v>0</v>
      </c>
      <c r="E206" s="9">
        <v>0</v>
      </c>
      <c r="F206" s="9">
        <v>0</v>
      </c>
      <c r="G206" s="9">
        <v>0</v>
      </c>
      <c r="H206" s="9">
        <v>0</v>
      </c>
      <c r="I206" s="9">
        <v>0</v>
      </c>
      <c r="J206" s="64">
        <v>29</v>
      </c>
      <c r="L206" s="41">
        <v>4.5346225000000547E-6</v>
      </c>
      <c r="M206" s="64">
        <v>23</v>
      </c>
    </row>
    <row r="207" spans="1:13" x14ac:dyDescent="0.3">
      <c r="A207" s="64">
        <v>30</v>
      </c>
      <c r="B207" s="9">
        <v>0</v>
      </c>
      <c r="C207" s="9">
        <v>0</v>
      </c>
      <c r="D207" s="9">
        <v>0</v>
      </c>
      <c r="E207" s="9">
        <v>0</v>
      </c>
      <c r="F207" s="9">
        <v>0</v>
      </c>
      <c r="G207" s="9">
        <v>0</v>
      </c>
      <c r="H207" s="9">
        <v>0</v>
      </c>
      <c r="I207" s="9">
        <v>0</v>
      </c>
      <c r="J207" s="64">
        <v>30</v>
      </c>
      <c r="L207" s="41">
        <v>0</v>
      </c>
      <c r="M207" s="64">
        <v>2</v>
      </c>
    </row>
    <row r="208" spans="1:13" x14ac:dyDescent="0.3">
      <c r="A208" s="64">
        <v>31</v>
      </c>
      <c r="B208" s="9">
        <v>0</v>
      </c>
      <c r="C208" s="9">
        <v>0</v>
      </c>
      <c r="D208" s="9">
        <v>0</v>
      </c>
      <c r="E208" s="9">
        <v>0</v>
      </c>
      <c r="F208" s="9">
        <v>0</v>
      </c>
      <c r="G208" s="9">
        <v>0</v>
      </c>
      <c r="H208" s="9">
        <v>0</v>
      </c>
      <c r="I208" s="9">
        <v>0</v>
      </c>
      <c r="J208" s="64">
        <v>31</v>
      </c>
      <c r="L208" s="41">
        <v>0</v>
      </c>
      <c r="M208" s="64">
        <v>11</v>
      </c>
    </row>
    <row r="209" spans="1:15" x14ac:dyDescent="0.3">
      <c r="A209" s="64">
        <v>32</v>
      </c>
      <c r="B209" s="9">
        <v>0</v>
      </c>
      <c r="C209" s="9">
        <v>0</v>
      </c>
      <c r="D209" s="9">
        <v>0</v>
      </c>
      <c r="E209" s="9">
        <v>0</v>
      </c>
      <c r="F209" s="9">
        <v>0</v>
      </c>
      <c r="G209" s="9">
        <v>0</v>
      </c>
      <c r="H209" s="9">
        <v>0</v>
      </c>
      <c r="I209" s="9">
        <v>0</v>
      </c>
      <c r="J209" s="64">
        <v>32</v>
      </c>
      <c r="L209" s="41">
        <v>0</v>
      </c>
      <c r="M209" s="64">
        <v>17</v>
      </c>
    </row>
    <row r="210" spans="1:15" x14ac:dyDescent="0.3">
      <c r="A210" s="64">
        <v>33</v>
      </c>
      <c r="B210" s="9">
        <v>0</v>
      </c>
      <c r="C210" s="9">
        <v>0</v>
      </c>
      <c r="D210" s="9">
        <v>0</v>
      </c>
      <c r="E210" s="9">
        <v>0</v>
      </c>
      <c r="F210" s="9">
        <v>0</v>
      </c>
      <c r="G210" s="9">
        <v>0</v>
      </c>
      <c r="H210" s="9">
        <v>0</v>
      </c>
      <c r="I210" s="9">
        <v>0</v>
      </c>
      <c r="J210" s="64">
        <v>33</v>
      </c>
      <c r="L210" s="41">
        <v>0</v>
      </c>
      <c r="M210" s="64">
        <v>21</v>
      </c>
    </row>
    <row r="211" spans="1:15" x14ac:dyDescent="0.3">
      <c r="A211" s="64">
        <v>34</v>
      </c>
      <c r="B211" s="9">
        <v>0</v>
      </c>
      <c r="C211" s="9">
        <v>0</v>
      </c>
      <c r="D211" s="9">
        <v>0</v>
      </c>
      <c r="E211" s="9">
        <v>0</v>
      </c>
      <c r="F211" s="9">
        <v>0</v>
      </c>
      <c r="G211" s="9">
        <v>0</v>
      </c>
      <c r="H211" s="9">
        <v>0</v>
      </c>
      <c r="I211" s="9">
        <v>0</v>
      </c>
      <c r="J211" s="64">
        <v>34</v>
      </c>
      <c r="L211" s="41">
        <v>0</v>
      </c>
      <c r="M211" s="64">
        <v>24</v>
      </c>
    </row>
    <row r="212" spans="1:15" x14ac:dyDescent="0.3">
      <c r="A212" s="64">
        <v>35</v>
      </c>
      <c r="B212" s="9">
        <v>0</v>
      </c>
      <c r="C212" s="9">
        <v>0</v>
      </c>
      <c r="D212" s="9">
        <v>0</v>
      </c>
      <c r="E212" s="9">
        <v>0</v>
      </c>
      <c r="F212" s="9">
        <v>0</v>
      </c>
      <c r="G212" s="9">
        <v>0</v>
      </c>
      <c r="H212" s="9">
        <v>0</v>
      </c>
      <c r="I212" s="9">
        <v>0</v>
      </c>
      <c r="J212" s="64">
        <v>35</v>
      </c>
      <c r="L212" s="41">
        <v>0</v>
      </c>
      <c r="M212" s="64">
        <v>25</v>
      </c>
    </row>
    <row r="213" spans="1:15" x14ac:dyDescent="0.3">
      <c r="A213" s="64">
        <v>36</v>
      </c>
      <c r="B213" s="9">
        <v>0</v>
      </c>
      <c r="C213" s="9">
        <v>0</v>
      </c>
      <c r="D213" s="9">
        <v>0</v>
      </c>
      <c r="E213" s="9">
        <v>0</v>
      </c>
      <c r="F213" s="9">
        <v>0</v>
      </c>
      <c r="G213" s="9">
        <v>0</v>
      </c>
      <c r="H213" s="9">
        <v>0</v>
      </c>
      <c r="I213" s="9">
        <v>0</v>
      </c>
      <c r="J213" s="64">
        <v>36</v>
      </c>
      <c r="L213" s="41">
        <v>0</v>
      </c>
      <c r="M213" s="64">
        <v>26</v>
      </c>
    </row>
    <row r="214" spans="1:15" x14ac:dyDescent="0.3">
      <c r="A214" s="64">
        <v>37</v>
      </c>
      <c r="B214" s="9">
        <v>0</v>
      </c>
      <c r="C214" s="9">
        <v>0</v>
      </c>
      <c r="D214" s="9">
        <v>0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  <c r="J214" s="64">
        <v>37</v>
      </c>
      <c r="L214" s="41">
        <v>0</v>
      </c>
      <c r="M214" s="64">
        <v>33</v>
      </c>
    </row>
    <row r="215" spans="1:15" x14ac:dyDescent="0.3">
      <c r="A215" s="64">
        <v>38</v>
      </c>
      <c r="B215" s="9">
        <v>0</v>
      </c>
      <c r="C215" s="9">
        <v>0</v>
      </c>
      <c r="D215" s="9">
        <v>0</v>
      </c>
      <c r="E215" s="9">
        <v>0</v>
      </c>
      <c r="F215" s="9">
        <v>0</v>
      </c>
      <c r="G215" s="9">
        <v>0</v>
      </c>
      <c r="H215" s="9">
        <v>0</v>
      </c>
      <c r="I215" s="9">
        <v>0</v>
      </c>
      <c r="J215" s="64">
        <v>38</v>
      </c>
      <c r="L215" s="41">
        <v>0</v>
      </c>
      <c r="M215" s="64">
        <v>38</v>
      </c>
    </row>
    <row r="216" spans="1:15" x14ac:dyDescent="0.3">
      <c r="A216" s="64">
        <v>39</v>
      </c>
      <c r="B216" s="9">
        <v>0</v>
      </c>
      <c r="C216" s="9">
        <v>0</v>
      </c>
      <c r="D216" s="9">
        <v>0</v>
      </c>
      <c r="E216" s="9">
        <v>0</v>
      </c>
      <c r="F216" s="9">
        <v>0</v>
      </c>
      <c r="G216" s="9">
        <v>0</v>
      </c>
      <c r="H216" s="9">
        <v>0</v>
      </c>
      <c r="I216" s="9">
        <v>0</v>
      </c>
      <c r="J216" s="64">
        <v>39</v>
      </c>
      <c r="L216" s="41">
        <v>0</v>
      </c>
      <c r="M216" s="64">
        <v>39</v>
      </c>
    </row>
    <row r="217" spans="1:15" x14ac:dyDescent="0.3">
      <c r="A217" s="64">
        <v>40</v>
      </c>
      <c r="B217" s="9">
        <v>0</v>
      </c>
      <c r="C217" s="9">
        <v>0</v>
      </c>
      <c r="D217" s="9">
        <v>0</v>
      </c>
      <c r="E217" s="9">
        <v>0</v>
      </c>
      <c r="F217" s="9">
        <v>0</v>
      </c>
      <c r="G217" s="9">
        <v>0</v>
      </c>
      <c r="H217" s="9">
        <v>0</v>
      </c>
      <c r="I217" s="9">
        <v>0</v>
      </c>
      <c r="J217" s="64">
        <v>40</v>
      </c>
      <c r="L217" s="41">
        <v>0</v>
      </c>
      <c r="M217" s="64">
        <v>40</v>
      </c>
    </row>
    <row r="218" spans="1:15" x14ac:dyDescent="0.3">
      <c r="A218" s="24" t="s">
        <v>89</v>
      </c>
      <c r="B218" s="9">
        <v>0</v>
      </c>
      <c r="C218" s="9">
        <v>0</v>
      </c>
      <c r="D218" s="9">
        <v>0</v>
      </c>
      <c r="E218" s="9">
        <v>0</v>
      </c>
      <c r="F218" s="9">
        <v>0</v>
      </c>
      <c r="G218" s="9">
        <v>0</v>
      </c>
      <c r="H218" s="9">
        <v>0</v>
      </c>
      <c r="I218" s="9">
        <v>0</v>
      </c>
    </row>
    <row r="220" spans="1:15" x14ac:dyDescent="0.3">
      <c r="A220" s="5" t="s">
        <v>93</v>
      </c>
      <c r="B220" s="10" t="s">
        <v>5</v>
      </c>
      <c r="C220" s="10" t="s">
        <v>6</v>
      </c>
      <c r="D220" s="10" t="s">
        <v>7</v>
      </c>
      <c r="E220" s="10" t="s">
        <v>8</v>
      </c>
      <c r="F220" s="10" t="s">
        <v>9</v>
      </c>
      <c r="G220" s="10" t="s">
        <v>10</v>
      </c>
      <c r="H220" s="10" t="s">
        <v>11</v>
      </c>
      <c r="I220" s="7" t="s">
        <v>13</v>
      </c>
      <c r="L220" s="69" t="s">
        <v>9</v>
      </c>
      <c r="M220" s="28"/>
      <c r="N220" s="69" t="s">
        <v>10</v>
      </c>
    </row>
    <row r="221" spans="1:15" x14ac:dyDescent="0.3">
      <c r="A221" s="64">
        <v>1</v>
      </c>
      <c r="B221" s="41">
        <v>1.4363908217591287E-6</v>
      </c>
      <c r="C221" s="41">
        <v>1.0733723959490717E-4</v>
      </c>
      <c r="D221" s="41">
        <v>6.3248456793981345E-5</v>
      </c>
      <c r="E221" s="41">
        <v>6.2533757719907251E-5</v>
      </c>
      <c r="F221" s="41">
        <v>1.4918016979166495E-5</v>
      </c>
      <c r="G221" s="41">
        <v>0</v>
      </c>
      <c r="H221" s="41">
        <v>1.3703944837962861E-5</v>
      </c>
      <c r="I221" s="41">
        <v>4.7199074074073962E-5</v>
      </c>
      <c r="L221" s="44">
        <v>3.4646557697916671E-4</v>
      </c>
      <c r="M221" s="64">
        <v>38</v>
      </c>
      <c r="N221" s="44">
        <v>7.4151549509259267E-4</v>
      </c>
      <c r="O221" s="64">
        <v>40</v>
      </c>
    </row>
    <row r="222" spans="1:15" x14ac:dyDescent="0.3">
      <c r="A222" s="64">
        <v>2</v>
      </c>
      <c r="B222" s="41">
        <v>6.314326656249998E-5</v>
      </c>
      <c r="C222" s="41">
        <v>5.711083815972221E-5</v>
      </c>
      <c r="D222" s="41">
        <v>5.9807256226851793E-5</v>
      </c>
      <c r="E222" s="41">
        <v>4.8728689004629607E-5</v>
      </c>
      <c r="F222" s="41">
        <v>0</v>
      </c>
      <c r="G222" s="41">
        <v>1.9250230949074E-5</v>
      </c>
      <c r="H222" s="41">
        <v>3.7778722604166638E-5</v>
      </c>
      <c r="I222" s="41">
        <v>8.9148190138888894E-5</v>
      </c>
      <c r="L222" s="44">
        <v>2.9489323506944423E-4</v>
      </c>
      <c r="M222" s="64">
        <v>36</v>
      </c>
      <c r="N222" s="44">
        <v>2.9599001638888904E-4</v>
      </c>
      <c r="O222" s="64">
        <v>18</v>
      </c>
    </row>
    <row r="223" spans="1:15" x14ac:dyDescent="0.3">
      <c r="A223" s="64">
        <v>3</v>
      </c>
      <c r="B223" s="41">
        <v>5.0037133483796237E-5</v>
      </c>
      <c r="C223" s="41">
        <v>5.4805410879629638E-5</v>
      </c>
      <c r="D223" s="41">
        <v>2.6792534722222186E-5</v>
      </c>
      <c r="E223" s="41">
        <v>4.1587818287037027E-5</v>
      </c>
      <c r="F223" s="41">
        <v>4.7677951388888851E-5</v>
      </c>
      <c r="G223" s="41">
        <v>4.1514756944444417E-5</v>
      </c>
      <c r="H223" s="41">
        <v>0</v>
      </c>
      <c r="I223" s="41">
        <v>1.2452256944444436E-5</v>
      </c>
      <c r="L223" s="44">
        <v>2.4870506844907377E-4</v>
      </c>
      <c r="M223" s="64">
        <v>18</v>
      </c>
      <c r="N223" s="44">
        <v>2.9173122953703688E-4</v>
      </c>
      <c r="O223" s="64">
        <v>24</v>
      </c>
    </row>
    <row r="224" spans="1:15" x14ac:dyDescent="0.3">
      <c r="A224" s="64">
        <v>4</v>
      </c>
      <c r="B224" s="41">
        <v>1.1864631559027779E-4</v>
      </c>
      <c r="C224" s="41">
        <v>1.6078317905092595E-5</v>
      </c>
      <c r="D224" s="41">
        <v>6.5448977627314837E-5</v>
      </c>
      <c r="E224" s="41">
        <v>1.0382908950231482E-4</v>
      </c>
      <c r="F224" s="41">
        <v>5.8786651238425941E-5</v>
      </c>
      <c r="G224" s="41">
        <v>0</v>
      </c>
      <c r="H224" s="41">
        <v>6.7133005405092561E-5</v>
      </c>
      <c r="I224" s="41">
        <v>5.8840663587962953E-5</v>
      </c>
      <c r="L224" s="44">
        <v>2.0559196565972219E-4</v>
      </c>
      <c r="M224" s="64">
        <v>19</v>
      </c>
      <c r="N224" s="44">
        <v>2.8225203660879616E-4</v>
      </c>
      <c r="O224" s="64">
        <v>29</v>
      </c>
    </row>
    <row r="225" spans="1:15" x14ac:dyDescent="0.3">
      <c r="A225" s="64">
        <v>5</v>
      </c>
      <c r="B225" s="41">
        <v>2.0026114004629615E-4</v>
      </c>
      <c r="C225" s="41">
        <v>0</v>
      </c>
      <c r="D225" s="41">
        <v>1.9265600886574064E-4</v>
      </c>
      <c r="E225" s="41">
        <v>2.6994719328703697E-4</v>
      </c>
      <c r="F225" s="41">
        <v>1.6089168587962764E-5</v>
      </c>
      <c r="G225" s="41">
        <v>1.7888864776620351E-4</v>
      </c>
      <c r="H225" s="41">
        <v>1.5251422645833328E-4</v>
      </c>
      <c r="I225" s="41">
        <v>2.0740354937499991E-4</v>
      </c>
      <c r="L225" s="44">
        <v>2.0430602797453699E-4</v>
      </c>
      <c r="M225" s="64">
        <v>37</v>
      </c>
      <c r="N225" s="44">
        <v>2.7954144620370366E-4</v>
      </c>
      <c r="O225" s="64">
        <v>32</v>
      </c>
    </row>
    <row r="226" spans="1:15" x14ac:dyDescent="0.3">
      <c r="A226" s="64">
        <v>6</v>
      </c>
      <c r="B226" s="41">
        <v>0</v>
      </c>
      <c r="C226" s="41">
        <v>3.036677758449075E-4</v>
      </c>
      <c r="D226" s="41">
        <v>1.4534143518518759E-5</v>
      </c>
      <c r="E226" s="41">
        <v>7.6108217592592677E-5</v>
      </c>
      <c r="F226" s="41">
        <v>3.8295717592592591E-5</v>
      </c>
      <c r="G226" s="41">
        <v>7.0731095682870465E-5</v>
      </c>
      <c r="H226" s="41">
        <v>1.5950327931712972E-4</v>
      </c>
      <c r="I226" s="41">
        <v>2.43004195601852E-4</v>
      </c>
      <c r="L226" s="44">
        <v>1.4930135634259271E-4</v>
      </c>
      <c r="M226" s="64">
        <v>20</v>
      </c>
      <c r="N226" s="44">
        <v>2.4060767825231477E-4</v>
      </c>
      <c r="O226" s="64">
        <v>36</v>
      </c>
    </row>
    <row r="227" spans="1:15" x14ac:dyDescent="0.3">
      <c r="A227" s="64">
        <v>7</v>
      </c>
      <c r="B227" s="41">
        <v>0</v>
      </c>
      <c r="C227" s="41">
        <v>1.3404972030092594E-4</v>
      </c>
      <c r="D227" s="41">
        <v>1.2137345682870359E-5</v>
      </c>
      <c r="E227" s="41">
        <v>3.6408179016203751E-5</v>
      </c>
      <c r="F227" s="41">
        <v>6.125771605324079E-5</v>
      </c>
      <c r="G227" s="41">
        <v>5.0540123495370248E-6</v>
      </c>
      <c r="H227" s="41">
        <v>1.1174768518518519E-4</v>
      </c>
      <c r="I227" s="41">
        <v>8.4918981493055574E-5</v>
      </c>
      <c r="L227" s="44">
        <v>1.3672813261574079E-4</v>
      </c>
      <c r="M227" s="64">
        <v>39</v>
      </c>
      <c r="N227" s="44">
        <v>2.0177994037037079E-4</v>
      </c>
      <c r="O227" s="64">
        <v>38</v>
      </c>
    </row>
    <row r="228" spans="1:15" x14ac:dyDescent="0.3">
      <c r="A228" s="64">
        <v>8</v>
      </c>
      <c r="B228" s="41">
        <v>4.5111069131944468E-5</v>
      </c>
      <c r="C228" s="41">
        <v>4.9458301840277802E-5</v>
      </c>
      <c r="D228" s="41">
        <v>0</v>
      </c>
      <c r="E228" s="41">
        <v>6.1924708159722254E-5</v>
      </c>
      <c r="F228" s="41">
        <v>4.9315528692129651E-5</v>
      </c>
      <c r="G228" s="41">
        <v>2.7668598310185203E-5</v>
      </c>
      <c r="H228" s="41">
        <v>3.050516503472225E-5</v>
      </c>
      <c r="I228" s="41">
        <v>2.2498320324074097E-5</v>
      </c>
      <c r="L228" s="44">
        <v>1.1255039053240741E-4</v>
      </c>
      <c r="M228" s="64">
        <v>28</v>
      </c>
      <c r="N228" s="44">
        <v>1.9224799487268509E-4</v>
      </c>
      <c r="O228" s="64">
        <v>23</v>
      </c>
    </row>
    <row r="229" spans="1:15" x14ac:dyDescent="0.3">
      <c r="A229" s="64">
        <v>9</v>
      </c>
      <c r="B229" s="41">
        <v>6.1062557731481461E-5</v>
      </c>
      <c r="C229" s="41">
        <v>3.9687788692129619E-5</v>
      </c>
      <c r="D229" s="41">
        <v>0</v>
      </c>
      <c r="E229" s="41">
        <v>2.6158457210648115E-5</v>
      </c>
      <c r="F229" s="41">
        <v>4.1110533715277774E-5</v>
      </c>
      <c r="G229" s="41">
        <v>4.9349122372685191E-5</v>
      </c>
      <c r="H229" s="41">
        <v>6.4754451168981471E-5</v>
      </c>
      <c r="I229" s="41">
        <v>2.8396636435185183E-5</v>
      </c>
      <c r="L229" s="44">
        <v>9.8852565717592639E-5</v>
      </c>
      <c r="M229" s="64">
        <v>13</v>
      </c>
      <c r="N229" s="44">
        <v>1.7888864776620351E-4</v>
      </c>
      <c r="O229" s="64">
        <v>5</v>
      </c>
    </row>
    <row r="230" spans="1:15" x14ac:dyDescent="0.3">
      <c r="A230" s="64">
        <v>10</v>
      </c>
      <c r="B230" s="41">
        <v>4.7844328703703726E-5</v>
      </c>
      <c r="C230" s="41">
        <v>7.6142939814814842E-5</v>
      </c>
      <c r="D230" s="41">
        <v>2.7241994594907415E-5</v>
      </c>
      <c r="E230" s="41">
        <v>1.3937114236111075E-6</v>
      </c>
      <c r="F230" s="41">
        <v>2.1537181712962976E-5</v>
      </c>
      <c r="G230" s="41">
        <v>0</v>
      </c>
      <c r="H230" s="41">
        <v>1.5312982256944447E-5</v>
      </c>
      <c r="I230" s="41">
        <v>5.4024884259259277E-5</v>
      </c>
      <c r="L230" s="44">
        <v>8.5597757615740733E-5</v>
      </c>
      <c r="M230" s="64">
        <v>27</v>
      </c>
      <c r="N230" s="44">
        <v>1.5839028512731499E-4</v>
      </c>
      <c r="O230" s="64">
        <v>33</v>
      </c>
    </row>
    <row r="231" spans="1:15" x14ac:dyDescent="0.3">
      <c r="A231" s="64">
        <v>11</v>
      </c>
      <c r="B231" s="41">
        <v>0</v>
      </c>
      <c r="C231" s="41">
        <v>5.5097656249999917E-5</v>
      </c>
      <c r="D231" s="41">
        <v>2.434645061689815E-4</v>
      </c>
      <c r="E231" s="41">
        <v>6.587577160879635E-5</v>
      </c>
      <c r="F231" s="41">
        <v>4.7048611111111097E-5</v>
      </c>
      <c r="G231" s="41">
        <v>1.3963782793981487E-4</v>
      </c>
      <c r="H231" s="41">
        <v>1.5856602043981484E-4</v>
      </c>
      <c r="I231" s="41">
        <v>2.452117090972223E-4</v>
      </c>
      <c r="L231" s="44">
        <v>8.1713445219907567E-5</v>
      </c>
      <c r="M231" s="64">
        <v>16</v>
      </c>
      <c r="N231" s="44">
        <v>1.4367703871527777E-4</v>
      </c>
      <c r="O231" s="64">
        <v>34</v>
      </c>
    </row>
    <row r="232" spans="1:15" x14ac:dyDescent="0.3">
      <c r="A232" s="64">
        <v>12</v>
      </c>
      <c r="B232" s="41">
        <v>7.9815297106481514E-6</v>
      </c>
      <c r="C232" s="41">
        <v>4.2375819837962953E-5</v>
      </c>
      <c r="D232" s="41">
        <v>8.1245177546296213E-6</v>
      </c>
      <c r="E232" s="41">
        <v>4.2835889282407416E-5</v>
      </c>
      <c r="F232" s="41">
        <v>2.9313753935185328E-6</v>
      </c>
      <c r="G232" s="41">
        <v>0</v>
      </c>
      <c r="H232" s="41">
        <v>9.5276331018518464E-6</v>
      </c>
      <c r="I232" s="41">
        <v>1.4127363043981496E-5</v>
      </c>
      <c r="L232" s="44">
        <v>7.8600035682870409E-5</v>
      </c>
      <c r="M232" s="64">
        <v>22</v>
      </c>
      <c r="N232" s="44">
        <v>1.3963782793981487E-4</v>
      </c>
      <c r="O232" s="64">
        <v>11</v>
      </c>
    </row>
    <row r="233" spans="1:15" x14ac:dyDescent="0.3">
      <c r="A233" s="64">
        <v>13</v>
      </c>
      <c r="B233" s="41">
        <v>0</v>
      </c>
      <c r="C233" s="41">
        <v>1.8379078482638891E-4</v>
      </c>
      <c r="D233" s="41">
        <v>5.5178413958333397E-5</v>
      </c>
      <c r="E233" s="41">
        <v>2.6027231886574151E-5</v>
      </c>
      <c r="F233" s="41">
        <v>9.8852565717592639E-5</v>
      </c>
      <c r="G233" s="41">
        <v>1.1640736539351906E-5</v>
      </c>
      <c r="H233" s="41">
        <v>9.5385592500000095E-5</v>
      </c>
      <c r="I233" s="41">
        <v>6.5097999074074085E-5</v>
      </c>
      <c r="L233" s="44">
        <v>6.2955089444444482E-5</v>
      </c>
      <c r="M233" s="64">
        <v>17</v>
      </c>
      <c r="N233" s="44">
        <v>9.2176890428240601E-5</v>
      </c>
      <c r="O233" s="64">
        <v>19</v>
      </c>
    </row>
    <row r="234" spans="1:15" x14ac:dyDescent="0.3">
      <c r="A234" s="64">
        <v>14</v>
      </c>
      <c r="B234" s="41">
        <v>5.2045958726851835E-5</v>
      </c>
      <c r="C234" s="41">
        <v>3.423996875000202E-7</v>
      </c>
      <c r="D234" s="41">
        <v>6.6380449456018517E-5</v>
      </c>
      <c r="E234" s="41">
        <v>5.5514564050925918E-5</v>
      </c>
      <c r="F234" s="41">
        <v>1.1123167476852084E-6</v>
      </c>
      <c r="G234" s="41">
        <v>0</v>
      </c>
      <c r="H234" s="41">
        <v>1.6206597222222252E-5</v>
      </c>
      <c r="I234" s="41">
        <v>6.6460503472222203E-5</v>
      </c>
      <c r="L234" s="44">
        <v>6.125771605324079E-5</v>
      </c>
      <c r="M234" s="64">
        <v>7</v>
      </c>
      <c r="N234" s="44">
        <v>7.8050726469907532E-5</v>
      </c>
      <c r="O234" s="64">
        <v>37</v>
      </c>
    </row>
    <row r="235" spans="1:15" x14ac:dyDescent="0.3">
      <c r="A235" s="64">
        <v>15</v>
      </c>
      <c r="B235" s="41">
        <v>1.5342881944444453E-4</v>
      </c>
      <c r="C235" s="41">
        <v>3.7203534915509259E-4</v>
      </c>
      <c r="D235" s="41">
        <v>2.2286482446759264E-4</v>
      </c>
      <c r="E235" s="41">
        <v>1.7330271026620367E-4</v>
      </c>
      <c r="F235" s="41">
        <v>4.5982831793981425E-5</v>
      </c>
      <c r="G235" s="41">
        <v>0</v>
      </c>
      <c r="H235" s="41">
        <v>3.2458550347222231E-4</v>
      </c>
      <c r="I235" s="41">
        <v>2.2816116898148153E-4</v>
      </c>
      <c r="L235" s="44">
        <v>5.8786651238425941E-5</v>
      </c>
      <c r="M235" s="64">
        <v>4</v>
      </c>
      <c r="N235" s="44">
        <v>7.0731095682870465E-5</v>
      </c>
      <c r="O235" s="64">
        <v>6</v>
      </c>
    </row>
    <row r="236" spans="1:15" x14ac:dyDescent="0.3">
      <c r="A236" s="64">
        <v>16</v>
      </c>
      <c r="B236" s="41">
        <v>8.6613377696759318E-5</v>
      </c>
      <c r="C236" s="41">
        <v>3.2120683834490759E-4</v>
      </c>
      <c r="D236" s="41">
        <v>2.3837167245370386E-4</v>
      </c>
      <c r="E236" s="41">
        <v>2.9202064042824086E-4</v>
      </c>
      <c r="F236" s="41">
        <v>8.1713445219907567E-5</v>
      </c>
      <c r="G236" s="41">
        <v>0</v>
      </c>
      <c r="H236" s="41">
        <v>1.0940755208333354E-4</v>
      </c>
      <c r="I236" s="41">
        <v>1.6801576967592617E-4</v>
      </c>
      <c r="L236" s="44">
        <v>4.9315528692129651E-5</v>
      </c>
      <c r="M236" s="64">
        <v>8</v>
      </c>
      <c r="N236" s="44">
        <v>5.1152683298611107E-5</v>
      </c>
      <c r="O236" s="64">
        <v>28</v>
      </c>
    </row>
    <row r="237" spans="1:15" x14ac:dyDescent="0.3">
      <c r="A237" s="64">
        <v>17</v>
      </c>
      <c r="B237" s="41">
        <v>5.7466721250000095E-5</v>
      </c>
      <c r="C237" s="41">
        <v>6.8371021250000145E-5</v>
      </c>
      <c r="D237" s="41">
        <v>5.2974615775463021E-5</v>
      </c>
      <c r="E237" s="41">
        <v>0</v>
      </c>
      <c r="F237" s="41">
        <v>6.2955089444444482E-5</v>
      </c>
      <c r="G237" s="41">
        <v>2.9495779803240794E-5</v>
      </c>
      <c r="H237" s="41">
        <v>4.340881414351854E-5</v>
      </c>
      <c r="I237" s="41">
        <v>1.1360937893518534E-4</v>
      </c>
      <c r="L237" s="44">
        <v>4.7677951388888851E-5</v>
      </c>
      <c r="M237" s="64">
        <v>3</v>
      </c>
      <c r="N237" s="44">
        <v>4.9349122372685191E-5</v>
      </c>
      <c r="O237" s="64">
        <v>9</v>
      </c>
    </row>
    <row r="238" spans="1:15" x14ac:dyDescent="0.3">
      <c r="A238" s="64">
        <v>18</v>
      </c>
      <c r="B238" s="41">
        <v>4.1360124298611104E-4</v>
      </c>
      <c r="C238" s="41">
        <v>0</v>
      </c>
      <c r="D238" s="41">
        <v>3.285291740277778E-4</v>
      </c>
      <c r="E238" s="41">
        <v>5.6325717016203697E-4</v>
      </c>
      <c r="F238" s="41">
        <v>2.4870506844907377E-4</v>
      </c>
      <c r="G238" s="41">
        <v>2.9599001638888904E-4</v>
      </c>
      <c r="H238" s="41">
        <v>2.3710842363425938E-4</v>
      </c>
      <c r="I238" s="41">
        <v>5.1430303604166664E-4</v>
      </c>
      <c r="L238" s="44">
        <v>4.7048611111111097E-5</v>
      </c>
      <c r="M238" s="64">
        <v>11</v>
      </c>
      <c r="N238" s="44">
        <v>4.1514756944444417E-5</v>
      </c>
      <c r="O238" s="64">
        <v>3</v>
      </c>
    </row>
    <row r="239" spans="1:15" x14ac:dyDescent="0.3">
      <c r="A239" s="64">
        <v>19</v>
      </c>
      <c r="B239" s="41">
        <v>6.1190682870370413E-5</v>
      </c>
      <c r="C239" s="41">
        <v>2.0146026233796286E-4</v>
      </c>
      <c r="D239" s="41">
        <v>0</v>
      </c>
      <c r="E239" s="41">
        <v>1.4326437114583319E-4</v>
      </c>
      <c r="F239" s="41">
        <v>2.0559196565972219E-4</v>
      </c>
      <c r="G239" s="41">
        <v>9.2176890428240601E-5</v>
      </c>
      <c r="H239" s="41">
        <v>1.2432195215277767E-4</v>
      </c>
      <c r="I239" s="41">
        <v>1.4924985532407411E-4</v>
      </c>
      <c r="L239" s="44">
        <v>4.5982831793981425E-5</v>
      </c>
      <c r="M239" s="64">
        <v>15</v>
      </c>
      <c r="N239" s="44">
        <v>4.0134742175926014E-5</v>
      </c>
      <c r="O239" s="64">
        <v>39</v>
      </c>
    </row>
    <row r="240" spans="1:15" x14ac:dyDescent="0.3">
      <c r="A240" s="64">
        <v>20</v>
      </c>
      <c r="B240" s="41">
        <v>2.2871997564814783E-4</v>
      </c>
      <c r="C240" s="41">
        <v>1.3041328105324076E-3</v>
      </c>
      <c r="D240" s="41">
        <v>1.6584304400694438E-3</v>
      </c>
      <c r="E240" s="41">
        <v>1.4332330771875002E-3</v>
      </c>
      <c r="F240" s="41">
        <v>1.4930135634259271E-4</v>
      </c>
      <c r="G240" s="41">
        <v>3.6026601990740877E-5</v>
      </c>
      <c r="H240" s="41">
        <v>0</v>
      </c>
      <c r="I240" s="41">
        <v>1.4849954333564811E-3</v>
      </c>
      <c r="L240" s="44">
        <v>4.4659391539351892E-5</v>
      </c>
      <c r="M240" s="64">
        <v>26</v>
      </c>
      <c r="N240" s="44">
        <v>3.6026601990740877E-5</v>
      </c>
      <c r="O240" s="64">
        <v>20</v>
      </c>
    </row>
    <row r="241" spans="1:15" x14ac:dyDescent="0.3">
      <c r="A241" s="64">
        <v>21</v>
      </c>
      <c r="B241" s="41">
        <v>3.7306048969907365E-5</v>
      </c>
      <c r="C241" s="41">
        <v>1.2842524355324077E-4</v>
      </c>
      <c r="D241" s="41">
        <v>2.5548521886574016E-5</v>
      </c>
      <c r="E241" s="41">
        <v>6.4684376851851882E-5</v>
      </c>
      <c r="F241" s="41">
        <v>3.2011106921296282E-5</v>
      </c>
      <c r="G241" s="41">
        <v>0</v>
      </c>
      <c r="H241" s="41">
        <v>6.8507495601851916E-5</v>
      </c>
      <c r="I241" s="41">
        <v>1.374971130439815E-4</v>
      </c>
      <c r="L241" s="44">
        <v>4.1739627951388914E-5</v>
      </c>
      <c r="M241" s="64">
        <v>35</v>
      </c>
      <c r="N241" s="44">
        <v>2.9495779803240794E-5</v>
      </c>
      <c r="O241" s="64">
        <v>17</v>
      </c>
    </row>
    <row r="242" spans="1:15" x14ac:dyDescent="0.3">
      <c r="A242" s="64">
        <v>22</v>
      </c>
      <c r="B242" s="41">
        <v>1.0836220290509263E-4</v>
      </c>
      <c r="C242" s="41">
        <v>1.5995107918981484E-4</v>
      </c>
      <c r="D242" s="41">
        <v>1.0614948138888892E-4</v>
      </c>
      <c r="E242" s="41">
        <v>9.7324840428240759E-5</v>
      </c>
      <c r="F242" s="41">
        <v>7.8600035682870409E-5</v>
      </c>
      <c r="G242" s="41">
        <v>0</v>
      </c>
      <c r="H242" s="41">
        <v>4.0399554872685224E-5</v>
      </c>
      <c r="I242" s="41">
        <v>1.533189510416667E-4</v>
      </c>
      <c r="L242" s="44">
        <v>4.1110533715277774E-5</v>
      </c>
      <c r="M242" s="64">
        <v>9</v>
      </c>
      <c r="N242" s="44">
        <v>2.8397948692129675E-5</v>
      </c>
      <c r="O242" s="64">
        <v>26</v>
      </c>
    </row>
    <row r="243" spans="1:15" x14ac:dyDescent="0.3">
      <c r="A243" s="64">
        <v>23</v>
      </c>
      <c r="B243" s="41">
        <v>2.3423458890046284E-4</v>
      </c>
      <c r="C243" s="41">
        <v>1.6435867556712945E-4</v>
      </c>
      <c r="D243" s="41">
        <v>2.3816819937499988E-4</v>
      </c>
      <c r="E243" s="41">
        <v>1.8844875913194429E-4</v>
      </c>
      <c r="F243" s="41">
        <v>0</v>
      </c>
      <c r="G243" s="41">
        <v>1.9224799487268509E-4</v>
      </c>
      <c r="H243" s="41">
        <v>2.8402069160879623E-4</v>
      </c>
      <c r="I243" s="41">
        <v>2.7948606910879617E-4</v>
      </c>
      <c r="L243" s="44">
        <v>3.8295717592592591E-5</v>
      </c>
      <c r="M243" s="64">
        <v>6</v>
      </c>
      <c r="N243" s="44">
        <v>2.7668598310185203E-5</v>
      </c>
      <c r="O243" s="64">
        <v>8</v>
      </c>
    </row>
    <row r="244" spans="1:15" x14ac:dyDescent="0.3">
      <c r="A244" s="64">
        <v>24</v>
      </c>
      <c r="B244" s="41">
        <v>2.1432980600694421E-4</v>
      </c>
      <c r="C244" s="41">
        <v>4.8712627026620367E-4</v>
      </c>
      <c r="D244" s="41">
        <v>3.3083270346064789E-4</v>
      </c>
      <c r="E244" s="41">
        <v>4.2176240866898104E-4</v>
      </c>
      <c r="F244" s="41">
        <v>0</v>
      </c>
      <c r="G244" s="41">
        <v>2.9173122953703688E-4</v>
      </c>
      <c r="H244" s="41">
        <v>2.2636684304398139E-4</v>
      </c>
      <c r="I244" s="41">
        <v>5.2296417024305533E-4</v>
      </c>
      <c r="L244" s="44">
        <v>3.5205131446759685E-5</v>
      </c>
      <c r="M244" s="64">
        <v>33</v>
      </c>
      <c r="N244" s="44">
        <v>2.0009251400463006E-5</v>
      </c>
      <c r="O244" s="64">
        <v>25</v>
      </c>
    </row>
    <row r="245" spans="1:15" x14ac:dyDescent="0.3">
      <c r="A245" s="64">
        <v>25</v>
      </c>
      <c r="B245" s="41">
        <v>2.4623383310185199E-5</v>
      </c>
      <c r="C245" s="41">
        <v>3.8448496689814856E-5</v>
      </c>
      <c r="D245" s="41">
        <v>5.4357205856481487E-5</v>
      </c>
      <c r="E245" s="41">
        <v>4.0349164351852077E-6</v>
      </c>
      <c r="F245" s="41">
        <v>0</v>
      </c>
      <c r="G245" s="41">
        <v>2.0009251400463006E-5</v>
      </c>
      <c r="H245" s="41">
        <v>3.1527147905092604E-5</v>
      </c>
      <c r="I245" s="41">
        <v>5.6968065011574101E-5</v>
      </c>
      <c r="L245" s="44">
        <v>3.2011106921296282E-5</v>
      </c>
      <c r="M245" s="64">
        <v>21</v>
      </c>
      <c r="N245" s="44">
        <v>1.9849930706018607E-5</v>
      </c>
      <c r="O245" s="64">
        <v>27</v>
      </c>
    </row>
    <row r="246" spans="1:15" x14ac:dyDescent="0.3">
      <c r="A246" s="64">
        <v>26</v>
      </c>
      <c r="B246" s="41">
        <v>0</v>
      </c>
      <c r="C246" s="41">
        <v>8.7093463935185246E-5</v>
      </c>
      <c r="D246" s="41">
        <v>9.8487234409722286E-5</v>
      </c>
      <c r="E246" s="41">
        <v>1.2711272781250007E-4</v>
      </c>
      <c r="F246" s="41">
        <v>4.4659391539351892E-5</v>
      </c>
      <c r="G246" s="41">
        <v>2.8397948692129675E-5</v>
      </c>
      <c r="H246" s="41">
        <v>1.1473293020833363E-5</v>
      </c>
      <c r="I246" s="41">
        <v>1.9128926262731487E-4</v>
      </c>
      <c r="L246" s="44">
        <v>2.1537181712962976E-5</v>
      </c>
      <c r="M246" s="64">
        <v>10</v>
      </c>
      <c r="N246" s="44">
        <v>1.9250230949074E-5</v>
      </c>
      <c r="O246" s="64">
        <v>2</v>
      </c>
    </row>
    <row r="247" spans="1:15" x14ac:dyDescent="0.3">
      <c r="A247" s="64">
        <v>27</v>
      </c>
      <c r="B247" s="41">
        <v>3.1590923402777867E-5</v>
      </c>
      <c r="C247" s="41">
        <v>5.7506088842592654E-5</v>
      </c>
      <c r="D247" s="41">
        <v>5.3417894930555545E-5</v>
      </c>
      <c r="E247" s="41">
        <v>8.841464053240748E-5</v>
      </c>
      <c r="F247" s="41">
        <v>8.5597757615740733E-5</v>
      </c>
      <c r="G247" s="41">
        <v>1.9849930706018607E-5</v>
      </c>
      <c r="H247" s="41">
        <v>4.8208249351851988E-5</v>
      </c>
      <c r="I247" s="41">
        <v>0</v>
      </c>
      <c r="L247" s="44">
        <v>1.8772570752314838E-5</v>
      </c>
      <c r="M247" s="64">
        <v>30</v>
      </c>
      <c r="N247" s="44">
        <v>1.1640736539351906E-5</v>
      </c>
      <c r="O247" s="64">
        <v>13</v>
      </c>
    </row>
    <row r="248" spans="1:15" x14ac:dyDescent="0.3">
      <c r="A248" s="64">
        <v>28</v>
      </c>
      <c r="B248" s="41">
        <v>3.554343033564816E-5</v>
      </c>
      <c r="C248" s="41">
        <v>8.1884606481464825E-8</v>
      </c>
      <c r="D248" s="41">
        <v>0</v>
      </c>
      <c r="E248" s="41">
        <v>5.3175390532407335E-5</v>
      </c>
      <c r="F248" s="41">
        <v>1.1255039053240741E-4</v>
      </c>
      <c r="G248" s="41">
        <v>5.1152683298611107E-5</v>
      </c>
      <c r="H248" s="41">
        <v>8.6991633067129664E-5</v>
      </c>
      <c r="I248" s="41">
        <v>4.467093936342593E-5</v>
      </c>
      <c r="L248" s="44">
        <v>1.7602565717592697E-5</v>
      </c>
      <c r="M248" s="64">
        <v>34</v>
      </c>
      <c r="N248" s="44">
        <v>5.0540123495370248E-6</v>
      </c>
      <c r="O248" s="64">
        <v>7</v>
      </c>
    </row>
    <row r="249" spans="1:15" x14ac:dyDescent="0.3">
      <c r="A249" s="64">
        <v>29</v>
      </c>
      <c r="B249" s="41">
        <v>3.5791446207175909E-4</v>
      </c>
      <c r="C249" s="41">
        <v>3.7719067565972209E-4</v>
      </c>
      <c r="D249" s="41">
        <v>4.7976321701388865E-4</v>
      </c>
      <c r="E249" s="41">
        <v>3.55093904849537E-4</v>
      </c>
      <c r="F249" s="41">
        <v>0</v>
      </c>
      <c r="G249" s="41">
        <v>2.8225203660879616E-4</v>
      </c>
      <c r="H249" s="41">
        <v>5.9943993032407299E-5</v>
      </c>
      <c r="I249" s="41">
        <v>4.1105704627314801E-4</v>
      </c>
      <c r="L249" s="44">
        <v>1.673595363425916E-5</v>
      </c>
      <c r="M249" s="64">
        <v>31</v>
      </c>
      <c r="N249" s="44">
        <v>0</v>
      </c>
      <c r="O249" s="64">
        <v>1</v>
      </c>
    </row>
    <row r="250" spans="1:15" x14ac:dyDescent="0.3">
      <c r="A250" s="64">
        <v>30</v>
      </c>
      <c r="B250" s="41">
        <v>3.2206632650462952E-5</v>
      </c>
      <c r="C250" s="41">
        <v>5.1170792395833397E-5</v>
      </c>
      <c r="D250" s="41">
        <v>1.3944528425925955E-5</v>
      </c>
      <c r="E250" s="41">
        <v>1.055209121527778E-5</v>
      </c>
      <c r="F250" s="41">
        <v>1.8772570752314838E-5</v>
      </c>
      <c r="G250" s="41">
        <v>0</v>
      </c>
      <c r="H250" s="41">
        <v>7.0457503993055575E-5</v>
      </c>
      <c r="I250" s="41">
        <v>5.8668745277777807E-5</v>
      </c>
      <c r="L250" s="44">
        <v>1.6089168587962764E-5</v>
      </c>
      <c r="M250" s="64">
        <v>5</v>
      </c>
      <c r="N250" s="44">
        <v>0</v>
      </c>
      <c r="O250" s="64">
        <v>4</v>
      </c>
    </row>
    <row r="251" spans="1:15" x14ac:dyDescent="0.3">
      <c r="A251" s="64">
        <v>31</v>
      </c>
      <c r="B251" s="41">
        <v>3.1187615478009282E-4</v>
      </c>
      <c r="C251" s="41">
        <v>2.616347001736111E-4</v>
      </c>
      <c r="D251" s="41">
        <v>5.5101725874999994E-4</v>
      </c>
      <c r="E251" s="41">
        <v>2.4941499747685165E-4</v>
      </c>
      <c r="F251" s="41">
        <v>1.673595363425916E-5</v>
      </c>
      <c r="G251" s="41">
        <v>0</v>
      </c>
      <c r="H251" s="41">
        <v>4.9118349498842575E-4</v>
      </c>
      <c r="I251" s="41">
        <v>3.6606959141203686E-4</v>
      </c>
      <c r="L251" s="44">
        <v>1.4918016979166495E-5</v>
      </c>
      <c r="M251" s="64">
        <v>1</v>
      </c>
      <c r="N251" s="44">
        <v>0</v>
      </c>
      <c r="O251" s="64">
        <v>10</v>
      </c>
    </row>
    <row r="252" spans="1:15" x14ac:dyDescent="0.3">
      <c r="A252" s="64">
        <v>32</v>
      </c>
      <c r="B252" s="41">
        <v>4.6540690349537077E-4</v>
      </c>
      <c r="C252" s="41">
        <v>7.1952422939815242E-5</v>
      </c>
      <c r="D252" s="41">
        <v>2.2404362979166689E-4</v>
      </c>
      <c r="E252" s="41">
        <v>3.3954344083333369E-4</v>
      </c>
      <c r="F252" s="41">
        <v>0</v>
      </c>
      <c r="G252" s="41">
        <v>2.7954144620370366E-4</v>
      </c>
      <c r="H252" s="41">
        <v>1.8666855630787051E-4</v>
      </c>
      <c r="I252" s="41">
        <v>3.9366312881944452E-4</v>
      </c>
      <c r="L252" s="44">
        <v>2.9313753935185328E-6</v>
      </c>
      <c r="M252" s="64">
        <v>12</v>
      </c>
      <c r="N252" s="44">
        <v>0</v>
      </c>
      <c r="O252" s="64">
        <v>12</v>
      </c>
    </row>
    <row r="253" spans="1:15" x14ac:dyDescent="0.3">
      <c r="A253" s="64">
        <v>33</v>
      </c>
      <c r="B253" s="41">
        <v>3.6876548458333359E-4</v>
      </c>
      <c r="C253" s="41">
        <v>3.0958522298611115E-4</v>
      </c>
      <c r="D253" s="41">
        <v>7.2684109137731499E-4</v>
      </c>
      <c r="E253" s="41">
        <v>5.9331748131944426E-4</v>
      </c>
      <c r="F253" s="41">
        <v>3.5205131446759685E-5</v>
      </c>
      <c r="G253" s="41">
        <v>1.5839028512731499E-4</v>
      </c>
      <c r="H253" s="41">
        <v>0</v>
      </c>
      <c r="I253" s="41">
        <v>7.6860197783564844E-4</v>
      </c>
      <c r="L253" s="44">
        <v>1.1123167476852084E-6</v>
      </c>
      <c r="M253" s="64">
        <v>14</v>
      </c>
      <c r="N253" s="44">
        <v>0</v>
      </c>
      <c r="O253" s="64">
        <v>14</v>
      </c>
    </row>
    <row r="254" spans="1:15" x14ac:dyDescent="0.3">
      <c r="A254" s="64">
        <v>34</v>
      </c>
      <c r="B254" s="41">
        <v>1.4394998740740734E-4</v>
      </c>
      <c r="C254" s="41">
        <v>7.7318226666666604E-5</v>
      </c>
      <c r="D254" s="41">
        <v>0</v>
      </c>
      <c r="E254" s="41">
        <v>2.291341227893518E-4</v>
      </c>
      <c r="F254" s="41">
        <v>1.7602565717592697E-5</v>
      </c>
      <c r="G254" s="41">
        <v>1.4367703871527777E-4</v>
      </c>
      <c r="H254" s="41">
        <v>7.5736699004629537E-5</v>
      </c>
      <c r="I254" s="41">
        <v>2.1432350717592592E-4</v>
      </c>
      <c r="L254" s="44">
        <v>0</v>
      </c>
      <c r="M254" s="64">
        <v>2</v>
      </c>
      <c r="N254" s="44">
        <v>0</v>
      </c>
      <c r="O254" s="64">
        <v>15</v>
      </c>
    </row>
    <row r="255" spans="1:15" x14ac:dyDescent="0.3">
      <c r="A255" s="64">
        <v>35</v>
      </c>
      <c r="B255" s="41">
        <v>8.2011631817129592E-5</v>
      </c>
      <c r="C255" s="41">
        <v>3.7370874270833303E-5</v>
      </c>
      <c r="D255" s="41">
        <v>1.7225424120370333E-5</v>
      </c>
      <c r="E255" s="41">
        <v>8.1290417407407388E-5</v>
      </c>
      <c r="F255" s="41">
        <v>4.1739627951388914E-5</v>
      </c>
      <c r="G255" s="41">
        <v>0</v>
      </c>
      <c r="H255" s="41">
        <v>1.3471067442129606E-5</v>
      </c>
      <c r="I255" s="41">
        <v>5.9709624583333316E-5</v>
      </c>
      <c r="L255" s="44">
        <v>0</v>
      </c>
      <c r="M255" s="64">
        <v>23</v>
      </c>
      <c r="N255" s="44">
        <v>0</v>
      </c>
      <c r="O255" s="64">
        <v>16</v>
      </c>
    </row>
    <row r="256" spans="1:15" x14ac:dyDescent="0.3">
      <c r="A256" s="64">
        <v>36</v>
      </c>
      <c r="B256" s="41">
        <v>3.796650604745369E-4</v>
      </c>
      <c r="C256" s="41">
        <v>1.8767243009259246E-4</v>
      </c>
      <c r="D256" s="41">
        <v>2.8591007391203698E-4</v>
      </c>
      <c r="E256" s="41">
        <v>2.7436644410879624E-4</v>
      </c>
      <c r="F256" s="41">
        <v>2.9489323506944423E-4</v>
      </c>
      <c r="G256" s="41">
        <v>2.4060767825231477E-4</v>
      </c>
      <c r="H256" s="41">
        <v>0</v>
      </c>
      <c r="I256" s="41">
        <v>8.8463981273148237E-5</v>
      </c>
      <c r="L256" s="44">
        <v>0</v>
      </c>
      <c r="M256" s="64">
        <v>24</v>
      </c>
      <c r="N256" s="44">
        <v>0</v>
      </c>
      <c r="O256" s="64">
        <v>21</v>
      </c>
    </row>
    <row r="257" spans="1:15" x14ac:dyDescent="0.3">
      <c r="A257" s="64">
        <v>37</v>
      </c>
      <c r="B257" s="41">
        <v>2.6065654657407415E-4</v>
      </c>
      <c r="C257" s="41">
        <v>4.5699194802083318E-4</v>
      </c>
      <c r="D257" s="41">
        <v>9.9561969861111091E-5</v>
      </c>
      <c r="E257" s="41">
        <v>1.9771930377314819E-4</v>
      </c>
      <c r="F257" s="41">
        <v>2.0430602797453699E-4</v>
      </c>
      <c r="G257" s="41">
        <v>7.8050726469907532E-5</v>
      </c>
      <c r="H257" s="41">
        <v>0</v>
      </c>
      <c r="I257" s="41">
        <v>3.8477864912037042E-4</v>
      </c>
      <c r="L257" s="44">
        <v>0</v>
      </c>
      <c r="M257" s="64">
        <v>25</v>
      </c>
      <c r="N257" s="44">
        <v>0</v>
      </c>
      <c r="O257" s="64">
        <v>22</v>
      </c>
    </row>
    <row r="258" spans="1:15" x14ac:dyDescent="0.3">
      <c r="A258" s="64">
        <v>38</v>
      </c>
      <c r="B258" s="41">
        <v>2.046511505902778E-4</v>
      </c>
      <c r="C258" s="41">
        <v>0</v>
      </c>
      <c r="D258" s="41">
        <v>3.3392594692129647E-4</v>
      </c>
      <c r="E258" s="41">
        <v>2.9591180608796335E-4</v>
      </c>
      <c r="F258" s="41">
        <v>3.4646557697916671E-4</v>
      </c>
      <c r="G258" s="41">
        <v>2.0177994037037079E-4</v>
      </c>
      <c r="H258" s="41">
        <v>1.3877078609953733E-4</v>
      </c>
      <c r="I258" s="41">
        <v>5.0901911690972245E-4</v>
      </c>
      <c r="L258" s="44">
        <v>0</v>
      </c>
      <c r="M258" s="64">
        <v>29</v>
      </c>
      <c r="N258" s="44">
        <v>0</v>
      </c>
      <c r="O258" s="64">
        <v>30</v>
      </c>
    </row>
    <row r="259" spans="1:15" x14ac:dyDescent="0.3">
      <c r="A259" s="64">
        <v>39</v>
      </c>
      <c r="B259" s="41">
        <v>9.1836734687499944E-5</v>
      </c>
      <c r="C259" s="41">
        <v>1.0009212018518513E-4</v>
      </c>
      <c r="D259" s="41">
        <v>3.965288275462964E-5</v>
      </c>
      <c r="E259" s="41">
        <v>1.1485182035879632E-4</v>
      </c>
      <c r="F259" s="41">
        <v>1.3672813261574079E-4</v>
      </c>
      <c r="G259" s="41">
        <v>4.0134742175926014E-5</v>
      </c>
      <c r="H259" s="41">
        <v>0</v>
      </c>
      <c r="I259" s="41">
        <v>2.0500519652777796E-4</v>
      </c>
      <c r="L259" s="44">
        <v>0</v>
      </c>
      <c r="M259" s="64">
        <v>32</v>
      </c>
      <c r="N259" s="44">
        <v>0</v>
      </c>
      <c r="O259" s="64">
        <v>31</v>
      </c>
    </row>
    <row r="260" spans="1:15" x14ac:dyDescent="0.3">
      <c r="A260" s="64">
        <v>40</v>
      </c>
      <c r="B260" s="41">
        <v>6.0866454607638992E-4</v>
      </c>
      <c r="C260" s="41">
        <v>2.5859237214120433E-4</v>
      </c>
      <c r="D260" s="41">
        <v>3.2375335937500065E-4</v>
      </c>
      <c r="E260" s="41">
        <v>7.917721718402786E-4</v>
      </c>
      <c r="F260" s="41">
        <v>0</v>
      </c>
      <c r="G260" s="41">
        <v>7.4151549509259267E-4</v>
      </c>
      <c r="H260" s="41">
        <v>6.9319334216435147E-4</v>
      </c>
      <c r="I260" s="41">
        <v>1.2514534517592598E-3</v>
      </c>
      <c r="L260" s="44">
        <v>0</v>
      </c>
      <c r="M260" s="64">
        <v>40</v>
      </c>
      <c r="N260" s="44">
        <v>0</v>
      </c>
      <c r="O260" s="64">
        <v>35</v>
      </c>
    </row>
    <row r="261" spans="1:15" x14ac:dyDescent="0.3">
      <c r="A261" s="24" t="s">
        <v>89</v>
      </c>
      <c r="B261" s="41">
        <v>3.0312371038426003E-3</v>
      </c>
      <c r="C261" s="41">
        <v>4.0691298563078696E-3</v>
      </c>
      <c r="D261" s="41">
        <v>4.6845548886111227E-3</v>
      </c>
      <c r="E261" s="41">
        <v>5.4103094900810264E-3</v>
      </c>
      <c r="F261" s="41">
        <v>0</v>
      </c>
      <c r="G261" s="41">
        <v>1.1263633672222301E-3</v>
      </c>
      <c r="H261" s="41">
        <v>1.5973860964236183E-3</v>
      </c>
      <c r="I261" s="41">
        <v>7.3529079500231562E-3</v>
      </c>
      <c r="L261" s="44"/>
      <c r="M261" s="24"/>
      <c r="N261" s="44"/>
    </row>
  </sheetData>
  <conditionalFormatting sqref="B45:I45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:I4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:I47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:I48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:I4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:I50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:I5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:I52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:I53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:I5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:I5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:I5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:I5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:I5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:I5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:I6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:I6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:I6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:I6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:I6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:I6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:I6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:I6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:I6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:I6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:I7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:I7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:I7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:I7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:I7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:I7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:I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:I7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:I7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:I7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:I8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:I8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:I8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:I8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:I8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:I8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:I8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4:V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4:V51">
    <cfRule type="colorScale" priority="2">
      <colorScale>
        <cfvo type="min"/>
        <cfvo type="max"/>
        <color rgb="FFFCFCFF"/>
        <color rgb="FFF8696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4:R51">
    <cfRule type="colorScale" priority="3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1:I26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KF-dur_raw data</vt:lpstr>
      <vt:lpstr>KF-dur+perc 14</vt:lpstr>
      <vt:lpstr>KF-dur+perc 8</vt:lpstr>
      <vt:lpstr>KF-dur-dev 8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Author2</cp:lastModifiedBy>
  <cp:lastPrinted>2020-07-23T10:39:11Z</cp:lastPrinted>
  <dcterms:created xsi:type="dcterms:W3CDTF">2017-09-18T10:37:00Z</dcterms:created>
  <dcterms:modified xsi:type="dcterms:W3CDTF">2020-12-09T11:29:16Z</dcterms:modified>
</cp:coreProperties>
</file>