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ED7722B5-820D-4645-AA15-7B61DA56A706}" xr6:coauthVersionLast="47" xr6:coauthVersionMax="47" xr10:uidLastSave="{00000000-0000-0000-0000-000000000000}"/>
  <bookViews>
    <workbookView xWindow="-103" yWindow="-103" windowWidth="33120" windowHeight="18000" firstSheet="1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3" l="1"/>
  <c r="G71" i="3"/>
  <c r="I16" i="1"/>
  <c r="I16" i="5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66" i="6" l="1"/>
  <c r="O66" i="6" s="1"/>
  <c r="I16" i="6"/>
  <c r="N18" i="6" s="1"/>
  <c r="O18" i="6" s="1"/>
  <c r="N50" i="6"/>
  <c r="O50" i="6" s="1"/>
  <c r="N74" i="6"/>
  <c r="O74" i="6" s="1"/>
  <c r="N30" i="6"/>
  <c r="O30" i="6" s="1"/>
  <c r="N60" i="6"/>
  <c r="O60" i="6" s="1"/>
  <c r="N75" i="6"/>
  <c r="O75" i="6" s="1"/>
  <c r="N74" i="5"/>
  <c r="O74" i="5" s="1"/>
  <c r="N66" i="5"/>
  <c r="N58" i="5"/>
  <c r="N50" i="5"/>
  <c r="N42" i="5"/>
  <c r="N34" i="5"/>
  <c r="N26" i="5"/>
  <c r="O26" i="5" s="1"/>
  <c r="N18" i="5"/>
  <c r="N10" i="5"/>
  <c r="O10" i="5" s="1"/>
  <c r="N89" i="5"/>
  <c r="O89" i="5" s="1"/>
  <c r="N81" i="5"/>
  <c r="O81" i="5" s="1"/>
  <c r="N73" i="5"/>
  <c r="O73" i="5" s="1"/>
  <c r="N65" i="5"/>
  <c r="N57" i="5"/>
  <c r="N49" i="5"/>
  <c r="N41" i="5"/>
  <c r="O41" i="5" s="1"/>
  <c r="N33" i="5"/>
  <c r="O33" i="5" s="1"/>
  <c r="N25" i="5"/>
  <c r="N17" i="5"/>
  <c r="O17" i="5" s="1"/>
  <c r="N96" i="5"/>
  <c r="N88" i="5"/>
  <c r="O88" i="5" s="1"/>
  <c r="N80" i="5"/>
  <c r="N72" i="5"/>
  <c r="O72" i="5" s="1"/>
  <c r="N64" i="5"/>
  <c r="N56" i="5"/>
  <c r="O56" i="5" s="1"/>
  <c r="N48" i="5"/>
  <c r="N40" i="5"/>
  <c r="N32" i="5"/>
  <c r="E25" i="3" s="1"/>
  <c r="N24" i="5"/>
  <c r="N16" i="5"/>
  <c r="N90" i="5"/>
  <c r="O90" i="5" s="1"/>
  <c r="N95" i="5"/>
  <c r="O95" i="5" s="1"/>
  <c r="N87" i="5"/>
  <c r="N79" i="5"/>
  <c r="N71" i="5"/>
  <c r="N63" i="5"/>
  <c r="N55" i="5"/>
  <c r="O55" i="5" s="1"/>
  <c r="N47" i="5"/>
  <c r="N39" i="5"/>
  <c r="O39" i="5" s="1"/>
  <c r="N31" i="5"/>
  <c r="N23" i="5"/>
  <c r="O23" i="5" s="1"/>
  <c r="N15" i="5"/>
  <c r="N9" i="5"/>
  <c r="N94" i="5"/>
  <c r="O94" i="5" s="1"/>
  <c r="N86" i="5"/>
  <c r="O86" i="5" s="1"/>
  <c r="N78" i="5"/>
  <c r="O78" i="5" s="1"/>
  <c r="N70" i="5"/>
  <c r="O70" i="5" s="1"/>
  <c r="N62" i="5"/>
  <c r="O62" i="5" s="1"/>
  <c r="N54" i="5"/>
  <c r="O54" i="5" s="1"/>
  <c r="N46" i="5"/>
  <c r="N38" i="5"/>
  <c r="N30" i="5"/>
  <c r="O30" i="5" s="1"/>
  <c r="N22" i="5"/>
  <c r="O22" i="5" s="1"/>
  <c r="N14" i="5"/>
  <c r="N82" i="5"/>
  <c r="O82" i="5" s="1"/>
  <c r="N93" i="5"/>
  <c r="O93" i="5" s="1"/>
  <c r="N85" i="5"/>
  <c r="O85" i="5" s="1"/>
  <c r="N61" i="5"/>
  <c r="N45" i="5"/>
  <c r="O45" i="5" s="1"/>
  <c r="N37" i="5"/>
  <c r="O37" i="5" s="1"/>
  <c r="N13" i="5"/>
  <c r="O13" i="5" s="1"/>
  <c r="N77" i="5"/>
  <c r="O77" i="5" s="1"/>
  <c r="N21" i="5"/>
  <c r="O21" i="5" s="1"/>
  <c r="N92" i="5"/>
  <c r="O92" i="5" s="1"/>
  <c r="N84" i="5"/>
  <c r="E77" i="3" s="1"/>
  <c r="N76" i="5"/>
  <c r="N68" i="5"/>
  <c r="N60" i="5"/>
  <c r="O60" i="5" s="1"/>
  <c r="N52" i="5"/>
  <c r="O52" i="5" s="1"/>
  <c r="N44" i="5"/>
  <c r="N36" i="5"/>
  <c r="O36" i="5" s="1"/>
  <c r="N28" i="5"/>
  <c r="O28" i="5" s="1"/>
  <c r="N20" i="5"/>
  <c r="O20" i="5" s="1"/>
  <c r="N12" i="5"/>
  <c r="O12" i="5" s="1"/>
  <c r="N53" i="5"/>
  <c r="O53" i="5" s="1"/>
  <c r="N69" i="5"/>
  <c r="E62" i="3" s="1"/>
  <c r="N29" i="5"/>
  <c r="N91" i="5"/>
  <c r="O91" i="5" s="1"/>
  <c r="N83" i="5"/>
  <c r="O83" i="5" s="1"/>
  <c r="N75" i="5"/>
  <c r="O75" i="5" s="1"/>
  <c r="N67" i="5"/>
  <c r="O67" i="5" s="1"/>
  <c r="N59" i="5"/>
  <c r="N51" i="5"/>
  <c r="O51" i="5" s="1"/>
  <c r="N43" i="5"/>
  <c r="O43" i="5" s="1"/>
  <c r="N35" i="5"/>
  <c r="O35" i="5" s="1"/>
  <c r="N27" i="5"/>
  <c r="N19" i="5"/>
  <c r="O19" i="5" s="1"/>
  <c r="N11" i="5"/>
  <c r="O87" i="5"/>
  <c r="O79" i="5"/>
  <c r="O71" i="5"/>
  <c r="O63" i="5"/>
  <c r="O59" i="5"/>
  <c r="O47" i="5"/>
  <c r="O31" i="5"/>
  <c r="O27" i="5"/>
  <c r="O15" i="5"/>
  <c r="O11" i="5"/>
  <c r="N89" i="1"/>
  <c r="O89" i="1" s="1"/>
  <c r="O66" i="5"/>
  <c r="O58" i="5"/>
  <c r="O50" i="5"/>
  <c r="O46" i="5"/>
  <c r="O42" i="5"/>
  <c r="O38" i="5"/>
  <c r="O34" i="5"/>
  <c r="O18" i="5"/>
  <c r="O14" i="5"/>
  <c r="O65" i="5"/>
  <c r="O61" i="5"/>
  <c r="O57" i="5"/>
  <c r="O49" i="5"/>
  <c r="O29" i="5"/>
  <c r="O25" i="5"/>
  <c r="O9" i="5"/>
  <c r="O96" i="5"/>
  <c r="O80" i="5"/>
  <c r="O76" i="5"/>
  <c r="O68" i="5"/>
  <c r="O64" i="5"/>
  <c r="O48" i="5"/>
  <c r="O44" i="5"/>
  <c r="O40" i="5"/>
  <c r="O32" i="5"/>
  <c r="O24" i="5"/>
  <c r="O16" i="5"/>
  <c r="G9" i="6"/>
  <c r="E47" i="3"/>
  <c r="E2" i="3"/>
  <c r="E40" i="3"/>
  <c r="E24" i="3"/>
  <c r="E52" i="3"/>
  <c r="E8" i="3"/>
  <c r="G10" i="1"/>
  <c r="G10" i="6" s="1"/>
  <c r="E17" i="3"/>
  <c r="E53" i="3"/>
  <c r="E39" i="3"/>
  <c r="E11" i="3"/>
  <c r="E54" i="3"/>
  <c r="E57" i="3"/>
  <c r="E7" i="3"/>
  <c r="E71" i="3"/>
  <c r="E43" i="3"/>
  <c r="E75" i="3"/>
  <c r="E38" i="3" l="1"/>
  <c r="E30" i="3"/>
  <c r="O84" i="5"/>
  <c r="E32" i="3"/>
  <c r="E78" i="3"/>
  <c r="E29" i="3"/>
  <c r="N83" i="6"/>
  <c r="N13" i="6"/>
  <c r="O13" i="6" s="1"/>
  <c r="N84" i="6"/>
  <c r="N54" i="6"/>
  <c r="N31" i="6"/>
  <c r="N9" i="6"/>
  <c r="N37" i="6"/>
  <c r="N92" i="6"/>
  <c r="N62" i="6"/>
  <c r="N39" i="6"/>
  <c r="N42" i="6"/>
  <c r="N46" i="6"/>
  <c r="O46" i="6" s="1"/>
  <c r="N61" i="6"/>
  <c r="N21" i="6"/>
  <c r="N70" i="6"/>
  <c r="N47" i="6"/>
  <c r="N17" i="6"/>
  <c r="O17" i="6" s="1"/>
  <c r="N38" i="6"/>
  <c r="N93" i="6"/>
  <c r="N78" i="6"/>
  <c r="O78" i="6" s="1"/>
  <c r="N25" i="6"/>
  <c r="N29" i="6"/>
  <c r="N69" i="6"/>
  <c r="N86" i="6"/>
  <c r="N63" i="6"/>
  <c r="N33" i="6"/>
  <c r="N23" i="6"/>
  <c r="O23" i="6" s="1"/>
  <c r="N55" i="6"/>
  <c r="F68" i="3"/>
  <c r="F23" i="3"/>
  <c r="N11" i="6"/>
  <c r="N53" i="6"/>
  <c r="N85" i="6"/>
  <c r="N94" i="6"/>
  <c r="N71" i="6"/>
  <c r="N41" i="6"/>
  <c r="O41" i="6" s="1"/>
  <c r="N15" i="6"/>
  <c r="N19" i="6"/>
  <c r="N77" i="6"/>
  <c r="N24" i="6"/>
  <c r="O24" i="6" s="1"/>
  <c r="N96" i="6"/>
  <c r="N79" i="6"/>
  <c r="N49" i="6"/>
  <c r="N82" i="6"/>
  <c r="O82" i="6" s="1"/>
  <c r="N45" i="6"/>
  <c r="F67" i="3"/>
  <c r="N27" i="6"/>
  <c r="N12" i="6"/>
  <c r="O12" i="6" s="1"/>
  <c r="N56" i="6"/>
  <c r="N10" i="6"/>
  <c r="O10" i="6" s="1"/>
  <c r="N87" i="6"/>
  <c r="N57" i="6"/>
  <c r="F59" i="3"/>
  <c r="N68" i="6"/>
  <c r="O68" i="6" s="1"/>
  <c r="N35" i="6"/>
  <c r="N20" i="6"/>
  <c r="N80" i="6"/>
  <c r="O80" i="6" s="1"/>
  <c r="N90" i="6"/>
  <c r="N95" i="6"/>
  <c r="N65" i="6"/>
  <c r="N43" i="6"/>
  <c r="N28" i="6"/>
  <c r="N34" i="6"/>
  <c r="N32" i="6"/>
  <c r="N16" i="6"/>
  <c r="O16" i="6" s="1"/>
  <c r="N73" i="6"/>
  <c r="N91" i="6"/>
  <c r="N51" i="6"/>
  <c r="N36" i="6"/>
  <c r="O36" i="6" s="1"/>
  <c r="N48" i="6"/>
  <c r="N81" i="6"/>
  <c r="N59" i="6"/>
  <c r="N44" i="6"/>
  <c r="O44" i="6" s="1"/>
  <c r="N14" i="6"/>
  <c r="N72" i="6"/>
  <c r="N64" i="6"/>
  <c r="O64" i="6" s="1"/>
  <c r="N89" i="6"/>
  <c r="N76" i="6"/>
  <c r="N58" i="6"/>
  <c r="O58" i="6" s="1"/>
  <c r="N40" i="6"/>
  <c r="O40" i="6" s="1"/>
  <c r="F53" i="3"/>
  <c r="F43" i="3"/>
  <c r="N67" i="6"/>
  <c r="N52" i="6"/>
  <c r="O52" i="6" s="1"/>
  <c r="N22" i="6"/>
  <c r="O22" i="6" s="1"/>
  <c r="N26" i="6"/>
  <c r="O26" i="6" s="1"/>
  <c r="N88" i="6"/>
  <c r="O88" i="6" s="1"/>
  <c r="O69" i="5"/>
  <c r="E48" i="3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D2" i="3"/>
  <c r="D61" i="3"/>
  <c r="D22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E88" i="3"/>
  <c r="E49" i="3"/>
  <c r="D25" i="3"/>
  <c r="G11" i="1"/>
  <c r="G11" i="5" s="1"/>
  <c r="G10" i="5"/>
  <c r="D79" i="3"/>
  <c r="E72" i="3"/>
  <c r="E6" i="3"/>
  <c r="E10" i="3"/>
  <c r="F15" i="3"/>
  <c r="E20" i="3"/>
  <c r="F29" i="3"/>
  <c r="E56" i="3"/>
  <c r="E76" i="3"/>
  <c r="F81" i="3"/>
  <c r="F6" i="3"/>
  <c r="E14" i="3"/>
  <c r="F71" i="3"/>
  <c r="D11" i="3"/>
  <c r="D27" i="3"/>
  <c r="D35" i="3"/>
  <c r="F9" i="3"/>
  <c r="E36" i="3"/>
  <c r="E64" i="3"/>
  <c r="F73" i="3"/>
  <c r="D4" i="3"/>
  <c r="F11" i="3"/>
  <c r="E18" i="3"/>
  <c r="E28" i="3"/>
  <c r="F33" i="3"/>
  <c r="E80" i="3"/>
  <c r="E12" i="3"/>
  <c r="E44" i="3"/>
  <c r="E61" i="3"/>
  <c r="E67" i="3"/>
  <c r="E22" i="3"/>
  <c r="D12" i="3" l="1"/>
  <c r="D30" i="3"/>
  <c r="G30" i="3" s="1"/>
  <c r="I30" i="3" s="1"/>
  <c r="D26" i="3"/>
  <c r="G26" i="3" s="1"/>
  <c r="I26" i="3" s="1"/>
  <c r="D63" i="3"/>
  <c r="O32" i="6"/>
  <c r="F25" i="3"/>
  <c r="O11" i="6"/>
  <c r="F4" i="3"/>
  <c r="O76" i="6"/>
  <c r="F69" i="3"/>
  <c r="O21" i="6"/>
  <c r="F14" i="3"/>
  <c r="O89" i="6"/>
  <c r="F82" i="3"/>
  <c r="O43" i="6"/>
  <c r="F36" i="3"/>
  <c r="O45" i="6"/>
  <c r="F38" i="3"/>
  <c r="O61" i="6"/>
  <c r="F54" i="3"/>
  <c r="O65" i="6"/>
  <c r="F58" i="3"/>
  <c r="O55" i="6"/>
  <c r="F48" i="3"/>
  <c r="O72" i="6"/>
  <c r="F65" i="3"/>
  <c r="O95" i="6"/>
  <c r="F88" i="3"/>
  <c r="O49" i="6"/>
  <c r="F42" i="3"/>
  <c r="O42" i="6"/>
  <c r="F35" i="3"/>
  <c r="G35" i="3" s="1"/>
  <c r="I35" i="3" s="1"/>
  <c r="O27" i="6"/>
  <c r="F20" i="3"/>
  <c r="F61" i="3"/>
  <c r="H61" i="3" s="1"/>
  <c r="O14" i="6"/>
  <c r="F7" i="3"/>
  <c r="O90" i="6"/>
  <c r="F83" i="3"/>
  <c r="O79" i="6"/>
  <c r="F72" i="3"/>
  <c r="O33" i="6"/>
  <c r="F26" i="3"/>
  <c r="O39" i="6"/>
  <c r="F32" i="3"/>
  <c r="O34" i="6"/>
  <c r="F27" i="3"/>
  <c r="F51" i="3"/>
  <c r="O96" i="6"/>
  <c r="F89" i="3"/>
  <c r="O63" i="6"/>
  <c r="F56" i="3"/>
  <c r="O62" i="6"/>
  <c r="F55" i="3"/>
  <c r="O53" i="6"/>
  <c r="F46" i="3"/>
  <c r="O28" i="6"/>
  <c r="F21" i="3"/>
  <c r="O59" i="6"/>
  <c r="F52" i="3"/>
  <c r="O20" i="6"/>
  <c r="F13" i="3"/>
  <c r="O86" i="6"/>
  <c r="F79" i="3"/>
  <c r="G79" i="3" s="1"/>
  <c r="I79" i="3" s="1"/>
  <c r="O92" i="6"/>
  <c r="F85" i="3"/>
  <c r="O70" i="6"/>
  <c r="F63" i="3"/>
  <c r="H63" i="3" s="1"/>
  <c r="F75" i="3"/>
  <c r="F5" i="3"/>
  <c r="O81" i="6"/>
  <c r="F74" i="3"/>
  <c r="O35" i="6"/>
  <c r="F28" i="3"/>
  <c r="O77" i="6"/>
  <c r="F70" i="3"/>
  <c r="O69" i="6"/>
  <c r="F62" i="3"/>
  <c r="O37" i="6"/>
  <c r="F30" i="3"/>
  <c r="O48" i="6"/>
  <c r="F41" i="3"/>
  <c r="O19" i="6"/>
  <c r="F12" i="3"/>
  <c r="O29" i="6"/>
  <c r="F22" i="3"/>
  <c r="O9" i="6"/>
  <c r="F2" i="3"/>
  <c r="F57" i="3"/>
  <c r="O15" i="6"/>
  <c r="F8" i="3"/>
  <c r="O25" i="6"/>
  <c r="F18" i="3"/>
  <c r="O31" i="6"/>
  <c r="F24" i="3"/>
  <c r="G60" i="3"/>
  <c r="I60" i="3" s="1"/>
  <c r="O51" i="6"/>
  <c r="F44" i="3"/>
  <c r="O57" i="6"/>
  <c r="F50" i="3"/>
  <c r="O54" i="6"/>
  <c r="F47" i="3"/>
  <c r="O47" i="6"/>
  <c r="F40" i="3"/>
  <c r="F19" i="3"/>
  <c r="H2" i="3"/>
  <c r="F3" i="3"/>
  <c r="G48" i="3"/>
  <c r="I48" i="3" s="1"/>
  <c r="O67" i="6"/>
  <c r="F60" i="3"/>
  <c r="H60" i="3" s="1"/>
  <c r="O91" i="6"/>
  <c r="F84" i="3"/>
  <c r="O87" i="6"/>
  <c r="F80" i="3"/>
  <c r="O71" i="6"/>
  <c r="F64" i="3"/>
  <c r="O93" i="6"/>
  <c r="F86" i="3"/>
  <c r="O84" i="6"/>
  <c r="F77" i="3"/>
  <c r="O73" i="6"/>
  <c r="F66" i="3"/>
  <c r="O94" i="6"/>
  <c r="F87" i="3"/>
  <c r="O38" i="6"/>
  <c r="F31" i="3"/>
  <c r="F45" i="3"/>
  <c r="H45" i="3" s="1"/>
  <c r="O56" i="6"/>
  <c r="F49" i="3"/>
  <c r="O85" i="6"/>
  <c r="F78" i="3"/>
  <c r="O83" i="6"/>
  <c r="F76" i="3"/>
  <c r="D15" i="3"/>
  <c r="D7" i="3"/>
  <c r="D19" i="3"/>
  <c r="G19" i="3" s="1"/>
  <c r="I19" i="3" s="1"/>
  <c r="D31" i="3"/>
  <c r="H31" i="3" s="1"/>
  <c r="D6" i="3"/>
  <c r="H6" i="3" s="1"/>
  <c r="D51" i="3"/>
  <c r="H51" i="3" s="1"/>
  <c r="D86" i="3"/>
  <c r="H86" i="3" s="1"/>
  <c r="D14" i="3"/>
  <c r="G14" i="3" s="1"/>
  <c r="I14" i="3" s="1"/>
  <c r="D43" i="3"/>
  <c r="H43" i="3" s="1"/>
  <c r="D53" i="3"/>
  <c r="D34" i="3"/>
  <c r="H34" i="3" s="1"/>
  <c r="D78" i="3"/>
  <c r="O67" i="1"/>
  <c r="D37" i="3"/>
  <c r="H37" i="3" s="1"/>
  <c r="D67" i="3"/>
  <c r="G67" i="3" s="1"/>
  <c r="I67" i="3" s="1"/>
  <c r="D36" i="3"/>
  <c r="D16" i="3"/>
  <c r="H16" i="3" s="1"/>
  <c r="D47" i="3"/>
  <c r="H47" i="3" s="1"/>
  <c r="D8" i="3"/>
  <c r="G8" i="3" s="1"/>
  <c r="I8" i="3" s="1"/>
  <c r="G82" i="3"/>
  <c r="I82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D68" i="3"/>
  <c r="H68" i="3" s="1"/>
  <c r="D40" i="3"/>
  <c r="D89" i="3"/>
  <c r="O96" i="1"/>
  <c r="D3" i="3"/>
  <c r="H3" i="3" s="1"/>
  <c r="D75" i="3"/>
  <c r="H48" i="3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D50" i="3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O39" i="1"/>
  <c r="D32" i="3"/>
  <c r="D62" i="3"/>
  <c r="O69" i="1"/>
  <c r="D80" i="3"/>
  <c r="H80" i="3" s="1"/>
  <c r="O87" i="1"/>
  <c r="O63" i="1"/>
  <c r="D56" i="3"/>
  <c r="O61" i="1"/>
  <c r="D54" i="3"/>
  <c r="G37" i="3"/>
  <c r="I37" i="3" s="1"/>
  <c r="G2" i="3"/>
  <c r="I2" i="3" s="1"/>
  <c r="G45" i="3"/>
  <c r="I45" i="3" s="1"/>
  <c r="H79" i="3"/>
  <c r="G86" i="3"/>
  <c r="I86" i="3" s="1"/>
  <c r="G12" i="1"/>
  <c r="G13" i="1" s="1"/>
  <c r="G11" i="6"/>
  <c r="H82" i="3"/>
  <c r="G3" i="3"/>
  <c r="I3" i="3" s="1"/>
  <c r="H35" i="3"/>
  <c r="H15" i="3"/>
  <c r="G15" i="3"/>
  <c r="I15" i="3" s="1"/>
  <c r="H25" i="3"/>
  <c r="G25" i="3"/>
  <c r="H22" i="3"/>
  <c r="G22" i="3"/>
  <c r="I22" i="3" s="1"/>
  <c r="G11" i="3"/>
  <c r="I11" i="3" s="1"/>
  <c r="H11" i="3"/>
  <c r="H30" i="3"/>
  <c r="G4" i="3"/>
  <c r="I4" i="3" s="1"/>
  <c r="H4" i="3"/>
  <c r="H27" i="3"/>
  <c r="G27" i="3"/>
  <c r="I27" i="3" s="1"/>
  <c r="G12" i="5"/>
  <c r="G6" i="3" l="1"/>
  <c r="I6" i="3" s="1"/>
  <c r="G12" i="3"/>
  <c r="I12" i="3" s="1"/>
  <c r="H26" i="3"/>
  <c r="H14" i="3"/>
  <c r="G51" i="3"/>
  <c r="I51" i="3" s="1"/>
  <c r="H7" i="3"/>
  <c r="G44" i="3"/>
  <c r="I44" i="3" s="1"/>
  <c r="H78" i="3"/>
  <c r="H12" i="3"/>
  <c r="G57" i="3"/>
  <c r="I57" i="3" s="1"/>
  <c r="G61" i="3"/>
  <c r="I61" i="3" s="1"/>
  <c r="H56" i="3"/>
  <c r="G63" i="3"/>
  <c r="I63" i="3" s="1"/>
  <c r="H75" i="3"/>
  <c r="H28" i="3"/>
  <c r="G7" i="3"/>
  <c r="I7" i="3" s="1"/>
  <c r="G84" i="3"/>
  <c r="I84" i="3" s="1"/>
  <c r="G50" i="3"/>
  <c r="I50" i="3" s="1"/>
  <c r="H64" i="3"/>
  <c r="G18" i="3"/>
  <c r="I18" i="3" s="1"/>
  <c r="H36" i="3"/>
  <c r="H67" i="3"/>
  <c r="G43" i="3"/>
  <c r="I43" i="3" s="1"/>
  <c r="H73" i="3"/>
  <c r="G16" i="3"/>
  <c r="I16" i="3" s="1"/>
  <c r="H19" i="3"/>
  <c r="G31" i="3"/>
  <c r="I31" i="3" s="1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<sst xmlns="http://schemas.openxmlformats.org/spreadsheetml/2006/main" count="1065" uniqueCount="121">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</sst>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4" fillId="7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64975</c:v>
                </c:pt>
                <c:pt idx="1">
                  <c:v>41107</c:v>
                </c:pt>
                <c:pt idx="2">
                  <c:v>20132</c:v>
                </c:pt>
                <c:pt idx="3">
                  <c:v>7611</c:v>
                </c:pt>
                <c:pt idx="4">
                  <c:v>4443</c:v>
                </c:pt>
                <c:pt idx="5">
                  <c:v>3618</c:v>
                </c:pt>
                <c:pt idx="6">
                  <c:v>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41107</c:v>
                </c:pt>
                <c:pt idx="1">
                  <c:v>20132</c:v>
                </c:pt>
                <c:pt idx="2">
                  <c:v>7611</c:v>
                </c:pt>
                <c:pt idx="3">
                  <c:v>4443</c:v>
                </c:pt>
                <c:pt idx="4">
                  <c:v>3618</c:v>
                </c:pt>
                <c:pt idx="5">
                  <c:v>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64974</c:v>
                </c:pt>
                <c:pt idx="1">
                  <c:v>40720</c:v>
                </c:pt>
                <c:pt idx="2">
                  <c:v>20210</c:v>
                </c:pt>
                <c:pt idx="3">
                  <c:v>7643</c:v>
                </c:pt>
                <c:pt idx="4">
                  <c:v>4532</c:v>
                </c:pt>
                <c:pt idx="5">
                  <c:v>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64974</c:v>
                </c:pt>
                <c:pt idx="1">
                  <c:v>40720</c:v>
                </c:pt>
                <c:pt idx="2">
                  <c:v>20210</c:v>
                </c:pt>
                <c:pt idx="3">
                  <c:v>7643</c:v>
                </c:pt>
                <c:pt idx="4">
                  <c:v>4532</c:v>
                </c:pt>
                <c:pt idx="5">
                  <c:v>3692</c:v>
                </c:pt>
                <c:pt idx="6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64927</c:v>
                </c:pt>
                <c:pt idx="1">
                  <c:v>37716</c:v>
                </c:pt>
                <c:pt idx="2">
                  <c:v>18903</c:v>
                </c:pt>
                <c:pt idx="3">
                  <c:v>7340</c:v>
                </c:pt>
                <c:pt idx="4">
                  <c:v>4344</c:v>
                </c:pt>
                <c:pt idx="5">
                  <c:v>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64927</c:v>
                </c:pt>
                <c:pt idx="1">
                  <c:v>37716</c:v>
                </c:pt>
                <c:pt idx="2">
                  <c:v>18903</c:v>
                </c:pt>
                <c:pt idx="3">
                  <c:v>7340</c:v>
                </c:pt>
                <c:pt idx="4">
                  <c:v>4344</c:v>
                </c:pt>
                <c:pt idx="5">
                  <c:v>3617</c:v>
                </c:pt>
                <c:pt idx="6">
                  <c:v>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7.4037820319854258E-2</c:v>
                </c:pt>
                <c:pt idx="1">
                  <c:v>0.20320162642133913</c:v>
                </c:pt>
                <c:pt idx="2">
                  <c:v>0.38467476209663404</c:v>
                </c:pt>
                <c:pt idx="3">
                  <c:v>1.2872118869739879</c:v>
                </c:pt>
                <c:pt idx="4">
                  <c:v>1.97326886330742</c:v>
                </c:pt>
                <c:pt idx="5">
                  <c:v>2.9776079911245734</c:v>
                </c:pt>
                <c:pt idx="6">
                  <c:v>5.7500024585365068</c:v>
                </c:pt>
                <c:pt idx="7">
                  <c:v>8.1707172794291338</c:v>
                </c:pt>
                <c:pt idx="8">
                  <c:v>10.146400419486113</c:v>
                </c:pt>
                <c:pt idx="9">
                  <c:v>19.413601722673956</c:v>
                </c:pt>
                <c:pt idx="10">
                  <c:v>18.655518823311972</c:v>
                </c:pt>
                <c:pt idx="11">
                  <c:v>13.694984861881737</c:v>
                </c:pt>
                <c:pt idx="12">
                  <c:v>7.8037472134959422</c:v>
                </c:pt>
                <c:pt idx="13">
                  <c:v>4.0342564485155368</c:v>
                </c:pt>
                <c:pt idx="14">
                  <c:v>2.1466944098175134</c:v>
                </c:pt>
                <c:pt idx="15">
                  <c:v>1.3061237215122115</c:v>
                </c:pt>
                <c:pt idx="16">
                  <c:v>0.76250907340284679</c:v>
                </c:pt>
                <c:pt idx="17">
                  <c:v>0.41042704742527902</c:v>
                </c:pt>
                <c:pt idx="18">
                  <c:v>0.37984620859751311</c:v>
                </c:pt>
                <c:pt idx="19">
                  <c:v>0.31425835690112053</c:v>
                </c:pt>
                <c:pt idx="20">
                  <c:v>0.22452773770912324</c:v>
                </c:pt>
                <c:pt idx="21">
                  <c:v>7.3635440861594181E-2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2.4142767495604648E-3</c:v>
                </c:pt>
                <c:pt idx="1">
                  <c:v>2.1326111287784107E-2</c:v>
                </c:pt>
                <c:pt idx="2">
                  <c:v>4.10427047425279E-2</c:v>
                </c:pt>
                <c:pt idx="3">
                  <c:v>0.12393287314410387</c:v>
                </c:pt>
                <c:pt idx="4">
                  <c:v>0.45549354675040771</c:v>
                </c:pt>
                <c:pt idx="5">
                  <c:v>1.1576457014142429</c:v>
                </c:pt>
                <c:pt idx="6">
                  <c:v>2.3482865184058119</c:v>
                </c:pt>
                <c:pt idx="7">
                  <c:v>4.7070349027263862</c:v>
                </c:pt>
                <c:pt idx="8">
                  <c:v>8.352592794562689</c:v>
                </c:pt>
                <c:pt idx="9">
                  <c:v>12.946961448976253</c:v>
                </c:pt>
                <c:pt idx="10">
                  <c:v>12.957020935432755</c:v>
                </c:pt>
                <c:pt idx="11">
                  <c:v>9.4418339880727178</c:v>
                </c:pt>
                <c:pt idx="12">
                  <c:v>5.3822276336867967</c:v>
                </c:pt>
                <c:pt idx="13">
                  <c:v>2.6082236484418222</c:v>
                </c:pt>
                <c:pt idx="14">
                  <c:v>1.2043217185724118</c:v>
                </c:pt>
                <c:pt idx="15">
                  <c:v>0.70859022599599641</c:v>
                </c:pt>
                <c:pt idx="16">
                  <c:v>0.47158872508081079</c:v>
                </c:pt>
                <c:pt idx="17">
                  <c:v>0.2897132099472558</c:v>
                </c:pt>
                <c:pt idx="18">
                  <c:v>0.30218697315331816</c:v>
                </c:pt>
                <c:pt idx="19">
                  <c:v>0.36536054810015034</c:v>
                </c:pt>
                <c:pt idx="20">
                  <c:v>0.17463268488487363</c:v>
                </c:pt>
                <c:pt idx="21">
                  <c:v>5.5930744698150771E-2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-9.2547275399817823E-3</c:v>
                </c:pt>
                <c:pt idx="1">
                  <c:v>4.6273637699908908E-2</c:v>
                </c:pt>
                <c:pt idx="2">
                  <c:v>4.3054602033828292E-2</c:v>
                </c:pt>
                <c:pt idx="3">
                  <c:v>9.4961552149378278E-2</c:v>
                </c:pt>
                <c:pt idx="4">
                  <c:v>0.30942980340199955</c:v>
                </c:pt>
                <c:pt idx="5">
                  <c:v>0.68243556120909143</c:v>
                </c:pt>
                <c:pt idx="6">
                  <c:v>1.3073308598869917</c:v>
                </c:pt>
                <c:pt idx="7">
                  <c:v>3.3204352895621594</c:v>
                </c:pt>
                <c:pt idx="8">
                  <c:v>7.3534845997029157</c:v>
                </c:pt>
                <c:pt idx="9">
                  <c:v>17.595651330254928</c:v>
                </c:pt>
                <c:pt idx="10">
                  <c:v>24.731851022497402</c:v>
                </c:pt>
                <c:pt idx="11">
                  <c:v>20.139494265375138</c:v>
                </c:pt>
                <c:pt idx="12">
                  <c:v>11.881460643503567</c:v>
                </c:pt>
                <c:pt idx="13">
                  <c:v>4.6740397871490602</c:v>
                </c:pt>
                <c:pt idx="14">
                  <c:v>2.1780800075617992</c:v>
                </c:pt>
                <c:pt idx="15">
                  <c:v>1.5391014278447963</c:v>
                </c:pt>
                <c:pt idx="16">
                  <c:v>0.89529429462867238</c:v>
                </c:pt>
                <c:pt idx="17">
                  <c:v>0.50619335849117741</c:v>
                </c:pt>
                <c:pt idx="18">
                  <c:v>0.49814576932597593</c:v>
                </c:pt>
                <c:pt idx="19">
                  <c:v>0.4160603598409201</c:v>
                </c:pt>
                <c:pt idx="20">
                  <c:v>0.25631571491166932</c:v>
                </c:pt>
                <c:pt idx="21">
                  <c:v>9.7375828898938754E-2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-7.6452097069414715E-3</c:v>
                </c:pt>
                <c:pt idx="1">
                  <c:v>-1.1266624831282169E-2</c:v>
                </c:pt>
                <c:pt idx="2">
                  <c:v>1.5692798872143022E-2</c:v>
                </c:pt>
                <c:pt idx="3">
                  <c:v>0.34001064222976546</c:v>
                </c:pt>
                <c:pt idx="4">
                  <c:v>0.19958021129699843</c:v>
                </c:pt>
                <c:pt idx="5">
                  <c:v>0.54361464810936466</c:v>
                </c:pt>
                <c:pt idx="6">
                  <c:v>1.059867493057044</c:v>
                </c:pt>
                <c:pt idx="7">
                  <c:v>2.6633496342234526</c:v>
                </c:pt>
                <c:pt idx="8">
                  <c:v>5.708154994877459</c:v>
                </c:pt>
                <c:pt idx="9">
                  <c:v>11.879851125670527</c:v>
                </c:pt>
                <c:pt idx="10">
                  <c:v>14.689264503242388</c:v>
                </c:pt>
                <c:pt idx="11">
                  <c:v>10.460658776387234</c:v>
                </c:pt>
                <c:pt idx="12">
                  <c:v>6.1008773461392947</c:v>
                </c:pt>
                <c:pt idx="13">
                  <c:v>2.4883145698803193</c:v>
                </c:pt>
                <c:pt idx="14">
                  <c:v>1.1858122634924484</c:v>
                </c:pt>
                <c:pt idx="15">
                  <c:v>0.79711370681321347</c:v>
                </c:pt>
                <c:pt idx="16">
                  <c:v>0.50056004607553639</c:v>
                </c:pt>
                <c:pt idx="17">
                  <c:v>0.3484606108532271</c:v>
                </c:pt>
                <c:pt idx="18">
                  <c:v>0.29615128127941703</c:v>
                </c:pt>
                <c:pt idx="19">
                  <c:v>0.1891183453822364</c:v>
                </c:pt>
                <c:pt idx="20">
                  <c:v>0.11467814560412208</c:v>
                </c:pt>
                <c:pt idx="21">
                  <c:v>6.5587851696392627E-2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I16" sqref="I1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64975</v>
      </c>
      <c r="D2">
        <v>3596</v>
      </c>
      <c r="E2">
        <v>6658</v>
      </c>
      <c r="F2">
        <v>5307</v>
      </c>
      <c r="G2">
        <v>35588</v>
      </c>
      <c r="H2">
        <v>35613</v>
      </c>
      <c r="I2">
        <v>3648</v>
      </c>
      <c r="J2">
        <v>4181</v>
      </c>
      <c r="K2">
        <v>4446</v>
      </c>
      <c r="L2">
        <v>4049</v>
      </c>
      <c r="M2">
        <v>9596</v>
      </c>
      <c r="N2">
        <v>6359</v>
      </c>
      <c r="O2">
        <v>41107</v>
      </c>
      <c r="P2">
        <v>3917</v>
      </c>
      <c r="Q2">
        <v>8747</v>
      </c>
      <c r="R2">
        <v>4432</v>
      </c>
      <c r="S2">
        <v>24170</v>
      </c>
      <c r="T2">
        <v>26877</v>
      </c>
      <c r="U2">
        <v>3519</v>
      </c>
      <c r="V2">
        <v>5108</v>
      </c>
      <c r="W2">
        <v>4650</v>
      </c>
      <c r="X2">
        <v>3654</v>
      </c>
      <c r="Y2">
        <v>18574</v>
      </c>
      <c r="Z2">
        <v>5393</v>
      </c>
      <c r="AA2">
        <v>20132</v>
      </c>
      <c r="AB2">
        <v>4368</v>
      </c>
      <c r="AC2">
        <v>13438</v>
      </c>
      <c r="AD2">
        <v>4356</v>
      </c>
      <c r="AE2">
        <v>15110</v>
      </c>
      <c r="AF2">
        <v>16788</v>
      </c>
      <c r="AG2">
        <v>3527</v>
      </c>
      <c r="AH2">
        <v>6661</v>
      </c>
      <c r="AI2">
        <v>4670</v>
      </c>
      <c r="AJ2">
        <v>3393</v>
      </c>
      <c r="AK2">
        <v>29409</v>
      </c>
      <c r="AL2">
        <v>4656</v>
      </c>
      <c r="AM2">
        <v>7611</v>
      </c>
      <c r="AN2">
        <v>6611</v>
      </c>
      <c r="AO2">
        <v>22806</v>
      </c>
      <c r="AP2">
        <v>4193</v>
      </c>
      <c r="AQ2">
        <v>9248</v>
      </c>
      <c r="AR2">
        <v>9894</v>
      </c>
      <c r="AS2">
        <v>3389</v>
      </c>
      <c r="AT2">
        <v>11664</v>
      </c>
      <c r="AU2">
        <v>5637</v>
      </c>
      <c r="AV2">
        <v>3384</v>
      </c>
      <c r="AW2">
        <v>39918</v>
      </c>
      <c r="AX2">
        <v>4278</v>
      </c>
      <c r="AY2">
        <v>4443</v>
      </c>
      <c r="AZ2">
        <v>8316</v>
      </c>
      <c r="BA2">
        <v>37447</v>
      </c>
      <c r="BB2">
        <v>3970</v>
      </c>
      <c r="BC2">
        <v>6289</v>
      </c>
      <c r="BD2">
        <v>6405</v>
      </c>
      <c r="BE2">
        <v>3551</v>
      </c>
      <c r="BF2">
        <v>21687</v>
      </c>
      <c r="BG2">
        <v>7237</v>
      </c>
      <c r="BH2">
        <v>3451</v>
      </c>
      <c r="BI2">
        <v>32936</v>
      </c>
      <c r="BJ2">
        <v>4148</v>
      </c>
      <c r="BK2">
        <v>3618</v>
      </c>
      <c r="BL2">
        <v>10812</v>
      </c>
      <c r="BM2">
        <v>49775</v>
      </c>
      <c r="BN2">
        <v>3595</v>
      </c>
      <c r="BO2">
        <v>4544</v>
      </c>
      <c r="BP2">
        <v>5173</v>
      </c>
      <c r="BQ2">
        <v>3846</v>
      </c>
      <c r="BR2">
        <v>47141</v>
      </c>
      <c r="BS2">
        <v>8825</v>
      </c>
      <c r="BT2">
        <v>4257</v>
      </c>
      <c r="BU2">
        <v>17598</v>
      </c>
      <c r="BV2">
        <v>3882</v>
      </c>
      <c r="BW2">
        <v>3412</v>
      </c>
      <c r="BX2">
        <v>17702</v>
      </c>
      <c r="BY2">
        <v>51659</v>
      </c>
      <c r="BZ2">
        <v>3418</v>
      </c>
      <c r="CA2">
        <v>3720</v>
      </c>
      <c r="CB2">
        <v>4584</v>
      </c>
      <c r="CC2">
        <v>4320</v>
      </c>
      <c r="CD2">
        <v>64876</v>
      </c>
      <c r="CE2">
        <v>15028</v>
      </c>
      <c r="CF2">
        <v>3908</v>
      </c>
      <c r="CG2">
        <v>10031</v>
      </c>
      <c r="CH2">
        <v>3697</v>
      </c>
      <c r="CI2">
        <v>3409</v>
      </c>
      <c r="CJ2">
        <v>23718</v>
      </c>
      <c r="CK2">
        <v>28628</v>
      </c>
      <c r="CL2">
        <v>3465</v>
      </c>
      <c r="CM2">
        <v>3514</v>
      </c>
      <c r="CN2">
        <v>4132</v>
      </c>
      <c r="CO2">
        <v>4163</v>
      </c>
      <c r="CP2">
        <v>53463</v>
      </c>
      <c r="CQ2">
        <v>32940</v>
      </c>
      <c r="CR2">
        <v>4763</v>
      </c>
      <c r="CS2">
        <v>6046</v>
      </c>
      <c r="CT2">
        <v>3575</v>
      </c>
    </row>
    <row r="7" spans="1:98" x14ac:dyDescent="0.3">
      <c r="N7" s="9" t="s">
        <v>115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64975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64975</v>
      </c>
      <c r="K9" t="s">
        <v>82</v>
      </c>
      <c r="L9" s="8" t="str">
        <f>A10</f>
        <v>A2</v>
      </c>
      <c r="M9" s="8">
        <f>B10</f>
        <v>3596</v>
      </c>
      <c r="N9" s="8">
        <f>(M9-I$15)/I$16</f>
        <v>7.4037820319854258E-2</v>
      </c>
      <c r="O9" s="8">
        <f>N9*40</f>
        <v>2.9615128127941706</v>
      </c>
    </row>
    <row r="10" spans="1:98" x14ac:dyDescent="0.3">
      <c r="A10" t="s">
        <v>83</v>
      </c>
      <c r="B10">
        <v>3596</v>
      </c>
      <c r="E10">
        <f>E9/2</f>
        <v>15</v>
      </c>
      <c r="G10">
        <f>G9/2</f>
        <v>15</v>
      </c>
      <c r="H10" t="str">
        <f>A21</f>
        <v>B1</v>
      </c>
      <c r="I10">
        <f>B21</f>
        <v>41107</v>
      </c>
      <c r="K10" t="s">
        <v>85</v>
      </c>
      <c r="L10" s="8" t="str">
        <f>A22</f>
        <v>B2</v>
      </c>
      <c r="M10" s="8">
        <f>B22</f>
        <v>3917</v>
      </c>
      <c r="N10" s="8">
        <f t="shared" ref="N10:N73" si="1">(M10-I$15)/I$16</f>
        <v>0.20320162642133913</v>
      </c>
      <c r="O10" s="8">
        <f t="shared" ref="O10:O73" si="2">N10*40</f>
        <v>8.1280650568535648</v>
      </c>
    </row>
    <row r="11" spans="1:98" x14ac:dyDescent="0.3">
      <c r="A11" t="s">
        <v>84</v>
      </c>
      <c r="B11">
        <v>6658</v>
      </c>
      <c r="E11">
        <f>E10/2</f>
        <v>7.5</v>
      </c>
      <c r="G11">
        <f>G10/2</f>
        <v>7.5</v>
      </c>
      <c r="H11" t="str">
        <f>A33</f>
        <v>C1</v>
      </c>
      <c r="I11">
        <f>B33</f>
        <v>20132</v>
      </c>
      <c r="K11" t="s">
        <v>88</v>
      </c>
      <c r="L11" s="8" t="str">
        <f>A34</f>
        <v>C2</v>
      </c>
      <c r="M11" s="8">
        <f>B34</f>
        <v>4368</v>
      </c>
      <c r="N11" s="8">
        <f t="shared" si="1"/>
        <v>0.38467476209663404</v>
      </c>
      <c r="O11" s="8">
        <f t="shared" si="2"/>
        <v>15.386990483865361</v>
      </c>
    </row>
    <row r="12" spans="1:98" x14ac:dyDescent="0.3">
      <c r="A12" t="s">
        <v>9</v>
      </c>
      <c r="B12">
        <v>5307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7611</v>
      </c>
      <c r="K12" t="s">
        <v>91</v>
      </c>
      <c r="L12" s="8" t="str">
        <f>A46</f>
        <v>D2</v>
      </c>
      <c r="M12" s="8">
        <f>B46</f>
        <v>6611</v>
      </c>
      <c r="N12" s="8">
        <f t="shared" si="1"/>
        <v>1.2872118869739879</v>
      </c>
      <c r="O12" s="8">
        <f t="shared" si="2"/>
        <v>51.488475478959515</v>
      </c>
    </row>
    <row r="13" spans="1:98" x14ac:dyDescent="0.3">
      <c r="A13" t="s">
        <v>17</v>
      </c>
      <c r="B13">
        <v>35588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4443</v>
      </c>
      <c r="K13" t="s">
        <v>94</v>
      </c>
      <c r="L13" s="8" t="str">
        <f>A58</f>
        <v>E2</v>
      </c>
      <c r="M13" s="8">
        <f>B58</f>
        <v>8316</v>
      </c>
      <c r="N13" s="8">
        <f t="shared" si="1"/>
        <v>1.97326886330742</v>
      </c>
      <c r="O13" s="8">
        <f t="shared" si="2"/>
        <v>78.930754532296802</v>
      </c>
    </row>
    <row r="14" spans="1:98" x14ac:dyDescent="0.3">
      <c r="A14" t="s">
        <v>25</v>
      </c>
      <c r="B14">
        <v>35613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3618</v>
      </c>
      <c r="K14" t="s">
        <v>97</v>
      </c>
      <c r="L14" s="8" t="str">
        <f>A70</f>
        <v>F2</v>
      </c>
      <c r="M14" s="8">
        <f>B70</f>
        <v>10812</v>
      </c>
      <c r="N14" s="8">
        <f t="shared" si="1"/>
        <v>2.9776079911245734</v>
      </c>
      <c r="O14" s="8">
        <f t="shared" si="2"/>
        <v>119.10431964498294</v>
      </c>
    </row>
    <row r="15" spans="1:98" x14ac:dyDescent="0.3">
      <c r="A15" t="s">
        <v>34</v>
      </c>
      <c r="B15">
        <v>3648</v>
      </c>
      <c r="G15">
        <f t="shared" ref="G15" si="3">E15*1.14</f>
        <v>0</v>
      </c>
      <c r="H15" t="str">
        <f>A81</f>
        <v>G1</v>
      </c>
      <c r="I15">
        <f>B81</f>
        <v>3412</v>
      </c>
      <c r="K15" t="s">
        <v>100</v>
      </c>
      <c r="L15" s="8" t="str">
        <f>A82</f>
        <v>G2</v>
      </c>
      <c r="M15" s="8">
        <f>B82</f>
        <v>17702</v>
      </c>
      <c r="N15" s="8">
        <f t="shared" si="1"/>
        <v>5.7500024585365068</v>
      </c>
      <c r="O15" s="8">
        <f t="shared" si="2"/>
        <v>230.00009834146027</v>
      </c>
    </row>
    <row r="16" spans="1:98" x14ac:dyDescent="0.3">
      <c r="A16" t="s">
        <v>41</v>
      </c>
      <c r="B16">
        <v>4181</v>
      </c>
      <c r="H16" t="s">
        <v>119</v>
      </c>
      <c r="I16">
        <f>SLOPE(I10:I15, G10:G15)</f>
        <v>2485.2163286965092</v>
      </c>
      <c r="K16" t="s">
        <v>103</v>
      </c>
      <c r="L16" s="8" t="str">
        <f>A94</f>
        <v>H2</v>
      </c>
      <c r="M16" s="8">
        <f>B94</f>
        <v>23718</v>
      </c>
      <c r="N16" s="8">
        <f t="shared" si="1"/>
        <v>8.1707172794291338</v>
      </c>
      <c r="O16" s="8">
        <f t="shared" si="2"/>
        <v>326.82869117716535</v>
      </c>
    </row>
    <row r="17" spans="1:15" x14ac:dyDescent="0.3">
      <c r="A17" t="s">
        <v>49</v>
      </c>
      <c r="B17">
        <v>4446</v>
      </c>
      <c r="K17" t="s">
        <v>104</v>
      </c>
      <c r="L17" s="8" t="str">
        <f>A95</f>
        <v>H3</v>
      </c>
      <c r="M17" s="8">
        <f>B95</f>
        <v>28628</v>
      </c>
      <c r="N17" s="8">
        <f t="shared" si="1"/>
        <v>10.146400419486113</v>
      </c>
      <c r="O17" s="8">
        <f t="shared" si="2"/>
        <v>405.85601677944453</v>
      </c>
    </row>
    <row r="18" spans="1:15" x14ac:dyDescent="0.3">
      <c r="A18" t="s">
        <v>57</v>
      </c>
      <c r="B18">
        <v>4049</v>
      </c>
      <c r="K18" t="s">
        <v>101</v>
      </c>
      <c r="L18" s="8" t="str">
        <f>A83</f>
        <v>G3</v>
      </c>
      <c r="M18" s="8">
        <f>B83</f>
        <v>51659</v>
      </c>
      <c r="N18" s="8">
        <f t="shared" si="1"/>
        <v>19.413601722673956</v>
      </c>
      <c r="O18" s="8">
        <f t="shared" si="2"/>
        <v>776.54406890695827</v>
      </c>
    </row>
    <row r="19" spans="1:15" x14ac:dyDescent="0.3">
      <c r="A19" t="s">
        <v>65</v>
      </c>
      <c r="B19">
        <v>9596</v>
      </c>
      <c r="K19" t="s">
        <v>98</v>
      </c>
      <c r="L19" s="8" t="str">
        <f>A71</f>
        <v>F3</v>
      </c>
      <c r="M19" s="8">
        <f>B71</f>
        <v>49775</v>
      </c>
      <c r="N19" s="8">
        <f t="shared" si="1"/>
        <v>18.655518823311972</v>
      </c>
      <c r="O19" s="8">
        <f t="shared" si="2"/>
        <v>746.22075293247894</v>
      </c>
    </row>
    <row r="20" spans="1:15" x14ac:dyDescent="0.3">
      <c r="A20" t="s">
        <v>73</v>
      </c>
      <c r="B20">
        <v>6359</v>
      </c>
      <c r="K20" t="s">
        <v>95</v>
      </c>
      <c r="L20" s="8" t="str">
        <f>A59</f>
        <v>E3</v>
      </c>
      <c r="M20" s="8">
        <f>B59</f>
        <v>37447</v>
      </c>
      <c r="N20" s="8">
        <f t="shared" si="1"/>
        <v>13.694984861881737</v>
      </c>
      <c r="O20" s="8">
        <f t="shared" si="2"/>
        <v>547.79939447526954</v>
      </c>
    </row>
    <row r="21" spans="1:15" x14ac:dyDescent="0.3">
      <c r="A21" t="s">
        <v>85</v>
      </c>
      <c r="B21">
        <v>41107</v>
      </c>
      <c r="K21" t="s">
        <v>92</v>
      </c>
      <c r="L21" s="8" t="str">
        <f>A47</f>
        <v>D3</v>
      </c>
      <c r="M21" s="8">
        <f>B47</f>
        <v>22806</v>
      </c>
      <c r="N21" s="8">
        <f t="shared" si="1"/>
        <v>7.8037472134959422</v>
      </c>
      <c r="O21" s="8">
        <f t="shared" si="2"/>
        <v>312.14988853983766</v>
      </c>
    </row>
    <row r="22" spans="1:15" x14ac:dyDescent="0.3">
      <c r="A22" t="s">
        <v>86</v>
      </c>
      <c r="B22">
        <v>3917</v>
      </c>
      <c r="K22" t="s">
        <v>89</v>
      </c>
      <c r="L22" s="8" t="str">
        <f>A35</f>
        <v>C3</v>
      </c>
      <c r="M22" s="8">
        <f>B35</f>
        <v>13438</v>
      </c>
      <c r="N22" s="8">
        <f t="shared" si="1"/>
        <v>4.0342564485155368</v>
      </c>
      <c r="O22" s="8">
        <f t="shared" si="2"/>
        <v>161.37025794062146</v>
      </c>
    </row>
    <row r="23" spans="1:15" x14ac:dyDescent="0.3">
      <c r="A23" t="s">
        <v>87</v>
      </c>
      <c r="B23">
        <v>8747</v>
      </c>
      <c r="K23" t="s">
        <v>86</v>
      </c>
      <c r="L23" s="8" t="str">
        <f>A23</f>
        <v>B3</v>
      </c>
      <c r="M23" s="8">
        <f>B23</f>
        <v>8747</v>
      </c>
      <c r="N23" s="8">
        <f t="shared" si="1"/>
        <v>2.1466944098175134</v>
      </c>
      <c r="O23" s="8">
        <f t="shared" si="2"/>
        <v>85.867776392700534</v>
      </c>
    </row>
    <row r="24" spans="1:15" x14ac:dyDescent="0.3">
      <c r="A24" t="s">
        <v>10</v>
      </c>
      <c r="B24">
        <v>4432</v>
      </c>
      <c r="K24" t="s">
        <v>83</v>
      </c>
      <c r="L24" s="8" t="str">
        <f>A11</f>
        <v>A3</v>
      </c>
      <c r="M24" s="8">
        <f>B11</f>
        <v>6658</v>
      </c>
      <c r="N24" s="8">
        <f t="shared" si="1"/>
        <v>1.3061237215122115</v>
      </c>
      <c r="O24" s="8">
        <f t="shared" si="2"/>
        <v>52.244948860488456</v>
      </c>
    </row>
    <row r="25" spans="1:15" x14ac:dyDescent="0.3">
      <c r="A25" t="s">
        <v>18</v>
      </c>
      <c r="B25">
        <v>24170</v>
      </c>
      <c r="K25" t="s">
        <v>84</v>
      </c>
      <c r="L25" s="8" t="str">
        <f>A12</f>
        <v>A4</v>
      </c>
      <c r="M25" s="8">
        <f>B12</f>
        <v>5307</v>
      </c>
      <c r="N25" s="8">
        <f t="shared" si="1"/>
        <v>0.76250907340284679</v>
      </c>
      <c r="O25" s="8">
        <f t="shared" si="2"/>
        <v>30.500362936113874</v>
      </c>
    </row>
    <row r="26" spans="1:15" x14ac:dyDescent="0.3">
      <c r="A26" t="s">
        <v>26</v>
      </c>
      <c r="B26">
        <v>26877</v>
      </c>
      <c r="K26" t="s">
        <v>87</v>
      </c>
      <c r="L26" s="8" t="str">
        <f>A24</f>
        <v>B4</v>
      </c>
      <c r="M26" s="8">
        <f>B24</f>
        <v>4432</v>
      </c>
      <c r="N26" s="8">
        <f t="shared" si="1"/>
        <v>0.41042704742527902</v>
      </c>
      <c r="O26" s="8">
        <f t="shared" si="2"/>
        <v>16.417081897011162</v>
      </c>
    </row>
    <row r="27" spans="1:15" x14ac:dyDescent="0.3">
      <c r="A27" t="s">
        <v>35</v>
      </c>
      <c r="B27">
        <v>3519</v>
      </c>
      <c r="K27" t="s">
        <v>90</v>
      </c>
      <c r="L27" s="8" t="str">
        <f>A36</f>
        <v>C4</v>
      </c>
      <c r="M27" s="8">
        <f>B36</f>
        <v>4356</v>
      </c>
      <c r="N27" s="8">
        <f t="shared" si="1"/>
        <v>0.37984620859751311</v>
      </c>
      <c r="O27" s="8">
        <f t="shared" si="2"/>
        <v>15.193848343900525</v>
      </c>
    </row>
    <row r="28" spans="1:15" x14ac:dyDescent="0.3">
      <c r="A28" t="s">
        <v>42</v>
      </c>
      <c r="B28">
        <v>5108</v>
      </c>
      <c r="K28" t="s">
        <v>93</v>
      </c>
      <c r="L28" s="8" t="str">
        <f>A48</f>
        <v>D4</v>
      </c>
      <c r="M28" s="8">
        <f>B48</f>
        <v>4193</v>
      </c>
      <c r="N28" s="8">
        <f t="shared" si="1"/>
        <v>0.31425835690112053</v>
      </c>
      <c r="O28" s="8">
        <f t="shared" si="2"/>
        <v>12.570334276044822</v>
      </c>
    </row>
    <row r="29" spans="1:15" x14ac:dyDescent="0.3">
      <c r="A29" t="s">
        <v>50</v>
      </c>
      <c r="B29">
        <v>4650</v>
      </c>
      <c r="K29" t="s">
        <v>96</v>
      </c>
      <c r="L29" s="8" t="str">
        <f>A60</f>
        <v>E4</v>
      </c>
      <c r="M29" s="8">
        <f>B60</f>
        <v>3970</v>
      </c>
      <c r="N29" s="8">
        <f t="shared" si="1"/>
        <v>0.22452773770912324</v>
      </c>
      <c r="O29" s="8">
        <f t="shared" si="2"/>
        <v>8.9811095083649288</v>
      </c>
    </row>
    <row r="30" spans="1:15" x14ac:dyDescent="0.3">
      <c r="A30" t="s">
        <v>58</v>
      </c>
      <c r="B30">
        <v>3654</v>
      </c>
      <c r="K30" t="s">
        <v>99</v>
      </c>
      <c r="L30" s="8" t="str">
        <f>A72</f>
        <v>F4</v>
      </c>
      <c r="M30" s="8">
        <f>B72</f>
        <v>3595</v>
      </c>
      <c r="N30" s="8">
        <f t="shared" si="1"/>
        <v>7.3635440861594181E-2</v>
      </c>
      <c r="O30" s="8">
        <f t="shared" si="2"/>
        <v>2.9454176344637673</v>
      </c>
    </row>
    <row r="31" spans="1:15" x14ac:dyDescent="0.3">
      <c r="A31" t="s">
        <v>66</v>
      </c>
      <c r="B31">
        <v>18574</v>
      </c>
      <c r="K31" t="s">
        <v>102</v>
      </c>
      <c r="L31" s="8" t="str">
        <f>A84</f>
        <v>G4</v>
      </c>
      <c r="M31" s="8">
        <f>B84</f>
        <v>3418</v>
      </c>
      <c r="N31" s="8">
        <f t="shared" si="1"/>
        <v>2.4142767495604648E-3</v>
      </c>
      <c r="O31" s="8">
        <f t="shared" si="2"/>
        <v>9.65710699824186E-2</v>
      </c>
    </row>
    <row r="32" spans="1:15" x14ac:dyDescent="0.3">
      <c r="A32" t="s">
        <v>74</v>
      </c>
      <c r="B32">
        <v>5393</v>
      </c>
      <c r="K32" t="s">
        <v>105</v>
      </c>
      <c r="L32" t="str">
        <f>A96</f>
        <v>H4</v>
      </c>
      <c r="M32">
        <f>B96</f>
        <v>3465</v>
      </c>
      <c r="N32" s="8">
        <f t="shared" si="1"/>
        <v>2.1326111287784107E-2</v>
      </c>
      <c r="O32" s="8">
        <f t="shared" si="2"/>
        <v>0.85304445151136432</v>
      </c>
    </row>
    <row r="33" spans="1:15" x14ac:dyDescent="0.3">
      <c r="A33" t="s">
        <v>88</v>
      </c>
      <c r="B33">
        <v>20132</v>
      </c>
      <c r="K33" t="s">
        <v>16</v>
      </c>
      <c r="L33" t="str">
        <f>A97</f>
        <v>H5</v>
      </c>
      <c r="M33">
        <f>B97</f>
        <v>3514</v>
      </c>
      <c r="N33" s="8">
        <f t="shared" si="1"/>
        <v>4.10427047425279E-2</v>
      </c>
      <c r="O33" s="8">
        <f t="shared" si="2"/>
        <v>1.6417081897011161</v>
      </c>
    </row>
    <row r="34" spans="1:15" x14ac:dyDescent="0.3">
      <c r="A34" t="s">
        <v>89</v>
      </c>
      <c r="B34">
        <v>4368</v>
      </c>
      <c r="K34" t="s">
        <v>15</v>
      </c>
      <c r="L34" t="str">
        <f>A85</f>
        <v>G5</v>
      </c>
      <c r="M34">
        <f>B85</f>
        <v>3720</v>
      </c>
      <c r="N34" s="8">
        <f t="shared" si="1"/>
        <v>0.12393287314410387</v>
      </c>
      <c r="O34" s="8">
        <f t="shared" si="2"/>
        <v>4.9573149257641544</v>
      </c>
    </row>
    <row r="35" spans="1:15" x14ac:dyDescent="0.3">
      <c r="A35" t="s">
        <v>90</v>
      </c>
      <c r="B35">
        <v>13438</v>
      </c>
      <c r="K35" t="s">
        <v>14</v>
      </c>
      <c r="L35" t="str">
        <f>A73</f>
        <v>F5</v>
      </c>
      <c r="M35">
        <f>B73</f>
        <v>4544</v>
      </c>
      <c r="N35" s="8">
        <f t="shared" si="1"/>
        <v>0.45549354675040771</v>
      </c>
      <c r="O35" s="8">
        <f t="shared" si="2"/>
        <v>18.219741870016307</v>
      </c>
    </row>
    <row r="36" spans="1:15" x14ac:dyDescent="0.3">
      <c r="A36" t="s">
        <v>11</v>
      </c>
      <c r="B36">
        <v>4356</v>
      </c>
      <c r="K36" t="s">
        <v>13</v>
      </c>
      <c r="L36" t="str">
        <f>A61</f>
        <v>E5</v>
      </c>
      <c r="M36">
        <f>B61</f>
        <v>6289</v>
      </c>
      <c r="N36" s="8">
        <f t="shared" si="1"/>
        <v>1.1576457014142429</v>
      </c>
      <c r="O36" s="8">
        <f t="shared" si="2"/>
        <v>46.305828056569716</v>
      </c>
    </row>
    <row r="37" spans="1:15" x14ac:dyDescent="0.3">
      <c r="A37" t="s">
        <v>19</v>
      </c>
      <c r="B37">
        <v>15110</v>
      </c>
      <c r="K37" t="s">
        <v>12</v>
      </c>
      <c r="L37" t="str">
        <f>A49</f>
        <v>D5</v>
      </c>
      <c r="M37">
        <f>B49</f>
        <v>9248</v>
      </c>
      <c r="N37" s="8">
        <f t="shared" si="1"/>
        <v>2.3482865184058119</v>
      </c>
      <c r="O37" s="8">
        <f t="shared" si="2"/>
        <v>93.931460736232481</v>
      </c>
    </row>
    <row r="38" spans="1:15" x14ac:dyDescent="0.3">
      <c r="A38" t="s">
        <v>27</v>
      </c>
      <c r="B38">
        <v>16788</v>
      </c>
      <c r="K38" t="s">
        <v>11</v>
      </c>
      <c r="L38" t="str">
        <f>A37</f>
        <v>C5</v>
      </c>
      <c r="M38">
        <f>B37</f>
        <v>15110</v>
      </c>
      <c r="N38" s="8">
        <f t="shared" si="1"/>
        <v>4.7070349027263862</v>
      </c>
      <c r="O38" s="8">
        <f t="shared" si="2"/>
        <v>188.28139610905544</v>
      </c>
    </row>
    <row r="39" spans="1:15" x14ac:dyDescent="0.3">
      <c r="A39" t="s">
        <v>36</v>
      </c>
      <c r="B39">
        <v>3527</v>
      </c>
      <c r="K39" t="s">
        <v>10</v>
      </c>
      <c r="L39" t="str">
        <f>A25</f>
        <v>B5</v>
      </c>
      <c r="M39">
        <f>B25</f>
        <v>24170</v>
      </c>
      <c r="N39" s="8">
        <f t="shared" si="1"/>
        <v>8.352592794562689</v>
      </c>
      <c r="O39" s="8">
        <f t="shared" si="2"/>
        <v>334.10371178250756</v>
      </c>
    </row>
    <row r="40" spans="1:15" x14ac:dyDescent="0.3">
      <c r="A40" t="s">
        <v>43</v>
      </c>
      <c r="B40">
        <v>6661</v>
      </c>
      <c r="K40" t="s">
        <v>9</v>
      </c>
      <c r="L40" t="str">
        <f>A13</f>
        <v>A5</v>
      </c>
      <c r="M40">
        <f>B13</f>
        <v>35588</v>
      </c>
      <c r="N40" s="8">
        <f t="shared" si="1"/>
        <v>12.946961448976253</v>
      </c>
      <c r="O40" s="8">
        <f t="shared" si="2"/>
        <v>517.87845795905014</v>
      </c>
    </row>
    <row r="41" spans="1:15" x14ac:dyDescent="0.3">
      <c r="A41" t="s">
        <v>51</v>
      </c>
      <c r="B41">
        <v>4670</v>
      </c>
      <c r="K41" t="s">
        <v>17</v>
      </c>
      <c r="L41" t="str">
        <f>A14</f>
        <v>A6</v>
      </c>
      <c r="M41">
        <f>B14</f>
        <v>35613</v>
      </c>
      <c r="N41" s="8">
        <f t="shared" si="1"/>
        <v>12.957020935432755</v>
      </c>
      <c r="O41" s="8">
        <f t="shared" si="2"/>
        <v>518.28083741731018</v>
      </c>
    </row>
    <row r="42" spans="1:15" x14ac:dyDescent="0.3">
      <c r="A42" t="s">
        <v>59</v>
      </c>
      <c r="B42">
        <v>3393</v>
      </c>
      <c r="K42" t="s">
        <v>18</v>
      </c>
      <c r="L42" t="str">
        <f>A26</f>
        <v>B6</v>
      </c>
      <c r="M42">
        <f>B26</f>
        <v>26877</v>
      </c>
      <c r="N42" s="8">
        <f t="shared" si="1"/>
        <v>9.4418339880727178</v>
      </c>
      <c r="O42" s="8">
        <f t="shared" si="2"/>
        <v>377.6733595229087</v>
      </c>
    </row>
    <row r="43" spans="1:15" x14ac:dyDescent="0.3">
      <c r="A43" t="s">
        <v>67</v>
      </c>
      <c r="B43">
        <v>29409</v>
      </c>
      <c r="K43" t="s">
        <v>19</v>
      </c>
      <c r="L43" t="str">
        <f>A38</f>
        <v>C6</v>
      </c>
      <c r="M43">
        <f>B38</f>
        <v>16788</v>
      </c>
      <c r="N43" s="8">
        <f t="shared" si="1"/>
        <v>5.3822276336867967</v>
      </c>
      <c r="O43" s="8">
        <f t="shared" si="2"/>
        <v>215.28910534747186</v>
      </c>
    </row>
    <row r="44" spans="1:15" x14ac:dyDescent="0.3">
      <c r="A44" t="s">
        <v>75</v>
      </c>
      <c r="B44">
        <v>4656</v>
      </c>
      <c r="K44" t="s">
        <v>20</v>
      </c>
      <c r="L44" t="str">
        <f>A50</f>
        <v>D6</v>
      </c>
      <c r="M44">
        <f>B50</f>
        <v>9894</v>
      </c>
      <c r="N44" s="8">
        <f t="shared" si="1"/>
        <v>2.6082236484418222</v>
      </c>
      <c r="O44" s="8">
        <f t="shared" si="2"/>
        <v>104.32894593767288</v>
      </c>
    </row>
    <row r="45" spans="1:15" x14ac:dyDescent="0.3">
      <c r="A45" t="s">
        <v>91</v>
      </c>
      <c r="B45">
        <v>7611</v>
      </c>
      <c r="K45" t="s">
        <v>21</v>
      </c>
      <c r="L45" t="str">
        <f>A62</f>
        <v>E6</v>
      </c>
      <c r="M45">
        <f>B62</f>
        <v>6405</v>
      </c>
      <c r="N45" s="8">
        <f t="shared" si="1"/>
        <v>1.2043217185724118</v>
      </c>
      <c r="O45" s="8">
        <f t="shared" si="2"/>
        <v>48.172868742896469</v>
      </c>
    </row>
    <row r="46" spans="1:15" x14ac:dyDescent="0.3">
      <c r="A46" t="s">
        <v>92</v>
      </c>
      <c r="B46">
        <v>6611</v>
      </c>
      <c r="K46" t="s">
        <v>22</v>
      </c>
      <c r="L46" t="str">
        <f>A74</f>
        <v>F6</v>
      </c>
      <c r="M46">
        <f>B74</f>
        <v>5173</v>
      </c>
      <c r="N46" s="8">
        <f t="shared" si="1"/>
        <v>0.70859022599599641</v>
      </c>
      <c r="O46" s="8">
        <f t="shared" si="2"/>
        <v>28.343609039839855</v>
      </c>
    </row>
    <row r="47" spans="1:15" x14ac:dyDescent="0.3">
      <c r="A47" t="s">
        <v>93</v>
      </c>
      <c r="B47">
        <v>22806</v>
      </c>
      <c r="K47" t="s">
        <v>23</v>
      </c>
      <c r="L47" t="str">
        <f>A86</f>
        <v>G6</v>
      </c>
      <c r="M47">
        <f>B86</f>
        <v>4584</v>
      </c>
      <c r="N47" s="8">
        <f t="shared" si="1"/>
        <v>0.47158872508081079</v>
      </c>
      <c r="O47" s="8">
        <f t="shared" si="2"/>
        <v>18.863549003232432</v>
      </c>
    </row>
    <row r="48" spans="1:15" x14ac:dyDescent="0.3">
      <c r="A48" t="s">
        <v>12</v>
      </c>
      <c r="B48">
        <v>4193</v>
      </c>
      <c r="K48" t="s">
        <v>24</v>
      </c>
      <c r="L48" t="str">
        <f>A98</f>
        <v>H6</v>
      </c>
      <c r="M48">
        <f>B98</f>
        <v>4132</v>
      </c>
      <c r="N48" s="8">
        <f t="shared" si="1"/>
        <v>0.2897132099472558</v>
      </c>
      <c r="O48" s="8">
        <f t="shared" si="2"/>
        <v>11.588528397890233</v>
      </c>
    </row>
    <row r="49" spans="1:15" x14ac:dyDescent="0.3">
      <c r="A49" t="s">
        <v>20</v>
      </c>
      <c r="B49">
        <v>9248</v>
      </c>
      <c r="K49" t="s">
        <v>33</v>
      </c>
      <c r="L49" t="str">
        <f>A99</f>
        <v>H7</v>
      </c>
      <c r="M49">
        <f>B99</f>
        <v>4163</v>
      </c>
      <c r="N49" s="8">
        <f t="shared" si="1"/>
        <v>0.30218697315331816</v>
      </c>
      <c r="O49" s="8">
        <f t="shared" si="2"/>
        <v>12.087478926132727</v>
      </c>
    </row>
    <row r="50" spans="1:15" x14ac:dyDescent="0.3">
      <c r="A50" t="s">
        <v>28</v>
      </c>
      <c r="B50">
        <v>9894</v>
      </c>
      <c r="K50" t="s">
        <v>31</v>
      </c>
      <c r="L50" t="str">
        <f>A87</f>
        <v>G7</v>
      </c>
      <c r="M50">
        <f>B87</f>
        <v>4320</v>
      </c>
      <c r="N50" s="8">
        <f t="shared" si="1"/>
        <v>0.36536054810015034</v>
      </c>
      <c r="O50" s="8">
        <f t="shared" si="2"/>
        <v>14.614421924006013</v>
      </c>
    </row>
    <row r="51" spans="1:15" x14ac:dyDescent="0.3">
      <c r="A51" t="s">
        <v>37</v>
      </c>
      <c r="B51">
        <v>3389</v>
      </c>
      <c r="K51" t="s">
        <v>32</v>
      </c>
      <c r="L51" t="str">
        <f>A75</f>
        <v>F7</v>
      </c>
      <c r="M51">
        <f>B75</f>
        <v>3846</v>
      </c>
      <c r="N51" s="8">
        <f t="shared" si="1"/>
        <v>0.17463268488487363</v>
      </c>
      <c r="O51" s="8">
        <f t="shared" si="2"/>
        <v>6.9853073953949449</v>
      </c>
    </row>
    <row r="52" spans="1:15" x14ac:dyDescent="0.3">
      <c r="A52" t="s">
        <v>44</v>
      </c>
      <c r="B52">
        <v>11664</v>
      </c>
      <c r="K52" t="s">
        <v>29</v>
      </c>
      <c r="L52" t="str">
        <f>A63</f>
        <v>E7</v>
      </c>
      <c r="M52">
        <f>B63</f>
        <v>3551</v>
      </c>
      <c r="N52" s="8">
        <f t="shared" si="1"/>
        <v>5.5930744698150771E-2</v>
      </c>
      <c r="O52" s="8">
        <f t="shared" si="2"/>
        <v>2.2372297879260308</v>
      </c>
    </row>
    <row r="53" spans="1:15" x14ac:dyDescent="0.3">
      <c r="A53" t="s">
        <v>52</v>
      </c>
      <c r="B53">
        <v>5637</v>
      </c>
      <c r="K53" t="s">
        <v>28</v>
      </c>
      <c r="L53" t="str">
        <f>A51</f>
        <v>D7</v>
      </c>
      <c r="M53">
        <f>B51</f>
        <v>3389</v>
      </c>
      <c r="N53" s="8">
        <f t="shared" si="1"/>
        <v>-9.2547275399817823E-3</v>
      </c>
      <c r="O53" s="8">
        <f t="shared" si="2"/>
        <v>-0.37018910159927132</v>
      </c>
    </row>
    <row r="54" spans="1:15" x14ac:dyDescent="0.3">
      <c r="A54" t="s">
        <v>60</v>
      </c>
      <c r="B54">
        <v>3384</v>
      </c>
      <c r="K54" t="s">
        <v>27</v>
      </c>
      <c r="L54" s="8" t="str">
        <f>A39</f>
        <v>C7</v>
      </c>
      <c r="M54" s="8">
        <f>B39</f>
        <v>3527</v>
      </c>
      <c r="N54" s="8">
        <f t="shared" si="1"/>
        <v>4.6273637699908908E-2</v>
      </c>
      <c r="O54" s="8">
        <f t="shared" si="2"/>
        <v>1.8509455079963564</v>
      </c>
    </row>
    <row r="55" spans="1:15" x14ac:dyDescent="0.3">
      <c r="A55" t="s">
        <v>68</v>
      </c>
      <c r="B55">
        <v>39918</v>
      </c>
      <c r="K55" t="s">
        <v>26</v>
      </c>
      <c r="L55" s="8" t="str">
        <f>A27</f>
        <v>B7</v>
      </c>
      <c r="M55" s="8">
        <f>B27</f>
        <v>3519</v>
      </c>
      <c r="N55" s="8">
        <f t="shared" si="1"/>
        <v>4.3054602033828292E-2</v>
      </c>
      <c r="O55" s="8">
        <f t="shared" si="2"/>
        <v>1.7221840813531317</v>
      </c>
    </row>
    <row r="56" spans="1:15" x14ac:dyDescent="0.3">
      <c r="A56" t="s">
        <v>76</v>
      </c>
      <c r="B56">
        <v>4278</v>
      </c>
      <c r="K56" t="s">
        <v>25</v>
      </c>
      <c r="L56" s="8" t="str">
        <f>A15</f>
        <v>A7</v>
      </c>
      <c r="M56" s="8">
        <f>B15</f>
        <v>3648</v>
      </c>
      <c r="N56" s="8">
        <f t="shared" si="1"/>
        <v>9.4961552149378278E-2</v>
      </c>
      <c r="O56" s="8">
        <f t="shared" si="2"/>
        <v>3.7984620859751312</v>
      </c>
    </row>
    <row r="57" spans="1:15" x14ac:dyDescent="0.3">
      <c r="A57" t="s">
        <v>94</v>
      </c>
      <c r="B57">
        <v>4443</v>
      </c>
      <c r="K57" t="s">
        <v>34</v>
      </c>
      <c r="L57" s="8" t="str">
        <f>A16</f>
        <v>A8</v>
      </c>
      <c r="M57" s="8">
        <f>B16</f>
        <v>4181</v>
      </c>
      <c r="N57" s="8">
        <f t="shared" si="1"/>
        <v>0.30942980340199955</v>
      </c>
      <c r="O57" s="8">
        <f t="shared" si="2"/>
        <v>12.377192136079982</v>
      </c>
    </row>
    <row r="58" spans="1:15" x14ac:dyDescent="0.3">
      <c r="A58" t="s">
        <v>95</v>
      </c>
      <c r="B58">
        <v>8316</v>
      </c>
      <c r="K58" t="s">
        <v>35</v>
      </c>
      <c r="L58" s="8" t="str">
        <f>A28</f>
        <v>B8</v>
      </c>
      <c r="M58" s="8">
        <f>B28</f>
        <v>5108</v>
      </c>
      <c r="N58" s="8">
        <f t="shared" si="1"/>
        <v>0.68243556120909143</v>
      </c>
      <c r="O58" s="8">
        <f t="shared" si="2"/>
        <v>27.297422448363658</v>
      </c>
    </row>
    <row r="59" spans="1:15" x14ac:dyDescent="0.3">
      <c r="A59" t="s">
        <v>96</v>
      </c>
      <c r="B59">
        <v>37447</v>
      </c>
      <c r="K59" t="s">
        <v>36</v>
      </c>
      <c r="L59" s="8" t="str">
        <f>A40</f>
        <v>C8</v>
      </c>
      <c r="M59" s="8">
        <f>B40</f>
        <v>6661</v>
      </c>
      <c r="N59" s="8">
        <f t="shared" si="1"/>
        <v>1.3073308598869917</v>
      </c>
      <c r="O59" s="8">
        <f t="shared" si="2"/>
        <v>52.293234395479672</v>
      </c>
    </row>
    <row r="60" spans="1:15" x14ac:dyDescent="0.3">
      <c r="A60" t="s">
        <v>13</v>
      </c>
      <c r="B60">
        <v>3970</v>
      </c>
      <c r="K60" t="s">
        <v>37</v>
      </c>
      <c r="L60" s="8" t="str">
        <f>A52</f>
        <v>D8</v>
      </c>
      <c r="M60" s="8">
        <f>B52</f>
        <v>11664</v>
      </c>
      <c r="N60" s="8">
        <f t="shared" si="1"/>
        <v>3.3204352895621594</v>
      </c>
      <c r="O60" s="8">
        <f t="shared" si="2"/>
        <v>132.81741158248639</v>
      </c>
    </row>
    <row r="61" spans="1:15" x14ac:dyDescent="0.3">
      <c r="A61" t="s">
        <v>21</v>
      </c>
      <c r="B61">
        <v>6289</v>
      </c>
      <c r="K61" t="s">
        <v>38</v>
      </c>
      <c r="L61" s="8" t="str">
        <f>A64</f>
        <v>E8</v>
      </c>
      <c r="M61" s="8">
        <f>B64</f>
        <v>21687</v>
      </c>
      <c r="N61" s="8">
        <f t="shared" si="1"/>
        <v>7.3534845997029157</v>
      </c>
      <c r="O61" s="8">
        <f t="shared" si="2"/>
        <v>294.13938398811661</v>
      </c>
    </row>
    <row r="62" spans="1:15" x14ac:dyDescent="0.3">
      <c r="A62" t="s">
        <v>29</v>
      </c>
      <c r="B62">
        <v>6405</v>
      </c>
      <c r="K62" t="s">
        <v>30</v>
      </c>
      <c r="L62" s="8" t="str">
        <f>A76</f>
        <v>F8</v>
      </c>
      <c r="M62" s="8">
        <f>B76</f>
        <v>47141</v>
      </c>
      <c r="N62" s="8">
        <f t="shared" si="1"/>
        <v>17.595651330254928</v>
      </c>
      <c r="O62" s="8">
        <f t="shared" si="2"/>
        <v>703.82605321019707</v>
      </c>
    </row>
    <row r="63" spans="1:15" x14ac:dyDescent="0.3">
      <c r="A63" t="s">
        <v>38</v>
      </c>
      <c r="B63">
        <v>3551</v>
      </c>
      <c r="K63" t="s">
        <v>39</v>
      </c>
      <c r="L63" s="8" t="str">
        <f>A88</f>
        <v>G8</v>
      </c>
      <c r="M63" s="8">
        <f>B88</f>
        <v>64876</v>
      </c>
      <c r="N63" s="8">
        <f t="shared" si="1"/>
        <v>24.731851022497402</v>
      </c>
      <c r="O63" s="8">
        <f t="shared" si="2"/>
        <v>989.27404089989614</v>
      </c>
    </row>
    <row r="64" spans="1:15" x14ac:dyDescent="0.3">
      <c r="A64" t="s">
        <v>45</v>
      </c>
      <c r="B64">
        <v>21687</v>
      </c>
      <c r="K64" t="s">
        <v>40</v>
      </c>
      <c r="L64" s="8" t="str">
        <f>A100</f>
        <v>H8</v>
      </c>
      <c r="M64" s="8">
        <f>B100</f>
        <v>53463</v>
      </c>
      <c r="N64" s="8">
        <f t="shared" si="1"/>
        <v>20.139494265375138</v>
      </c>
      <c r="O64" s="8">
        <f t="shared" si="2"/>
        <v>805.57977061500549</v>
      </c>
    </row>
    <row r="65" spans="1:15" x14ac:dyDescent="0.3">
      <c r="A65" t="s">
        <v>53</v>
      </c>
      <c r="B65">
        <v>7237</v>
      </c>
      <c r="K65" t="s">
        <v>48</v>
      </c>
      <c r="L65" s="8" t="str">
        <f>A101</f>
        <v>H9</v>
      </c>
      <c r="M65" s="8">
        <f>B101</f>
        <v>32940</v>
      </c>
      <c r="N65" s="8">
        <f t="shared" si="1"/>
        <v>11.881460643503567</v>
      </c>
      <c r="O65" s="8">
        <f t="shared" si="2"/>
        <v>475.25842574014268</v>
      </c>
    </row>
    <row r="66" spans="1:15" x14ac:dyDescent="0.3">
      <c r="A66" t="s">
        <v>61</v>
      </c>
      <c r="B66">
        <v>3451</v>
      </c>
      <c r="K66" t="s">
        <v>47</v>
      </c>
      <c r="L66" s="8" t="str">
        <f>A89</f>
        <v>G9</v>
      </c>
      <c r="M66" s="8">
        <f>B89</f>
        <v>15028</v>
      </c>
      <c r="N66" s="8">
        <f t="shared" si="1"/>
        <v>4.6740397871490602</v>
      </c>
      <c r="O66" s="8">
        <f t="shared" si="2"/>
        <v>186.9615914859624</v>
      </c>
    </row>
    <row r="67" spans="1:15" x14ac:dyDescent="0.3">
      <c r="A67" t="s">
        <v>69</v>
      </c>
      <c r="B67">
        <v>32936</v>
      </c>
      <c r="K67" t="s">
        <v>46</v>
      </c>
      <c r="L67" s="8" t="str">
        <f>A77</f>
        <v>F9</v>
      </c>
      <c r="M67" s="8">
        <f>B77</f>
        <v>8825</v>
      </c>
      <c r="N67" s="8">
        <f t="shared" si="1"/>
        <v>2.1780800075617992</v>
      </c>
      <c r="O67" s="8">
        <f t="shared" si="2"/>
        <v>87.123200302471972</v>
      </c>
    </row>
    <row r="68" spans="1:15" x14ac:dyDescent="0.3">
      <c r="A68" t="s">
        <v>77</v>
      </c>
      <c r="B68">
        <v>4148</v>
      </c>
      <c r="K68" t="s">
        <v>45</v>
      </c>
      <c r="L68" s="8" t="str">
        <f>A65</f>
        <v>E9</v>
      </c>
      <c r="M68" s="8">
        <f>B65</f>
        <v>7237</v>
      </c>
      <c r="N68" s="8">
        <f t="shared" si="1"/>
        <v>1.5391014278447963</v>
      </c>
      <c r="O68" s="8">
        <f t="shared" si="2"/>
        <v>61.564057113791854</v>
      </c>
    </row>
    <row r="69" spans="1:15" x14ac:dyDescent="0.3">
      <c r="A69" t="s">
        <v>97</v>
      </c>
      <c r="B69">
        <v>3618</v>
      </c>
      <c r="K69" t="s">
        <v>44</v>
      </c>
      <c r="L69" s="8" t="str">
        <f>A53</f>
        <v>D9</v>
      </c>
      <c r="M69" s="8">
        <f>B53</f>
        <v>5637</v>
      </c>
      <c r="N69" s="8">
        <f t="shared" si="1"/>
        <v>0.89529429462867238</v>
      </c>
      <c r="O69" s="8">
        <f t="shared" si="2"/>
        <v>35.811771785146895</v>
      </c>
    </row>
    <row r="70" spans="1:15" x14ac:dyDescent="0.3">
      <c r="A70" t="s">
        <v>98</v>
      </c>
      <c r="B70">
        <v>10812</v>
      </c>
      <c r="K70" t="s">
        <v>43</v>
      </c>
      <c r="L70" s="8" t="str">
        <f>A41</f>
        <v>C9</v>
      </c>
      <c r="M70" s="8">
        <f>B41</f>
        <v>4670</v>
      </c>
      <c r="N70" s="8">
        <f t="shared" si="1"/>
        <v>0.50619335849117741</v>
      </c>
      <c r="O70" s="8">
        <f t="shared" si="2"/>
        <v>20.247734339647096</v>
      </c>
    </row>
    <row r="71" spans="1:15" x14ac:dyDescent="0.3">
      <c r="A71" t="s">
        <v>99</v>
      </c>
      <c r="B71">
        <v>49775</v>
      </c>
      <c r="K71" t="s">
        <v>42</v>
      </c>
      <c r="L71" s="8" t="str">
        <f>A29</f>
        <v>B9</v>
      </c>
      <c r="M71" s="8">
        <f>B29</f>
        <v>4650</v>
      </c>
      <c r="N71" s="8">
        <f t="shared" si="1"/>
        <v>0.49814576932597593</v>
      </c>
      <c r="O71" s="8">
        <f t="shared" si="2"/>
        <v>19.925830773039038</v>
      </c>
    </row>
    <row r="72" spans="1:15" x14ac:dyDescent="0.3">
      <c r="A72" t="s">
        <v>14</v>
      </c>
      <c r="B72">
        <v>3595</v>
      </c>
      <c r="K72" t="s">
        <v>41</v>
      </c>
      <c r="L72" s="8" t="str">
        <f>A17</f>
        <v>A9</v>
      </c>
      <c r="M72" s="8">
        <f>B17</f>
        <v>4446</v>
      </c>
      <c r="N72" s="8">
        <f t="shared" si="1"/>
        <v>0.4160603598409201</v>
      </c>
      <c r="O72" s="8">
        <f t="shared" si="2"/>
        <v>16.642414393636805</v>
      </c>
    </row>
    <row r="73" spans="1:15" x14ac:dyDescent="0.3">
      <c r="A73" t="s">
        <v>22</v>
      </c>
      <c r="B73">
        <v>4544</v>
      </c>
      <c r="K73" t="s">
        <v>49</v>
      </c>
      <c r="L73" s="8" t="str">
        <f>A18</f>
        <v>A10</v>
      </c>
      <c r="M73" s="8">
        <f>B18</f>
        <v>4049</v>
      </c>
      <c r="N73" s="8">
        <f t="shared" si="1"/>
        <v>0.25631571491166932</v>
      </c>
      <c r="O73" s="8">
        <f t="shared" si="2"/>
        <v>10.252628596466772</v>
      </c>
    </row>
    <row r="74" spans="1:15" x14ac:dyDescent="0.3">
      <c r="A74" t="s">
        <v>32</v>
      </c>
      <c r="B74">
        <v>5173</v>
      </c>
      <c r="K74" t="s">
        <v>50</v>
      </c>
      <c r="L74" s="8" t="str">
        <f>A30</f>
        <v>B10</v>
      </c>
      <c r="M74" s="8">
        <f>B30</f>
        <v>3654</v>
      </c>
      <c r="N74" s="8">
        <f t="shared" ref="N74:N96" si="4">(M74-I$15)/I$16</f>
        <v>9.7375828898938754E-2</v>
      </c>
      <c r="O74" s="8">
        <f t="shared" ref="O74:O96" si="5">N74*40</f>
        <v>3.8950331559575502</v>
      </c>
    </row>
    <row r="75" spans="1:15" x14ac:dyDescent="0.3">
      <c r="A75" t="s">
        <v>30</v>
      </c>
      <c r="B75">
        <v>3846</v>
      </c>
      <c r="K75" t="s">
        <v>51</v>
      </c>
      <c r="L75" s="8" t="str">
        <f>A42</f>
        <v>C10</v>
      </c>
      <c r="M75" s="8">
        <f>B42</f>
        <v>3393</v>
      </c>
      <c r="N75" s="8">
        <f t="shared" si="4"/>
        <v>-7.6452097069414715E-3</v>
      </c>
      <c r="O75" s="8">
        <f t="shared" si="5"/>
        <v>-0.30580838827765888</v>
      </c>
    </row>
    <row r="76" spans="1:15" x14ac:dyDescent="0.3">
      <c r="A76" t="s">
        <v>46</v>
      </c>
      <c r="B76">
        <v>47141</v>
      </c>
      <c r="K76" t="s">
        <v>52</v>
      </c>
      <c r="L76" t="str">
        <f>A54</f>
        <v>D10</v>
      </c>
      <c r="M76">
        <f>B54</f>
        <v>3384</v>
      </c>
      <c r="N76" s="8">
        <f t="shared" si="4"/>
        <v>-1.1266624831282169E-2</v>
      </c>
      <c r="O76" s="8">
        <f t="shared" si="5"/>
        <v>-0.45066499325128678</v>
      </c>
    </row>
    <row r="77" spans="1:15" x14ac:dyDescent="0.3">
      <c r="A77" t="s">
        <v>54</v>
      </c>
      <c r="B77">
        <v>8825</v>
      </c>
      <c r="K77" t="s">
        <v>53</v>
      </c>
      <c r="L77" t="str">
        <f>A66</f>
        <v>E10</v>
      </c>
      <c r="M77">
        <f>B66</f>
        <v>3451</v>
      </c>
      <c r="N77" s="8">
        <f t="shared" si="4"/>
        <v>1.5692798872143022E-2</v>
      </c>
      <c r="O77" s="8">
        <f t="shared" si="5"/>
        <v>0.62771195488572085</v>
      </c>
    </row>
    <row r="78" spans="1:15" x14ac:dyDescent="0.3">
      <c r="A78" t="s">
        <v>62</v>
      </c>
      <c r="B78">
        <v>4257</v>
      </c>
      <c r="K78" t="s">
        <v>54</v>
      </c>
      <c r="L78" t="str">
        <f>A78</f>
        <v>F10</v>
      </c>
      <c r="M78">
        <f>B78</f>
        <v>4257</v>
      </c>
      <c r="N78" s="8">
        <f t="shared" si="4"/>
        <v>0.34001064222976546</v>
      </c>
      <c r="O78" s="8">
        <f t="shared" si="5"/>
        <v>13.600425689190619</v>
      </c>
    </row>
    <row r="79" spans="1:15" x14ac:dyDescent="0.3">
      <c r="A79" t="s">
        <v>70</v>
      </c>
      <c r="B79">
        <v>17598</v>
      </c>
      <c r="K79" t="s">
        <v>55</v>
      </c>
      <c r="L79" t="str">
        <f>A90</f>
        <v>G10</v>
      </c>
      <c r="M79">
        <f>B90</f>
        <v>3908</v>
      </c>
      <c r="N79" s="8">
        <f t="shared" si="4"/>
        <v>0.19958021129699843</v>
      </c>
      <c r="O79" s="8">
        <f t="shared" si="5"/>
        <v>7.9832084518799373</v>
      </c>
    </row>
    <row r="80" spans="1:15" x14ac:dyDescent="0.3">
      <c r="A80" t="s">
        <v>78</v>
      </c>
      <c r="B80">
        <v>3882</v>
      </c>
      <c r="K80" t="s">
        <v>56</v>
      </c>
      <c r="L80" t="str">
        <f>A102</f>
        <v>H10</v>
      </c>
      <c r="M80">
        <f>B102</f>
        <v>4763</v>
      </c>
      <c r="N80" s="8">
        <f t="shared" si="4"/>
        <v>0.54361464810936466</v>
      </c>
      <c r="O80" s="8">
        <f t="shared" si="5"/>
        <v>21.744585924374586</v>
      </c>
    </row>
    <row r="81" spans="1:15" x14ac:dyDescent="0.3">
      <c r="A81" t="s">
        <v>100</v>
      </c>
      <c r="B81">
        <v>3412</v>
      </c>
      <c r="K81" t="s">
        <v>64</v>
      </c>
      <c r="L81" t="str">
        <f>A103</f>
        <v>H11</v>
      </c>
      <c r="M81">
        <f>B103</f>
        <v>6046</v>
      </c>
      <c r="N81" s="8">
        <f t="shared" si="4"/>
        <v>1.059867493057044</v>
      </c>
      <c r="O81" s="8">
        <f t="shared" si="5"/>
        <v>42.394699722281757</v>
      </c>
    </row>
    <row r="82" spans="1:15" x14ac:dyDescent="0.3">
      <c r="A82" t="s">
        <v>101</v>
      </c>
      <c r="B82">
        <v>17702</v>
      </c>
      <c r="K82" t="s">
        <v>63</v>
      </c>
      <c r="L82" t="str">
        <f>A91</f>
        <v>G11</v>
      </c>
      <c r="M82">
        <f>B91</f>
        <v>10031</v>
      </c>
      <c r="N82" s="8">
        <f t="shared" si="4"/>
        <v>2.6633496342234526</v>
      </c>
      <c r="O82" s="8">
        <f t="shared" si="5"/>
        <v>106.5339853689381</v>
      </c>
    </row>
    <row r="83" spans="1:15" x14ac:dyDescent="0.3">
      <c r="A83" t="s">
        <v>102</v>
      </c>
      <c r="B83">
        <v>51659</v>
      </c>
      <c r="K83" t="s">
        <v>62</v>
      </c>
      <c r="L83" t="str">
        <f>A79</f>
        <v>F11</v>
      </c>
      <c r="M83">
        <f>B79</f>
        <v>17598</v>
      </c>
      <c r="N83" s="8">
        <f t="shared" si="4"/>
        <v>5.708154994877459</v>
      </c>
      <c r="O83" s="8">
        <f t="shared" si="5"/>
        <v>228.32619979509838</v>
      </c>
    </row>
    <row r="84" spans="1:15" x14ac:dyDescent="0.3">
      <c r="A84" t="s">
        <v>15</v>
      </c>
      <c r="B84">
        <v>3418</v>
      </c>
      <c r="K84" t="s">
        <v>61</v>
      </c>
      <c r="L84" t="str">
        <f>A67</f>
        <v>E11</v>
      </c>
      <c r="M84">
        <f>B67</f>
        <v>32936</v>
      </c>
      <c r="N84" s="8">
        <f t="shared" si="4"/>
        <v>11.879851125670527</v>
      </c>
      <c r="O84" s="8">
        <f t="shared" si="5"/>
        <v>475.19404502682107</v>
      </c>
    </row>
    <row r="85" spans="1:15" x14ac:dyDescent="0.3">
      <c r="A85" t="s">
        <v>23</v>
      </c>
      <c r="B85">
        <v>3720</v>
      </c>
      <c r="K85" t="s">
        <v>60</v>
      </c>
      <c r="L85" t="str">
        <f>A55</f>
        <v>D11</v>
      </c>
      <c r="M85">
        <f>B55</f>
        <v>39918</v>
      </c>
      <c r="N85" s="8">
        <f t="shared" si="4"/>
        <v>14.689264503242388</v>
      </c>
      <c r="O85" s="8">
        <f t="shared" si="5"/>
        <v>587.57058012969549</v>
      </c>
    </row>
    <row r="86" spans="1:15" x14ac:dyDescent="0.3">
      <c r="A86" t="s">
        <v>31</v>
      </c>
      <c r="B86">
        <v>4584</v>
      </c>
      <c r="K86" t="s">
        <v>59</v>
      </c>
      <c r="L86" t="str">
        <f>A43</f>
        <v>C11</v>
      </c>
      <c r="M86">
        <f>B43</f>
        <v>29409</v>
      </c>
      <c r="N86" s="8">
        <f t="shared" si="4"/>
        <v>10.460658776387234</v>
      </c>
      <c r="O86" s="8">
        <f t="shared" si="5"/>
        <v>418.42635105548936</v>
      </c>
    </row>
    <row r="87" spans="1:15" x14ac:dyDescent="0.3">
      <c r="A87" t="s">
        <v>39</v>
      </c>
      <c r="B87">
        <v>4320</v>
      </c>
      <c r="K87" t="s">
        <v>58</v>
      </c>
      <c r="L87" t="str">
        <f>A31</f>
        <v>B11</v>
      </c>
      <c r="M87">
        <f>B31</f>
        <v>18574</v>
      </c>
      <c r="N87" s="8">
        <f t="shared" si="4"/>
        <v>6.1008773461392947</v>
      </c>
      <c r="O87" s="8">
        <f t="shared" si="5"/>
        <v>244.03509384557179</v>
      </c>
    </row>
    <row r="88" spans="1:15" x14ac:dyDescent="0.3">
      <c r="A88" t="s">
        <v>47</v>
      </c>
      <c r="B88">
        <v>64876</v>
      </c>
      <c r="K88" t="s">
        <v>57</v>
      </c>
      <c r="L88" t="str">
        <f>A19</f>
        <v>A11</v>
      </c>
      <c r="M88">
        <f>B19</f>
        <v>9596</v>
      </c>
      <c r="N88" s="8">
        <f t="shared" si="4"/>
        <v>2.4883145698803193</v>
      </c>
      <c r="O88" s="8">
        <f t="shared" si="5"/>
        <v>99.532582795212775</v>
      </c>
    </row>
    <row r="89" spans="1:15" x14ac:dyDescent="0.3">
      <c r="A89" t="s">
        <v>55</v>
      </c>
      <c r="B89">
        <v>15028</v>
      </c>
      <c r="K89" t="s">
        <v>65</v>
      </c>
      <c r="L89" t="str">
        <f>A20</f>
        <v>A12</v>
      </c>
      <c r="M89">
        <f>B20</f>
        <v>6359</v>
      </c>
      <c r="N89" s="8">
        <f t="shared" si="4"/>
        <v>1.1858122634924484</v>
      </c>
      <c r="O89" s="8">
        <f t="shared" si="5"/>
        <v>47.432490539697937</v>
      </c>
    </row>
    <row r="90" spans="1:15" x14ac:dyDescent="0.3">
      <c r="A90" t="s">
        <v>63</v>
      </c>
      <c r="B90">
        <v>3908</v>
      </c>
      <c r="K90" t="s">
        <v>66</v>
      </c>
      <c r="L90" t="str">
        <f>A32</f>
        <v>B12</v>
      </c>
      <c r="M90">
        <f>B32</f>
        <v>5393</v>
      </c>
      <c r="N90" s="8">
        <f t="shared" si="4"/>
        <v>0.79711370681321347</v>
      </c>
      <c r="O90" s="8">
        <f t="shared" si="5"/>
        <v>31.884548272528541</v>
      </c>
    </row>
    <row r="91" spans="1:15" x14ac:dyDescent="0.3">
      <c r="A91" t="s">
        <v>71</v>
      </c>
      <c r="B91">
        <v>10031</v>
      </c>
      <c r="K91" t="s">
        <v>67</v>
      </c>
      <c r="L91" t="str">
        <f>A44</f>
        <v>C12</v>
      </c>
      <c r="M91">
        <f>B44</f>
        <v>4656</v>
      </c>
      <c r="N91" s="8">
        <f t="shared" si="4"/>
        <v>0.50056004607553639</v>
      </c>
      <c r="O91" s="8">
        <f t="shared" si="5"/>
        <v>20.022401843021456</v>
      </c>
    </row>
    <row r="92" spans="1:15" x14ac:dyDescent="0.3">
      <c r="A92" t="s">
        <v>79</v>
      </c>
      <c r="B92">
        <v>3697</v>
      </c>
      <c r="K92" t="s">
        <v>68</v>
      </c>
      <c r="L92" t="str">
        <f>A56</f>
        <v>D12</v>
      </c>
      <c r="M92">
        <f>B56</f>
        <v>4278</v>
      </c>
      <c r="N92" s="8">
        <f t="shared" si="4"/>
        <v>0.3484606108532271</v>
      </c>
      <c r="O92" s="8">
        <f t="shared" si="5"/>
        <v>13.938424434129084</v>
      </c>
    </row>
    <row r="93" spans="1:15" x14ac:dyDescent="0.3">
      <c r="A93" t="s">
        <v>103</v>
      </c>
      <c r="B93">
        <v>3409</v>
      </c>
      <c r="K93" t="s">
        <v>69</v>
      </c>
      <c r="L93" t="str">
        <f>A68</f>
        <v>E12</v>
      </c>
      <c r="M93">
        <f>B68</f>
        <v>4148</v>
      </c>
      <c r="N93" s="8">
        <f t="shared" si="4"/>
        <v>0.29615128127941703</v>
      </c>
      <c r="O93" s="8">
        <f t="shared" si="5"/>
        <v>11.846051251176682</v>
      </c>
    </row>
    <row r="94" spans="1:15" x14ac:dyDescent="0.3">
      <c r="A94" t="s">
        <v>104</v>
      </c>
      <c r="B94">
        <v>23718</v>
      </c>
      <c r="K94" t="s">
        <v>70</v>
      </c>
      <c r="L94" t="str">
        <f>A80</f>
        <v>F12</v>
      </c>
      <c r="M94">
        <f>B80</f>
        <v>3882</v>
      </c>
      <c r="N94" s="8">
        <f t="shared" si="4"/>
        <v>0.1891183453822364</v>
      </c>
      <c r="O94" s="8">
        <f t="shared" si="5"/>
        <v>7.5647338152894559</v>
      </c>
    </row>
    <row r="95" spans="1:15" x14ac:dyDescent="0.3">
      <c r="A95" t="s">
        <v>105</v>
      </c>
      <c r="B95">
        <v>28628</v>
      </c>
      <c r="K95" t="s">
        <v>71</v>
      </c>
      <c r="L95" t="str">
        <f>A92</f>
        <v>G12</v>
      </c>
      <c r="M95">
        <f>B92</f>
        <v>3697</v>
      </c>
      <c r="N95" s="8">
        <f t="shared" si="4"/>
        <v>0.11467814560412208</v>
      </c>
      <c r="O95" s="8">
        <f t="shared" si="5"/>
        <v>4.5871258241648833</v>
      </c>
    </row>
    <row r="96" spans="1:15" x14ac:dyDescent="0.3">
      <c r="A96" t="s">
        <v>16</v>
      </c>
      <c r="B96">
        <v>3465</v>
      </c>
      <c r="K96" t="s">
        <v>72</v>
      </c>
      <c r="L96" t="str">
        <f>A104</f>
        <v>H12</v>
      </c>
      <c r="M96">
        <f>B104</f>
        <v>3575</v>
      </c>
      <c r="N96" s="8">
        <f t="shared" si="4"/>
        <v>6.5587851696392627E-2</v>
      </c>
      <c r="O96" s="8">
        <f t="shared" si="5"/>
        <v>2.6235140678557052</v>
      </c>
    </row>
    <row r="97" spans="1:2" x14ac:dyDescent="0.3">
      <c r="A97" t="s">
        <v>24</v>
      </c>
      <c r="B97">
        <v>3514</v>
      </c>
    </row>
    <row r="98" spans="1:2" x14ac:dyDescent="0.3">
      <c r="A98" t="s">
        <v>33</v>
      </c>
      <c r="B98">
        <v>4132</v>
      </c>
    </row>
    <row r="99" spans="1:2" x14ac:dyDescent="0.3">
      <c r="A99" t="s">
        <v>40</v>
      </c>
      <c r="B99">
        <v>4163</v>
      </c>
    </row>
    <row r="100" spans="1:2" x14ac:dyDescent="0.3">
      <c r="A100" t="s">
        <v>48</v>
      </c>
      <c r="B100">
        <v>53463</v>
      </c>
    </row>
    <row r="101" spans="1:2" x14ac:dyDescent="0.3">
      <c r="A101" t="s">
        <v>56</v>
      </c>
      <c r="B101">
        <v>32940</v>
      </c>
    </row>
    <row r="102" spans="1:2" x14ac:dyDescent="0.3">
      <c r="A102" t="s">
        <v>64</v>
      </c>
      <c r="B102">
        <v>4763</v>
      </c>
    </row>
    <row r="103" spans="1:2" x14ac:dyDescent="0.3">
      <c r="A103" t="s">
        <v>72</v>
      </c>
      <c r="B103">
        <v>6046</v>
      </c>
    </row>
    <row r="104" spans="1:2" x14ac:dyDescent="0.3">
      <c r="A104" t="s">
        <v>80</v>
      </c>
      <c r="B104">
        <v>3575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I16" sqref="I1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64974</v>
      </c>
      <c r="D2">
        <v>3603</v>
      </c>
      <c r="E2">
        <v>6675</v>
      </c>
      <c r="F2">
        <v>5324</v>
      </c>
      <c r="G2">
        <v>35248</v>
      </c>
      <c r="H2">
        <v>35159</v>
      </c>
      <c r="I2">
        <v>3627</v>
      </c>
      <c r="J2">
        <v>4178</v>
      </c>
      <c r="K2">
        <v>4453</v>
      </c>
      <c r="L2">
        <v>3993</v>
      </c>
      <c r="M2">
        <v>9638</v>
      </c>
      <c r="N2">
        <v>6560</v>
      </c>
      <c r="O2">
        <v>40720</v>
      </c>
      <c r="P2">
        <v>3987</v>
      </c>
      <c r="Q2">
        <v>8901</v>
      </c>
      <c r="R2">
        <v>4459</v>
      </c>
      <c r="S2">
        <v>24140</v>
      </c>
      <c r="T2">
        <v>26552</v>
      </c>
      <c r="U2">
        <v>3560</v>
      </c>
      <c r="V2">
        <v>5001</v>
      </c>
      <c r="W2">
        <v>4628</v>
      </c>
      <c r="X2">
        <v>3735</v>
      </c>
      <c r="Y2">
        <v>18798</v>
      </c>
      <c r="Z2">
        <v>5511</v>
      </c>
      <c r="AA2">
        <v>20210</v>
      </c>
      <c r="AB2">
        <v>4477</v>
      </c>
      <c r="AC2">
        <v>13331</v>
      </c>
      <c r="AD2">
        <v>4330</v>
      </c>
      <c r="AE2">
        <v>15183</v>
      </c>
      <c r="AF2">
        <v>16645</v>
      </c>
      <c r="AG2">
        <v>3418</v>
      </c>
      <c r="AH2">
        <v>6748</v>
      </c>
      <c r="AI2">
        <v>4698</v>
      </c>
      <c r="AJ2">
        <v>3340</v>
      </c>
      <c r="AK2">
        <v>29811</v>
      </c>
      <c r="AL2">
        <v>4713</v>
      </c>
      <c r="AM2">
        <v>7643</v>
      </c>
      <c r="AN2">
        <v>6494</v>
      </c>
      <c r="AO2">
        <v>22631</v>
      </c>
      <c r="AP2">
        <v>4257</v>
      </c>
      <c r="AQ2">
        <v>9263</v>
      </c>
      <c r="AR2">
        <v>9912</v>
      </c>
      <c r="AS2">
        <v>3418</v>
      </c>
      <c r="AT2">
        <v>11957</v>
      </c>
      <c r="AU2">
        <v>5617</v>
      </c>
      <c r="AV2">
        <v>3440</v>
      </c>
      <c r="AW2">
        <v>41322</v>
      </c>
      <c r="AX2">
        <v>4466</v>
      </c>
      <c r="AY2">
        <v>4532</v>
      </c>
      <c r="AZ2">
        <v>8323</v>
      </c>
      <c r="BA2">
        <v>37700</v>
      </c>
      <c r="BB2">
        <v>3992</v>
      </c>
      <c r="BC2">
        <v>6421</v>
      </c>
      <c r="BD2">
        <v>6504</v>
      </c>
      <c r="BE2">
        <v>3579</v>
      </c>
      <c r="BF2">
        <v>21065</v>
      </c>
      <c r="BG2">
        <v>7196</v>
      </c>
      <c r="BH2">
        <v>3465</v>
      </c>
      <c r="BI2">
        <v>33137</v>
      </c>
      <c r="BJ2">
        <v>4236</v>
      </c>
      <c r="BK2">
        <v>3692</v>
      </c>
      <c r="BL2">
        <v>11013</v>
      </c>
      <c r="BM2">
        <v>50092</v>
      </c>
      <c r="BN2">
        <v>3678</v>
      </c>
      <c r="BO2">
        <v>4585</v>
      </c>
      <c r="BP2">
        <v>5235</v>
      </c>
      <c r="BQ2">
        <v>3872</v>
      </c>
      <c r="BR2">
        <v>48164</v>
      </c>
      <c r="BS2">
        <v>8871</v>
      </c>
      <c r="BT2">
        <v>3590</v>
      </c>
      <c r="BU2">
        <v>17269</v>
      </c>
      <c r="BV2">
        <v>3950</v>
      </c>
      <c r="BW2">
        <v>3459</v>
      </c>
      <c r="BX2">
        <v>17649</v>
      </c>
      <c r="BY2">
        <v>51594</v>
      </c>
      <c r="BZ2">
        <v>3376</v>
      </c>
      <c r="CA2">
        <v>3689</v>
      </c>
      <c r="CB2">
        <v>4592</v>
      </c>
      <c r="CC2">
        <v>3952</v>
      </c>
      <c r="CD2">
        <v>64841</v>
      </c>
      <c r="CE2">
        <v>14281</v>
      </c>
      <c r="CF2">
        <v>3922</v>
      </c>
      <c r="CG2">
        <v>10143</v>
      </c>
      <c r="CH2">
        <v>3724</v>
      </c>
      <c r="CI2">
        <v>3386</v>
      </c>
      <c r="CJ2">
        <v>23240</v>
      </c>
      <c r="CK2">
        <v>28024</v>
      </c>
      <c r="CL2">
        <v>3460</v>
      </c>
      <c r="CM2">
        <v>3494</v>
      </c>
      <c r="CN2">
        <v>4106</v>
      </c>
      <c r="CO2">
        <v>4073</v>
      </c>
      <c r="CP2">
        <v>52790</v>
      </c>
      <c r="CQ2">
        <v>32377</v>
      </c>
      <c r="CR2">
        <v>4837</v>
      </c>
      <c r="CS2">
        <v>6087</v>
      </c>
      <c r="CT2">
        <v>3579</v>
      </c>
    </row>
    <row r="7" spans="1:98" ht="17.600000000000001" x14ac:dyDescent="0.4">
      <c r="N7" s="4" t="s">
        <v>110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64974</v>
      </c>
      <c r="G9">
        <f>'Plate 1'!G9</f>
        <v>30</v>
      </c>
      <c r="H9" t="str">
        <f t="shared" ref="H9:I9" si="0">A9</f>
        <v>A1</v>
      </c>
      <c r="I9">
        <f t="shared" si="0"/>
        <v>64974</v>
      </c>
      <c r="K9" t="s">
        <v>82</v>
      </c>
      <c r="L9" t="str">
        <f>A10</f>
        <v>A2</v>
      </c>
      <c r="M9">
        <f>B10</f>
        <v>3603</v>
      </c>
      <c r="N9" s="8">
        <f>(M9-I$15)/I$16</f>
        <v>5.8571118001799712E-2</v>
      </c>
      <c r="O9">
        <f>N9*40</f>
        <v>2.3428447200719886</v>
      </c>
    </row>
    <row r="10" spans="1:98" x14ac:dyDescent="0.3">
      <c r="A10" t="s">
        <v>83</v>
      </c>
      <c r="B10">
        <v>3603</v>
      </c>
      <c r="G10">
        <f>'Plate 1'!G10</f>
        <v>15</v>
      </c>
      <c r="H10" t="str">
        <f>A21</f>
        <v>B1</v>
      </c>
      <c r="I10">
        <f>B21</f>
        <v>40720</v>
      </c>
      <c r="K10" t="s">
        <v>85</v>
      </c>
      <c r="L10" t="str">
        <f>A22</f>
        <v>B2</v>
      </c>
      <c r="M10">
        <f>B22</f>
        <v>3987</v>
      </c>
      <c r="N10" s="8">
        <f t="shared" ref="N10:N73" si="1">(M10-I$15)/I$16</f>
        <v>0.21476076600659894</v>
      </c>
      <c r="O10">
        <f t="shared" ref="O10:O73" si="2">N10*40</f>
        <v>8.590430640263957</v>
      </c>
    </row>
    <row r="11" spans="1:98" x14ac:dyDescent="0.3">
      <c r="A11" t="s">
        <v>84</v>
      </c>
      <c r="B11">
        <v>6675</v>
      </c>
      <c r="G11">
        <f>'Plate 1'!G11</f>
        <v>7.5</v>
      </c>
      <c r="H11" t="str">
        <f>A33</f>
        <v>C1</v>
      </c>
      <c r="I11">
        <f>B33</f>
        <v>20210</v>
      </c>
      <c r="K11" t="s">
        <v>88</v>
      </c>
      <c r="L11" t="str">
        <f>A34</f>
        <v>C2</v>
      </c>
      <c r="M11">
        <f>B34</f>
        <v>4477</v>
      </c>
      <c r="N11" s="8">
        <f t="shared" si="1"/>
        <v>0.41406526476272298</v>
      </c>
      <c r="O11">
        <f t="shared" si="2"/>
        <v>16.562610590508918</v>
      </c>
    </row>
    <row r="12" spans="1:98" x14ac:dyDescent="0.3">
      <c r="A12" t="s">
        <v>9</v>
      </c>
      <c r="B12">
        <v>5324</v>
      </c>
      <c r="G12">
        <f>'Plate 1'!G12</f>
        <v>1.875</v>
      </c>
      <c r="H12" t="str">
        <f>A45</f>
        <v>D1</v>
      </c>
      <c r="I12">
        <f>B45</f>
        <v>7643</v>
      </c>
      <c r="K12" t="s">
        <v>91</v>
      </c>
      <c r="L12" t="str">
        <f>A46</f>
        <v>D2</v>
      </c>
      <c r="M12">
        <f>B46</f>
        <v>6494</v>
      </c>
      <c r="N12" s="8">
        <f t="shared" si="1"/>
        <v>1.2344676606629315</v>
      </c>
      <c r="O12">
        <f t="shared" si="2"/>
        <v>49.378706426517255</v>
      </c>
    </row>
    <row r="13" spans="1:98" x14ac:dyDescent="0.3">
      <c r="A13" t="s">
        <v>17</v>
      </c>
      <c r="B13">
        <v>35248</v>
      </c>
      <c r="G13">
        <f>'Plate 1'!G13</f>
        <v>0.46875</v>
      </c>
      <c r="H13" t="str">
        <f>A57</f>
        <v>E1</v>
      </c>
      <c r="I13">
        <f>B57</f>
        <v>4532</v>
      </c>
      <c r="K13" t="s">
        <v>94</v>
      </c>
      <c r="L13" t="str">
        <f>A58</f>
        <v>E2</v>
      </c>
      <c r="M13">
        <f>B58</f>
        <v>8323</v>
      </c>
      <c r="N13" s="8">
        <f t="shared" si="1"/>
        <v>1.9784022080607904</v>
      </c>
      <c r="O13">
        <f t="shared" si="2"/>
        <v>79.136088322431618</v>
      </c>
    </row>
    <row r="14" spans="1:98" x14ac:dyDescent="0.3">
      <c r="A14" t="s">
        <v>25</v>
      </c>
      <c r="B14">
        <v>35159</v>
      </c>
      <c r="G14">
        <f>'Plate 1'!G14</f>
        <v>0.1171875</v>
      </c>
      <c r="H14" t="str">
        <f>A69</f>
        <v>F1</v>
      </c>
      <c r="I14">
        <f>B69</f>
        <v>3692</v>
      </c>
      <c r="K14" t="s">
        <v>97</v>
      </c>
      <c r="L14" t="str">
        <f>A70</f>
        <v>F2</v>
      </c>
      <c r="M14">
        <f>B70</f>
        <v>11013</v>
      </c>
      <c r="N14" s="8">
        <f t="shared" si="1"/>
        <v>3.0725432318444099</v>
      </c>
      <c r="O14">
        <f t="shared" si="2"/>
        <v>122.9017292737764</v>
      </c>
    </row>
    <row r="15" spans="1:98" x14ac:dyDescent="0.3">
      <c r="A15" t="s">
        <v>34</v>
      </c>
      <c r="B15">
        <v>3627</v>
      </c>
      <c r="G15">
        <f>'Plate 1'!G15</f>
        <v>0</v>
      </c>
      <c r="H15" t="str">
        <f>A81</f>
        <v>G1</v>
      </c>
      <c r="I15">
        <f>B81</f>
        <v>3459</v>
      </c>
      <c r="K15" t="s">
        <v>100</v>
      </c>
      <c r="L15" t="str">
        <f>A82</f>
        <v>G2</v>
      </c>
      <c r="M15">
        <f>B82</f>
        <v>17649</v>
      </c>
      <c r="N15" s="8">
        <f t="shared" si="1"/>
        <v>5.7716955864273469</v>
      </c>
      <c r="O15">
        <f t="shared" si="2"/>
        <v>230.86782345709389</v>
      </c>
    </row>
    <row r="16" spans="1:98" x14ac:dyDescent="0.3">
      <c r="A16" t="s">
        <v>41</v>
      </c>
      <c r="B16">
        <v>4178</v>
      </c>
      <c r="H16" t="s">
        <v>119</v>
      </c>
      <c r="I16">
        <f>SLOPE(I10:I15, G10:G15)</f>
        <v>2458.5496215997673</v>
      </c>
      <c r="K16" t="s">
        <v>103</v>
      </c>
      <c r="L16" t="str">
        <f>A94</f>
        <v>H2</v>
      </c>
      <c r="M16">
        <f>B94</f>
        <v>23240</v>
      </c>
      <c r="N16" s="8">
        <f t="shared" si="1"/>
        <v>8.0458005916222231</v>
      </c>
      <c r="O16">
        <f t="shared" si="2"/>
        <v>321.83202366488894</v>
      </c>
    </row>
    <row r="17" spans="1:15" x14ac:dyDescent="0.3">
      <c r="A17" t="s">
        <v>49</v>
      </c>
      <c r="B17">
        <v>4453</v>
      </c>
      <c r="K17" t="s">
        <v>104</v>
      </c>
      <c r="L17" t="str">
        <f>A95</f>
        <v>H3</v>
      </c>
      <c r="M17">
        <f>B95</f>
        <v>28024</v>
      </c>
      <c r="N17" s="8">
        <f t="shared" si="1"/>
        <v>9.9916632896820126</v>
      </c>
      <c r="O17">
        <f t="shared" si="2"/>
        <v>399.66653158728047</v>
      </c>
    </row>
    <row r="18" spans="1:15" x14ac:dyDescent="0.3">
      <c r="A18" t="s">
        <v>57</v>
      </c>
      <c r="B18">
        <v>3993</v>
      </c>
      <c r="K18" t="s">
        <v>101</v>
      </c>
      <c r="L18" t="str">
        <f>A83</f>
        <v>G3</v>
      </c>
      <c r="M18">
        <f>B83</f>
        <v>51594</v>
      </c>
      <c r="N18" s="8">
        <f t="shared" si="1"/>
        <v>19.57861642372659</v>
      </c>
      <c r="O18">
        <f t="shared" si="2"/>
        <v>783.14465694906357</v>
      </c>
    </row>
    <row r="19" spans="1:15" x14ac:dyDescent="0.3">
      <c r="A19" t="s">
        <v>65</v>
      </c>
      <c r="B19">
        <v>9638</v>
      </c>
      <c r="K19" t="s">
        <v>98</v>
      </c>
      <c r="L19" t="str">
        <f>A71</f>
        <v>F3</v>
      </c>
      <c r="M19">
        <f>B71</f>
        <v>50092</v>
      </c>
      <c r="N19" s="8">
        <f t="shared" si="1"/>
        <v>18.967687123457818</v>
      </c>
      <c r="O19">
        <f t="shared" si="2"/>
        <v>758.70748493831275</v>
      </c>
    </row>
    <row r="20" spans="1:15" x14ac:dyDescent="0.3">
      <c r="A20" t="s">
        <v>73</v>
      </c>
      <c r="B20">
        <v>6560</v>
      </c>
      <c r="K20" t="s">
        <v>95</v>
      </c>
      <c r="L20" t="str">
        <f>A59</f>
        <v>E3</v>
      </c>
      <c r="M20">
        <f>B59</f>
        <v>37700</v>
      </c>
      <c r="N20" s="8">
        <f t="shared" si="1"/>
        <v>13.927317024302944</v>
      </c>
      <c r="O20">
        <f t="shared" si="2"/>
        <v>557.09268097211771</v>
      </c>
    </row>
    <row r="21" spans="1:15" x14ac:dyDescent="0.3">
      <c r="A21" t="s">
        <v>85</v>
      </c>
      <c r="B21">
        <v>40720</v>
      </c>
      <c r="K21" t="s">
        <v>92</v>
      </c>
      <c r="L21" t="str">
        <f>A47</f>
        <v>D3</v>
      </c>
      <c r="M21">
        <f>B47</f>
        <v>22631</v>
      </c>
      <c r="N21" s="8">
        <f t="shared" si="1"/>
        <v>7.7980935717396118</v>
      </c>
      <c r="O21">
        <f t="shared" si="2"/>
        <v>311.92374286958449</v>
      </c>
    </row>
    <row r="22" spans="1:15" x14ac:dyDescent="0.3">
      <c r="A22" t="s">
        <v>86</v>
      </c>
      <c r="B22">
        <v>3987</v>
      </c>
      <c r="K22" t="s">
        <v>89</v>
      </c>
      <c r="L22" t="str">
        <f>A35</f>
        <v>C3</v>
      </c>
      <c r="M22">
        <f>B35</f>
        <v>13331</v>
      </c>
      <c r="N22" s="8">
        <f t="shared" si="1"/>
        <v>4.0153755341233799</v>
      </c>
      <c r="O22">
        <f t="shared" si="2"/>
        <v>160.61502136493519</v>
      </c>
    </row>
    <row r="23" spans="1:15" x14ac:dyDescent="0.3">
      <c r="A23" t="s">
        <v>87</v>
      </c>
      <c r="B23">
        <v>8901</v>
      </c>
      <c r="K23" t="s">
        <v>86</v>
      </c>
      <c r="L23" t="str">
        <f>A23</f>
        <v>B3</v>
      </c>
      <c r="M23">
        <f>B23</f>
        <v>8901</v>
      </c>
      <c r="N23" s="8">
        <f t="shared" si="1"/>
        <v>2.213500167818014</v>
      </c>
      <c r="O23">
        <f t="shared" si="2"/>
        <v>88.540006712720555</v>
      </c>
    </row>
    <row r="24" spans="1:15" x14ac:dyDescent="0.3">
      <c r="A24" t="s">
        <v>10</v>
      </c>
      <c r="B24">
        <v>4459</v>
      </c>
      <c r="K24" t="s">
        <v>83</v>
      </c>
      <c r="L24" t="str">
        <f>A11</f>
        <v>A3</v>
      </c>
      <c r="M24">
        <f>B11</f>
        <v>6675</v>
      </c>
      <c r="N24" s="8">
        <f t="shared" si="1"/>
        <v>1.3080883020401937</v>
      </c>
      <c r="O24">
        <f t="shared" si="2"/>
        <v>52.323532081607745</v>
      </c>
    </row>
    <row r="25" spans="1:15" x14ac:dyDescent="0.3">
      <c r="A25" t="s">
        <v>18</v>
      </c>
      <c r="B25">
        <v>24140</v>
      </c>
      <c r="K25" t="s">
        <v>84</v>
      </c>
      <c r="L25" t="str">
        <f>A12</f>
        <v>A4</v>
      </c>
      <c r="M25">
        <f>B12</f>
        <v>5324</v>
      </c>
      <c r="N25" s="8">
        <f t="shared" si="1"/>
        <v>0.75857732689830881</v>
      </c>
      <c r="O25">
        <f t="shared" si="2"/>
        <v>30.343093075932352</v>
      </c>
    </row>
    <row r="26" spans="1:15" x14ac:dyDescent="0.3">
      <c r="A26" t="s">
        <v>26</v>
      </c>
      <c r="B26">
        <v>26552</v>
      </c>
      <c r="K26" t="s">
        <v>87</v>
      </c>
      <c r="L26" t="str">
        <f>A24</f>
        <v>B4</v>
      </c>
      <c r="M26">
        <f>B24</f>
        <v>4459</v>
      </c>
      <c r="N26" s="8">
        <f t="shared" si="1"/>
        <v>0.40674387501249798</v>
      </c>
      <c r="O26">
        <f t="shared" si="2"/>
        <v>16.26975500049992</v>
      </c>
    </row>
    <row r="27" spans="1:15" x14ac:dyDescent="0.3">
      <c r="A27" t="s">
        <v>35</v>
      </c>
      <c r="B27">
        <v>3560</v>
      </c>
      <c r="K27" t="s">
        <v>90</v>
      </c>
      <c r="L27" t="str">
        <f>A36</f>
        <v>C4</v>
      </c>
      <c r="M27">
        <f>B36</f>
        <v>4330</v>
      </c>
      <c r="N27" s="8">
        <f t="shared" si="1"/>
        <v>0.35427391513588574</v>
      </c>
      <c r="O27">
        <f t="shared" si="2"/>
        <v>14.17095660543543</v>
      </c>
    </row>
    <row r="28" spans="1:15" x14ac:dyDescent="0.3">
      <c r="A28" t="s">
        <v>42</v>
      </c>
      <c r="B28">
        <v>5001</v>
      </c>
      <c r="K28" t="s">
        <v>93</v>
      </c>
      <c r="L28" t="str">
        <f>A48</f>
        <v>D4</v>
      </c>
      <c r="M28">
        <f>B48</f>
        <v>4257</v>
      </c>
      <c r="N28" s="8">
        <f t="shared" si="1"/>
        <v>0.3245816122599734</v>
      </c>
      <c r="O28">
        <f t="shared" si="2"/>
        <v>12.983264490398936</v>
      </c>
    </row>
    <row r="29" spans="1:15" x14ac:dyDescent="0.3">
      <c r="A29" t="s">
        <v>50</v>
      </c>
      <c r="B29">
        <v>4628</v>
      </c>
      <c r="K29" t="s">
        <v>96</v>
      </c>
      <c r="L29" t="str">
        <f>A60</f>
        <v>E4</v>
      </c>
      <c r="M29">
        <f>B60</f>
        <v>3992</v>
      </c>
      <c r="N29" s="8">
        <f t="shared" si="1"/>
        <v>0.21679448538166143</v>
      </c>
      <c r="O29">
        <f t="shared" si="2"/>
        <v>8.6717794152664567</v>
      </c>
    </row>
    <row r="30" spans="1:15" x14ac:dyDescent="0.3">
      <c r="A30" t="s">
        <v>58</v>
      </c>
      <c r="B30">
        <v>3735</v>
      </c>
      <c r="K30" t="s">
        <v>99</v>
      </c>
      <c r="L30" t="str">
        <f>A72</f>
        <v>F4</v>
      </c>
      <c r="M30">
        <f>B72</f>
        <v>3678</v>
      </c>
      <c r="N30" s="8">
        <f t="shared" si="1"/>
        <v>8.9076908627737067E-2</v>
      </c>
      <c r="O30">
        <f t="shared" si="2"/>
        <v>3.5630763451094829</v>
      </c>
    </row>
    <row r="31" spans="1:15" x14ac:dyDescent="0.3">
      <c r="A31" t="s">
        <v>66</v>
      </c>
      <c r="B31">
        <v>18798</v>
      </c>
      <c r="K31" t="s">
        <v>102</v>
      </c>
      <c r="L31" t="str">
        <f>A84</f>
        <v>G4</v>
      </c>
      <c r="M31">
        <f>B84</f>
        <v>3376</v>
      </c>
      <c r="N31" s="8">
        <f t="shared" si="1"/>
        <v>-3.3759741626037336E-2</v>
      </c>
      <c r="O31">
        <f t="shared" si="2"/>
        <v>-1.3503896650414935</v>
      </c>
    </row>
    <row r="32" spans="1:15" x14ac:dyDescent="0.3">
      <c r="A32" t="s">
        <v>74</v>
      </c>
      <c r="B32">
        <v>5511</v>
      </c>
      <c r="K32" t="s">
        <v>105</v>
      </c>
      <c r="L32" t="str">
        <f>A96</f>
        <v>H4</v>
      </c>
      <c r="M32">
        <f>B96</f>
        <v>3460</v>
      </c>
      <c r="N32" s="8">
        <f t="shared" si="1"/>
        <v>4.06743875012498E-4</v>
      </c>
      <c r="O32">
        <f t="shared" si="2"/>
        <v>1.626975500049992E-2</v>
      </c>
    </row>
    <row r="33" spans="1:15" x14ac:dyDescent="0.3">
      <c r="A33" t="s">
        <v>88</v>
      </c>
      <c r="B33">
        <v>20210</v>
      </c>
      <c r="K33" t="s">
        <v>16</v>
      </c>
      <c r="L33" t="str">
        <f>A97</f>
        <v>H5</v>
      </c>
      <c r="M33">
        <f>B97</f>
        <v>3494</v>
      </c>
      <c r="N33" s="8">
        <f t="shared" si="1"/>
        <v>1.423603562543743E-2</v>
      </c>
      <c r="O33">
        <f t="shared" si="2"/>
        <v>0.56944142501749717</v>
      </c>
    </row>
    <row r="34" spans="1:15" x14ac:dyDescent="0.3">
      <c r="A34" t="s">
        <v>89</v>
      </c>
      <c r="B34">
        <v>4477</v>
      </c>
      <c r="K34" t="s">
        <v>15</v>
      </c>
      <c r="L34" t="str">
        <f>A85</f>
        <v>G5</v>
      </c>
      <c r="M34">
        <f>B85</f>
        <v>3689</v>
      </c>
      <c r="N34" s="8">
        <f t="shared" si="1"/>
        <v>9.3551091252874544E-2</v>
      </c>
      <c r="O34">
        <f t="shared" si="2"/>
        <v>3.7420436501149816</v>
      </c>
    </row>
    <row r="35" spans="1:15" x14ac:dyDescent="0.3">
      <c r="A35" t="s">
        <v>90</v>
      </c>
      <c r="B35">
        <v>13331</v>
      </c>
      <c r="K35" t="s">
        <v>14</v>
      </c>
      <c r="L35" t="str">
        <f>A73</f>
        <v>F5</v>
      </c>
      <c r="M35">
        <f>B73</f>
        <v>4585</v>
      </c>
      <c r="N35" s="8">
        <f t="shared" si="1"/>
        <v>0.45799360326407274</v>
      </c>
      <c r="O35">
        <f t="shared" si="2"/>
        <v>18.31974413056291</v>
      </c>
    </row>
    <row r="36" spans="1:15" x14ac:dyDescent="0.3">
      <c r="A36" t="s">
        <v>11</v>
      </c>
      <c r="B36">
        <v>4330</v>
      </c>
      <c r="K36" t="s">
        <v>13</v>
      </c>
      <c r="L36" t="str">
        <f>A61</f>
        <v>E5</v>
      </c>
      <c r="M36">
        <f>B61</f>
        <v>6421</v>
      </c>
      <c r="N36" s="8">
        <f t="shared" si="1"/>
        <v>1.2047753577870191</v>
      </c>
      <c r="O36">
        <f t="shared" si="2"/>
        <v>48.191014311480764</v>
      </c>
    </row>
    <row r="37" spans="1:15" x14ac:dyDescent="0.3">
      <c r="A37" t="s">
        <v>19</v>
      </c>
      <c r="B37">
        <v>15183</v>
      </c>
      <c r="K37" t="s">
        <v>12</v>
      </c>
      <c r="L37" t="str">
        <f>A49</f>
        <v>D5</v>
      </c>
      <c r="M37">
        <f>B49</f>
        <v>9263</v>
      </c>
      <c r="N37" s="8">
        <f t="shared" si="1"/>
        <v>2.3607414505725384</v>
      </c>
      <c r="O37">
        <f t="shared" si="2"/>
        <v>94.429658022901535</v>
      </c>
    </row>
    <row r="38" spans="1:15" x14ac:dyDescent="0.3">
      <c r="A38" t="s">
        <v>27</v>
      </c>
      <c r="B38">
        <v>16645</v>
      </c>
      <c r="K38" t="s">
        <v>11</v>
      </c>
      <c r="L38" t="str">
        <f>A37</f>
        <v>C5</v>
      </c>
      <c r="M38">
        <f>B37</f>
        <v>15183</v>
      </c>
      <c r="N38" s="8">
        <f t="shared" si="1"/>
        <v>4.7686651906465265</v>
      </c>
      <c r="O38">
        <f t="shared" si="2"/>
        <v>190.74660762586106</v>
      </c>
    </row>
    <row r="39" spans="1:15" x14ac:dyDescent="0.3">
      <c r="A39" t="s">
        <v>36</v>
      </c>
      <c r="B39">
        <v>3418</v>
      </c>
      <c r="K39" t="s">
        <v>10</v>
      </c>
      <c r="L39" t="str">
        <f>A25</f>
        <v>B5</v>
      </c>
      <c r="M39">
        <f>B25</f>
        <v>24140</v>
      </c>
      <c r="N39" s="8">
        <f t="shared" si="1"/>
        <v>8.4118700791334717</v>
      </c>
      <c r="O39">
        <f t="shared" si="2"/>
        <v>336.47480316533887</v>
      </c>
    </row>
    <row r="40" spans="1:15" x14ac:dyDescent="0.3">
      <c r="A40" t="s">
        <v>43</v>
      </c>
      <c r="B40">
        <v>6748</v>
      </c>
      <c r="K40" t="s">
        <v>9</v>
      </c>
      <c r="L40" t="str">
        <f>A13</f>
        <v>A5</v>
      </c>
      <c r="M40">
        <f>B13</f>
        <v>35248</v>
      </c>
      <c r="N40" s="8">
        <f t="shared" si="1"/>
        <v>12.929981042772299</v>
      </c>
      <c r="O40">
        <f t="shared" si="2"/>
        <v>517.19924171089201</v>
      </c>
    </row>
    <row r="41" spans="1:15" x14ac:dyDescent="0.3">
      <c r="A41" t="s">
        <v>51</v>
      </c>
      <c r="B41">
        <v>4698</v>
      </c>
      <c r="K41" t="s">
        <v>17</v>
      </c>
      <c r="L41" t="str">
        <f>A14</f>
        <v>A6</v>
      </c>
      <c r="M41">
        <f>B14</f>
        <v>35159</v>
      </c>
      <c r="N41" s="8">
        <f t="shared" si="1"/>
        <v>12.893780837896186</v>
      </c>
      <c r="O41">
        <f t="shared" si="2"/>
        <v>515.75123351584739</v>
      </c>
    </row>
    <row r="42" spans="1:15" x14ac:dyDescent="0.3">
      <c r="A42" t="s">
        <v>59</v>
      </c>
      <c r="B42">
        <v>3340</v>
      </c>
      <c r="K42" t="s">
        <v>18</v>
      </c>
      <c r="L42" t="str">
        <f>A26</f>
        <v>B6</v>
      </c>
      <c r="M42">
        <f>B26</f>
        <v>26552</v>
      </c>
      <c r="N42" s="8">
        <f t="shared" si="1"/>
        <v>9.3929363056636159</v>
      </c>
      <c r="O42">
        <f t="shared" si="2"/>
        <v>375.71745222654465</v>
      </c>
    </row>
    <row r="43" spans="1:15" x14ac:dyDescent="0.3">
      <c r="A43" t="s">
        <v>67</v>
      </c>
      <c r="B43">
        <v>29811</v>
      </c>
      <c r="K43" t="s">
        <v>19</v>
      </c>
      <c r="L43" t="str">
        <f>A38</f>
        <v>C6</v>
      </c>
      <c r="M43">
        <f>B38</f>
        <v>16645</v>
      </c>
      <c r="N43" s="8">
        <f t="shared" si="1"/>
        <v>5.3633247359147989</v>
      </c>
      <c r="O43">
        <f t="shared" si="2"/>
        <v>214.53298943659195</v>
      </c>
    </row>
    <row r="44" spans="1:15" x14ac:dyDescent="0.3">
      <c r="A44" t="s">
        <v>75</v>
      </c>
      <c r="B44">
        <v>4713</v>
      </c>
      <c r="K44" t="s">
        <v>20</v>
      </c>
      <c r="L44" t="str">
        <f>A50</f>
        <v>D6</v>
      </c>
      <c r="M44">
        <f>B50</f>
        <v>9912</v>
      </c>
      <c r="N44" s="8">
        <f t="shared" si="1"/>
        <v>2.6247182254556494</v>
      </c>
      <c r="O44">
        <f t="shared" si="2"/>
        <v>104.98872901822597</v>
      </c>
    </row>
    <row r="45" spans="1:15" x14ac:dyDescent="0.3">
      <c r="A45" t="s">
        <v>91</v>
      </c>
      <c r="B45">
        <v>7643</v>
      </c>
      <c r="K45" t="s">
        <v>21</v>
      </c>
      <c r="L45" t="str">
        <f>A62</f>
        <v>E6</v>
      </c>
      <c r="M45">
        <f>B62</f>
        <v>6504</v>
      </c>
      <c r="N45" s="8">
        <f t="shared" si="1"/>
        <v>1.2385350994130564</v>
      </c>
      <c r="O45">
        <f t="shared" si="2"/>
        <v>49.541403976522254</v>
      </c>
    </row>
    <row r="46" spans="1:15" x14ac:dyDescent="0.3">
      <c r="A46" t="s">
        <v>92</v>
      </c>
      <c r="B46">
        <v>6494</v>
      </c>
      <c r="K46" t="s">
        <v>22</v>
      </c>
      <c r="L46" t="str">
        <f>A74</f>
        <v>F6</v>
      </c>
      <c r="M46">
        <f>B74</f>
        <v>5235</v>
      </c>
      <c r="N46" s="8">
        <f t="shared" si="1"/>
        <v>0.72237712202219639</v>
      </c>
      <c r="O46">
        <f t="shared" si="2"/>
        <v>28.895084880887858</v>
      </c>
    </row>
    <row r="47" spans="1:15" x14ac:dyDescent="0.3">
      <c r="A47" t="s">
        <v>93</v>
      </c>
      <c r="B47">
        <v>22631</v>
      </c>
      <c r="K47" t="s">
        <v>23</v>
      </c>
      <c r="L47" t="str">
        <f>A86</f>
        <v>G6</v>
      </c>
      <c r="M47">
        <f>B86</f>
        <v>4592</v>
      </c>
      <c r="N47" s="8">
        <f t="shared" si="1"/>
        <v>0.46084081038916025</v>
      </c>
      <c r="O47">
        <f t="shared" si="2"/>
        <v>18.433632415566411</v>
      </c>
    </row>
    <row r="48" spans="1:15" x14ac:dyDescent="0.3">
      <c r="A48" t="s">
        <v>12</v>
      </c>
      <c r="B48">
        <v>4257</v>
      </c>
      <c r="K48" t="s">
        <v>24</v>
      </c>
      <c r="L48" t="str">
        <f>A98</f>
        <v>H6</v>
      </c>
      <c r="M48">
        <f>B98</f>
        <v>4106</v>
      </c>
      <c r="N48" s="8">
        <f t="shared" si="1"/>
        <v>0.26316328713308618</v>
      </c>
      <c r="O48">
        <f t="shared" si="2"/>
        <v>10.526531485323448</v>
      </c>
    </row>
    <row r="49" spans="1:15" x14ac:dyDescent="0.3">
      <c r="A49" t="s">
        <v>20</v>
      </c>
      <c r="B49">
        <v>9263</v>
      </c>
      <c r="K49" t="s">
        <v>33</v>
      </c>
      <c r="L49" t="str">
        <f>A99</f>
        <v>H7</v>
      </c>
      <c r="M49">
        <f>B99</f>
        <v>4073</v>
      </c>
      <c r="N49" s="8">
        <f t="shared" si="1"/>
        <v>0.24974073925767376</v>
      </c>
      <c r="O49">
        <f t="shared" si="2"/>
        <v>9.9896295703069509</v>
      </c>
    </row>
    <row r="50" spans="1:15" x14ac:dyDescent="0.3">
      <c r="A50" t="s">
        <v>28</v>
      </c>
      <c r="B50">
        <v>9912</v>
      </c>
      <c r="K50" t="s">
        <v>31</v>
      </c>
      <c r="L50" t="str">
        <f>A87</f>
        <v>G7</v>
      </c>
      <c r="M50">
        <f>B87</f>
        <v>3952</v>
      </c>
      <c r="N50" s="8">
        <f t="shared" si="1"/>
        <v>0.2005247303811615</v>
      </c>
      <c r="O50">
        <f t="shared" si="2"/>
        <v>8.0209892152464608</v>
      </c>
    </row>
    <row r="51" spans="1:15" x14ac:dyDescent="0.3">
      <c r="A51" t="s">
        <v>37</v>
      </c>
      <c r="B51">
        <v>3418</v>
      </c>
      <c r="K51" t="s">
        <v>32</v>
      </c>
      <c r="L51" t="str">
        <f>A75</f>
        <v>F7</v>
      </c>
      <c r="M51">
        <f>B75</f>
        <v>3872</v>
      </c>
      <c r="N51" s="8">
        <f t="shared" si="1"/>
        <v>0.16798522038016167</v>
      </c>
      <c r="O51">
        <f t="shared" si="2"/>
        <v>6.7194088152064673</v>
      </c>
    </row>
    <row r="52" spans="1:15" x14ac:dyDescent="0.3">
      <c r="A52" t="s">
        <v>44</v>
      </c>
      <c r="B52">
        <v>11957</v>
      </c>
      <c r="K52" t="s">
        <v>29</v>
      </c>
      <c r="L52" t="str">
        <f>A63</f>
        <v>E7</v>
      </c>
      <c r="M52">
        <f>B63</f>
        <v>3579</v>
      </c>
      <c r="N52" s="8">
        <f t="shared" si="1"/>
        <v>4.8809265001499763E-2</v>
      </c>
      <c r="O52">
        <f t="shared" si="2"/>
        <v>1.9523706000599905</v>
      </c>
    </row>
    <row r="53" spans="1:15" x14ac:dyDescent="0.3">
      <c r="A53" t="s">
        <v>52</v>
      </c>
      <c r="B53">
        <v>5617</v>
      </c>
      <c r="K53" t="s">
        <v>28</v>
      </c>
      <c r="L53" t="str">
        <f>A51</f>
        <v>D7</v>
      </c>
      <c r="M53">
        <f>B51</f>
        <v>3418</v>
      </c>
      <c r="N53" s="8">
        <f t="shared" si="1"/>
        <v>-1.6676498875512417E-2</v>
      </c>
      <c r="O53">
        <f t="shared" si="2"/>
        <v>-0.66705995502049675</v>
      </c>
    </row>
    <row r="54" spans="1:15" x14ac:dyDescent="0.3">
      <c r="A54" t="s">
        <v>60</v>
      </c>
      <c r="B54">
        <v>3440</v>
      </c>
      <c r="K54" t="s">
        <v>27</v>
      </c>
      <c r="L54" t="str">
        <f>A39</f>
        <v>C7</v>
      </c>
      <c r="M54">
        <f>B39</f>
        <v>3418</v>
      </c>
      <c r="N54" s="8">
        <f t="shared" si="1"/>
        <v>-1.6676498875512417E-2</v>
      </c>
      <c r="O54">
        <f t="shared" si="2"/>
        <v>-0.66705995502049675</v>
      </c>
    </row>
    <row r="55" spans="1:15" x14ac:dyDescent="0.3">
      <c r="A55" t="s">
        <v>68</v>
      </c>
      <c r="B55">
        <v>41322</v>
      </c>
      <c r="K55" t="s">
        <v>26</v>
      </c>
      <c r="L55" t="str">
        <f>A27</f>
        <v>B7</v>
      </c>
      <c r="M55">
        <f>B27</f>
        <v>3560</v>
      </c>
      <c r="N55" s="8">
        <f t="shared" si="1"/>
        <v>4.1081131376262299E-2</v>
      </c>
      <c r="O55">
        <f t="shared" si="2"/>
        <v>1.6432452550504919</v>
      </c>
    </row>
    <row r="56" spans="1:15" x14ac:dyDescent="0.3">
      <c r="A56" t="s">
        <v>76</v>
      </c>
      <c r="B56">
        <v>4466</v>
      </c>
      <c r="K56" t="s">
        <v>25</v>
      </c>
      <c r="L56" t="str">
        <f>A15</f>
        <v>A7</v>
      </c>
      <c r="M56">
        <f>B15</f>
        <v>3627</v>
      </c>
      <c r="N56" s="8">
        <f t="shared" si="1"/>
        <v>6.833297100209966E-2</v>
      </c>
      <c r="O56">
        <f t="shared" si="2"/>
        <v>2.7333188400839865</v>
      </c>
    </row>
    <row r="57" spans="1:15" x14ac:dyDescent="0.3">
      <c r="A57" t="s">
        <v>94</v>
      </c>
      <c r="B57">
        <v>4532</v>
      </c>
      <c r="K57" t="s">
        <v>34</v>
      </c>
      <c r="L57" t="str">
        <f>A16</f>
        <v>A8</v>
      </c>
      <c r="M57">
        <f>B16</f>
        <v>4178</v>
      </c>
      <c r="N57" s="8">
        <f t="shared" si="1"/>
        <v>0.29244884613398608</v>
      </c>
      <c r="O57">
        <f t="shared" si="2"/>
        <v>11.697953845359443</v>
      </c>
    </row>
    <row r="58" spans="1:15" x14ac:dyDescent="0.3">
      <c r="A58" t="s">
        <v>95</v>
      </c>
      <c r="B58">
        <v>8323</v>
      </c>
      <c r="K58" t="s">
        <v>35</v>
      </c>
      <c r="L58" t="str">
        <f>A28</f>
        <v>B8</v>
      </c>
      <c r="M58">
        <f>B28</f>
        <v>5001</v>
      </c>
      <c r="N58" s="8">
        <f t="shared" si="1"/>
        <v>0.62719905526927189</v>
      </c>
      <c r="O58">
        <f t="shared" si="2"/>
        <v>25.087962210770876</v>
      </c>
    </row>
    <row r="59" spans="1:15" x14ac:dyDescent="0.3">
      <c r="A59" t="s">
        <v>96</v>
      </c>
      <c r="B59">
        <v>37700</v>
      </c>
      <c r="K59" t="s">
        <v>36</v>
      </c>
      <c r="L59" t="str">
        <f>A40</f>
        <v>C8</v>
      </c>
      <c r="M59">
        <f>B40</f>
        <v>6748</v>
      </c>
      <c r="N59" s="8">
        <f t="shared" si="1"/>
        <v>1.3377806049161058</v>
      </c>
      <c r="O59">
        <f t="shared" si="2"/>
        <v>53.511224196644235</v>
      </c>
    </row>
    <row r="60" spans="1:15" x14ac:dyDescent="0.3">
      <c r="A60" t="s">
        <v>13</v>
      </c>
      <c r="B60">
        <v>3992</v>
      </c>
      <c r="K60" t="s">
        <v>37</v>
      </c>
      <c r="L60" t="str">
        <f>A52</f>
        <v>D8</v>
      </c>
      <c r="M60">
        <f>B52</f>
        <v>11957</v>
      </c>
      <c r="N60" s="8">
        <f t="shared" si="1"/>
        <v>3.4565094498562079</v>
      </c>
      <c r="O60">
        <f t="shared" si="2"/>
        <v>138.2603779942483</v>
      </c>
    </row>
    <row r="61" spans="1:15" x14ac:dyDescent="0.3">
      <c r="A61" t="s">
        <v>21</v>
      </c>
      <c r="B61">
        <v>6421</v>
      </c>
      <c r="K61" t="s">
        <v>38</v>
      </c>
      <c r="L61" t="str">
        <f>A64</f>
        <v>E8</v>
      </c>
      <c r="M61">
        <f>B64</f>
        <v>21065</v>
      </c>
      <c r="N61" s="8">
        <f t="shared" si="1"/>
        <v>7.1611326634700401</v>
      </c>
      <c r="O61">
        <f t="shared" si="2"/>
        <v>286.44530653880162</v>
      </c>
    </row>
    <row r="62" spans="1:15" x14ac:dyDescent="0.3">
      <c r="A62" t="s">
        <v>29</v>
      </c>
      <c r="B62">
        <v>6504</v>
      </c>
      <c r="K62" t="s">
        <v>30</v>
      </c>
      <c r="L62" t="str">
        <f>A76</f>
        <v>F8</v>
      </c>
      <c r="M62">
        <f>B76</f>
        <v>48164</v>
      </c>
      <c r="N62" s="8">
        <f t="shared" si="1"/>
        <v>18.183484932433721</v>
      </c>
      <c r="O62">
        <f t="shared" si="2"/>
        <v>727.3393972973488</v>
      </c>
    </row>
    <row r="63" spans="1:15" x14ac:dyDescent="0.3">
      <c r="A63" t="s">
        <v>38</v>
      </c>
      <c r="B63">
        <v>3579</v>
      </c>
      <c r="K63" t="s">
        <v>39</v>
      </c>
      <c r="L63" t="str">
        <f>A88</f>
        <v>G8</v>
      </c>
      <c r="M63">
        <f>B88</f>
        <v>64841</v>
      </c>
      <c r="N63" s="8">
        <f t="shared" si="1"/>
        <v>24.966752536017154</v>
      </c>
      <c r="O63">
        <f t="shared" si="2"/>
        <v>998.67010144068615</v>
      </c>
    </row>
    <row r="64" spans="1:15" x14ac:dyDescent="0.3">
      <c r="A64" t="s">
        <v>45</v>
      </c>
      <c r="B64">
        <v>21065</v>
      </c>
      <c r="K64" t="s">
        <v>40</v>
      </c>
      <c r="L64" t="str">
        <f>A100</f>
        <v>H8</v>
      </c>
      <c r="M64">
        <f>B100</f>
        <v>52790</v>
      </c>
      <c r="N64" s="8">
        <f t="shared" si="1"/>
        <v>20.06508209824154</v>
      </c>
      <c r="O64">
        <f t="shared" si="2"/>
        <v>802.60328392966153</v>
      </c>
    </row>
    <row r="65" spans="1:15" x14ac:dyDescent="0.3">
      <c r="A65" t="s">
        <v>53</v>
      </c>
      <c r="B65">
        <v>7196</v>
      </c>
      <c r="K65" t="s">
        <v>48</v>
      </c>
      <c r="L65" t="str">
        <f>A101</f>
        <v>H9</v>
      </c>
      <c r="M65">
        <f>B101</f>
        <v>32377</v>
      </c>
      <c r="N65" s="8">
        <f t="shared" si="1"/>
        <v>11.762219377611418</v>
      </c>
      <c r="O65">
        <f t="shared" si="2"/>
        <v>470.48877510445669</v>
      </c>
    </row>
    <row r="66" spans="1:15" x14ac:dyDescent="0.3">
      <c r="A66" t="s">
        <v>61</v>
      </c>
      <c r="B66">
        <v>3465</v>
      </c>
      <c r="K66" t="s">
        <v>47</v>
      </c>
      <c r="L66" t="str">
        <f>A89</f>
        <v>G9</v>
      </c>
      <c r="M66">
        <f>B89</f>
        <v>14281</v>
      </c>
      <c r="N66" s="8">
        <f t="shared" si="1"/>
        <v>4.4017822153852535</v>
      </c>
      <c r="O66">
        <f t="shared" si="2"/>
        <v>176.07128861541014</v>
      </c>
    </row>
    <row r="67" spans="1:15" x14ac:dyDescent="0.3">
      <c r="A67" t="s">
        <v>69</v>
      </c>
      <c r="B67">
        <v>33137</v>
      </c>
      <c r="K67" t="s">
        <v>46</v>
      </c>
      <c r="L67" t="str">
        <f>A77</f>
        <v>F9</v>
      </c>
      <c r="M67">
        <f>B77</f>
        <v>8871</v>
      </c>
      <c r="N67" s="8">
        <f t="shared" si="1"/>
        <v>2.2012978515676394</v>
      </c>
      <c r="O67">
        <f t="shared" si="2"/>
        <v>88.051914062705578</v>
      </c>
    </row>
    <row r="68" spans="1:15" x14ac:dyDescent="0.3">
      <c r="A68" t="s">
        <v>77</v>
      </c>
      <c r="B68">
        <v>4236</v>
      </c>
      <c r="K68" t="s">
        <v>45</v>
      </c>
      <c r="L68" t="str">
        <f>A65</f>
        <v>E9</v>
      </c>
      <c r="M68">
        <f>B65</f>
        <v>7196</v>
      </c>
      <c r="N68" s="8">
        <f t="shared" si="1"/>
        <v>1.520001860921705</v>
      </c>
      <c r="O68">
        <f t="shared" si="2"/>
        <v>60.800074436868201</v>
      </c>
    </row>
    <row r="69" spans="1:15" x14ac:dyDescent="0.3">
      <c r="A69" t="s">
        <v>97</v>
      </c>
      <c r="B69">
        <v>3692</v>
      </c>
      <c r="K69" t="s">
        <v>44</v>
      </c>
      <c r="L69" t="str">
        <f>A53</f>
        <v>D9</v>
      </c>
      <c r="M69">
        <f>B53</f>
        <v>5617</v>
      </c>
      <c r="N69" s="8">
        <f t="shared" si="1"/>
        <v>0.87775328227697069</v>
      </c>
      <c r="O69">
        <f t="shared" si="2"/>
        <v>35.110131291078829</v>
      </c>
    </row>
    <row r="70" spans="1:15" x14ac:dyDescent="0.3">
      <c r="A70" t="s">
        <v>98</v>
      </c>
      <c r="B70">
        <v>11013</v>
      </c>
      <c r="K70" t="s">
        <v>43</v>
      </c>
      <c r="L70" t="str">
        <f>A41</f>
        <v>C9</v>
      </c>
      <c r="M70">
        <f>B41</f>
        <v>4698</v>
      </c>
      <c r="N70" s="8">
        <f t="shared" si="1"/>
        <v>0.50395566114048507</v>
      </c>
      <c r="O70">
        <f t="shared" si="2"/>
        <v>20.158226445619402</v>
      </c>
    </row>
    <row r="71" spans="1:15" x14ac:dyDescent="0.3">
      <c r="A71" t="s">
        <v>99</v>
      </c>
      <c r="B71">
        <v>50092</v>
      </c>
      <c r="K71" t="s">
        <v>42</v>
      </c>
      <c r="L71" t="str">
        <f>A29</f>
        <v>B9</v>
      </c>
      <c r="M71">
        <f>B29</f>
        <v>4628</v>
      </c>
      <c r="N71" s="8">
        <f t="shared" si="1"/>
        <v>0.47548358988961015</v>
      </c>
      <c r="O71">
        <f t="shared" si="2"/>
        <v>19.019343595584406</v>
      </c>
    </row>
    <row r="72" spans="1:15" x14ac:dyDescent="0.3">
      <c r="A72" t="s">
        <v>14</v>
      </c>
      <c r="B72">
        <v>3678</v>
      </c>
      <c r="K72" t="s">
        <v>41</v>
      </c>
      <c r="L72" t="str">
        <f>A17</f>
        <v>A9</v>
      </c>
      <c r="M72">
        <f>B17</f>
        <v>4453</v>
      </c>
      <c r="N72" s="8">
        <f t="shared" si="1"/>
        <v>0.40430341176242302</v>
      </c>
      <c r="O72">
        <f t="shared" si="2"/>
        <v>16.17213647049692</v>
      </c>
    </row>
    <row r="73" spans="1:15" x14ac:dyDescent="0.3">
      <c r="A73" t="s">
        <v>22</v>
      </c>
      <c r="B73">
        <v>4585</v>
      </c>
      <c r="K73" t="s">
        <v>49</v>
      </c>
      <c r="L73" t="str">
        <f>A18</f>
        <v>A10</v>
      </c>
      <c r="M73">
        <f>B18</f>
        <v>3993</v>
      </c>
      <c r="N73" s="8">
        <f t="shared" si="1"/>
        <v>0.21720122925667393</v>
      </c>
      <c r="O73">
        <f t="shared" si="2"/>
        <v>8.6880491702669573</v>
      </c>
    </row>
    <row r="74" spans="1:15" x14ac:dyDescent="0.3">
      <c r="A74" t="s">
        <v>32</v>
      </c>
      <c r="B74">
        <v>5235</v>
      </c>
      <c r="K74" t="s">
        <v>50</v>
      </c>
      <c r="L74" t="str">
        <f>A30</f>
        <v>B10</v>
      </c>
      <c r="M74">
        <f>B30</f>
        <v>3735</v>
      </c>
      <c r="N74" s="8">
        <f t="shared" ref="N74:N96" si="3">(M74-I$15)/I$16</f>
        <v>0.11226130950344945</v>
      </c>
      <c r="O74">
        <f t="shared" ref="O74:O96" si="4">N74*40</f>
        <v>4.4904523801379783</v>
      </c>
    </row>
    <row r="75" spans="1:15" x14ac:dyDescent="0.3">
      <c r="A75" t="s">
        <v>30</v>
      </c>
      <c r="B75">
        <v>3872</v>
      </c>
      <c r="K75" t="s">
        <v>51</v>
      </c>
      <c r="L75" t="str">
        <f>A42</f>
        <v>C10</v>
      </c>
      <c r="M75">
        <f>B42</f>
        <v>3340</v>
      </c>
      <c r="N75" s="8">
        <f t="shared" si="3"/>
        <v>-4.8402521126487262E-2</v>
      </c>
      <c r="O75">
        <f t="shared" si="4"/>
        <v>-1.9361008450594905</v>
      </c>
    </row>
    <row r="76" spans="1:15" x14ac:dyDescent="0.3">
      <c r="A76" t="s">
        <v>46</v>
      </c>
      <c r="B76">
        <v>48164</v>
      </c>
      <c r="K76" t="s">
        <v>52</v>
      </c>
      <c r="L76" t="str">
        <f>A54</f>
        <v>D10</v>
      </c>
      <c r="M76">
        <f>B54</f>
        <v>3440</v>
      </c>
      <c r="N76" s="8">
        <f t="shared" si="3"/>
        <v>-7.7281336252374624E-3</v>
      </c>
      <c r="O76">
        <f t="shared" si="4"/>
        <v>-0.30912534500949851</v>
      </c>
    </row>
    <row r="77" spans="1:15" x14ac:dyDescent="0.3">
      <c r="A77" t="s">
        <v>54</v>
      </c>
      <c r="B77">
        <v>8871</v>
      </c>
      <c r="K77" t="s">
        <v>53</v>
      </c>
      <c r="L77" t="str">
        <f>A66</f>
        <v>E10</v>
      </c>
      <c r="M77">
        <f>B66</f>
        <v>3465</v>
      </c>
      <c r="N77" s="8">
        <f t="shared" si="3"/>
        <v>2.440463250074988E-3</v>
      </c>
      <c r="O77">
        <f t="shared" si="4"/>
        <v>9.7618530002999526E-2</v>
      </c>
    </row>
    <row r="78" spans="1:15" x14ac:dyDescent="0.3">
      <c r="A78" t="s">
        <v>62</v>
      </c>
      <c r="B78">
        <v>3590</v>
      </c>
      <c r="K78" t="s">
        <v>54</v>
      </c>
      <c r="L78" t="str">
        <f>A78</f>
        <v>F10</v>
      </c>
      <c r="M78">
        <f>B78</f>
        <v>3590</v>
      </c>
      <c r="N78" s="8">
        <f t="shared" si="3"/>
        <v>5.328344762663724E-2</v>
      </c>
      <c r="O78">
        <f t="shared" si="4"/>
        <v>2.1313379050654895</v>
      </c>
    </row>
    <row r="79" spans="1:15" x14ac:dyDescent="0.3">
      <c r="A79" t="s">
        <v>70</v>
      </c>
      <c r="B79">
        <v>17269</v>
      </c>
      <c r="K79" t="s">
        <v>55</v>
      </c>
      <c r="L79" t="str">
        <f>A90</f>
        <v>G10</v>
      </c>
      <c r="M79">
        <f>B90</f>
        <v>3922</v>
      </c>
      <c r="N79" s="8">
        <f t="shared" si="3"/>
        <v>0.18832241413078657</v>
      </c>
      <c r="O79">
        <f t="shared" si="4"/>
        <v>7.5328965652314626</v>
      </c>
    </row>
    <row r="80" spans="1:15" x14ac:dyDescent="0.3">
      <c r="A80" t="s">
        <v>78</v>
      </c>
      <c r="B80">
        <v>3950</v>
      </c>
      <c r="K80" t="s">
        <v>56</v>
      </c>
      <c r="L80" t="str">
        <f>A102</f>
        <v>H10</v>
      </c>
      <c r="M80">
        <f>B102</f>
        <v>4837</v>
      </c>
      <c r="N80" s="8">
        <f t="shared" si="3"/>
        <v>0.56049305976722219</v>
      </c>
      <c r="O80">
        <f t="shared" si="4"/>
        <v>22.419722390688889</v>
      </c>
    </row>
    <row r="81" spans="1:15" x14ac:dyDescent="0.3">
      <c r="A81" t="s">
        <v>100</v>
      </c>
      <c r="B81">
        <v>3459</v>
      </c>
      <c r="K81" t="s">
        <v>64</v>
      </c>
      <c r="L81" t="str">
        <f>A103</f>
        <v>H11</v>
      </c>
      <c r="M81">
        <f>B103</f>
        <v>6087</v>
      </c>
      <c r="N81" s="8">
        <f t="shared" si="3"/>
        <v>1.0689229035328447</v>
      </c>
      <c r="O81">
        <f t="shared" si="4"/>
        <v>42.756916141313788</v>
      </c>
    </row>
    <row r="82" spans="1:15" x14ac:dyDescent="0.3">
      <c r="A82" t="s">
        <v>101</v>
      </c>
      <c r="B82">
        <v>17649</v>
      </c>
      <c r="K82" t="s">
        <v>63</v>
      </c>
      <c r="L82" t="str">
        <f>A91</f>
        <v>G11</v>
      </c>
      <c r="M82">
        <f>B91</f>
        <v>10143</v>
      </c>
      <c r="N82" s="8">
        <f t="shared" si="3"/>
        <v>2.7186760605835367</v>
      </c>
      <c r="O82">
        <f t="shared" si="4"/>
        <v>108.74704242334147</v>
      </c>
    </row>
    <row r="83" spans="1:15" x14ac:dyDescent="0.3">
      <c r="A83" t="s">
        <v>102</v>
      </c>
      <c r="B83">
        <v>51594</v>
      </c>
      <c r="K83" t="s">
        <v>62</v>
      </c>
      <c r="L83" t="str">
        <f>A79</f>
        <v>F11</v>
      </c>
      <c r="M83">
        <f>B79</f>
        <v>17269</v>
      </c>
      <c r="N83" s="8">
        <f t="shared" si="3"/>
        <v>5.6171329139225969</v>
      </c>
      <c r="O83">
        <f t="shared" si="4"/>
        <v>224.68531655690387</v>
      </c>
    </row>
    <row r="84" spans="1:15" x14ac:dyDescent="0.3">
      <c r="A84" t="s">
        <v>15</v>
      </c>
      <c r="B84">
        <v>3376</v>
      </c>
      <c r="K84" t="s">
        <v>61</v>
      </c>
      <c r="L84" t="str">
        <f>A67</f>
        <v>E11</v>
      </c>
      <c r="M84">
        <f>B67</f>
        <v>33137</v>
      </c>
      <c r="N84" s="8">
        <f t="shared" si="3"/>
        <v>12.071344722620916</v>
      </c>
      <c r="O84">
        <f t="shared" si="4"/>
        <v>482.85378890483662</v>
      </c>
    </row>
    <row r="85" spans="1:15" x14ac:dyDescent="0.3">
      <c r="A85" t="s">
        <v>23</v>
      </c>
      <c r="B85">
        <v>3689</v>
      </c>
      <c r="K85" t="s">
        <v>60</v>
      </c>
      <c r="L85" t="str">
        <f>A55</f>
        <v>D11</v>
      </c>
      <c r="M85">
        <f>B55</f>
        <v>41322</v>
      </c>
      <c r="N85" s="8">
        <f t="shared" si="3"/>
        <v>15.400543339598212</v>
      </c>
      <c r="O85">
        <f t="shared" si="4"/>
        <v>616.02173358392849</v>
      </c>
    </row>
    <row r="86" spans="1:15" x14ac:dyDescent="0.3">
      <c r="A86" t="s">
        <v>31</v>
      </c>
      <c r="B86">
        <v>4592</v>
      </c>
      <c r="K86" t="s">
        <v>59</v>
      </c>
      <c r="L86" t="str">
        <f>A43</f>
        <v>C11</v>
      </c>
      <c r="M86">
        <f>B43</f>
        <v>29811</v>
      </c>
      <c r="N86" s="8">
        <f t="shared" si="3"/>
        <v>10.718514594329347</v>
      </c>
      <c r="O86">
        <f t="shared" si="4"/>
        <v>428.74058377317391</v>
      </c>
    </row>
    <row r="87" spans="1:15" x14ac:dyDescent="0.3">
      <c r="A87" t="s">
        <v>39</v>
      </c>
      <c r="B87">
        <v>3952</v>
      </c>
      <c r="K87" t="s">
        <v>58</v>
      </c>
      <c r="L87" t="str">
        <f>A31</f>
        <v>B11</v>
      </c>
      <c r="M87">
        <f>B31</f>
        <v>18798</v>
      </c>
      <c r="N87" s="8">
        <f t="shared" si="3"/>
        <v>6.2390442988167072</v>
      </c>
      <c r="O87">
        <f t="shared" si="4"/>
        <v>249.56177195266829</v>
      </c>
    </row>
    <row r="88" spans="1:15" x14ac:dyDescent="0.3">
      <c r="A88" t="s">
        <v>47</v>
      </c>
      <c r="B88">
        <v>64841</v>
      </c>
      <c r="K88" t="s">
        <v>57</v>
      </c>
      <c r="L88" t="str">
        <f>A19</f>
        <v>A11</v>
      </c>
      <c r="M88">
        <f>B19</f>
        <v>9638</v>
      </c>
      <c r="N88" s="8">
        <f t="shared" si="3"/>
        <v>2.5132704037022253</v>
      </c>
      <c r="O88">
        <f t="shared" si="4"/>
        <v>100.53081614808902</v>
      </c>
    </row>
    <row r="89" spans="1:15" x14ac:dyDescent="0.3">
      <c r="A89" t="s">
        <v>55</v>
      </c>
      <c r="B89">
        <v>14281</v>
      </c>
      <c r="K89" t="s">
        <v>65</v>
      </c>
      <c r="L89" t="str">
        <f>A20</f>
        <v>A12</v>
      </c>
      <c r="M89">
        <f>B20</f>
        <v>6560</v>
      </c>
      <c r="N89" s="8">
        <f t="shared" si="3"/>
        <v>1.2613127564137563</v>
      </c>
      <c r="O89">
        <f t="shared" si="4"/>
        <v>50.452510256550255</v>
      </c>
    </row>
    <row r="90" spans="1:15" x14ac:dyDescent="0.3">
      <c r="A90" t="s">
        <v>63</v>
      </c>
      <c r="B90">
        <v>3922</v>
      </c>
      <c r="K90" t="s">
        <v>66</v>
      </c>
      <c r="L90" t="str">
        <f>A32</f>
        <v>B12</v>
      </c>
      <c r="M90">
        <f>B32</f>
        <v>5511</v>
      </c>
      <c r="N90" s="8">
        <f t="shared" si="3"/>
        <v>0.83463843152564587</v>
      </c>
      <c r="O90">
        <f t="shared" si="4"/>
        <v>33.385537261025831</v>
      </c>
    </row>
    <row r="91" spans="1:15" x14ac:dyDescent="0.3">
      <c r="A91" t="s">
        <v>71</v>
      </c>
      <c r="B91">
        <v>10143</v>
      </c>
      <c r="K91" t="s">
        <v>67</v>
      </c>
      <c r="L91" t="str">
        <f>A44</f>
        <v>C12</v>
      </c>
      <c r="M91">
        <f>B44</f>
        <v>4713</v>
      </c>
      <c r="N91" s="8">
        <f t="shared" si="3"/>
        <v>0.51005681926567248</v>
      </c>
      <c r="O91">
        <f t="shared" si="4"/>
        <v>20.402272770626901</v>
      </c>
    </row>
    <row r="92" spans="1:15" x14ac:dyDescent="0.3">
      <c r="A92" t="s">
        <v>79</v>
      </c>
      <c r="B92">
        <v>3724</v>
      </c>
      <c r="K92" t="s">
        <v>68</v>
      </c>
      <c r="L92" t="str">
        <f>A56</f>
        <v>D12</v>
      </c>
      <c r="M92">
        <f>B56</f>
        <v>4466</v>
      </c>
      <c r="N92" s="8">
        <f t="shared" si="3"/>
        <v>0.40959108213758549</v>
      </c>
      <c r="O92">
        <f t="shared" si="4"/>
        <v>16.383643285503421</v>
      </c>
    </row>
    <row r="93" spans="1:15" x14ac:dyDescent="0.3">
      <c r="A93" t="s">
        <v>103</v>
      </c>
      <c r="B93">
        <v>3386</v>
      </c>
      <c r="K93" t="s">
        <v>69</v>
      </c>
      <c r="L93" t="str">
        <f>A68</f>
        <v>E12</v>
      </c>
      <c r="M93">
        <f>B68</f>
        <v>4236</v>
      </c>
      <c r="N93" s="8">
        <f t="shared" si="3"/>
        <v>0.31603999088471096</v>
      </c>
      <c r="O93">
        <f t="shared" si="4"/>
        <v>12.641599635388438</v>
      </c>
    </row>
    <row r="94" spans="1:15" x14ac:dyDescent="0.3">
      <c r="A94" t="s">
        <v>104</v>
      </c>
      <c r="B94">
        <v>23240</v>
      </c>
      <c r="K94" t="s">
        <v>70</v>
      </c>
      <c r="L94" t="str">
        <f>A80</f>
        <v>F12</v>
      </c>
      <c r="M94">
        <f>B80</f>
        <v>3950</v>
      </c>
      <c r="N94" s="8">
        <f t="shared" si="3"/>
        <v>0.19971124263113652</v>
      </c>
      <c r="O94">
        <f t="shared" si="4"/>
        <v>7.9884497052454604</v>
      </c>
    </row>
    <row r="95" spans="1:15" x14ac:dyDescent="0.3">
      <c r="A95" t="s">
        <v>105</v>
      </c>
      <c r="B95">
        <v>28024</v>
      </c>
      <c r="K95" t="s">
        <v>71</v>
      </c>
      <c r="L95" t="str">
        <f>A92</f>
        <v>G12</v>
      </c>
      <c r="M95">
        <f>B92</f>
        <v>3724</v>
      </c>
      <c r="N95" s="8">
        <f t="shared" si="3"/>
        <v>0.10778712687831198</v>
      </c>
      <c r="O95">
        <f t="shared" si="4"/>
        <v>4.3114850751324791</v>
      </c>
    </row>
    <row r="96" spans="1:15" x14ac:dyDescent="0.3">
      <c r="A96" t="s">
        <v>16</v>
      </c>
      <c r="B96">
        <v>3460</v>
      </c>
      <c r="K96" t="s">
        <v>72</v>
      </c>
      <c r="L96" t="str">
        <f>A104</f>
        <v>H12</v>
      </c>
      <c r="M96">
        <f>B104</f>
        <v>3579</v>
      </c>
      <c r="N96" s="8">
        <f t="shared" si="3"/>
        <v>4.8809265001499763E-2</v>
      </c>
      <c r="O96">
        <f t="shared" si="4"/>
        <v>1.9523706000599905</v>
      </c>
    </row>
    <row r="97" spans="1:2" x14ac:dyDescent="0.3">
      <c r="A97" t="s">
        <v>24</v>
      </c>
      <c r="B97">
        <v>3494</v>
      </c>
    </row>
    <row r="98" spans="1:2" x14ac:dyDescent="0.3">
      <c r="A98" t="s">
        <v>33</v>
      </c>
      <c r="B98">
        <v>4106</v>
      </c>
    </row>
    <row r="99" spans="1:2" x14ac:dyDescent="0.3">
      <c r="A99" t="s">
        <v>40</v>
      </c>
      <c r="B99">
        <v>4073</v>
      </c>
    </row>
    <row r="100" spans="1:2" x14ac:dyDescent="0.3">
      <c r="A100" t="s">
        <v>48</v>
      </c>
      <c r="B100">
        <v>52790</v>
      </c>
    </row>
    <row r="101" spans="1:2" x14ac:dyDescent="0.3">
      <c r="A101" t="s">
        <v>56</v>
      </c>
      <c r="B101">
        <v>32377</v>
      </c>
    </row>
    <row r="102" spans="1:2" x14ac:dyDescent="0.3">
      <c r="A102" t="s">
        <v>64</v>
      </c>
      <c r="B102">
        <v>4837</v>
      </c>
    </row>
    <row r="103" spans="1:2" x14ac:dyDescent="0.3">
      <c r="A103" t="s">
        <v>72</v>
      </c>
      <c r="B103">
        <v>6087</v>
      </c>
    </row>
    <row r="104" spans="1:2" x14ac:dyDescent="0.3">
      <c r="A104" t="s">
        <v>80</v>
      </c>
      <c r="B104">
        <v>3579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M17" sqref="M17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64927</v>
      </c>
      <c r="D2">
        <v>3563</v>
      </c>
      <c r="E2">
        <v>6392</v>
      </c>
      <c r="F2">
        <v>5152</v>
      </c>
      <c r="G2">
        <v>33163</v>
      </c>
      <c r="H2">
        <v>33190</v>
      </c>
      <c r="I2">
        <v>3579</v>
      </c>
      <c r="J2">
        <v>4052</v>
      </c>
      <c r="K2">
        <v>4335</v>
      </c>
      <c r="L2">
        <v>3962</v>
      </c>
      <c r="M2">
        <v>9011</v>
      </c>
      <c r="N2">
        <v>6316</v>
      </c>
      <c r="O2">
        <v>37716</v>
      </c>
      <c r="P2">
        <v>3858</v>
      </c>
      <c r="Q2">
        <v>8315</v>
      </c>
      <c r="R2">
        <v>4274</v>
      </c>
      <c r="S2">
        <v>22538</v>
      </c>
      <c r="T2">
        <v>24779</v>
      </c>
      <c r="U2">
        <v>3470</v>
      </c>
      <c r="V2">
        <v>4903</v>
      </c>
      <c r="W2">
        <v>4484</v>
      </c>
      <c r="X2">
        <v>3577</v>
      </c>
      <c r="Y2">
        <v>17141</v>
      </c>
      <c r="Z2">
        <v>5168</v>
      </c>
      <c r="AA2">
        <v>18903</v>
      </c>
      <c r="AB2">
        <v>4282</v>
      </c>
      <c r="AC2">
        <v>12652</v>
      </c>
      <c r="AD2">
        <v>4256</v>
      </c>
      <c r="AE2">
        <v>14233</v>
      </c>
      <c r="AF2">
        <v>15788</v>
      </c>
      <c r="AG2">
        <v>3395</v>
      </c>
      <c r="AH2">
        <v>6405</v>
      </c>
      <c r="AI2">
        <v>4542</v>
      </c>
      <c r="AJ2">
        <v>3410</v>
      </c>
      <c r="AK2">
        <v>27075</v>
      </c>
      <c r="AL2">
        <v>4523</v>
      </c>
      <c r="AM2">
        <v>7340</v>
      </c>
      <c r="AN2">
        <v>6369</v>
      </c>
      <c r="AO2">
        <v>21052</v>
      </c>
      <c r="AP2">
        <v>4133</v>
      </c>
      <c r="AQ2">
        <v>8810</v>
      </c>
      <c r="AR2">
        <v>9369</v>
      </c>
      <c r="AS2">
        <v>3348</v>
      </c>
      <c r="AT2">
        <v>10993</v>
      </c>
      <c r="AU2">
        <v>5382</v>
      </c>
      <c r="AV2">
        <v>3333</v>
      </c>
      <c r="AW2">
        <v>36759</v>
      </c>
      <c r="AX2">
        <v>4156</v>
      </c>
      <c r="AY2">
        <v>4344</v>
      </c>
      <c r="AZ2">
        <v>7880</v>
      </c>
      <c r="BA2">
        <v>34859</v>
      </c>
      <c r="BB2">
        <v>3890</v>
      </c>
      <c r="BC2">
        <v>6134</v>
      </c>
      <c r="BD2">
        <v>6171</v>
      </c>
      <c r="BE2">
        <v>3504</v>
      </c>
      <c r="BF2">
        <v>20094</v>
      </c>
      <c r="BG2">
        <v>6890</v>
      </c>
      <c r="BH2">
        <v>3404</v>
      </c>
      <c r="BI2">
        <v>30099</v>
      </c>
      <c r="BJ2">
        <v>4032</v>
      </c>
      <c r="BK2">
        <v>3617</v>
      </c>
      <c r="BL2">
        <v>10287</v>
      </c>
      <c r="BM2">
        <v>45772</v>
      </c>
      <c r="BN2">
        <v>3555</v>
      </c>
      <c r="BO2">
        <v>4457</v>
      </c>
      <c r="BP2">
        <v>5020</v>
      </c>
      <c r="BQ2">
        <v>3736</v>
      </c>
      <c r="BR2">
        <v>42812</v>
      </c>
      <c r="BS2">
        <v>8359</v>
      </c>
      <c r="BT2">
        <v>3475</v>
      </c>
      <c r="BU2">
        <v>16450</v>
      </c>
      <c r="BV2">
        <v>3811</v>
      </c>
      <c r="BW2">
        <v>3395</v>
      </c>
      <c r="BX2">
        <v>16844</v>
      </c>
      <c r="BY2">
        <v>48326</v>
      </c>
      <c r="BZ2">
        <v>3358</v>
      </c>
      <c r="CA2">
        <v>3661</v>
      </c>
      <c r="CB2">
        <v>4481</v>
      </c>
      <c r="CC2">
        <v>3994</v>
      </c>
      <c r="CD2">
        <v>62286</v>
      </c>
      <c r="CE2">
        <v>13675</v>
      </c>
      <c r="CF2">
        <v>3849</v>
      </c>
      <c r="CG2">
        <v>9477</v>
      </c>
      <c r="CH2">
        <v>3659</v>
      </c>
      <c r="CI2">
        <v>3410</v>
      </c>
      <c r="CJ2">
        <v>22365</v>
      </c>
      <c r="CK2">
        <v>26622</v>
      </c>
      <c r="CL2">
        <v>3428</v>
      </c>
      <c r="CM2">
        <v>3476</v>
      </c>
      <c r="CN2">
        <v>4017</v>
      </c>
      <c r="CO2">
        <v>4067</v>
      </c>
      <c r="CP2">
        <v>48561</v>
      </c>
      <c r="CQ2">
        <v>30488</v>
      </c>
      <c r="CR2">
        <v>4619</v>
      </c>
      <c r="CS2">
        <v>5863</v>
      </c>
      <c r="CT2">
        <v>3521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64927</v>
      </c>
      <c r="G9">
        <f>'Plate 1'!G9</f>
        <v>30</v>
      </c>
      <c r="H9" t="str">
        <f t="shared" ref="H9:I9" si="0">A9</f>
        <v>A1</v>
      </c>
      <c r="I9">
        <f t="shared" si="0"/>
        <v>64927</v>
      </c>
      <c r="K9" t="s">
        <v>82</v>
      </c>
      <c r="L9" t="str">
        <f>A10</f>
        <v>A2</v>
      </c>
      <c r="M9">
        <f>B10</f>
        <v>3563</v>
      </c>
      <c r="N9" s="8">
        <f>(M9-I$15)/I$16</f>
        <v>7.4155776577544824E-2</v>
      </c>
      <c r="O9">
        <f>N9*40</f>
        <v>2.9662310631017927</v>
      </c>
    </row>
    <row r="10" spans="1:98" x14ac:dyDescent="0.3">
      <c r="A10" t="s">
        <v>83</v>
      </c>
      <c r="B10">
        <v>3563</v>
      </c>
      <c r="G10">
        <f>'Plate 1'!G10</f>
        <v>15</v>
      </c>
      <c r="H10" t="str">
        <f>A21</f>
        <v>B1</v>
      </c>
      <c r="I10">
        <f>B21</f>
        <v>37716</v>
      </c>
      <c r="K10" t="s">
        <v>85</v>
      </c>
      <c r="L10" t="str">
        <f>A22</f>
        <v>B2</v>
      </c>
      <c r="M10">
        <f>B22</f>
        <v>3858</v>
      </c>
      <c r="N10" s="8">
        <f t="shared" ref="N10:N73" si="1">(M10-I$15)/I$16</f>
        <v>0.20436978902025746</v>
      </c>
      <c r="O10">
        <f t="shared" ref="O10:O73" si="2">N10*40</f>
        <v>8.1747915608102986</v>
      </c>
    </row>
    <row r="11" spans="1:98" x14ac:dyDescent="0.3">
      <c r="A11" t="s">
        <v>84</v>
      </c>
      <c r="B11">
        <v>6392</v>
      </c>
      <c r="G11">
        <f>'Plate 1'!G11</f>
        <v>7.5</v>
      </c>
      <c r="H11" t="str">
        <f>A33</f>
        <v>C1</v>
      </c>
      <c r="I11">
        <f>B33</f>
        <v>18903</v>
      </c>
      <c r="K11" t="s">
        <v>88</v>
      </c>
      <c r="L11" t="str">
        <f>A34</f>
        <v>C2</v>
      </c>
      <c r="M11">
        <f>B34</f>
        <v>4282</v>
      </c>
      <c r="N11" s="8">
        <f t="shared" si="1"/>
        <v>0.39152484419215633</v>
      </c>
      <c r="O11">
        <f t="shared" si="2"/>
        <v>15.660993767686254</v>
      </c>
    </row>
    <row r="12" spans="1:98" x14ac:dyDescent="0.3">
      <c r="A12" t="s">
        <v>9</v>
      </c>
      <c r="B12">
        <v>5152</v>
      </c>
      <c r="G12">
        <f>'Plate 1'!G12</f>
        <v>1.875</v>
      </c>
      <c r="H12" t="str">
        <f>A45</f>
        <v>D1</v>
      </c>
      <c r="I12">
        <f>B45</f>
        <v>7340</v>
      </c>
      <c r="K12" t="s">
        <v>91</v>
      </c>
      <c r="L12" t="str">
        <f>A46</f>
        <v>D2</v>
      </c>
      <c r="M12">
        <f>B46</f>
        <v>6369</v>
      </c>
      <c r="N12" s="8">
        <f t="shared" si="1"/>
        <v>1.3127338067953471</v>
      </c>
      <c r="O12">
        <f t="shared" si="2"/>
        <v>52.509352271813881</v>
      </c>
    </row>
    <row r="13" spans="1:98" x14ac:dyDescent="0.3">
      <c r="A13" t="s">
        <v>17</v>
      </c>
      <c r="B13">
        <v>33163</v>
      </c>
      <c r="G13">
        <f>'Plate 1'!G13</f>
        <v>0.46875</v>
      </c>
      <c r="H13" t="str">
        <f>A57</f>
        <v>E1</v>
      </c>
      <c r="I13">
        <f>B57</f>
        <v>4344</v>
      </c>
      <c r="K13" t="s">
        <v>94</v>
      </c>
      <c r="L13" t="str">
        <f>A58</f>
        <v>E2</v>
      </c>
      <c r="M13">
        <f>B58</f>
        <v>7880</v>
      </c>
      <c r="N13" s="8">
        <f t="shared" si="1"/>
        <v>1.9796943925612414</v>
      </c>
      <c r="O13">
        <f t="shared" si="2"/>
        <v>79.187775702449656</v>
      </c>
    </row>
    <row r="14" spans="1:98" x14ac:dyDescent="0.3">
      <c r="A14" t="s">
        <v>25</v>
      </c>
      <c r="B14">
        <v>33190</v>
      </c>
      <c r="G14">
        <f>'Plate 1'!G14</f>
        <v>0.1171875</v>
      </c>
      <c r="H14" t="str">
        <f>A69</f>
        <v>F1</v>
      </c>
      <c r="I14">
        <f>B69</f>
        <v>3617</v>
      </c>
      <c r="K14" t="s">
        <v>97</v>
      </c>
      <c r="L14" t="str">
        <f>A70</f>
        <v>F2</v>
      </c>
      <c r="M14">
        <f>B70</f>
        <v>10287</v>
      </c>
      <c r="N14" s="8">
        <f t="shared" si="1"/>
        <v>3.0421524534073745</v>
      </c>
      <c r="O14">
        <f t="shared" si="2"/>
        <v>121.68609813629499</v>
      </c>
    </row>
    <row r="15" spans="1:98" x14ac:dyDescent="0.3">
      <c r="A15" t="s">
        <v>34</v>
      </c>
      <c r="B15">
        <v>3579</v>
      </c>
      <c r="G15">
        <f>'Plate 1'!G15</f>
        <v>0</v>
      </c>
      <c r="H15" t="str">
        <f>A81</f>
        <v>G1</v>
      </c>
      <c r="I15">
        <f>B81</f>
        <v>3395</v>
      </c>
      <c r="K15" t="s">
        <v>100</v>
      </c>
      <c r="L15" t="str">
        <f>A82</f>
        <v>G2</v>
      </c>
      <c r="M15">
        <f>B82</f>
        <v>16844</v>
      </c>
      <c r="N15" s="8">
        <f t="shared" si="1"/>
        <v>5.9364347570916687</v>
      </c>
      <c r="O15">
        <f t="shared" si="2"/>
        <v>237.45739028366674</v>
      </c>
    </row>
    <row r="16" spans="1:98" x14ac:dyDescent="0.3">
      <c r="A16" t="s">
        <v>41</v>
      </c>
      <c r="B16">
        <v>4052</v>
      </c>
      <c r="H16" t="s">
        <v>119</v>
      </c>
      <c r="I16">
        <f>SLOPE(I10:I15, G10:G15)</f>
        <v>2265.5011888968907</v>
      </c>
      <c r="K16" t="s">
        <v>103</v>
      </c>
      <c r="L16" t="str">
        <f>A94</f>
        <v>H2</v>
      </c>
      <c r="M16">
        <f>B94</f>
        <v>22365</v>
      </c>
      <c r="N16" s="8">
        <f t="shared" si="1"/>
        <v>8.373423105214437</v>
      </c>
      <c r="O16">
        <f t="shared" si="2"/>
        <v>334.93692420857747</v>
      </c>
    </row>
    <row r="17" spans="1:15" x14ac:dyDescent="0.3">
      <c r="A17" t="s">
        <v>49</v>
      </c>
      <c r="B17">
        <v>4335</v>
      </c>
      <c r="K17" t="s">
        <v>104</v>
      </c>
      <c r="L17" t="str">
        <f>A95</f>
        <v>H3</v>
      </c>
      <c r="M17">
        <f>B95</f>
        <v>26622</v>
      </c>
      <c r="N17" s="8">
        <f t="shared" si="1"/>
        <v>10.252477515277581</v>
      </c>
      <c r="O17">
        <f t="shared" si="2"/>
        <v>410.09910061110327</v>
      </c>
    </row>
    <row r="18" spans="1:15" x14ac:dyDescent="0.3">
      <c r="A18" t="s">
        <v>57</v>
      </c>
      <c r="B18">
        <v>3962</v>
      </c>
      <c r="K18" t="s">
        <v>101</v>
      </c>
      <c r="L18" t="str">
        <f>A83</f>
        <v>G3</v>
      </c>
      <c r="M18">
        <f>B83</f>
        <v>48326</v>
      </c>
      <c r="N18" s="8">
        <f t="shared" si="1"/>
        <v>19.832697603605158</v>
      </c>
      <c r="O18">
        <f t="shared" si="2"/>
        <v>793.3079041442063</v>
      </c>
    </row>
    <row r="19" spans="1:15" x14ac:dyDescent="0.3">
      <c r="A19" t="s">
        <v>65</v>
      </c>
      <c r="B19">
        <v>9011</v>
      </c>
      <c r="K19" t="s">
        <v>98</v>
      </c>
      <c r="L19" t="str">
        <f>A71</f>
        <v>F3</v>
      </c>
      <c r="M19">
        <f>B71</f>
        <v>45772</v>
      </c>
      <c r="N19" s="8">
        <f t="shared" si="1"/>
        <v>18.705353238253672</v>
      </c>
      <c r="O19">
        <f t="shared" si="2"/>
        <v>748.21412953014692</v>
      </c>
    </row>
    <row r="20" spans="1:15" x14ac:dyDescent="0.3">
      <c r="A20" t="s">
        <v>73</v>
      </c>
      <c r="B20">
        <v>6316</v>
      </c>
      <c r="K20" t="s">
        <v>95</v>
      </c>
      <c r="L20" t="str">
        <f>A59</f>
        <v>E3</v>
      </c>
      <c r="M20">
        <f>B59</f>
        <v>34859</v>
      </c>
      <c r="N20" s="8">
        <f t="shared" si="1"/>
        <v>13.888317584737324</v>
      </c>
      <c r="O20">
        <f t="shared" si="2"/>
        <v>555.53270338949301</v>
      </c>
    </row>
    <row r="21" spans="1:15" x14ac:dyDescent="0.3">
      <c r="A21" t="s">
        <v>85</v>
      </c>
      <c r="B21">
        <v>37716</v>
      </c>
      <c r="K21" t="s">
        <v>92</v>
      </c>
      <c r="L21" t="str">
        <f>A47</f>
        <v>D3</v>
      </c>
      <c r="M21">
        <f>B47</f>
        <v>21052</v>
      </c>
      <c r="N21" s="8">
        <f t="shared" si="1"/>
        <v>7.7938603989863626</v>
      </c>
      <c r="O21">
        <f t="shared" si="2"/>
        <v>311.75441595945449</v>
      </c>
    </row>
    <row r="22" spans="1:15" x14ac:dyDescent="0.3">
      <c r="A22" t="s">
        <v>86</v>
      </c>
      <c r="B22">
        <v>3858</v>
      </c>
      <c r="K22" t="s">
        <v>89</v>
      </c>
      <c r="L22" t="str">
        <f>A35</f>
        <v>C3</v>
      </c>
      <c r="M22">
        <f>B35</f>
        <v>12652</v>
      </c>
      <c r="N22" s="8">
        <f t="shared" si="1"/>
        <v>4.0860715701091221</v>
      </c>
      <c r="O22">
        <f t="shared" si="2"/>
        <v>163.44286280436489</v>
      </c>
    </row>
    <row r="23" spans="1:15" x14ac:dyDescent="0.3">
      <c r="A23" t="s">
        <v>87</v>
      </c>
      <c r="B23">
        <v>8315</v>
      </c>
      <c r="K23" t="s">
        <v>86</v>
      </c>
      <c r="L23" t="str">
        <f>A23</f>
        <v>B3</v>
      </c>
      <c r="M23">
        <f>B23</f>
        <v>8315</v>
      </c>
      <c r="N23" s="8">
        <f t="shared" si="1"/>
        <v>2.1717048854852412</v>
      </c>
      <c r="O23">
        <f t="shared" si="2"/>
        <v>86.868195419409645</v>
      </c>
    </row>
    <row r="24" spans="1:15" x14ac:dyDescent="0.3">
      <c r="A24" t="s">
        <v>10</v>
      </c>
      <c r="B24">
        <v>4274</v>
      </c>
      <c r="K24" t="s">
        <v>83</v>
      </c>
      <c r="L24" t="str">
        <f>A11</f>
        <v>A3</v>
      </c>
      <c r="M24">
        <f>B11</f>
        <v>6392</v>
      </c>
      <c r="N24" s="8">
        <f t="shared" si="1"/>
        <v>1.3228860857315585</v>
      </c>
      <c r="O24">
        <f t="shared" si="2"/>
        <v>52.915443429262339</v>
      </c>
    </row>
    <row r="25" spans="1:15" x14ac:dyDescent="0.3">
      <c r="A25" t="s">
        <v>18</v>
      </c>
      <c r="B25">
        <v>22538</v>
      </c>
      <c r="K25" t="s">
        <v>84</v>
      </c>
      <c r="L25" t="str">
        <f>A12</f>
        <v>A4</v>
      </c>
      <c r="M25">
        <f>B12</f>
        <v>5152</v>
      </c>
      <c r="N25" s="8">
        <f t="shared" si="1"/>
        <v>0.77554583004015631</v>
      </c>
      <c r="O25">
        <f t="shared" si="2"/>
        <v>31.021833201606253</v>
      </c>
    </row>
    <row r="26" spans="1:15" x14ac:dyDescent="0.3">
      <c r="A26" t="s">
        <v>26</v>
      </c>
      <c r="B26">
        <v>24779</v>
      </c>
      <c r="K26" t="s">
        <v>87</v>
      </c>
      <c r="L26" t="str">
        <f>A24</f>
        <v>B4</v>
      </c>
      <c r="M26">
        <f>B24</f>
        <v>4274</v>
      </c>
      <c r="N26" s="8">
        <f t="shared" si="1"/>
        <v>0.38799361673608274</v>
      </c>
      <c r="O26">
        <f t="shared" si="2"/>
        <v>15.519744669443309</v>
      </c>
    </row>
    <row r="27" spans="1:15" x14ac:dyDescent="0.3">
      <c r="A27" t="s">
        <v>35</v>
      </c>
      <c r="B27">
        <v>3470</v>
      </c>
      <c r="K27" t="s">
        <v>90</v>
      </c>
      <c r="L27" t="str">
        <f>A36</f>
        <v>C4</v>
      </c>
      <c r="M27">
        <f>B36</f>
        <v>4256</v>
      </c>
      <c r="N27" s="8">
        <f t="shared" si="1"/>
        <v>0.38004835495991723</v>
      </c>
      <c r="O27">
        <f t="shared" si="2"/>
        <v>15.201934198396689</v>
      </c>
    </row>
    <row r="28" spans="1:15" x14ac:dyDescent="0.3">
      <c r="A28" t="s">
        <v>42</v>
      </c>
      <c r="B28">
        <v>4903</v>
      </c>
      <c r="K28" t="s">
        <v>93</v>
      </c>
      <c r="L28" t="str">
        <f>A48</f>
        <v>D4</v>
      </c>
      <c r="M28">
        <f>B48</f>
        <v>4133</v>
      </c>
      <c r="N28" s="8">
        <f t="shared" si="1"/>
        <v>0.32575573282278619</v>
      </c>
      <c r="O28">
        <f t="shared" si="2"/>
        <v>13.030229312911448</v>
      </c>
    </row>
    <row r="29" spans="1:15" x14ac:dyDescent="0.3">
      <c r="A29" t="s">
        <v>50</v>
      </c>
      <c r="B29">
        <v>4484</v>
      </c>
      <c r="K29" t="s">
        <v>96</v>
      </c>
      <c r="L29" t="str">
        <f>A60</f>
        <v>E4</v>
      </c>
      <c r="M29">
        <f>B60</f>
        <v>3890</v>
      </c>
      <c r="N29" s="8">
        <f t="shared" si="1"/>
        <v>0.21849469884455172</v>
      </c>
      <c r="O29">
        <f t="shared" si="2"/>
        <v>8.7397879537820682</v>
      </c>
    </row>
    <row r="30" spans="1:15" x14ac:dyDescent="0.3">
      <c r="A30" t="s">
        <v>58</v>
      </c>
      <c r="B30">
        <v>3577</v>
      </c>
      <c r="K30" t="s">
        <v>99</v>
      </c>
      <c r="L30" t="str">
        <f>A72</f>
        <v>F4</v>
      </c>
      <c r="M30">
        <f>B72</f>
        <v>3555</v>
      </c>
      <c r="N30" s="8">
        <f t="shared" si="1"/>
        <v>7.0624549121471258E-2</v>
      </c>
      <c r="O30">
        <f t="shared" si="2"/>
        <v>2.8249819648588503</v>
      </c>
    </row>
    <row r="31" spans="1:15" x14ac:dyDescent="0.3">
      <c r="A31" t="s">
        <v>66</v>
      </c>
      <c r="B31">
        <v>17141</v>
      </c>
      <c r="K31" t="s">
        <v>102</v>
      </c>
      <c r="L31" t="str">
        <f>A84</f>
        <v>G4</v>
      </c>
      <c r="M31">
        <f>B84</f>
        <v>3358</v>
      </c>
      <c r="N31" s="8">
        <f t="shared" si="1"/>
        <v>-1.6331926984340231E-2</v>
      </c>
      <c r="O31">
        <f t="shared" si="2"/>
        <v>-0.65327707937360924</v>
      </c>
    </row>
    <row r="32" spans="1:15" x14ac:dyDescent="0.3">
      <c r="A32" t="s">
        <v>74</v>
      </c>
      <c r="B32">
        <v>5168</v>
      </c>
      <c r="K32" t="s">
        <v>105</v>
      </c>
      <c r="L32" t="str">
        <f>A96</f>
        <v>H4</v>
      </c>
      <c r="M32">
        <f>B96</f>
        <v>3428</v>
      </c>
      <c r="N32" s="8">
        <f t="shared" si="1"/>
        <v>1.4566313256303448E-2</v>
      </c>
      <c r="O32">
        <f t="shared" si="2"/>
        <v>0.58265253025213792</v>
      </c>
    </row>
    <row r="33" spans="1:15" x14ac:dyDescent="0.3">
      <c r="A33" t="s">
        <v>88</v>
      </c>
      <c r="B33">
        <v>18903</v>
      </c>
      <c r="K33" t="s">
        <v>16</v>
      </c>
      <c r="L33" t="str">
        <f>A97</f>
        <v>H5</v>
      </c>
      <c r="M33">
        <f>B97</f>
        <v>3476</v>
      </c>
      <c r="N33" s="8">
        <f t="shared" si="1"/>
        <v>3.5753677992744828E-2</v>
      </c>
      <c r="O33">
        <f t="shared" si="2"/>
        <v>1.430147119709793</v>
      </c>
    </row>
    <row r="34" spans="1:15" x14ac:dyDescent="0.3">
      <c r="A34" t="s">
        <v>89</v>
      </c>
      <c r="B34">
        <v>4282</v>
      </c>
      <c r="K34" t="s">
        <v>15</v>
      </c>
      <c r="L34" t="str">
        <f>A85</f>
        <v>G5</v>
      </c>
      <c r="M34">
        <f>B85</f>
        <v>3661</v>
      </c>
      <c r="N34" s="8">
        <f t="shared" si="1"/>
        <v>0.11741331291444597</v>
      </c>
      <c r="O34">
        <f t="shared" si="2"/>
        <v>4.6965325165778387</v>
      </c>
    </row>
    <row r="35" spans="1:15" x14ac:dyDescent="0.3">
      <c r="A35" t="s">
        <v>90</v>
      </c>
      <c r="B35">
        <v>12652</v>
      </c>
      <c r="K35" t="s">
        <v>14</v>
      </c>
      <c r="L35" t="str">
        <f>A73</f>
        <v>F5</v>
      </c>
      <c r="M35">
        <f>B73</f>
        <v>4457</v>
      </c>
      <c r="N35" s="8">
        <f t="shared" si="1"/>
        <v>0.46877044479376551</v>
      </c>
      <c r="O35">
        <f t="shared" si="2"/>
        <v>18.75081779175062</v>
      </c>
    </row>
    <row r="36" spans="1:15" x14ac:dyDescent="0.3">
      <c r="A36" t="s">
        <v>11</v>
      </c>
      <c r="B36">
        <v>4256</v>
      </c>
      <c r="K36" t="s">
        <v>13</v>
      </c>
      <c r="L36" t="str">
        <f>A61</f>
        <v>E5</v>
      </c>
      <c r="M36">
        <f>B61</f>
        <v>6134</v>
      </c>
      <c r="N36" s="8">
        <f t="shared" si="1"/>
        <v>1.2090040002731861</v>
      </c>
      <c r="O36">
        <f t="shared" si="2"/>
        <v>48.360160010927444</v>
      </c>
    </row>
    <row r="37" spans="1:15" x14ac:dyDescent="0.3">
      <c r="A37" t="s">
        <v>19</v>
      </c>
      <c r="B37">
        <v>14233</v>
      </c>
      <c r="K37" t="s">
        <v>12</v>
      </c>
      <c r="L37" t="str">
        <f>A49</f>
        <v>D5</v>
      </c>
      <c r="M37">
        <f>B49</f>
        <v>8810</v>
      </c>
      <c r="N37" s="8">
        <f t="shared" si="1"/>
        <v>2.390199584329793</v>
      </c>
      <c r="O37">
        <f t="shared" si="2"/>
        <v>95.607983373191715</v>
      </c>
    </row>
    <row r="38" spans="1:15" x14ac:dyDescent="0.3">
      <c r="A38" t="s">
        <v>27</v>
      </c>
      <c r="B38">
        <v>15788</v>
      </c>
      <c r="K38" t="s">
        <v>11</v>
      </c>
      <c r="L38" t="str">
        <f>A37</f>
        <v>C5</v>
      </c>
      <c r="M38">
        <f>B37</f>
        <v>14233</v>
      </c>
      <c r="N38" s="8">
        <f t="shared" si="1"/>
        <v>4.7839303961156601</v>
      </c>
      <c r="O38">
        <f t="shared" si="2"/>
        <v>191.35721584462641</v>
      </c>
    </row>
    <row r="39" spans="1:15" x14ac:dyDescent="0.3">
      <c r="A39" t="s">
        <v>36</v>
      </c>
      <c r="B39">
        <v>3395</v>
      </c>
      <c r="K39" t="s">
        <v>10</v>
      </c>
      <c r="L39" t="str">
        <f>A25</f>
        <v>B5</v>
      </c>
      <c r="M39">
        <f>B25</f>
        <v>22538</v>
      </c>
      <c r="N39" s="8">
        <f t="shared" si="1"/>
        <v>8.4497858989520278</v>
      </c>
      <c r="O39">
        <f t="shared" si="2"/>
        <v>337.99143595808113</v>
      </c>
    </row>
    <row r="40" spans="1:15" x14ac:dyDescent="0.3">
      <c r="A40" t="s">
        <v>43</v>
      </c>
      <c r="B40">
        <v>6405</v>
      </c>
      <c r="K40" t="s">
        <v>9</v>
      </c>
      <c r="L40" t="str">
        <f>A13</f>
        <v>A5</v>
      </c>
      <c r="M40">
        <f>B13</f>
        <v>33163</v>
      </c>
      <c r="N40" s="8">
        <f t="shared" si="1"/>
        <v>13.139697364049729</v>
      </c>
      <c r="O40">
        <f t="shared" si="2"/>
        <v>525.58789456198917</v>
      </c>
    </row>
    <row r="41" spans="1:15" x14ac:dyDescent="0.3">
      <c r="A41" t="s">
        <v>51</v>
      </c>
      <c r="B41">
        <v>4542</v>
      </c>
      <c r="K41" t="s">
        <v>17</v>
      </c>
      <c r="L41" t="str">
        <f>A14</f>
        <v>A6</v>
      </c>
      <c r="M41">
        <f>B14</f>
        <v>33190</v>
      </c>
      <c r="N41" s="8">
        <f t="shared" si="1"/>
        <v>13.151615256713976</v>
      </c>
      <c r="O41">
        <f t="shared" si="2"/>
        <v>526.06461026855902</v>
      </c>
    </row>
    <row r="42" spans="1:15" x14ac:dyDescent="0.3">
      <c r="A42" t="s">
        <v>59</v>
      </c>
      <c r="B42">
        <v>3410</v>
      </c>
      <c r="K42" t="s">
        <v>18</v>
      </c>
      <c r="L42" t="str">
        <f>A26</f>
        <v>B6</v>
      </c>
      <c r="M42">
        <f>B26</f>
        <v>24779</v>
      </c>
      <c r="N42" s="8">
        <f t="shared" si="1"/>
        <v>9.4389709900846341</v>
      </c>
      <c r="O42">
        <f t="shared" si="2"/>
        <v>377.55883960338537</v>
      </c>
    </row>
    <row r="43" spans="1:15" x14ac:dyDescent="0.3">
      <c r="A43" t="s">
        <v>67</v>
      </c>
      <c r="B43">
        <v>27075</v>
      </c>
      <c r="K43" t="s">
        <v>19</v>
      </c>
      <c r="L43" t="str">
        <f>A38</f>
        <v>C6</v>
      </c>
      <c r="M43">
        <f>B38</f>
        <v>15788</v>
      </c>
      <c r="N43" s="8">
        <f t="shared" si="1"/>
        <v>5.4703127328899583</v>
      </c>
      <c r="O43">
        <f t="shared" si="2"/>
        <v>218.81250931559833</v>
      </c>
    </row>
    <row r="44" spans="1:15" x14ac:dyDescent="0.3">
      <c r="A44" t="s">
        <v>75</v>
      </c>
      <c r="B44">
        <v>4523</v>
      </c>
      <c r="K44" t="s">
        <v>20</v>
      </c>
      <c r="L44" t="str">
        <f>A50</f>
        <v>D6</v>
      </c>
      <c r="M44">
        <f>B50</f>
        <v>9369</v>
      </c>
      <c r="N44" s="8">
        <f t="shared" si="1"/>
        <v>2.6369441028229335</v>
      </c>
      <c r="O44">
        <f t="shared" si="2"/>
        <v>105.47776411291734</v>
      </c>
    </row>
    <row r="45" spans="1:15" x14ac:dyDescent="0.3">
      <c r="A45" t="s">
        <v>91</v>
      </c>
      <c r="B45">
        <v>7340</v>
      </c>
      <c r="K45" t="s">
        <v>21</v>
      </c>
      <c r="L45" t="str">
        <f>A62</f>
        <v>E6</v>
      </c>
      <c r="M45">
        <f>B62</f>
        <v>6171</v>
      </c>
      <c r="N45" s="8">
        <f t="shared" si="1"/>
        <v>1.2253359272575264</v>
      </c>
      <c r="O45">
        <f t="shared" si="2"/>
        <v>49.013437090301053</v>
      </c>
    </row>
    <row r="46" spans="1:15" x14ac:dyDescent="0.3">
      <c r="A46" t="s">
        <v>92</v>
      </c>
      <c r="B46">
        <v>6369</v>
      </c>
      <c r="K46" t="s">
        <v>22</v>
      </c>
      <c r="L46" t="str">
        <f>A74</f>
        <v>F6</v>
      </c>
      <c r="M46">
        <f>B74</f>
        <v>5020</v>
      </c>
      <c r="N46" s="8">
        <f t="shared" si="1"/>
        <v>0.71728057701494252</v>
      </c>
      <c r="O46">
        <f t="shared" si="2"/>
        <v>28.691223080597702</v>
      </c>
    </row>
    <row r="47" spans="1:15" x14ac:dyDescent="0.3">
      <c r="A47" t="s">
        <v>93</v>
      </c>
      <c r="B47">
        <v>21052</v>
      </c>
      <c r="K47" t="s">
        <v>23</v>
      </c>
      <c r="L47" t="str">
        <f>A86</f>
        <v>G6</v>
      </c>
      <c r="M47">
        <f>B86</f>
        <v>4481</v>
      </c>
      <c r="N47" s="8">
        <f t="shared" si="1"/>
        <v>0.47936412716198618</v>
      </c>
      <c r="O47">
        <f t="shared" si="2"/>
        <v>19.174565086479447</v>
      </c>
    </row>
    <row r="48" spans="1:15" x14ac:dyDescent="0.3">
      <c r="A48" t="s">
        <v>12</v>
      </c>
      <c r="B48">
        <v>4133</v>
      </c>
      <c r="K48" t="s">
        <v>24</v>
      </c>
      <c r="L48" t="str">
        <f>A98</f>
        <v>H6</v>
      </c>
      <c r="M48">
        <f>B98</f>
        <v>4017</v>
      </c>
      <c r="N48" s="8">
        <f t="shared" si="1"/>
        <v>0.27455293470971953</v>
      </c>
      <c r="O48">
        <f t="shared" si="2"/>
        <v>10.982117388388781</v>
      </c>
    </row>
    <row r="49" spans="1:15" x14ac:dyDescent="0.3">
      <c r="A49" t="s">
        <v>20</v>
      </c>
      <c r="B49">
        <v>8810</v>
      </c>
      <c r="K49" t="s">
        <v>33</v>
      </c>
      <c r="L49" t="str">
        <f>A99</f>
        <v>H7</v>
      </c>
      <c r="M49">
        <f>B99</f>
        <v>4067</v>
      </c>
      <c r="N49" s="8">
        <f t="shared" si="1"/>
        <v>0.2966231063101793</v>
      </c>
      <c r="O49">
        <f t="shared" si="2"/>
        <v>11.864924252407171</v>
      </c>
    </row>
    <row r="50" spans="1:15" x14ac:dyDescent="0.3">
      <c r="A50" t="s">
        <v>28</v>
      </c>
      <c r="B50">
        <v>9369</v>
      </c>
      <c r="K50" t="s">
        <v>31</v>
      </c>
      <c r="L50" t="str">
        <f>A87</f>
        <v>G7</v>
      </c>
      <c r="M50">
        <f>B87</f>
        <v>3994</v>
      </c>
      <c r="N50" s="8">
        <f t="shared" si="1"/>
        <v>0.26440065577350802</v>
      </c>
      <c r="O50">
        <f t="shared" si="2"/>
        <v>10.576026230940322</v>
      </c>
    </row>
    <row r="51" spans="1:15" x14ac:dyDescent="0.3">
      <c r="A51" t="s">
        <v>37</v>
      </c>
      <c r="B51">
        <v>3348</v>
      </c>
      <c r="K51" t="s">
        <v>32</v>
      </c>
      <c r="L51" t="str">
        <f>A75</f>
        <v>F7</v>
      </c>
      <c r="M51">
        <f>B75</f>
        <v>3736</v>
      </c>
      <c r="N51" s="8">
        <f t="shared" si="1"/>
        <v>0.15051857031513563</v>
      </c>
      <c r="O51">
        <f t="shared" si="2"/>
        <v>6.020742812605425</v>
      </c>
    </row>
    <row r="52" spans="1:15" x14ac:dyDescent="0.3">
      <c r="A52" t="s">
        <v>44</v>
      </c>
      <c r="B52">
        <v>10993</v>
      </c>
      <c r="K52" t="s">
        <v>29</v>
      </c>
      <c r="L52" t="str">
        <f>A63</f>
        <v>E7</v>
      </c>
      <c r="M52">
        <f>B63</f>
        <v>3504</v>
      </c>
      <c r="N52" s="8">
        <f t="shared" si="1"/>
        <v>4.8112974089002294E-2</v>
      </c>
      <c r="O52">
        <f t="shared" si="2"/>
        <v>1.9245189635600917</v>
      </c>
    </row>
    <row r="53" spans="1:15" x14ac:dyDescent="0.3">
      <c r="A53" t="s">
        <v>52</v>
      </c>
      <c r="B53">
        <v>5382</v>
      </c>
      <c r="K53" t="s">
        <v>28</v>
      </c>
      <c r="L53" t="str">
        <f>A51</f>
        <v>D7</v>
      </c>
      <c r="M53">
        <f>B51</f>
        <v>3348</v>
      </c>
      <c r="N53" s="8">
        <f t="shared" si="1"/>
        <v>-2.0745961304432185E-2</v>
      </c>
      <c r="O53">
        <f t="shared" si="2"/>
        <v>-0.82983845217728736</v>
      </c>
    </row>
    <row r="54" spans="1:15" x14ac:dyDescent="0.3">
      <c r="A54" t="s">
        <v>60</v>
      </c>
      <c r="B54">
        <v>3333</v>
      </c>
      <c r="K54" t="s">
        <v>27</v>
      </c>
      <c r="L54" t="str">
        <f>A39</f>
        <v>C7</v>
      </c>
      <c r="M54">
        <f>B39</f>
        <v>3395</v>
      </c>
      <c r="N54" s="8">
        <f t="shared" si="1"/>
        <v>0</v>
      </c>
      <c r="O54">
        <f t="shared" si="2"/>
        <v>0</v>
      </c>
    </row>
    <row r="55" spans="1:15" x14ac:dyDescent="0.3">
      <c r="A55" t="s">
        <v>68</v>
      </c>
      <c r="B55">
        <v>36759</v>
      </c>
      <c r="K55" t="s">
        <v>26</v>
      </c>
      <c r="L55" t="str">
        <f>A27</f>
        <v>B7</v>
      </c>
      <c r="M55">
        <f>B27</f>
        <v>3470</v>
      </c>
      <c r="N55" s="8">
        <f t="shared" si="1"/>
        <v>3.3105257400689654E-2</v>
      </c>
      <c r="O55">
        <f t="shared" si="2"/>
        <v>1.3242102960275861</v>
      </c>
    </row>
    <row r="56" spans="1:15" x14ac:dyDescent="0.3">
      <c r="A56" t="s">
        <v>76</v>
      </c>
      <c r="B56">
        <v>4156</v>
      </c>
      <c r="K56" t="s">
        <v>25</v>
      </c>
      <c r="L56" t="str">
        <f>A15</f>
        <v>A7</v>
      </c>
      <c r="M56">
        <f>B15</f>
        <v>3579</v>
      </c>
      <c r="N56" s="8">
        <f t="shared" si="1"/>
        <v>8.1218231489691955E-2</v>
      </c>
      <c r="O56">
        <f t="shared" si="2"/>
        <v>3.2487292595876784</v>
      </c>
    </row>
    <row r="57" spans="1:15" x14ac:dyDescent="0.3">
      <c r="A57" t="s">
        <v>94</v>
      </c>
      <c r="B57">
        <v>4344</v>
      </c>
      <c r="K57" t="s">
        <v>34</v>
      </c>
      <c r="L57" t="str">
        <f>A16</f>
        <v>A8</v>
      </c>
      <c r="M57">
        <f>B16</f>
        <v>4052</v>
      </c>
      <c r="N57" s="8">
        <f t="shared" si="1"/>
        <v>0.29000205483004138</v>
      </c>
      <c r="O57">
        <f t="shared" si="2"/>
        <v>11.600082193201654</v>
      </c>
    </row>
    <row r="58" spans="1:15" x14ac:dyDescent="0.3">
      <c r="A58" t="s">
        <v>95</v>
      </c>
      <c r="B58">
        <v>7880</v>
      </c>
      <c r="K58" t="s">
        <v>35</v>
      </c>
      <c r="L58" t="str">
        <f>A28</f>
        <v>B8</v>
      </c>
      <c r="M58">
        <f>B28</f>
        <v>4903</v>
      </c>
      <c r="N58" s="8">
        <f t="shared" si="1"/>
        <v>0.66563637546986665</v>
      </c>
      <c r="O58">
        <f t="shared" si="2"/>
        <v>26.625455018794668</v>
      </c>
    </row>
    <row r="59" spans="1:15" x14ac:dyDescent="0.3">
      <c r="A59" t="s">
        <v>96</v>
      </c>
      <c r="B59">
        <v>34859</v>
      </c>
      <c r="K59" t="s">
        <v>36</v>
      </c>
      <c r="L59" t="str">
        <f>A40</f>
        <v>C8</v>
      </c>
      <c r="M59">
        <f>B40</f>
        <v>6405</v>
      </c>
      <c r="N59" s="8">
        <f t="shared" si="1"/>
        <v>1.3286243303476781</v>
      </c>
      <c r="O59">
        <f t="shared" si="2"/>
        <v>53.144973213907122</v>
      </c>
    </row>
    <row r="60" spans="1:15" x14ac:dyDescent="0.3">
      <c r="A60" t="s">
        <v>13</v>
      </c>
      <c r="B60">
        <v>3890</v>
      </c>
      <c r="K60" t="s">
        <v>37</v>
      </c>
      <c r="L60" t="str">
        <f>A52</f>
        <v>D8</v>
      </c>
      <c r="M60">
        <f>B52</f>
        <v>10993</v>
      </c>
      <c r="N60" s="8">
        <f t="shared" si="1"/>
        <v>3.3537832764058666</v>
      </c>
      <c r="O60">
        <f t="shared" si="2"/>
        <v>134.15133105623465</v>
      </c>
    </row>
    <row r="61" spans="1:15" x14ac:dyDescent="0.3">
      <c r="A61" t="s">
        <v>21</v>
      </c>
      <c r="B61">
        <v>6134</v>
      </c>
      <c r="K61" t="s">
        <v>38</v>
      </c>
      <c r="L61" t="str">
        <f>A64</f>
        <v>E8</v>
      </c>
      <c r="M61">
        <f>B64</f>
        <v>20094</v>
      </c>
      <c r="N61" s="8">
        <f t="shared" si="1"/>
        <v>7.3709959111215539</v>
      </c>
      <c r="O61">
        <f t="shared" si="2"/>
        <v>294.83983644486216</v>
      </c>
    </row>
    <row r="62" spans="1:15" x14ac:dyDescent="0.3">
      <c r="A62" t="s">
        <v>29</v>
      </c>
      <c r="B62">
        <v>6171</v>
      </c>
      <c r="K62" t="s">
        <v>30</v>
      </c>
      <c r="L62" t="str">
        <f>A76</f>
        <v>F8</v>
      </c>
      <c r="M62">
        <f>B76</f>
        <v>42812</v>
      </c>
      <c r="N62" s="8">
        <f t="shared" si="1"/>
        <v>17.398799079506453</v>
      </c>
      <c r="O62">
        <f t="shared" si="2"/>
        <v>695.95196318025819</v>
      </c>
    </row>
    <row r="63" spans="1:15" x14ac:dyDescent="0.3">
      <c r="A63" t="s">
        <v>38</v>
      </c>
      <c r="B63">
        <v>3504</v>
      </c>
      <c r="K63" t="s">
        <v>39</v>
      </c>
      <c r="L63" t="str">
        <f>A88</f>
        <v>G8</v>
      </c>
      <c r="M63">
        <f>B88</f>
        <v>62286</v>
      </c>
      <c r="N63" s="8">
        <f t="shared" si="1"/>
        <v>25.994689514453526</v>
      </c>
      <c r="O63">
        <f t="shared" si="2"/>
        <v>1039.7875805781409</v>
      </c>
    </row>
    <row r="64" spans="1:15" x14ac:dyDescent="0.3">
      <c r="A64" t="s">
        <v>45</v>
      </c>
      <c r="B64">
        <v>20094</v>
      </c>
      <c r="K64" t="s">
        <v>40</v>
      </c>
      <c r="L64" t="str">
        <f>A100</f>
        <v>H8</v>
      </c>
      <c r="M64">
        <f>B100</f>
        <v>48561</v>
      </c>
      <c r="N64" s="8">
        <f t="shared" si="1"/>
        <v>19.936427410127319</v>
      </c>
      <c r="O64">
        <f t="shared" si="2"/>
        <v>797.45709640509278</v>
      </c>
    </row>
    <row r="65" spans="1:15" x14ac:dyDescent="0.3">
      <c r="A65" t="s">
        <v>53</v>
      </c>
      <c r="B65">
        <v>6890</v>
      </c>
      <c r="K65" t="s">
        <v>48</v>
      </c>
      <c r="L65" t="str">
        <f>A101</f>
        <v>H9</v>
      </c>
      <c r="M65">
        <f>B101</f>
        <v>30488</v>
      </c>
      <c r="N65" s="8">
        <f t="shared" si="1"/>
        <v>11.958943183425131</v>
      </c>
      <c r="O65">
        <f t="shared" si="2"/>
        <v>478.35772733700526</v>
      </c>
    </row>
    <row r="66" spans="1:15" x14ac:dyDescent="0.3">
      <c r="A66" t="s">
        <v>61</v>
      </c>
      <c r="B66">
        <v>3404</v>
      </c>
      <c r="K66" t="s">
        <v>47</v>
      </c>
      <c r="L66" t="str">
        <f>A89</f>
        <v>G9</v>
      </c>
      <c r="M66">
        <f>B89</f>
        <v>13675</v>
      </c>
      <c r="N66" s="8">
        <f t="shared" si="1"/>
        <v>4.5376272810545286</v>
      </c>
      <c r="O66">
        <f t="shared" si="2"/>
        <v>181.50509124218115</v>
      </c>
    </row>
    <row r="67" spans="1:15" x14ac:dyDescent="0.3">
      <c r="A67" t="s">
        <v>69</v>
      </c>
      <c r="B67">
        <v>30099</v>
      </c>
      <c r="K67" t="s">
        <v>46</v>
      </c>
      <c r="L67" t="str">
        <f>A77</f>
        <v>F9</v>
      </c>
      <c r="M67">
        <f>B77</f>
        <v>8359</v>
      </c>
      <c r="N67" s="8">
        <f t="shared" si="1"/>
        <v>2.1911266364936459</v>
      </c>
      <c r="O67">
        <f t="shared" si="2"/>
        <v>87.645065459745837</v>
      </c>
    </row>
    <row r="68" spans="1:15" x14ac:dyDescent="0.3">
      <c r="A68" t="s">
        <v>77</v>
      </c>
      <c r="B68">
        <v>4032</v>
      </c>
      <c r="K68" t="s">
        <v>45</v>
      </c>
      <c r="L68" t="str">
        <f>A65</f>
        <v>E9</v>
      </c>
      <c r="M68">
        <f>B65</f>
        <v>6890</v>
      </c>
      <c r="N68" s="8">
        <f t="shared" si="1"/>
        <v>1.5427049948721379</v>
      </c>
      <c r="O68">
        <f t="shared" si="2"/>
        <v>61.708199794885516</v>
      </c>
    </row>
    <row r="69" spans="1:15" x14ac:dyDescent="0.3">
      <c r="A69" t="s">
        <v>97</v>
      </c>
      <c r="B69">
        <v>3617</v>
      </c>
      <c r="K69" t="s">
        <v>44</v>
      </c>
      <c r="L69" t="str">
        <f>A53</f>
        <v>D9</v>
      </c>
      <c r="M69">
        <f>B53</f>
        <v>5382</v>
      </c>
      <c r="N69" s="8">
        <f t="shared" si="1"/>
        <v>0.87706861940227121</v>
      </c>
      <c r="O69">
        <f t="shared" si="2"/>
        <v>35.082744776090848</v>
      </c>
    </row>
    <row r="70" spans="1:15" x14ac:dyDescent="0.3">
      <c r="A70" t="s">
        <v>98</v>
      </c>
      <c r="B70">
        <v>10287</v>
      </c>
      <c r="K70" t="s">
        <v>43</v>
      </c>
      <c r="L70" t="str">
        <f>A41</f>
        <v>C9</v>
      </c>
      <c r="M70">
        <f>B41</f>
        <v>4542</v>
      </c>
      <c r="N70" s="8">
        <f t="shared" si="1"/>
        <v>0.50628973651454712</v>
      </c>
      <c r="O70">
        <f t="shared" si="2"/>
        <v>20.251589460581883</v>
      </c>
    </row>
    <row r="71" spans="1:15" x14ac:dyDescent="0.3">
      <c r="A71" t="s">
        <v>99</v>
      </c>
      <c r="B71">
        <v>45772</v>
      </c>
      <c r="K71" t="s">
        <v>42</v>
      </c>
      <c r="L71" t="str">
        <f>A29</f>
        <v>B9</v>
      </c>
      <c r="M71">
        <f>B29</f>
        <v>4484</v>
      </c>
      <c r="N71" s="8">
        <f t="shared" si="1"/>
        <v>0.48068833745801376</v>
      </c>
      <c r="O71">
        <f t="shared" si="2"/>
        <v>19.22753349832055</v>
      </c>
    </row>
    <row r="72" spans="1:15" x14ac:dyDescent="0.3">
      <c r="A72" t="s">
        <v>14</v>
      </c>
      <c r="B72">
        <v>3555</v>
      </c>
      <c r="K72" t="s">
        <v>41</v>
      </c>
      <c r="L72" t="str">
        <f>A17</f>
        <v>A9</v>
      </c>
      <c r="M72">
        <f>B17</f>
        <v>4335</v>
      </c>
      <c r="N72" s="8">
        <f t="shared" si="1"/>
        <v>0.41491922608864368</v>
      </c>
      <c r="O72">
        <f t="shared" si="2"/>
        <v>16.596769043545748</v>
      </c>
    </row>
    <row r="73" spans="1:15" x14ac:dyDescent="0.3">
      <c r="A73" t="s">
        <v>22</v>
      </c>
      <c r="B73">
        <v>4457</v>
      </c>
      <c r="K73" t="s">
        <v>49</v>
      </c>
      <c r="L73" t="str">
        <f>A18</f>
        <v>A10</v>
      </c>
      <c r="M73">
        <f>B18</f>
        <v>3962</v>
      </c>
      <c r="N73" s="8">
        <f t="shared" si="1"/>
        <v>0.25027574594921381</v>
      </c>
      <c r="O73">
        <f t="shared" si="2"/>
        <v>10.011029837968552</v>
      </c>
    </row>
    <row r="74" spans="1:15" x14ac:dyDescent="0.3">
      <c r="A74" t="s">
        <v>32</v>
      </c>
      <c r="B74">
        <v>5020</v>
      </c>
      <c r="K74" t="s">
        <v>50</v>
      </c>
      <c r="L74" t="str">
        <f>A30</f>
        <v>B10</v>
      </c>
      <c r="M74">
        <f>B30</f>
        <v>3577</v>
      </c>
      <c r="N74" s="8">
        <f t="shared" ref="N74:N96" si="3">(M74-I$15)/I$16</f>
        <v>8.0335424625673557E-2</v>
      </c>
      <c r="O74">
        <f t="shared" ref="O74:O96" si="4">N74*40</f>
        <v>3.2134169850269423</v>
      </c>
    </row>
    <row r="75" spans="1:15" x14ac:dyDescent="0.3">
      <c r="A75" t="s">
        <v>30</v>
      </c>
      <c r="B75">
        <v>3736</v>
      </c>
      <c r="K75" t="s">
        <v>51</v>
      </c>
      <c r="L75" t="str">
        <f>A42</f>
        <v>C10</v>
      </c>
      <c r="M75">
        <f>B42</f>
        <v>3410</v>
      </c>
      <c r="N75" s="8">
        <f t="shared" si="3"/>
        <v>6.6210514801379305E-3</v>
      </c>
      <c r="O75">
        <f t="shared" si="4"/>
        <v>0.26484205920551723</v>
      </c>
    </row>
    <row r="76" spans="1:15" x14ac:dyDescent="0.3">
      <c r="A76" t="s">
        <v>46</v>
      </c>
      <c r="B76">
        <v>42812</v>
      </c>
      <c r="K76" t="s">
        <v>52</v>
      </c>
      <c r="L76" t="str">
        <f>A54</f>
        <v>D10</v>
      </c>
      <c r="M76">
        <f>B54</f>
        <v>3333</v>
      </c>
      <c r="N76" s="8">
        <f t="shared" si="3"/>
        <v>-2.7367012784570113E-2</v>
      </c>
      <c r="O76">
        <f t="shared" si="4"/>
        <v>-1.0946805113828044</v>
      </c>
    </row>
    <row r="77" spans="1:15" x14ac:dyDescent="0.3">
      <c r="A77" t="s">
        <v>54</v>
      </c>
      <c r="B77">
        <v>8359</v>
      </c>
      <c r="K77" t="s">
        <v>53</v>
      </c>
      <c r="L77" t="str">
        <f>A66</f>
        <v>E10</v>
      </c>
      <c r="M77">
        <f>B66</f>
        <v>3404</v>
      </c>
      <c r="N77" s="8">
        <f t="shared" si="3"/>
        <v>3.9726308880827588E-3</v>
      </c>
      <c r="O77">
        <f t="shared" si="4"/>
        <v>0.15890523552331035</v>
      </c>
    </row>
    <row r="78" spans="1:15" x14ac:dyDescent="0.3">
      <c r="A78" t="s">
        <v>62</v>
      </c>
      <c r="B78">
        <v>3475</v>
      </c>
      <c r="K78" t="s">
        <v>54</v>
      </c>
      <c r="L78" t="str">
        <f>A78</f>
        <v>F10</v>
      </c>
      <c r="M78">
        <f>B78</f>
        <v>3475</v>
      </c>
      <c r="N78" s="8">
        <f t="shared" si="3"/>
        <v>3.5312274560735629E-2</v>
      </c>
      <c r="O78">
        <f t="shared" si="4"/>
        <v>1.4124909824294252</v>
      </c>
    </row>
    <row r="79" spans="1:15" x14ac:dyDescent="0.3">
      <c r="A79" t="s">
        <v>70</v>
      </c>
      <c r="B79">
        <v>16450</v>
      </c>
      <c r="K79" t="s">
        <v>55</v>
      </c>
      <c r="L79" t="str">
        <f>A90</f>
        <v>G10</v>
      </c>
      <c r="M79">
        <f>B90</f>
        <v>3849</v>
      </c>
      <c r="N79" s="8">
        <f t="shared" si="3"/>
        <v>0.20039715813217471</v>
      </c>
      <c r="O79">
        <f t="shared" si="4"/>
        <v>8.0158863252869885</v>
      </c>
    </row>
    <row r="80" spans="1:15" x14ac:dyDescent="0.3">
      <c r="A80" t="s">
        <v>78</v>
      </c>
      <c r="B80">
        <v>3811</v>
      </c>
      <c r="K80" t="s">
        <v>56</v>
      </c>
      <c r="L80" t="str">
        <f>A102</f>
        <v>H10</v>
      </c>
      <c r="M80">
        <f>B102</f>
        <v>4619</v>
      </c>
      <c r="N80" s="8">
        <f t="shared" si="3"/>
        <v>0.54027780077925514</v>
      </c>
      <c r="O80">
        <f t="shared" si="4"/>
        <v>21.611112031170205</v>
      </c>
    </row>
    <row r="81" spans="1:15" x14ac:dyDescent="0.3">
      <c r="A81" t="s">
        <v>100</v>
      </c>
      <c r="B81">
        <v>3395</v>
      </c>
      <c r="K81" t="s">
        <v>64</v>
      </c>
      <c r="L81" t="str">
        <f>A103</f>
        <v>H11</v>
      </c>
      <c r="M81">
        <f>B103</f>
        <v>5863</v>
      </c>
      <c r="N81" s="8">
        <f t="shared" si="3"/>
        <v>1.0893836701986943</v>
      </c>
      <c r="O81">
        <f t="shared" si="4"/>
        <v>43.575346807947774</v>
      </c>
    </row>
    <row r="82" spans="1:15" x14ac:dyDescent="0.3">
      <c r="A82" t="s">
        <v>101</v>
      </c>
      <c r="B82">
        <v>16844</v>
      </c>
      <c r="K82" t="s">
        <v>63</v>
      </c>
      <c r="L82" t="str">
        <f>A91</f>
        <v>G11</v>
      </c>
      <c r="M82">
        <f>B91</f>
        <v>9477</v>
      </c>
      <c r="N82" s="8">
        <f t="shared" si="3"/>
        <v>2.6846156734799265</v>
      </c>
      <c r="O82">
        <f t="shared" si="4"/>
        <v>107.38462693919706</v>
      </c>
    </row>
    <row r="83" spans="1:15" x14ac:dyDescent="0.3">
      <c r="A83" t="s">
        <v>102</v>
      </c>
      <c r="B83">
        <v>48326</v>
      </c>
      <c r="K83" t="s">
        <v>62</v>
      </c>
      <c r="L83" t="str">
        <f>A79</f>
        <v>F11</v>
      </c>
      <c r="M83">
        <f>B79</f>
        <v>16450</v>
      </c>
      <c r="N83" s="8">
        <f t="shared" si="3"/>
        <v>5.7625218048800457</v>
      </c>
      <c r="O83">
        <f t="shared" si="4"/>
        <v>230.50087219520182</v>
      </c>
    </row>
    <row r="84" spans="1:15" x14ac:dyDescent="0.3">
      <c r="A84" t="s">
        <v>15</v>
      </c>
      <c r="B84">
        <v>3358</v>
      </c>
      <c r="K84" t="s">
        <v>61</v>
      </c>
      <c r="L84" t="str">
        <f>A67</f>
        <v>E11</v>
      </c>
      <c r="M84">
        <f>B67</f>
        <v>30099</v>
      </c>
      <c r="N84" s="8">
        <f t="shared" si="3"/>
        <v>11.787237248373554</v>
      </c>
      <c r="O84">
        <f t="shared" si="4"/>
        <v>471.48948993494218</v>
      </c>
    </row>
    <row r="85" spans="1:15" x14ac:dyDescent="0.3">
      <c r="A85" t="s">
        <v>23</v>
      </c>
      <c r="B85">
        <v>3661</v>
      </c>
      <c r="K85" t="s">
        <v>60</v>
      </c>
      <c r="L85" t="str">
        <f>A55</f>
        <v>D11</v>
      </c>
      <c r="M85">
        <f>B55</f>
        <v>36759</v>
      </c>
      <c r="N85" s="8">
        <f t="shared" si="3"/>
        <v>14.726984105554795</v>
      </c>
      <c r="O85">
        <f t="shared" si="4"/>
        <v>589.07936422219177</v>
      </c>
    </row>
    <row r="86" spans="1:15" x14ac:dyDescent="0.3">
      <c r="A86" t="s">
        <v>31</v>
      </c>
      <c r="B86">
        <v>4481</v>
      </c>
      <c r="K86" t="s">
        <v>59</v>
      </c>
      <c r="L86" t="str">
        <f>A43</f>
        <v>C11</v>
      </c>
      <c r="M86">
        <f>B43</f>
        <v>27075</v>
      </c>
      <c r="N86" s="8">
        <f t="shared" si="3"/>
        <v>10.452433269977746</v>
      </c>
      <c r="O86">
        <f t="shared" si="4"/>
        <v>418.09733079910984</v>
      </c>
    </row>
    <row r="87" spans="1:15" x14ac:dyDescent="0.3">
      <c r="A87" t="s">
        <v>39</v>
      </c>
      <c r="B87">
        <v>3994</v>
      </c>
      <c r="K87" t="s">
        <v>58</v>
      </c>
      <c r="L87" t="str">
        <f>A31</f>
        <v>B11</v>
      </c>
      <c r="M87">
        <f>B31</f>
        <v>17141</v>
      </c>
      <c r="N87" s="8">
        <f t="shared" si="3"/>
        <v>6.0675315763983999</v>
      </c>
      <c r="O87">
        <f t="shared" si="4"/>
        <v>242.70126305593601</v>
      </c>
    </row>
    <row r="88" spans="1:15" x14ac:dyDescent="0.3">
      <c r="A88" t="s">
        <v>47</v>
      </c>
      <c r="B88">
        <v>62286</v>
      </c>
      <c r="K88" t="s">
        <v>57</v>
      </c>
      <c r="L88" t="str">
        <f>A19</f>
        <v>A11</v>
      </c>
      <c r="M88">
        <f>B19</f>
        <v>9011</v>
      </c>
      <c r="N88" s="8">
        <f t="shared" si="3"/>
        <v>2.4789216741636415</v>
      </c>
      <c r="O88">
        <f t="shared" si="4"/>
        <v>99.156866966545664</v>
      </c>
    </row>
    <row r="89" spans="1:15" x14ac:dyDescent="0.3">
      <c r="A89" t="s">
        <v>55</v>
      </c>
      <c r="B89">
        <v>13675</v>
      </c>
      <c r="K89" t="s">
        <v>65</v>
      </c>
      <c r="L89" t="str">
        <f>A20</f>
        <v>A12</v>
      </c>
      <c r="M89">
        <f>B20</f>
        <v>6316</v>
      </c>
      <c r="N89" s="8">
        <f t="shared" si="3"/>
        <v>1.2893394248988597</v>
      </c>
      <c r="O89">
        <f t="shared" si="4"/>
        <v>51.573576995954383</v>
      </c>
    </row>
    <row r="90" spans="1:15" x14ac:dyDescent="0.3">
      <c r="A90" t="s">
        <v>63</v>
      </c>
      <c r="B90">
        <v>3849</v>
      </c>
      <c r="K90" t="s">
        <v>66</v>
      </c>
      <c r="L90" t="str">
        <f>A32</f>
        <v>B12</v>
      </c>
      <c r="M90">
        <f>B32</f>
        <v>5168</v>
      </c>
      <c r="N90" s="8">
        <f t="shared" si="3"/>
        <v>0.78260828495230339</v>
      </c>
      <c r="O90">
        <f t="shared" si="4"/>
        <v>31.304331398092135</v>
      </c>
    </row>
    <row r="91" spans="1:15" x14ac:dyDescent="0.3">
      <c r="A91" t="s">
        <v>71</v>
      </c>
      <c r="B91">
        <v>9477</v>
      </c>
      <c r="K91" t="s">
        <v>67</v>
      </c>
      <c r="L91" t="str">
        <f>A44</f>
        <v>C12</v>
      </c>
      <c r="M91">
        <f>B44</f>
        <v>4523</v>
      </c>
      <c r="N91" s="8">
        <f t="shared" si="3"/>
        <v>0.4979030713063724</v>
      </c>
      <c r="O91">
        <f t="shared" si="4"/>
        <v>19.916122852254897</v>
      </c>
    </row>
    <row r="92" spans="1:15" x14ac:dyDescent="0.3">
      <c r="A92" t="s">
        <v>79</v>
      </c>
      <c r="B92">
        <v>3659</v>
      </c>
      <c r="K92" t="s">
        <v>68</v>
      </c>
      <c r="L92" t="str">
        <f>A56</f>
        <v>D12</v>
      </c>
      <c r="M92">
        <f>B56</f>
        <v>4156</v>
      </c>
      <c r="N92" s="8">
        <f t="shared" si="3"/>
        <v>0.3359080117589977</v>
      </c>
      <c r="O92">
        <f t="shared" si="4"/>
        <v>13.436320470359908</v>
      </c>
    </row>
    <row r="93" spans="1:15" x14ac:dyDescent="0.3">
      <c r="A93" t="s">
        <v>103</v>
      </c>
      <c r="B93">
        <v>3410</v>
      </c>
      <c r="K93" t="s">
        <v>69</v>
      </c>
      <c r="L93" t="str">
        <f>A68</f>
        <v>E12</v>
      </c>
      <c r="M93">
        <f>B68</f>
        <v>4032</v>
      </c>
      <c r="N93" s="8">
        <f t="shared" si="3"/>
        <v>0.28117398618985745</v>
      </c>
      <c r="O93">
        <f t="shared" si="4"/>
        <v>11.246959447594298</v>
      </c>
    </row>
    <row r="94" spans="1:15" x14ac:dyDescent="0.3">
      <c r="A94" t="s">
        <v>104</v>
      </c>
      <c r="B94">
        <v>22365</v>
      </c>
      <c r="K94" t="s">
        <v>70</v>
      </c>
      <c r="L94" t="str">
        <f>A80</f>
        <v>F12</v>
      </c>
      <c r="M94">
        <f>B80</f>
        <v>3811</v>
      </c>
      <c r="N94" s="8">
        <f t="shared" si="3"/>
        <v>0.18362382771582528</v>
      </c>
      <c r="O94">
        <f t="shared" si="4"/>
        <v>7.3449531086330113</v>
      </c>
    </row>
    <row r="95" spans="1:15" x14ac:dyDescent="0.3">
      <c r="A95" t="s">
        <v>105</v>
      </c>
      <c r="B95">
        <v>26622</v>
      </c>
      <c r="K95" t="s">
        <v>71</v>
      </c>
      <c r="L95" t="str">
        <f>A92</f>
        <v>G12</v>
      </c>
      <c r="M95">
        <f>B92</f>
        <v>3659</v>
      </c>
      <c r="N95" s="8">
        <f t="shared" si="3"/>
        <v>0.11653050605042758</v>
      </c>
      <c r="O95">
        <f t="shared" si="4"/>
        <v>4.6612202420171034</v>
      </c>
    </row>
    <row r="96" spans="1:15" x14ac:dyDescent="0.3">
      <c r="A96" t="s">
        <v>16</v>
      </c>
      <c r="B96">
        <v>3428</v>
      </c>
      <c r="K96" t="s">
        <v>72</v>
      </c>
      <c r="L96" t="str">
        <f>A104</f>
        <v>H12</v>
      </c>
      <c r="M96">
        <f>B104</f>
        <v>3521</v>
      </c>
      <c r="N96" s="8">
        <f t="shared" si="3"/>
        <v>5.5616832433158618E-2</v>
      </c>
      <c r="O96">
        <f t="shared" si="4"/>
        <v>2.2246732973263446</v>
      </c>
    </row>
    <row r="97" spans="1:2" x14ac:dyDescent="0.3">
      <c r="A97" t="s">
        <v>24</v>
      </c>
      <c r="B97">
        <v>3476</v>
      </c>
    </row>
    <row r="98" spans="1:2" x14ac:dyDescent="0.3">
      <c r="A98" t="s">
        <v>33</v>
      </c>
      <c r="B98">
        <v>4017</v>
      </c>
    </row>
    <row r="99" spans="1:2" x14ac:dyDescent="0.3">
      <c r="A99" t="s">
        <v>40</v>
      </c>
      <c r="B99">
        <v>4067</v>
      </c>
    </row>
    <row r="100" spans="1:2" x14ac:dyDescent="0.3">
      <c r="A100" t="s">
        <v>48</v>
      </c>
      <c r="B100">
        <v>48561</v>
      </c>
    </row>
    <row r="101" spans="1:2" x14ac:dyDescent="0.3">
      <c r="A101" t="s">
        <v>56</v>
      </c>
      <c r="B101">
        <v>30488</v>
      </c>
    </row>
    <row r="102" spans="1:2" x14ac:dyDescent="0.3">
      <c r="A102" t="s">
        <v>64</v>
      </c>
      <c r="B102">
        <v>4619</v>
      </c>
    </row>
    <row r="103" spans="1:2" x14ac:dyDescent="0.3">
      <c r="A103" t="s">
        <v>72</v>
      </c>
      <c r="B103">
        <v>5863</v>
      </c>
    </row>
    <row r="104" spans="1:2" x14ac:dyDescent="0.3">
      <c r="A104" t="s">
        <v>80</v>
      </c>
      <c r="B104">
        <v>3521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46" workbookViewId="0">
      <selection activeCell="N74" sqref="N74"/>
    </sheetView>
  </sheetViews>
  <sheetFormatPr defaultRowHeight="12.45" x14ac:dyDescent="0.3"/>
  <cols>
    <col min="2" max="2" width="15.3828125" customWidth="1"/>
    <col min="3" max="3" width="13.15234375" style="2" customWidth="1"/>
    <col min="4" max="6" width="10.15234375" customWidth="1"/>
    <col min="7" max="8" width="14.69140625" customWidth="1"/>
    <col min="9" max="9" width="15.23046875" bestFit="1" customWidth="1"/>
    <col min="10" max="10" width="15.69140625" bestFit="1" customWidth="1"/>
    <col min="11" max="11" width="12" bestFit="1" customWidth="1"/>
    <col min="12" max="12" width="15.152343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4"/>
      <c r="N1" s="15"/>
      <c r="O1" s="15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7.4037820319854258E-2</v>
      </c>
      <c r="E2" s="7">
        <f>'Plate 2'!N9</f>
        <v>5.8571118001799712E-2</v>
      </c>
      <c r="F2" s="7">
        <f>'Plate 3'!N9</f>
        <v>7.4155776577544824E-2</v>
      </c>
      <c r="G2" s="7">
        <f>AVERAGE(D2:F2)</f>
        <v>6.8921571633066267E-2</v>
      </c>
      <c r="H2" s="7">
        <f>STDEV(D2:F2)</f>
        <v>8.9639498101802516E-3</v>
      </c>
      <c r="I2" s="7">
        <f>G2*40</f>
        <v>2.7568628653226508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0.20320162642133913</v>
      </c>
      <c r="E3" s="7">
        <f>'Plate 2'!N10</f>
        <v>0.21476076600659894</v>
      </c>
      <c r="F3" s="7">
        <f>'Plate 3'!N10</f>
        <v>0.20436978902025746</v>
      </c>
      <c r="G3" s="7">
        <f t="shared" ref="G3:G66" si="0">AVERAGE(D3:F3)</f>
        <v>0.20744406048273187</v>
      </c>
      <c r="H3" s="7">
        <f t="shared" ref="H3:H66" si="1">STDEV(D3:F3)</f>
        <v>6.3633156260410632E-3</v>
      </c>
      <c r="I3" s="7">
        <f t="shared" ref="I3:I66" si="2">G3*40</f>
        <v>8.2977624193092741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0.38467476209663404</v>
      </c>
      <c r="E4" s="7">
        <f>'Plate 2'!N11</f>
        <v>0.41406526476272298</v>
      </c>
      <c r="F4" s="7">
        <f>'Plate 3'!N11</f>
        <v>0.39152484419215633</v>
      </c>
      <c r="G4" s="7">
        <f t="shared" si="0"/>
        <v>0.39675495701717112</v>
      </c>
      <c r="H4" s="7">
        <f t="shared" si="1"/>
        <v>1.537745010927148E-2</v>
      </c>
      <c r="I4" s="7">
        <f t="shared" si="2"/>
        <v>15.870198280686845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1.2872118869739879</v>
      </c>
      <c r="E5" s="7">
        <f>'Plate 2'!N12</f>
        <v>1.2344676606629315</v>
      </c>
      <c r="F5" s="7">
        <f>'Plate 3'!N12</f>
        <v>1.3127338067953471</v>
      </c>
      <c r="G5" s="7">
        <f t="shared" si="0"/>
        <v>1.2781377848107556</v>
      </c>
      <c r="H5" s="7">
        <f t="shared" si="1"/>
        <v>3.99143070233813E-2</v>
      </c>
      <c r="I5" s="7">
        <f t="shared" si="2"/>
        <v>51.125511392430226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1.97326886330742</v>
      </c>
      <c r="E6" s="7">
        <f>'Plate 2'!N13</f>
        <v>1.9784022080607904</v>
      </c>
      <c r="F6" s="7">
        <f>'Plate 3'!N13</f>
        <v>1.9796943925612414</v>
      </c>
      <c r="G6" s="7">
        <f t="shared" si="0"/>
        <v>1.9771218213098172</v>
      </c>
      <c r="H6" s="7">
        <f t="shared" si="1"/>
        <v>3.398734944354896E-3</v>
      </c>
      <c r="I6" s="7">
        <f t="shared" si="2"/>
        <v>79.084872852392692</v>
      </c>
      <c r="M6" s="12"/>
      <c r="N6" s="10"/>
      <c r="O6" s="11"/>
    </row>
    <row r="7" spans="1:15" x14ac:dyDescent="0.3">
      <c r="A7" s="7">
        <v>6</v>
      </c>
      <c r="B7" s="7" t="s">
        <v>97</v>
      </c>
      <c r="C7" s="7" t="s">
        <v>98</v>
      </c>
      <c r="D7" s="7">
        <f>'Plate 1'!N14</f>
        <v>2.9776079911245734</v>
      </c>
      <c r="E7" s="7">
        <f>'Plate 2'!N14</f>
        <v>3.0725432318444099</v>
      </c>
      <c r="F7" s="7">
        <f>'Plate 3'!N14</f>
        <v>3.0421524534073745</v>
      </c>
      <c r="G7" s="7">
        <f t="shared" si="0"/>
        <v>3.0307678921254522</v>
      </c>
      <c r="H7" s="7">
        <f t="shared" si="1"/>
        <v>4.8480729772969612E-2</v>
      </c>
      <c r="I7" s="7">
        <f t="shared" si="2"/>
        <v>121.23071568501808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5.7500024585365068</v>
      </c>
      <c r="E8" s="7">
        <f>'Plate 2'!N15</f>
        <v>5.7716955864273469</v>
      </c>
      <c r="F8" s="7">
        <f>'Plate 3'!N15</f>
        <v>5.9364347570916687</v>
      </c>
      <c r="G8" s="7">
        <f t="shared" si="0"/>
        <v>5.8193776006851747</v>
      </c>
      <c r="H8" s="7">
        <f t="shared" si="1"/>
        <v>0.10195308405783014</v>
      </c>
      <c r="I8" s="7">
        <f t="shared" si="2"/>
        <v>232.775104027407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8.1707172794291338</v>
      </c>
      <c r="E9" s="7">
        <f>'Plate 2'!N16</f>
        <v>8.0458005916222231</v>
      </c>
      <c r="F9" s="7">
        <f>'Plate 3'!N16</f>
        <v>8.373423105214437</v>
      </c>
      <c r="G9" s="7">
        <f t="shared" si="0"/>
        <v>8.1966469920885974</v>
      </c>
      <c r="H9" s="7">
        <f t="shared" si="1"/>
        <v>0.16534325009528475</v>
      </c>
      <c r="I9" s="7">
        <f t="shared" si="2"/>
        <v>327.86587968354388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10.146400419486113</v>
      </c>
      <c r="E10" s="7">
        <f>'Plate 2'!N17</f>
        <v>9.9916632896820126</v>
      </c>
      <c r="F10" s="7">
        <f>'Plate 3'!N17</f>
        <v>10.252477515277581</v>
      </c>
      <c r="G10" s="7">
        <f t="shared" si="0"/>
        <v>10.130180408148568</v>
      </c>
      <c r="H10" s="7">
        <f t="shared" si="1"/>
        <v>0.13116147164505515</v>
      </c>
      <c r="I10" s="7">
        <f t="shared" si="2"/>
        <v>405.20721632594274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19.413601722673956</v>
      </c>
      <c r="E11" s="7">
        <f>'Plate 2'!N18</f>
        <v>19.57861642372659</v>
      </c>
      <c r="F11" s="7">
        <f>'Plate 3'!N18</f>
        <v>19.832697603605158</v>
      </c>
      <c r="G11" s="7">
        <f t="shared" si="0"/>
        <v>19.608305250001901</v>
      </c>
      <c r="H11" s="7">
        <f t="shared" si="1"/>
        <v>0.21111941918634419</v>
      </c>
      <c r="I11" s="7">
        <f t="shared" si="2"/>
        <v>784.33221000007609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18.655518823311972</v>
      </c>
      <c r="E12" s="7">
        <f>'Plate 2'!N19</f>
        <v>18.967687123457818</v>
      </c>
      <c r="F12" s="7">
        <f>'Plate 3'!N19</f>
        <v>18.705353238253672</v>
      </c>
      <c r="G12" s="7">
        <f t="shared" si="0"/>
        <v>18.776186395007819</v>
      </c>
      <c r="H12" s="7">
        <f t="shared" si="1"/>
        <v>0.16770588533443032</v>
      </c>
      <c r="I12" s="7">
        <f t="shared" si="2"/>
        <v>751.04745580031272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13.694984861881737</v>
      </c>
      <c r="E13" s="7">
        <f>'Plate 2'!N20</f>
        <v>13.927317024302944</v>
      </c>
      <c r="F13" s="7">
        <f>'Plate 3'!N20</f>
        <v>13.888317584737324</v>
      </c>
      <c r="G13" s="7">
        <f t="shared" si="0"/>
        <v>13.836873156974001</v>
      </c>
      <c r="H13" s="7">
        <f t="shared" si="1"/>
        <v>0.12441645905888117</v>
      </c>
      <c r="I13" s="7">
        <f t="shared" si="2"/>
        <v>553.47492627896008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7.8037472134959422</v>
      </c>
      <c r="E14" s="7">
        <f>'Plate 2'!N21</f>
        <v>7.7980935717396118</v>
      </c>
      <c r="F14" s="7">
        <f>'Plate 3'!N21</f>
        <v>7.7938603989863626</v>
      </c>
      <c r="G14" s="7">
        <f t="shared" si="0"/>
        <v>7.7985670614073053</v>
      </c>
      <c r="H14" s="7">
        <f t="shared" si="1"/>
        <v>4.9603850289839484E-3</v>
      </c>
      <c r="I14" s="7">
        <f t="shared" si="2"/>
        <v>311.94268245629223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4.0342564485155368</v>
      </c>
      <c r="E15" s="7">
        <f>'Plate 2'!N22</f>
        <v>4.0153755341233799</v>
      </c>
      <c r="F15" s="7">
        <f>'Plate 3'!N22</f>
        <v>4.0860715701091221</v>
      </c>
      <c r="G15" s="7">
        <f t="shared" si="0"/>
        <v>4.0452345175826805</v>
      </c>
      <c r="H15" s="7">
        <f t="shared" si="1"/>
        <v>3.6604246698389513E-2</v>
      </c>
      <c r="I15" s="7">
        <f t="shared" si="2"/>
        <v>161.80938070330723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2.1466944098175134</v>
      </c>
      <c r="E16" s="7">
        <f>'Plate 2'!N23</f>
        <v>2.213500167818014</v>
      </c>
      <c r="F16" s="7">
        <f>'Plate 3'!N23</f>
        <v>2.1717048854852412</v>
      </c>
      <c r="G16" s="7">
        <f t="shared" si="0"/>
        <v>2.1772998210402559</v>
      </c>
      <c r="H16" s="7">
        <f t="shared" si="1"/>
        <v>3.3752478477942036E-2</v>
      </c>
      <c r="I16" s="7">
        <f t="shared" si="2"/>
        <v>87.091992841610235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1.3061237215122115</v>
      </c>
      <c r="E17" s="7">
        <f>'Plate 2'!N24</f>
        <v>1.3080883020401937</v>
      </c>
      <c r="F17" s="7">
        <f>'Plate 3'!N24</f>
        <v>1.3228860857315585</v>
      </c>
      <c r="G17" s="7">
        <f t="shared" si="0"/>
        <v>1.3123660364279879</v>
      </c>
      <c r="H17" s="7">
        <f t="shared" si="1"/>
        <v>9.1634312446211771E-3</v>
      </c>
      <c r="I17" s="7">
        <f t="shared" si="2"/>
        <v>52.494641457119513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0.76250907340284679</v>
      </c>
      <c r="E18" s="7">
        <f>'Plate 2'!N25</f>
        <v>0.75857732689830881</v>
      </c>
      <c r="F18" s="7">
        <f>'Plate 3'!N25</f>
        <v>0.77554583004015631</v>
      </c>
      <c r="G18" s="7">
        <f t="shared" si="0"/>
        <v>0.76554407678043734</v>
      </c>
      <c r="H18" s="7">
        <f t="shared" si="1"/>
        <v>8.8820582549998788E-3</v>
      </c>
      <c r="I18" s="7">
        <f t="shared" si="2"/>
        <v>30.621763071217494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0.41042704742527902</v>
      </c>
      <c r="E19" s="7">
        <f>'Plate 2'!N26</f>
        <v>0.40674387501249798</v>
      </c>
      <c r="F19" s="7">
        <f>'Plate 3'!N26</f>
        <v>0.38799361673608274</v>
      </c>
      <c r="G19" s="7">
        <f t="shared" si="0"/>
        <v>0.40172151305795323</v>
      </c>
      <c r="H19" s="7">
        <f t="shared" si="1"/>
        <v>1.2030494288415055E-2</v>
      </c>
      <c r="I19" s="7">
        <f t="shared" si="2"/>
        <v>16.068860522318129</v>
      </c>
    </row>
    <row r="20" spans="1:12" x14ac:dyDescent="0.3">
      <c r="A20" s="7">
        <v>19</v>
      </c>
      <c r="B20" s="7" t="s">
        <v>90</v>
      </c>
      <c r="C20" s="7" t="s">
        <v>11</v>
      </c>
      <c r="D20" s="7">
        <f>'Plate 1'!N27</f>
        <v>0.37984620859751311</v>
      </c>
      <c r="E20" s="7">
        <f>'Plate 2'!N27</f>
        <v>0.35427391513588574</v>
      </c>
      <c r="F20" s="7">
        <f>'Plate 3'!N27</f>
        <v>0.38004835495991723</v>
      </c>
      <c r="G20" s="7">
        <f t="shared" si="0"/>
        <v>0.37138949289777207</v>
      </c>
      <c r="H20" s="7">
        <f t="shared" si="1"/>
        <v>1.4822869741731545E-2</v>
      </c>
      <c r="I20" s="7">
        <f t="shared" si="2"/>
        <v>14.855579715910883</v>
      </c>
    </row>
    <row r="21" spans="1:12" x14ac:dyDescent="0.3">
      <c r="A21" s="7">
        <v>20</v>
      </c>
      <c r="B21" s="7" t="s">
        <v>93</v>
      </c>
      <c r="C21" s="7" t="s">
        <v>12</v>
      </c>
      <c r="D21" s="7">
        <f>'Plate 1'!N28</f>
        <v>0.31425835690112053</v>
      </c>
      <c r="E21" s="7">
        <f>'Plate 2'!N28</f>
        <v>0.3245816122599734</v>
      </c>
      <c r="F21" s="7">
        <f>'Plate 3'!N28</f>
        <v>0.32575573282278619</v>
      </c>
      <c r="G21" s="7">
        <f t="shared" si="0"/>
        <v>0.32153190066129339</v>
      </c>
      <c r="H21" s="7">
        <f t="shared" si="1"/>
        <v>6.3263709105115667E-3</v>
      </c>
      <c r="I21" s="7">
        <f t="shared" si="2"/>
        <v>12.861276026451735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0.22452773770912324</v>
      </c>
      <c r="E22" s="7">
        <f>'Plate 2'!N29</f>
        <v>0.21679448538166143</v>
      </c>
      <c r="F22" s="7">
        <f>'Plate 3'!N29</f>
        <v>0.21849469884455172</v>
      </c>
      <c r="G22" s="7">
        <f t="shared" si="0"/>
        <v>0.21993897397844545</v>
      </c>
      <c r="H22" s="7">
        <f t="shared" si="1"/>
        <v>4.0638954079597316E-3</v>
      </c>
      <c r="I22" s="7">
        <f t="shared" si="2"/>
        <v>8.7975589591378185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7.3635440861594181E-2</v>
      </c>
      <c r="E23" s="7">
        <f>'Plate 2'!N30</f>
        <v>8.9076908627737067E-2</v>
      </c>
      <c r="F23" s="7">
        <f>'Plate 3'!N30</f>
        <v>7.0624549121471258E-2</v>
      </c>
      <c r="G23" s="7">
        <f t="shared" si="0"/>
        <v>7.7778966203600836E-2</v>
      </c>
      <c r="H23" s="7">
        <f t="shared" si="1"/>
        <v>9.8994441526788404E-3</v>
      </c>
      <c r="I23" s="7">
        <f t="shared" si="2"/>
        <v>3.1111586481440332</v>
      </c>
      <c r="J23">
        <f>SUM(I2:I23)</f>
        <v>4032.7236100129126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2.4142767495604648E-3</v>
      </c>
      <c r="E24">
        <f>'Plate 2'!N31</f>
        <v>-3.3759741626037336E-2</v>
      </c>
      <c r="F24">
        <f>'Plate 3'!N31</f>
        <v>-1.6331926984340231E-2</v>
      </c>
      <c r="G24">
        <f t="shared" si="0"/>
        <v>-1.58924639536057E-2</v>
      </c>
      <c r="H24">
        <f t="shared" si="1"/>
        <v>1.8091012884193593E-2</v>
      </c>
      <c r="I24" s="7">
        <f t="shared" si="2"/>
        <v>-0.63569855814422804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2.1326111287784107E-2</v>
      </c>
      <c r="E25">
        <f>'Plate 2'!N32</f>
        <v>4.06743875012498E-4</v>
      </c>
      <c r="F25">
        <f>'Plate 3'!N32</f>
        <v>1.4566313256303448E-2</v>
      </c>
      <c r="G25">
        <f t="shared" si="0"/>
        <v>1.2099722806366684E-2</v>
      </c>
      <c r="H25">
        <f t="shared" si="1"/>
        <v>1.0675581228833497E-2</v>
      </c>
      <c r="I25" s="7">
        <f t="shared" si="2"/>
        <v>0.48398891225466734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4.10427047425279E-2</v>
      </c>
      <c r="E26">
        <f>'Plate 2'!N33</f>
        <v>1.423603562543743E-2</v>
      </c>
      <c r="F26">
        <f>'Plate 3'!N33</f>
        <v>3.5753677992744828E-2</v>
      </c>
      <c r="G26">
        <f t="shared" si="0"/>
        <v>3.0344139453570052E-2</v>
      </c>
      <c r="H26">
        <f t="shared" si="1"/>
        <v>1.4198475541177147E-2</v>
      </c>
      <c r="I26" s="7">
        <f t="shared" si="2"/>
        <v>1.2137655781428021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0.12393287314410387</v>
      </c>
      <c r="E27">
        <f>'Plate 2'!N34</f>
        <v>9.3551091252874544E-2</v>
      </c>
      <c r="F27">
        <f>'Plate 3'!N34</f>
        <v>0.11741331291444597</v>
      </c>
      <c r="G27">
        <f t="shared" si="0"/>
        <v>0.11163242577047479</v>
      </c>
      <c r="H27">
        <f t="shared" si="1"/>
        <v>1.5994597833332992E-2</v>
      </c>
      <c r="I27" s="7">
        <f t="shared" si="2"/>
        <v>4.4652970308189914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0.45549354675040771</v>
      </c>
      <c r="E28">
        <f>'Plate 2'!N35</f>
        <v>0.45799360326407274</v>
      </c>
      <c r="F28">
        <f>'Plate 3'!N35</f>
        <v>0.46877044479376551</v>
      </c>
      <c r="G28">
        <f t="shared" si="0"/>
        <v>0.46075253160274859</v>
      </c>
      <c r="H28">
        <f t="shared" si="1"/>
        <v>7.0553362497397191E-3</v>
      </c>
      <c r="I28" s="7">
        <f t="shared" si="2"/>
        <v>18.430101264109943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1.1576457014142429</v>
      </c>
      <c r="E29">
        <f>'Plate 2'!N36</f>
        <v>1.2047753577870191</v>
      </c>
      <c r="F29">
        <f>'Plate 3'!N36</f>
        <v>1.2090040002731861</v>
      </c>
      <c r="G29">
        <f t="shared" si="0"/>
        <v>1.190475019824816</v>
      </c>
      <c r="H29">
        <f t="shared" si="1"/>
        <v>2.8509532875795232E-2</v>
      </c>
      <c r="I29" s="7">
        <f t="shared" si="2"/>
        <v>47.619000792992637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2.3482865184058119</v>
      </c>
      <c r="E30">
        <f>'Plate 2'!N37</f>
        <v>2.3607414505725384</v>
      </c>
      <c r="F30">
        <f>'Plate 3'!N37</f>
        <v>2.390199584329793</v>
      </c>
      <c r="G30">
        <f t="shared" si="0"/>
        <v>2.3664091844360478</v>
      </c>
      <c r="H30">
        <f t="shared" si="1"/>
        <v>2.1523677175326553E-2</v>
      </c>
      <c r="I30" s="7">
        <f t="shared" si="2"/>
        <v>94.65636737744191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4.7070349027263862</v>
      </c>
      <c r="E31">
        <f>'Plate 2'!N38</f>
        <v>4.7686651906465265</v>
      </c>
      <c r="F31">
        <f>'Plate 3'!N38</f>
        <v>4.7839303961156601</v>
      </c>
      <c r="G31">
        <f t="shared" si="0"/>
        <v>4.7532101631628576</v>
      </c>
      <c r="H31">
        <f t="shared" si="1"/>
        <v>4.0710841698320163E-2</v>
      </c>
      <c r="I31" s="7">
        <f t="shared" si="2"/>
        <v>190.12840652651431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8.352592794562689</v>
      </c>
      <c r="E32">
        <f>'Plate 2'!N39</f>
        <v>8.4118700791334717</v>
      </c>
      <c r="F32">
        <f>'Plate 3'!N39</f>
        <v>8.4497858989520278</v>
      </c>
      <c r="G32">
        <f t="shared" si="0"/>
        <v>8.4047495908827301</v>
      </c>
      <c r="H32">
        <f t="shared" si="1"/>
        <v>4.8986231738172577E-2</v>
      </c>
      <c r="I32" s="7">
        <f t="shared" si="2"/>
        <v>336.1899836353092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12.946961448976253</v>
      </c>
      <c r="E33">
        <f>'Plate 2'!N40</f>
        <v>12.929981042772299</v>
      </c>
      <c r="F33">
        <f>'Plate 3'!N40</f>
        <v>13.139697364049729</v>
      </c>
      <c r="G33">
        <f t="shared" si="0"/>
        <v>13.005546618599427</v>
      </c>
      <c r="H33">
        <f t="shared" si="1"/>
        <v>0.11648776943253128</v>
      </c>
      <c r="I33" s="7">
        <f t="shared" si="2"/>
        <v>520.22186474397711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12.957020935432755</v>
      </c>
      <c r="E34">
        <f>'Plate 2'!N41</f>
        <v>12.893780837896186</v>
      </c>
      <c r="F34">
        <f>'Plate 3'!N41</f>
        <v>13.151615256713976</v>
      </c>
      <c r="G34">
        <f t="shared" si="0"/>
        <v>13.000805676680971</v>
      </c>
      <c r="H34">
        <f t="shared" si="1"/>
        <v>0.13437810296475722</v>
      </c>
      <c r="I34" s="7">
        <f t="shared" si="2"/>
        <v>520.03222706723886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9.4418339880727178</v>
      </c>
      <c r="E35">
        <f>'Plate 2'!N42</f>
        <v>9.3929363056636159</v>
      </c>
      <c r="F35">
        <f>'Plate 3'!N42</f>
        <v>9.4389709900846341</v>
      </c>
      <c r="G35">
        <f t="shared" si="0"/>
        <v>9.424580427940322</v>
      </c>
      <c r="H35">
        <f t="shared" si="1"/>
        <v>2.7441975974177156E-2</v>
      </c>
      <c r="I35" s="7">
        <f t="shared" si="2"/>
        <v>376.98321711761287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5.3822276336867967</v>
      </c>
      <c r="E36">
        <f>'Plate 2'!N43</f>
        <v>5.3633247359147989</v>
      </c>
      <c r="F36">
        <f>'Plate 3'!N43</f>
        <v>5.4703127328899583</v>
      </c>
      <c r="G36">
        <f t="shared" si="0"/>
        <v>5.4052883674971852</v>
      </c>
      <c r="H36">
        <f t="shared" si="1"/>
        <v>5.7100402424977367E-2</v>
      </c>
      <c r="I36" s="7">
        <f t="shared" si="2"/>
        <v>216.21153469988741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2.6082236484418222</v>
      </c>
      <c r="E37">
        <f>'Plate 2'!N44</f>
        <v>2.6247182254556494</v>
      </c>
      <c r="F37">
        <f>'Plate 3'!N44</f>
        <v>2.6369441028229335</v>
      </c>
      <c r="G37">
        <f t="shared" si="0"/>
        <v>2.6232953255734688</v>
      </c>
      <c r="H37">
        <f t="shared" si="1"/>
        <v>1.4413001353653108E-2</v>
      </c>
      <c r="I37" s="7">
        <f t="shared" si="2"/>
        <v>104.93181302293875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1.2043217185724118</v>
      </c>
      <c r="E38">
        <f>'Plate 2'!N45</f>
        <v>1.2385350994130564</v>
      </c>
      <c r="F38">
        <f>'Plate 3'!N45</f>
        <v>1.2253359272575264</v>
      </c>
      <c r="G38">
        <f t="shared" si="0"/>
        <v>1.2227309150809982</v>
      </c>
      <c r="H38">
        <f t="shared" si="1"/>
        <v>1.7254808705593996E-2</v>
      </c>
      <c r="I38" s="7">
        <f t="shared" si="2"/>
        <v>48.909236603239926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0.70859022599599641</v>
      </c>
      <c r="E39">
        <f>'Plate 2'!N46</f>
        <v>0.72237712202219639</v>
      </c>
      <c r="F39">
        <f>'Plate 3'!N46</f>
        <v>0.71728057701494252</v>
      </c>
      <c r="G39">
        <f t="shared" si="0"/>
        <v>0.71608264167771185</v>
      </c>
      <c r="H39">
        <f t="shared" si="1"/>
        <v>6.9710768403060796E-3</v>
      </c>
      <c r="I39" s="7">
        <f t="shared" si="2"/>
        <v>28.643305667108475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0.47158872508081079</v>
      </c>
      <c r="E40">
        <f>'Plate 2'!N47</f>
        <v>0.46084081038916025</v>
      </c>
      <c r="F40">
        <f>'Plate 3'!N47</f>
        <v>0.47936412716198618</v>
      </c>
      <c r="G40">
        <f t="shared" si="0"/>
        <v>0.47059788754398574</v>
      </c>
      <c r="H40">
        <f t="shared" si="1"/>
        <v>9.3013243860699604E-3</v>
      </c>
      <c r="I40" s="7">
        <f t="shared" si="2"/>
        <v>18.82391550175943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0.2897132099472558</v>
      </c>
      <c r="E41">
        <f>'Plate 2'!N48</f>
        <v>0.26316328713308618</v>
      </c>
      <c r="F41">
        <f>'Plate 3'!N48</f>
        <v>0.27455293470971953</v>
      </c>
      <c r="G41">
        <f t="shared" si="0"/>
        <v>0.27580981059668713</v>
      </c>
      <c r="H41">
        <f t="shared" si="1"/>
        <v>1.331951211966946E-2</v>
      </c>
      <c r="I41" s="7">
        <f t="shared" si="2"/>
        <v>11.032392423867485</v>
      </c>
    </row>
    <row r="42" spans="1:12" x14ac:dyDescent="0.3">
      <c r="A42">
        <v>41</v>
      </c>
      <c r="B42" t="s">
        <v>33</v>
      </c>
      <c r="C42" t="s">
        <v>40</v>
      </c>
      <c r="D42">
        <f>'Plate 1'!N49</f>
        <v>0.30218697315331816</v>
      </c>
      <c r="E42">
        <f>'Plate 2'!N49</f>
        <v>0.24974073925767376</v>
      </c>
      <c r="F42">
        <f>'Plate 3'!N49</f>
        <v>0.2966231063101793</v>
      </c>
      <c r="G42">
        <f t="shared" si="0"/>
        <v>0.28285027290705705</v>
      </c>
      <c r="H42">
        <f t="shared" si="1"/>
        <v>2.8808333298227778E-2</v>
      </c>
      <c r="I42" s="7">
        <f t="shared" si="2"/>
        <v>11.314010916282282</v>
      </c>
    </row>
    <row r="43" spans="1:12" x14ac:dyDescent="0.3">
      <c r="A43">
        <v>42</v>
      </c>
      <c r="B43" t="s">
        <v>31</v>
      </c>
      <c r="C43" t="s">
        <v>39</v>
      </c>
      <c r="D43">
        <f>'Plate 1'!N50</f>
        <v>0.36536054810015034</v>
      </c>
      <c r="E43">
        <f>'Plate 2'!N50</f>
        <v>0.2005247303811615</v>
      </c>
      <c r="F43">
        <f>'Plate 3'!N50</f>
        <v>0.26440065577350802</v>
      </c>
      <c r="G43">
        <f t="shared" si="0"/>
        <v>0.27676197808493996</v>
      </c>
      <c r="H43">
        <f t="shared" si="1"/>
        <v>8.3110248572226139E-2</v>
      </c>
      <c r="I43" s="7">
        <f t="shared" si="2"/>
        <v>11.070479123397599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0.17463268488487363</v>
      </c>
      <c r="E44">
        <f>'Plate 2'!N51</f>
        <v>0.16798522038016167</v>
      </c>
      <c r="F44">
        <f>'Plate 3'!N51</f>
        <v>0.15051857031513563</v>
      </c>
      <c r="G44">
        <f t="shared" si="0"/>
        <v>0.16437882519339031</v>
      </c>
      <c r="H44">
        <f t="shared" si="1"/>
        <v>1.2455006826693767E-2</v>
      </c>
      <c r="I44" s="7">
        <f t="shared" si="2"/>
        <v>6.5751530077356124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5.5930744698150771E-2</v>
      </c>
      <c r="E45">
        <f>'Plate 2'!N52</f>
        <v>4.8809265001499763E-2</v>
      </c>
      <c r="F45">
        <f>'Plate 3'!N52</f>
        <v>4.8112974089002294E-2</v>
      </c>
      <c r="G45">
        <f t="shared" si="0"/>
        <v>5.0950994596217603E-2</v>
      </c>
      <c r="H45">
        <f t="shared" si="1"/>
        <v>4.3266197622375061E-3</v>
      </c>
      <c r="I45" s="7">
        <f t="shared" si="2"/>
        <v>2.0380397838487041</v>
      </c>
      <c r="J45">
        <f>SUM(I24:I45)</f>
        <v>2569.3384022383348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-9.2547275399817823E-3</v>
      </c>
      <c r="E46" s="6">
        <f>'Plate 2'!N53</f>
        <v>-1.6676498875512417E-2</v>
      </c>
      <c r="F46" s="6">
        <f>'Plate 3'!N53</f>
        <v>-2.0745961304432185E-2</v>
      </c>
      <c r="G46" s="6">
        <f t="shared" si="0"/>
        <v>-1.5559062573308795E-2</v>
      </c>
      <c r="H46" s="6">
        <f t="shared" si="1"/>
        <v>5.826543681671242E-3</v>
      </c>
      <c r="I46" s="7">
        <f t="shared" si="2"/>
        <v>-0.62236250293235185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4.6273637699908908E-2</v>
      </c>
      <c r="E47" s="6">
        <f>'Plate 2'!N54</f>
        <v>-1.6676498875512417E-2</v>
      </c>
      <c r="F47" s="6">
        <f>'Plate 3'!N54</f>
        <v>0</v>
      </c>
      <c r="G47" s="6">
        <f t="shared" si="0"/>
        <v>9.8657129414654963E-3</v>
      </c>
      <c r="H47" s="6">
        <f t="shared" si="1"/>
        <v>3.2614094232380569E-2</v>
      </c>
      <c r="I47" s="7">
        <f t="shared" si="2"/>
        <v>0.39462851765861984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4.3054602033828292E-2</v>
      </c>
      <c r="E48" s="6">
        <f>'Plate 2'!N55</f>
        <v>4.1081131376262299E-2</v>
      </c>
      <c r="F48" s="6">
        <f>'Plate 3'!N55</f>
        <v>3.3105257400689654E-2</v>
      </c>
      <c r="G48" s="6">
        <f t="shared" si="0"/>
        <v>3.9080330270260082E-2</v>
      </c>
      <c r="H48" s="6">
        <f t="shared" si="1"/>
        <v>5.2678048992512933E-3</v>
      </c>
      <c r="I48" s="7">
        <f t="shared" si="2"/>
        <v>1.5632132108104033</v>
      </c>
    </row>
    <row r="49" spans="1:9" x14ac:dyDescent="0.3">
      <c r="A49" s="6">
        <v>48</v>
      </c>
      <c r="B49" s="6" t="s">
        <v>25</v>
      </c>
      <c r="C49" s="6" t="s">
        <v>34</v>
      </c>
      <c r="D49" s="6">
        <f>'Plate 1'!N56</f>
        <v>9.4961552149378278E-2</v>
      </c>
      <c r="E49" s="6">
        <f>'Plate 2'!N56</f>
        <v>6.833297100209966E-2</v>
      </c>
      <c r="F49" s="6">
        <f>'Plate 3'!N56</f>
        <v>8.1218231489691955E-2</v>
      </c>
      <c r="G49" s="6">
        <f t="shared" si="0"/>
        <v>8.1504251547056636E-2</v>
      </c>
      <c r="H49" s="6">
        <f t="shared" si="1"/>
        <v>1.3316594500254594E-2</v>
      </c>
      <c r="I49" s="7">
        <f t="shared" si="2"/>
        <v>3.2601700618822655</v>
      </c>
    </row>
    <row r="50" spans="1:9" x14ac:dyDescent="0.3">
      <c r="A50" s="6">
        <v>49</v>
      </c>
      <c r="B50" s="6" t="s">
        <v>34</v>
      </c>
      <c r="C50" s="6" t="s">
        <v>41</v>
      </c>
      <c r="D50" s="6">
        <f>'Plate 1'!N57</f>
        <v>0.30942980340199955</v>
      </c>
      <c r="E50" s="6">
        <f>'Plate 2'!N57</f>
        <v>0.29244884613398608</v>
      </c>
      <c r="F50" s="6">
        <f>'Plate 3'!N57</f>
        <v>0.29000205483004138</v>
      </c>
      <c r="G50" s="6">
        <f t="shared" si="0"/>
        <v>0.29729356812200897</v>
      </c>
      <c r="H50" s="6">
        <f t="shared" si="1"/>
        <v>1.0581250020660612E-2</v>
      </c>
      <c r="I50" s="7">
        <f t="shared" si="2"/>
        <v>11.891742724880359</v>
      </c>
    </row>
    <row r="51" spans="1:9" x14ac:dyDescent="0.3">
      <c r="A51" s="6">
        <v>50</v>
      </c>
      <c r="B51" s="6" t="s">
        <v>35</v>
      </c>
      <c r="C51" s="6" t="s">
        <v>42</v>
      </c>
      <c r="D51" s="6">
        <f>'Plate 1'!N58</f>
        <v>0.68243556120909143</v>
      </c>
      <c r="E51" s="6">
        <f>'Plate 2'!N58</f>
        <v>0.62719905526927189</v>
      </c>
      <c r="F51" s="6">
        <f>'Plate 3'!N58</f>
        <v>0.66563637546986665</v>
      </c>
      <c r="G51" s="6">
        <f t="shared" si="0"/>
        <v>0.65842366398274332</v>
      </c>
      <c r="H51" s="6">
        <f t="shared" si="1"/>
        <v>2.8315813644627812E-2</v>
      </c>
      <c r="I51" s="7">
        <f t="shared" si="2"/>
        <v>26.336946559309734</v>
      </c>
    </row>
    <row r="52" spans="1:9" x14ac:dyDescent="0.3">
      <c r="A52" s="6">
        <v>51</v>
      </c>
      <c r="B52" s="6" t="s">
        <v>36</v>
      </c>
      <c r="C52" s="6" t="s">
        <v>43</v>
      </c>
      <c r="D52" s="6">
        <f>'Plate 1'!N59</f>
        <v>1.3073308598869917</v>
      </c>
      <c r="E52" s="6">
        <f>'Plate 2'!N59</f>
        <v>1.3377806049161058</v>
      </c>
      <c r="F52" s="6">
        <f>'Plate 3'!N59</f>
        <v>1.3286243303476781</v>
      </c>
      <c r="G52" s="6">
        <f t="shared" si="0"/>
        <v>1.3245785983835918</v>
      </c>
      <c r="H52" s="6">
        <f t="shared" si="1"/>
        <v>1.5622826358519028E-2</v>
      </c>
      <c r="I52" s="7">
        <f t="shared" si="2"/>
        <v>52.983143935343676</v>
      </c>
    </row>
    <row r="53" spans="1:9" x14ac:dyDescent="0.3">
      <c r="A53" s="6">
        <v>52</v>
      </c>
      <c r="B53" s="6" t="s">
        <v>37</v>
      </c>
      <c r="C53" s="6" t="s">
        <v>44</v>
      </c>
      <c r="D53" s="6">
        <f>'Plate 1'!N60</f>
        <v>3.3204352895621594</v>
      </c>
      <c r="E53" s="6">
        <f>'Plate 2'!N60</f>
        <v>3.4565094498562079</v>
      </c>
      <c r="F53" s="6">
        <f>'Plate 3'!N60</f>
        <v>3.3537832764058666</v>
      </c>
      <c r="G53" s="6">
        <f t="shared" si="0"/>
        <v>3.376909338608078</v>
      </c>
      <c r="H53" s="6">
        <f t="shared" si="1"/>
        <v>7.0923588034362828E-2</v>
      </c>
      <c r="I53" s="7">
        <f t="shared" si="2"/>
        <v>135.07637354432313</v>
      </c>
    </row>
    <row r="54" spans="1:9" x14ac:dyDescent="0.3">
      <c r="A54" s="6">
        <v>53</v>
      </c>
      <c r="B54" s="6" t="s">
        <v>38</v>
      </c>
      <c r="C54" s="6" t="s">
        <v>45</v>
      </c>
      <c r="D54" s="6">
        <f>'Plate 1'!N61</f>
        <v>7.3534845997029157</v>
      </c>
      <c r="E54" s="6">
        <f>'Plate 2'!N61</f>
        <v>7.1611326634700401</v>
      </c>
      <c r="F54" s="6">
        <f>'Plate 3'!N61</f>
        <v>7.3709959111215539</v>
      </c>
      <c r="G54" s="6">
        <f t="shared" si="0"/>
        <v>7.2952043914315032</v>
      </c>
      <c r="H54" s="6">
        <f t="shared" si="1"/>
        <v>0.11643918020077937</v>
      </c>
      <c r="I54" s="7">
        <f t="shared" si="2"/>
        <v>291.80817565726011</v>
      </c>
    </row>
    <row r="55" spans="1:9" x14ac:dyDescent="0.3">
      <c r="A55" s="6">
        <v>54</v>
      </c>
      <c r="B55" s="6" t="s">
        <v>30</v>
      </c>
      <c r="C55" s="6" t="s">
        <v>46</v>
      </c>
      <c r="D55" s="6">
        <f>'Plate 1'!N62</f>
        <v>17.595651330254928</v>
      </c>
      <c r="E55" s="6">
        <f>'Plate 2'!N62</f>
        <v>18.183484932433721</v>
      </c>
      <c r="F55" s="6">
        <f>'Plate 3'!N62</f>
        <v>17.398799079506453</v>
      </c>
      <c r="G55" s="6">
        <f t="shared" si="0"/>
        <v>17.725978447398369</v>
      </c>
      <c r="H55" s="6">
        <f t="shared" si="1"/>
        <v>0.40825462648111954</v>
      </c>
      <c r="I55" s="7">
        <f t="shared" si="2"/>
        <v>709.0391378959348</v>
      </c>
    </row>
    <row r="56" spans="1:9" x14ac:dyDescent="0.3">
      <c r="A56" s="6">
        <v>55</v>
      </c>
      <c r="B56" s="6" t="s">
        <v>39</v>
      </c>
      <c r="C56" s="6" t="s">
        <v>47</v>
      </c>
      <c r="D56" s="6">
        <f>'Plate 1'!N63</f>
        <v>24.731851022497402</v>
      </c>
      <c r="E56" s="6">
        <f>'Plate 2'!N63</f>
        <v>24.966752536017154</v>
      </c>
      <c r="F56" s="6">
        <f>'Plate 3'!N63</f>
        <v>25.994689514453526</v>
      </c>
      <c r="G56" s="6">
        <f t="shared" si="0"/>
        <v>25.231097690989362</v>
      </c>
      <c r="H56" s="6">
        <f t="shared" si="1"/>
        <v>0.6716390659494611</v>
      </c>
      <c r="I56" s="7">
        <f t="shared" si="2"/>
        <v>1009.2439076395744</v>
      </c>
    </row>
    <row r="57" spans="1:9" x14ac:dyDescent="0.3">
      <c r="A57" s="6">
        <v>56</v>
      </c>
      <c r="B57" s="6" t="s">
        <v>40</v>
      </c>
      <c r="C57" s="6" t="s">
        <v>48</v>
      </c>
      <c r="D57" s="6">
        <f>'Plate 1'!N64</f>
        <v>20.139494265375138</v>
      </c>
      <c r="E57" s="6">
        <f>'Plate 2'!N64</f>
        <v>20.06508209824154</v>
      </c>
      <c r="F57" s="6">
        <f>'Plate 3'!N64</f>
        <v>19.936427410127319</v>
      </c>
      <c r="G57" s="6">
        <f t="shared" si="0"/>
        <v>20.047001257914669</v>
      </c>
      <c r="H57" s="6">
        <f t="shared" si="1"/>
        <v>0.10273375548111782</v>
      </c>
      <c r="I57" s="7">
        <f t="shared" si="2"/>
        <v>801.88005031658679</v>
      </c>
    </row>
    <row r="58" spans="1:9" x14ac:dyDescent="0.3">
      <c r="A58" s="6">
        <v>57</v>
      </c>
      <c r="B58" s="6" t="s">
        <v>48</v>
      </c>
      <c r="C58" s="6" t="s">
        <v>56</v>
      </c>
      <c r="D58" s="6">
        <f>'Plate 1'!N65</f>
        <v>11.881460643503567</v>
      </c>
      <c r="E58" s="6">
        <f>'Plate 2'!N65</f>
        <v>11.762219377611418</v>
      </c>
      <c r="F58" s="6">
        <f>'Plate 3'!N65</f>
        <v>11.958943183425131</v>
      </c>
      <c r="G58" s="6">
        <f t="shared" si="0"/>
        <v>11.867541068180039</v>
      </c>
      <c r="H58" s="6">
        <f t="shared" si="1"/>
        <v>9.9097829826633524E-2</v>
      </c>
      <c r="I58" s="7">
        <f t="shared" si="2"/>
        <v>474.70164272720154</v>
      </c>
    </row>
    <row r="59" spans="1:9" x14ac:dyDescent="0.3">
      <c r="A59" s="6">
        <v>58</v>
      </c>
      <c r="B59" s="6" t="s">
        <v>47</v>
      </c>
      <c r="C59" s="6" t="s">
        <v>55</v>
      </c>
      <c r="D59" s="6">
        <f>'Plate 1'!N66</f>
        <v>4.6740397871490602</v>
      </c>
      <c r="E59" s="6">
        <f>'Plate 2'!N66</f>
        <v>4.4017822153852535</v>
      </c>
      <c r="F59" s="6">
        <f>'Plate 3'!N66</f>
        <v>4.5376272810545286</v>
      </c>
      <c r="G59" s="6">
        <f t="shared" si="0"/>
        <v>4.5378164278629471</v>
      </c>
      <c r="H59" s="6">
        <f t="shared" si="1"/>
        <v>0.13612888443701962</v>
      </c>
      <c r="I59" s="7">
        <f t="shared" si="2"/>
        <v>181.51265711451788</v>
      </c>
    </row>
    <row r="60" spans="1:9" x14ac:dyDescent="0.3">
      <c r="A60" s="6">
        <v>59</v>
      </c>
      <c r="B60" s="6" t="s">
        <v>46</v>
      </c>
      <c r="C60" s="6" t="s">
        <v>54</v>
      </c>
      <c r="D60" s="6">
        <f>'Plate 1'!N67</f>
        <v>2.1780800075617992</v>
      </c>
      <c r="E60" s="6">
        <f>'Plate 2'!N67</f>
        <v>2.2012978515676394</v>
      </c>
      <c r="F60" s="6">
        <f>'Plate 3'!N67</f>
        <v>2.1911266364936459</v>
      </c>
      <c r="G60" s="6">
        <f t="shared" si="0"/>
        <v>2.190168165207695</v>
      </c>
      <c r="H60" s="6">
        <f t="shared" si="1"/>
        <v>1.1638559639163965E-2</v>
      </c>
      <c r="I60" s="7">
        <f t="shared" si="2"/>
        <v>87.606726608307795</v>
      </c>
    </row>
    <row r="61" spans="1:9" x14ac:dyDescent="0.3">
      <c r="A61" s="6">
        <v>60</v>
      </c>
      <c r="B61" s="6" t="s">
        <v>45</v>
      </c>
      <c r="C61" s="6" t="s">
        <v>53</v>
      </c>
      <c r="D61" s="6">
        <f>'Plate 1'!N68</f>
        <v>1.5391014278447963</v>
      </c>
      <c r="E61" s="6">
        <f>'Plate 2'!N68</f>
        <v>1.520001860921705</v>
      </c>
      <c r="F61" s="6">
        <f>'Plate 3'!N68</f>
        <v>1.5427049948721379</v>
      </c>
      <c r="G61" s="6">
        <f t="shared" si="0"/>
        <v>1.533936094546213</v>
      </c>
      <c r="H61" s="6">
        <f t="shared" si="1"/>
        <v>1.2201171003510867E-2</v>
      </c>
      <c r="I61" s="7">
        <f t="shared" si="2"/>
        <v>61.357443781848524</v>
      </c>
    </row>
    <row r="62" spans="1:9" x14ac:dyDescent="0.3">
      <c r="A62" s="6">
        <v>61</v>
      </c>
      <c r="B62" s="6" t="s">
        <v>44</v>
      </c>
      <c r="C62" s="6" t="s">
        <v>52</v>
      </c>
      <c r="D62" s="6">
        <f>'Plate 1'!N69</f>
        <v>0.89529429462867238</v>
      </c>
      <c r="E62" s="6">
        <f>'Plate 2'!N69</f>
        <v>0.87775328227697069</v>
      </c>
      <c r="F62" s="6">
        <f>'Plate 3'!N69</f>
        <v>0.87706861940227121</v>
      </c>
      <c r="G62" s="6">
        <f t="shared" si="0"/>
        <v>0.88337206543597147</v>
      </c>
      <c r="H62" s="6">
        <f t="shared" si="1"/>
        <v>1.0330626917349503E-2</v>
      </c>
      <c r="I62" s="7">
        <f t="shared" si="2"/>
        <v>35.334882617438858</v>
      </c>
    </row>
    <row r="63" spans="1:9" x14ac:dyDescent="0.3">
      <c r="A63" s="6">
        <v>62</v>
      </c>
      <c r="B63" s="6" t="s">
        <v>43</v>
      </c>
      <c r="C63" s="6" t="s">
        <v>51</v>
      </c>
      <c r="D63" s="6">
        <f>'Plate 1'!N70</f>
        <v>0.50619335849117741</v>
      </c>
      <c r="E63" s="6">
        <f>'Plate 2'!N70</f>
        <v>0.50395566114048507</v>
      </c>
      <c r="F63" s="6">
        <f>'Plate 3'!N70</f>
        <v>0.50628973651454712</v>
      </c>
      <c r="G63" s="6">
        <f t="shared" si="0"/>
        <v>0.50547958538206983</v>
      </c>
      <c r="H63" s="6">
        <f t="shared" si="1"/>
        <v>1.3206365894577192E-3</v>
      </c>
      <c r="I63" s="7">
        <f t="shared" si="2"/>
        <v>20.219183415282792</v>
      </c>
    </row>
    <row r="64" spans="1:9" x14ac:dyDescent="0.3">
      <c r="A64" s="6">
        <v>63</v>
      </c>
      <c r="B64" s="6" t="s">
        <v>42</v>
      </c>
      <c r="C64" s="6" t="s">
        <v>50</v>
      </c>
      <c r="D64" s="6">
        <f>'Plate 1'!N71</f>
        <v>0.49814576932597593</v>
      </c>
      <c r="E64" s="6">
        <f>'Plate 2'!N71</f>
        <v>0.47548358988961015</v>
      </c>
      <c r="F64" s="6">
        <f>'Plate 3'!N71</f>
        <v>0.48068833745801376</v>
      </c>
      <c r="G64" s="6">
        <f t="shared" si="0"/>
        <v>0.48477256555786657</v>
      </c>
      <c r="H64" s="6">
        <f t="shared" si="1"/>
        <v>1.1870311014469281E-2</v>
      </c>
      <c r="I64" s="7">
        <f t="shared" si="2"/>
        <v>19.390902622314663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0.4160603598409201</v>
      </c>
      <c r="E65" s="6">
        <f>'Plate 2'!N72</f>
        <v>0.40430341176242302</v>
      </c>
      <c r="F65" s="6">
        <f>'Plate 3'!N72</f>
        <v>0.41491922608864368</v>
      </c>
      <c r="G65" s="6">
        <f t="shared" si="0"/>
        <v>0.41176099923066228</v>
      </c>
      <c r="H65" s="6">
        <f t="shared" si="1"/>
        <v>6.4836143234291354E-3</v>
      </c>
      <c r="I65" s="7">
        <f t="shared" si="2"/>
        <v>16.47043996922649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0.25631571491166932</v>
      </c>
      <c r="E66" s="6">
        <f>'Plate 2'!N73</f>
        <v>0.21720122925667393</v>
      </c>
      <c r="F66" s="6">
        <f>'Plate 3'!N73</f>
        <v>0.25027574594921381</v>
      </c>
      <c r="G66" s="6">
        <f t="shared" si="0"/>
        <v>0.24126423003918571</v>
      </c>
      <c r="H66" s="6">
        <f t="shared" si="1"/>
        <v>2.105685900748798E-2</v>
      </c>
      <c r="I66" s="7">
        <f t="shared" si="2"/>
        <v>9.6505692015674285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9.7375828898938754E-2</v>
      </c>
      <c r="E67" s="6">
        <f>'Plate 2'!N74</f>
        <v>0.11226130950344945</v>
      </c>
      <c r="F67" s="6">
        <f>'Plate 3'!N74</f>
        <v>8.0335424625673557E-2</v>
      </c>
      <c r="G67" s="6">
        <f t="shared" ref="G67:G73" si="3">AVERAGE(D67:F67)</f>
        <v>9.6657521009353917E-2</v>
      </c>
      <c r="H67" s="6">
        <f t="shared" ref="H67:H73" si="4">STDEV(D67:F67)</f>
        <v>1.5975058872362034E-2</v>
      </c>
      <c r="I67" s="7">
        <f t="shared" ref="I67:I89" si="5">G67*40</f>
        <v>3.8663008403741568</v>
      </c>
      <c r="J67">
        <f>SUM(I46:I67)</f>
        <v>3952.9658764587116</v>
      </c>
      <c r="K67" t="e">
        <f>J67/L46*100</f>
        <v>#DIV/0!</v>
      </c>
    </row>
    <row r="68" spans="1:12" x14ac:dyDescent="0.3">
      <c r="A68">
        <v>67</v>
      </c>
      <c r="B68" t="s">
        <v>51</v>
      </c>
      <c r="C68" t="s">
        <v>59</v>
      </c>
      <c r="D68">
        <f>'Plate 1'!N75</f>
        <v>-7.6452097069414715E-3</v>
      </c>
      <c r="E68">
        <f>'Plate 2'!N75</f>
        <v>-4.8402521126487262E-2</v>
      </c>
      <c r="F68">
        <f>'Plate 3'!N75</f>
        <v>6.6210514801379305E-3</v>
      </c>
      <c r="G68">
        <f t="shared" si="3"/>
        <v>-1.6475559784430268E-2</v>
      </c>
      <c r="H68">
        <f t="shared" si="4"/>
        <v>2.8554854183963075E-2</v>
      </c>
      <c r="I68" s="7">
        <f t="shared" si="5"/>
        <v>-0.65902239137721075</v>
      </c>
      <c r="L68" s="5"/>
    </row>
    <row r="69" spans="1:12" x14ac:dyDescent="0.3">
      <c r="A69">
        <v>68</v>
      </c>
      <c r="B69" t="s">
        <v>52</v>
      </c>
      <c r="C69" t="s">
        <v>60</v>
      </c>
      <c r="D69">
        <f>'Plate 1'!N76</f>
        <v>-1.1266624831282169E-2</v>
      </c>
      <c r="E69">
        <f>'Plate 2'!N76</f>
        <v>-7.7281336252374624E-3</v>
      </c>
      <c r="F69">
        <f>'Plate 3'!N76</f>
        <v>-2.7367012784570113E-2</v>
      </c>
      <c r="G69">
        <f t="shared" si="3"/>
        <v>-1.5453923747029913E-2</v>
      </c>
      <c r="H69">
        <f t="shared" si="4"/>
        <v>1.0467640508542715E-2</v>
      </c>
      <c r="I69" s="7">
        <f t="shared" si="5"/>
        <v>-0.61815694988119652</v>
      </c>
    </row>
    <row r="70" spans="1:12" x14ac:dyDescent="0.3">
      <c r="A70">
        <v>69</v>
      </c>
      <c r="B70" t="s">
        <v>53</v>
      </c>
      <c r="C70" t="s">
        <v>61</v>
      </c>
      <c r="D70">
        <f>'Plate 1'!N77</f>
        <v>1.5692798872143022E-2</v>
      </c>
      <c r="E70">
        <f>'Plate 2'!N77</f>
        <v>2.440463250074988E-3</v>
      </c>
      <c r="F70">
        <f>'Plate 3'!N77</f>
        <v>3.9726308880827588E-3</v>
      </c>
      <c r="G70">
        <f t="shared" si="3"/>
        <v>7.3686310034335898E-3</v>
      </c>
      <c r="H70">
        <f t="shared" si="4"/>
        <v>7.2495318778235934E-3</v>
      </c>
      <c r="I70" s="7">
        <f t="shared" si="5"/>
        <v>0.2947452401373436</v>
      </c>
    </row>
    <row r="71" spans="1:12" ht="14.6" x14ac:dyDescent="0.4">
      <c r="A71">
        <v>70</v>
      </c>
      <c r="B71" t="s">
        <v>54</v>
      </c>
      <c r="C71" t="s">
        <v>62</v>
      </c>
      <c r="D71">
        <f>'Plate 1'!N78</f>
        <v>0.34001064222976546</v>
      </c>
      <c r="E71">
        <f>'Plate 2'!N78</f>
        <v>5.328344762663724E-2</v>
      </c>
      <c r="F71">
        <f>'Plate 3'!N78</f>
        <v>3.5312274560735629E-2</v>
      </c>
      <c r="G71" s="13">
        <f>AVERAGE(E71:F71)</f>
        <v>4.4297861093686434E-2</v>
      </c>
      <c r="H71" s="13">
        <f>STDEV(E71:F71)</f>
        <v>1.2707538340776038E-2</v>
      </c>
      <c r="I71" s="7">
        <f t="shared" si="5"/>
        <v>1.7719144437474574</v>
      </c>
    </row>
    <row r="72" spans="1:12" x14ac:dyDescent="0.3">
      <c r="A72">
        <v>71</v>
      </c>
      <c r="B72" t="s">
        <v>55</v>
      </c>
      <c r="C72" t="s">
        <v>63</v>
      </c>
      <c r="D72">
        <f>'Plate 1'!N79</f>
        <v>0.19958021129699843</v>
      </c>
      <c r="E72">
        <f>'Plate 2'!N79</f>
        <v>0.18832241413078657</v>
      </c>
      <c r="F72">
        <f>'Plate 3'!N79</f>
        <v>0.20039715813217471</v>
      </c>
      <c r="G72">
        <f t="shared" si="3"/>
        <v>0.19609992785331989</v>
      </c>
      <c r="H72">
        <f t="shared" si="4"/>
        <v>6.7478989553061532E-3</v>
      </c>
      <c r="I72" s="7">
        <f t="shared" si="5"/>
        <v>7.8439971141327955</v>
      </c>
    </row>
    <row r="73" spans="1:12" x14ac:dyDescent="0.3">
      <c r="A73">
        <v>72</v>
      </c>
      <c r="B73" t="s">
        <v>56</v>
      </c>
      <c r="C73" t="s">
        <v>64</v>
      </c>
      <c r="D73">
        <f>'Plate 1'!N80</f>
        <v>0.54361464810936466</v>
      </c>
      <c r="E73">
        <f>'Plate 2'!N80</f>
        <v>0.56049305976722219</v>
      </c>
      <c r="F73">
        <f>'Plate 3'!N80</f>
        <v>0.54027780077925514</v>
      </c>
      <c r="G73">
        <f t="shared" si="3"/>
        <v>0.5481285028852807</v>
      </c>
      <c r="H73">
        <f t="shared" si="4"/>
        <v>1.083722001673817E-2</v>
      </c>
      <c r="I73" s="7">
        <f t="shared" si="5"/>
        <v>21.925140115411228</v>
      </c>
    </row>
    <row r="74" spans="1:12" x14ac:dyDescent="0.3">
      <c r="A74">
        <v>73</v>
      </c>
      <c r="B74" t="s">
        <v>64</v>
      </c>
      <c r="C74" t="s">
        <v>72</v>
      </c>
      <c r="D74">
        <f>'Plate 1'!N81</f>
        <v>1.059867493057044</v>
      </c>
      <c r="E74">
        <f>'Plate 2'!N81</f>
        <v>1.0689229035328447</v>
      </c>
      <c r="F74">
        <f>'Plate 3'!N81</f>
        <v>1.0893836701986943</v>
      </c>
      <c r="G74">
        <f t="shared" ref="G74:G89" si="6">AVERAGE(D74:F74)</f>
        <v>1.0727246889295277</v>
      </c>
      <c r="H74">
        <f t="shared" ref="H74:H89" si="7">STDEV(D74:F74)</f>
        <v>1.5120891422668981E-2</v>
      </c>
      <c r="I74" s="7">
        <f t="shared" si="5"/>
        <v>42.908987557181106</v>
      </c>
    </row>
    <row r="75" spans="1:12" x14ac:dyDescent="0.3">
      <c r="A75">
        <v>74</v>
      </c>
      <c r="B75" t="s">
        <v>63</v>
      </c>
      <c r="C75" t="s">
        <v>71</v>
      </c>
      <c r="D75">
        <f>'Plate 1'!N82</f>
        <v>2.6633496342234526</v>
      </c>
      <c r="E75">
        <f>'Plate 2'!N82</f>
        <v>2.7186760605835367</v>
      </c>
      <c r="F75">
        <f>'Plate 3'!N82</f>
        <v>2.6846156734799265</v>
      </c>
      <c r="G75">
        <f t="shared" si="6"/>
        <v>2.6888804560956387</v>
      </c>
      <c r="H75">
        <f t="shared" si="7"/>
        <v>2.7908683980329724E-2</v>
      </c>
      <c r="I75" s="7">
        <f t="shared" si="5"/>
        <v>107.55521824382555</v>
      </c>
    </row>
    <row r="76" spans="1:12" x14ac:dyDescent="0.3">
      <c r="A76">
        <v>75</v>
      </c>
      <c r="B76" t="s">
        <v>62</v>
      </c>
      <c r="C76" t="s">
        <v>70</v>
      </c>
      <c r="D76">
        <f>'Plate 1'!N83</f>
        <v>5.708154994877459</v>
      </c>
      <c r="E76">
        <f>'Plate 2'!N83</f>
        <v>5.6171329139225969</v>
      </c>
      <c r="F76">
        <f>'Plate 3'!N83</f>
        <v>5.7625218048800457</v>
      </c>
      <c r="G76">
        <f t="shared" si="6"/>
        <v>5.6959365712267003</v>
      </c>
      <c r="H76">
        <f t="shared" si="7"/>
        <v>7.3460532334317402E-2</v>
      </c>
      <c r="I76" s="7">
        <f t="shared" si="5"/>
        <v>227.837462849068</v>
      </c>
    </row>
    <row r="77" spans="1:12" x14ac:dyDescent="0.3">
      <c r="A77">
        <v>76</v>
      </c>
      <c r="B77" t="s">
        <v>61</v>
      </c>
      <c r="C77" t="s">
        <v>69</v>
      </c>
      <c r="D77">
        <f>'Plate 1'!N84</f>
        <v>11.879851125670527</v>
      </c>
      <c r="E77">
        <f>'Plate 2'!N84</f>
        <v>12.071344722620916</v>
      </c>
      <c r="F77">
        <f>'Plate 3'!N84</f>
        <v>11.787237248373554</v>
      </c>
      <c r="G77">
        <f t="shared" si="6"/>
        <v>11.912811032221663</v>
      </c>
      <c r="H77">
        <f t="shared" si="7"/>
        <v>0.14489317033835206</v>
      </c>
      <c r="I77" s="7">
        <f t="shared" si="5"/>
        <v>476.51244128886651</v>
      </c>
    </row>
    <row r="78" spans="1:12" x14ac:dyDescent="0.3">
      <c r="A78">
        <v>77</v>
      </c>
      <c r="B78" t="s">
        <v>60</v>
      </c>
      <c r="C78" t="s">
        <v>68</v>
      </c>
      <c r="D78">
        <f>'Plate 1'!N85</f>
        <v>14.689264503242388</v>
      </c>
      <c r="E78">
        <f>'Plate 2'!N85</f>
        <v>15.400543339598212</v>
      </c>
      <c r="F78">
        <f>'Plate 3'!N85</f>
        <v>14.726984105554795</v>
      </c>
      <c r="G78">
        <f t="shared" si="6"/>
        <v>14.93893064946513</v>
      </c>
      <c r="H78">
        <f t="shared" si="7"/>
        <v>0.40021294190540097</v>
      </c>
      <c r="I78" s="7">
        <f t="shared" si="5"/>
        <v>597.55722597860517</v>
      </c>
    </row>
    <row r="79" spans="1:12" x14ac:dyDescent="0.3">
      <c r="A79">
        <v>78</v>
      </c>
      <c r="B79" t="s">
        <v>59</v>
      </c>
      <c r="C79" t="s">
        <v>67</v>
      </c>
      <c r="D79">
        <f>'Plate 1'!N86</f>
        <v>10.460658776387234</v>
      </c>
      <c r="E79">
        <f>'Plate 2'!N86</f>
        <v>10.718514594329347</v>
      </c>
      <c r="F79">
        <f>'Plate 3'!N86</f>
        <v>10.452433269977746</v>
      </c>
      <c r="G79">
        <f t="shared" si="6"/>
        <v>10.543868880231443</v>
      </c>
      <c r="H79">
        <f t="shared" si="7"/>
        <v>0.15130353210846892</v>
      </c>
      <c r="I79" s="7">
        <f t="shared" si="5"/>
        <v>421.75475520925772</v>
      </c>
    </row>
    <row r="80" spans="1:12" x14ac:dyDescent="0.3">
      <c r="A80">
        <v>79</v>
      </c>
      <c r="B80" t="s">
        <v>58</v>
      </c>
      <c r="C80" t="s">
        <v>66</v>
      </c>
      <c r="D80">
        <f>'Plate 1'!N87</f>
        <v>6.1008773461392947</v>
      </c>
      <c r="E80">
        <f>'Plate 2'!N87</f>
        <v>6.2390442988167072</v>
      </c>
      <c r="F80">
        <f>'Plate 3'!N87</f>
        <v>6.0675315763983999</v>
      </c>
      <c r="G80">
        <f t="shared" si="6"/>
        <v>6.1358177404514676</v>
      </c>
      <c r="H80">
        <f t="shared" si="7"/>
        <v>9.0938313453969494E-2</v>
      </c>
      <c r="I80" s="7">
        <f t="shared" si="5"/>
        <v>245.43270961805871</v>
      </c>
    </row>
    <row r="81" spans="1:11" x14ac:dyDescent="0.3">
      <c r="A81">
        <v>80</v>
      </c>
      <c r="B81" t="s">
        <v>57</v>
      </c>
      <c r="C81" t="s">
        <v>65</v>
      </c>
      <c r="D81">
        <f>'Plate 1'!N88</f>
        <v>2.4883145698803193</v>
      </c>
      <c r="E81">
        <f>'Plate 2'!N88</f>
        <v>2.5132704037022253</v>
      </c>
      <c r="F81">
        <f>'Plate 3'!N88</f>
        <v>2.4789216741636415</v>
      </c>
      <c r="G81">
        <f t="shared" si="6"/>
        <v>2.4935022159153952</v>
      </c>
      <c r="H81">
        <f t="shared" si="7"/>
        <v>1.7752255033308455E-2</v>
      </c>
      <c r="I81" s="7">
        <f t="shared" si="5"/>
        <v>99.740088636615809</v>
      </c>
    </row>
    <row r="82" spans="1:11" x14ac:dyDescent="0.3">
      <c r="A82">
        <v>81</v>
      </c>
      <c r="B82" t="s">
        <v>65</v>
      </c>
      <c r="C82" t="s">
        <v>73</v>
      </c>
      <c r="D82">
        <f>'Plate 1'!N89</f>
        <v>1.1858122634924484</v>
      </c>
      <c r="E82">
        <f>'Plate 2'!N89</f>
        <v>1.2613127564137563</v>
      </c>
      <c r="F82">
        <f>'Plate 3'!N89</f>
        <v>1.2893394248988597</v>
      </c>
      <c r="G82">
        <f t="shared" si="6"/>
        <v>1.2454881482683546</v>
      </c>
      <c r="H82">
        <f t="shared" si="7"/>
        <v>5.3547006960556753E-2</v>
      </c>
      <c r="I82" s="7">
        <f t="shared" si="5"/>
        <v>49.819525930734187</v>
      </c>
    </row>
    <row r="83" spans="1:11" x14ac:dyDescent="0.3">
      <c r="A83">
        <v>82</v>
      </c>
      <c r="B83" t="s">
        <v>66</v>
      </c>
      <c r="C83" t="s">
        <v>74</v>
      </c>
      <c r="D83">
        <f>'Plate 1'!N90</f>
        <v>0.79711370681321347</v>
      </c>
      <c r="E83">
        <f>'Plate 2'!N90</f>
        <v>0.83463843152564587</v>
      </c>
      <c r="F83">
        <f>'Plate 3'!N90</f>
        <v>0.78260828495230339</v>
      </c>
      <c r="G83">
        <f t="shared" si="6"/>
        <v>0.80478680776372091</v>
      </c>
      <c r="H83">
        <f t="shared" si="7"/>
        <v>2.685035189263605E-2</v>
      </c>
      <c r="I83" s="7">
        <f t="shared" si="5"/>
        <v>32.191472310548839</v>
      </c>
    </row>
    <row r="84" spans="1:11" x14ac:dyDescent="0.3">
      <c r="A84">
        <v>83</v>
      </c>
      <c r="B84" t="s">
        <v>67</v>
      </c>
      <c r="C84" t="s">
        <v>75</v>
      </c>
      <c r="D84">
        <f>'Plate 1'!N91</f>
        <v>0.50056004607553639</v>
      </c>
      <c r="E84">
        <f>'Plate 2'!N91</f>
        <v>0.51005681926567248</v>
      </c>
      <c r="F84">
        <f>'Plate 3'!N91</f>
        <v>0.4979030713063724</v>
      </c>
      <c r="G84">
        <f t="shared" si="6"/>
        <v>0.50283997888252707</v>
      </c>
      <c r="H84">
        <f t="shared" si="7"/>
        <v>6.3895983886189641E-3</v>
      </c>
      <c r="I84" s="7">
        <f t="shared" si="5"/>
        <v>20.113599155301081</v>
      </c>
    </row>
    <row r="85" spans="1:11" x14ac:dyDescent="0.3">
      <c r="A85">
        <v>84</v>
      </c>
      <c r="B85" t="s">
        <v>68</v>
      </c>
      <c r="C85" t="s">
        <v>76</v>
      </c>
      <c r="D85">
        <f>'Plate 1'!N92</f>
        <v>0.3484606108532271</v>
      </c>
      <c r="E85">
        <f>'Plate 2'!N92</f>
        <v>0.40959108213758549</v>
      </c>
      <c r="F85">
        <f>'Plate 3'!N92</f>
        <v>0.3359080117589977</v>
      </c>
      <c r="G85">
        <f t="shared" si="6"/>
        <v>0.3646532349166034</v>
      </c>
      <c r="H85">
        <f t="shared" si="7"/>
        <v>3.9420166420848043E-2</v>
      </c>
      <c r="I85" s="7">
        <f t="shared" si="5"/>
        <v>14.586129396664136</v>
      </c>
    </row>
    <row r="86" spans="1:11" x14ac:dyDescent="0.3">
      <c r="A86">
        <v>85</v>
      </c>
      <c r="B86" t="s">
        <v>69</v>
      </c>
      <c r="C86" t="s">
        <v>77</v>
      </c>
      <c r="D86">
        <f>'Plate 1'!N93</f>
        <v>0.29615128127941703</v>
      </c>
      <c r="E86">
        <f>'Plate 2'!N93</f>
        <v>0.31603999088471096</v>
      </c>
      <c r="F86">
        <f>'Plate 3'!N93</f>
        <v>0.28117398618985745</v>
      </c>
      <c r="G86">
        <f t="shared" si="6"/>
        <v>0.2977884194513285</v>
      </c>
      <c r="H86">
        <f t="shared" si="7"/>
        <v>1.7490561365800527E-2</v>
      </c>
      <c r="I86" s="7">
        <f t="shared" si="5"/>
        <v>11.91153677805314</v>
      </c>
    </row>
    <row r="87" spans="1:11" x14ac:dyDescent="0.3">
      <c r="A87">
        <v>86</v>
      </c>
      <c r="B87" t="s">
        <v>70</v>
      </c>
      <c r="C87" t="s">
        <v>78</v>
      </c>
      <c r="D87">
        <f>'Plate 1'!N94</f>
        <v>0.1891183453822364</v>
      </c>
      <c r="E87">
        <f>'Plate 2'!N94</f>
        <v>0.19971124263113652</v>
      </c>
      <c r="F87">
        <f>'Plate 3'!N94</f>
        <v>0.18362382771582528</v>
      </c>
      <c r="G87">
        <f t="shared" si="6"/>
        <v>0.19081780524306605</v>
      </c>
      <c r="H87">
        <f t="shared" si="7"/>
        <v>8.1772460234649305E-3</v>
      </c>
      <c r="I87" s="7">
        <f t="shared" si="5"/>
        <v>7.6327122097226416</v>
      </c>
    </row>
    <row r="88" spans="1:11" x14ac:dyDescent="0.3">
      <c r="A88">
        <v>87</v>
      </c>
      <c r="B88" t="s">
        <v>71</v>
      </c>
      <c r="C88" t="s">
        <v>79</v>
      </c>
      <c r="D88">
        <f>'Plate 1'!N95</f>
        <v>0.11467814560412208</v>
      </c>
      <c r="E88">
        <f>'Plate 2'!N95</f>
        <v>0.10778712687831198</v>
      </c>
      <c r="F88">
        <f>'Plate 3'!N95</f>
        <v>0.11653050605042758</v>
      </c>
      <c r="G88">
        <f t="shared" si="6"/>
        <v>0.11299859284428722</v>
      </c>
      <c r="H88">
        <f t="shared" si="7"/>
        <v>4.6073140702200827E-3</v>
      </c>
      <c r="I88" s="7">
        <f t="shared" si="5"/>
        <v>4.5199437137714886</v>
      </c>
    </row>
    <row r="89" spans="1:11" x14ac:dyDescent="0.3">
      <c r="A89">
        <v>88</v>
      </c>
      <c r="B89" t="s">
        <v>72</v>
      </c>
      <c r="C89" t="s">
        <v>80</v>
      </c>
      <c r="D89">
        <f>'Plate 1'!N96</f>
        <v>6.5587851696392627E-2</v>
      </c>
      <c r="E89">
        <f>'Plate 2'!N96</f>
        <v>4.8809265001499763E-2</v>
      </c>
      <c r="F89">
        <f>'Plate 3'!N96</f>
        <v>5.5616832433158618E-2</v>
      </c>
      <c r="G89">
        <f t="shared" si="6"/>
        <v>5.6671316377017E-2</v>
      </c>
      <c r="H89">
        <f t="shared" si="7"/>
        <v>8.43885034589433E-3</v>
      </c>
      <c r="I89" s="7">
        <f t="shared" si="5"/>
        <v>2.26685265508068</v>
      </c>
      <c r="J89">
        <f>SUM(I68:I89)</f>
        <v>2392.8992791035253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2023-06-15T07:47:40Z</dcterms:modified>
</cp:coreProperties>
</file>