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Quant\"/>
    </mc:Choice>
  </mc:AlternateContent>
  <xr:revisionPtr revIDLastSave="0" documentId="13_ncr:1_{860374EF-2F00-49A0-9B3A-917247778F5B}" xr6:coauthVersionLast="47" xr6:coauthVersionMax="47" xr10:uidLastSave="{00000000-0000-0000-0000-000000000000}"/>
  <bookViews>
    <workbookView xWindow="-103" yWindow="-103" windowWidth="33120" windowHeight="180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3" l="1"/>
  <c r="G43" i="3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O82" i="6" s="1"/>
  <c r="O25" i="5"/>
  <c r="O96" i="5"/>
  <c r="O88" i="5"/>
  <c r="O87" i="5"/>
  <c r="O63" i="5"/>
  <c r="O55" i="5"/>
  <c r="O70" i="5"/>
  <c r="E47" i="3"/>
  <c r="E39" i="3"/>
  <c r="O38" i="5"/>
  <c r="I16" i="5"/>
  <c r="O66" i="5" s="1"/>
  <c r="O37" i="5"/>
  <c r="O29" i="5"/>
  <c r="O21" i="5"/>
  <c r="O74" i="5"/>
  <c r="O91" i="5"/>
  <c r="O83" i="5"/>
  <c r="O71" i="5"/>
  <c r="I16" i="1"/>
  <c r="O89" i="1" s="1"/>
  <c r="O34" i="5"/>
  <c r="O53" i="5"/>
  <c r="O20" i="5"/>
  <c r="G9" i="6"/>
  <c r="G10" i="1"/>
  <c r="G10" i="6" s="1"/>
  <c r="O12" i="6" l="1"/>
  <c r="O17" i="6"/>
  <c r="O46" i="6"/>
  <c r="O26" i="6"/>
  <c r="O18" i="6"/>
  <c r="O10" i="6"/>
  <c r="O36" i="6"/>
  <c r="O41" i="6"/>
  <c r="O88" i="6"/>
  <c r="O44" i="6"/>
  <c r="O23" i="6"/>
  <c r="O52" i="6"/>
  <c r="O78" i="6"/>
  <c r="O68" i="6"/>
  <c r="O40" i="6"/>
  <c r="O13" i="6"/>
  <c r="O22" i="6"/>
  <c r="O58" i="6"/>
  <c r="O80" i="6"/>
  <c r="O16" i="6"/>
  <c r="O24" i="6"/>
  <c r="O64" i="6"/>
  <c r="E30" i="3"/>
  <c r="O46" i="5"/>
  <c r="O12" i="5"/>
  <c r="O62" i="5"/>
  <c r="O79" i="5"/>
  <c r="O17" i="5"/>
  <c r="O54" i="5"/>
  <c r="O28" i="5"/>
  <c r="O95" i="5"/>
  <c r="O33" i="5"/>
  <c r="E48" i="3"/>
  <c r="O86" i="5"/>
  <c r="O42" i="5"/>
  <c r="O41" i="5"/>
  <c r="O44" i="5"/>
  <c r="O77" i="5"/>
  <c r="O94" i="5"/>
  <c r="O16" i="5"/>
  <c r="O49" i="5"/>
  <c r="O19" i="5"/>
  <c r="O52" i="5"/>
  <c r="O58" i="5"/>
  <c r="O57" i="5"/>
  <c r="O11" i="5"/>
  <c r="O27" i="5"/>
  <c r="O93" i="5"/>
  <c r="O65" i="5"/>
  <c r="O40" i="5"/>
  <c r="O73" i="5"/>
  <c r="O35" i="5"/>
  <c r="O68" i="5"/>
  <c r="O43" i="5"/>
  <c r="O76" i="5"/>
  <c r="O48" i="5"/>
  <c r="O81" i="5"/>
  <c r="O51" i="5"/>
  <c r="O89" i="5"/>
  <c r="O92" i="5"/>
  <c r="O26" i="5"/>
  <c r="O56" i="5"/>
  <c r="O67" i="5"/>
  <c r="O10" i="5"/>
  <c r="O22" i="5"/>
  <c r="O72" i="5"/>
  <c r="O90" i="5"/>
  <c r="O23" i="5"/>
  <c r="O75" i="5"/>
  <c r="O13" i="5"/>
  <c r="O30" i="5"/>
  <c r="O80" i="5"/>
  <c r="E68" i="3"/>
  <c r="E81" i="3"/>
  <c r="E9" i="3"/>
  <c r="E13" i="3"/>
  <c r="E59" i="3"/>
  <c r="E63" i="3"/>
  <c r="E86" i="3"/>
  <c r="E27" i="3"/>
  <c r="E89" i="3"/>
  <c r="E58" i="3"/>
  <c r="E35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73" i="3"/>
  <c r="E34" i="3"/>
  <c r="E82" i="3"/>
  <c r="E23" i="3"/>
  <c r="E33" i="3"/>
  <c r="E87" i="3"/>
  <c r="E3" i="3"/>
  <c r="E45" i="3"/>
  <c r="E74" i="3"/>
  <c r="D48" i="3"/>
  <c r="D2" i="3"/>
  <c r="D61" i="3"/>
  <c r="D22" i="3"/>
  <c r="F5" i="3"/>
  <c r="F75" i="3"/>
  <c r="F51" i="3"/>
  <c r="E5" i="3"/>
  <c r="E42" i="3"/>
  <c r="F17" i="3"/>
  <c r="E70" i="3"/>
  <c r="E31" i="3"/>
  <c r="E84" i="3"/>
  <c r="E16" i="3"/>
  <c r="E55" i="3"/>
  <c r="D82" i="3"/>
  <c r="F10" i="3"/>
  <c r="E49" i="3"/>
  <c r="D25" i="3"/>
  <c r="G11" i="1"/>
  <c r="G11" i="5" s="1"/>
  <c r="G10" i="5"/>
  <c r="D63" i="3"/>
  <c r="F3" i="3"/>
  <c r="F19" i="3"/>
  <c r="F57" i="3"/>
  <c r="E72" i="3"/>
  <c r="E6" i="3"/>
  <c r="E10" i="3"/>
  <c r="E56" i="3"/>
  <c r="E76" i="3"/>
  <c r="F81" i="3"/>
  <c r="E14" i="3"/>
  <c r="D30" i="3"/>
  <c r="D11" i="3"/>
  <c r="D27" i="3"/>
  <c r="D35" i="3"/>
  <c r="E64" i="3"/>
  <c r="F73" i="3"/>
  <c r="D4" i="3"/>
  <c r="D12" i="3"/>
  <c r="F11" i="3"/>
  <c r="E18" i="3"/>
  <c r="E28" i="3"/>
  <c r="F33" i="3"/>
  <c r="E80" i="3"/>
  <c r="E12" i="3"/>
  <c r="E44" i="3"/>
  <c r="E67" i="3"/>
  <c r="D26" i="3"/>
  <c r="E22" i="3"/>
  <c r="F15" i="3" l="1"/>
  <c r="G15" i="3" s="1"/>
  <c r="I15" i="3" s="1"/>
  <c r="F29" i="3"/>
  <c r="F9" i="3"/>
  <c r="O55" i="6"/>
  <c r="F48" i="3"/>
  <c r="O85" i="6"/>
  <c r="F78" i="3"/>
  <c r="O69" i="6"/>
  <c r="F62" i="3"/>
  <c r="O53" i="6"/>
  <c r="F46" i="3"/>
  <c r="O89" i="6"/>
  <c r="F82" i="3"/>
  <c r="H82" i="3" s="1"/>
  <c r="O20" i="6"/>
  <c r="F13" i="3"/>
  <c r="O57" i="6"/>
  <c r="F50" i="3"/>
  <c r="O59" i="6"/>
  <c r="F52" i="3"/>
  <c r="O87" i="6"/>
  <c r="F80" i="3"/>
  <c r="O27" i="6"/>
  <c r="F20" i="3"/>
  <c r="O11" i="6"/>
  <c r="F4" i="3"/>
  <c r="H4" i="3" s="1"/>
  <c r="O34" i="6"/>
  <c r="F27" i="3"/>
  <c r="O73" i="6"/>
  <c r="F66" i="3"/>
  <c r="O35" i="6"/>
  <c r="F28" i="3"/>
  <c r="O96" i="6"/>
  <c r="F89" i="3"/>
  <c r="O74" i="6"/>
  <c r="F67" i="3"/>
  <c r="O39" i="6"/>
  <c r="F32" i="3"/>
  <c r="O84" i="6"/>
  <c r="F77" i="3"/>
  <c r="O37" i="6"/>
  <c r="F30" i="3"/>
  <c r="H30" i="3" s="1"/>
  <c r="O49" i="6"/>
  <c r="F42" i="3"/>
  <c r="O33" i="6"/>
  <c r="F26" i="3"/>
  <c r="G26" i="3" s="1"/>
  <c r="I26" i="3" s="1"/>
  <c r="O51" i="6"/>
  <c r="F44" i="3"/>
  <c r="O43" i="6"/>
  <c r="F36" i="3"/>
  <c r="O63" i="6"/>
  <c r="F56" i="3"/>
  <c r="O47" i="6"/>
  <c r="F40" i="3"/>
  <c r="O31" i="6"/>
  <c r="F24" i="3"/>
  <c r="O25" i="6"/>
  <c r="F18" i="3"/>
  <c r="O94" i="6"/>
  <c r="F87" i="3"/>
  <c r="O14" i="6"/>
  <c r="F7" i="3"/>
  <c r="F45" i="3"/>
  <c r="G45" i="3" s="1"/>
  <c r="I45" i="3" s="1"/>
  <c r="F16" i="3"/>
  <c r="O72" i="6"/>
  <c r="F65" i="3"/>
  <c r="O65" i="6"/>
  <c r="F58" i="3"/>
  <c r="O70" i="6"/>
  <c r="F63" i="3"/>
  <c r="O54" i="6"/>
  <c r="F47" i="3"/>
  <c r="O38" i="6"/>
  <c r="F31" i="3"/>
  <c r="O93" i="6"/>
  <c r="F86" i="3"/>
  <c r="O21" i="6"/>
  <c r="F14" i="3"/>
  <c r="F71" i="3"/>
  <c r="F34" i="3"/>
  <c r="O48" i="6"/>
  <c r="F41" i="3"/>
  <c r="O81" i="6"/>
  <c r="F74" i="3"/>
  <c r="O60" i="6"/>
  <c r="F53" i="3"/>
  <c r="O77" i="6"/>
  <c r="F70" i="3"/>
  <c r="O61" i="6"/>
  <c r="F54" i="3"/>
  <c r="O45" i="6"/>
  <c r="F38" i="3"/>
  <c r="O62" i="6"/>
  <c r="F55" i="3"/>
  <c r="O95" i="6"/>
  <c r="F88" i="3"/>
  <c r="O28" i="6"/>
  <c r="F21" i="3"/>
  <c r="O71" i="6"/>
  <c r="F64" i="3"/>
  <c r="F6" i="3"/>
  <c r="F61" i="3"/>
  <c r="O67" i="6"/>
  <c r="F60" i="3"/>
  <c r="O91" i="6"/>
  <c r="F84" i="3"/>
  <c r="O19" i="6"/>
  <c r="F12" i="3"/>
  <c r="H12" i="3" s="1"/>
  <c r="O66" i="6"/>
  <c r="F59" i="3"/>
  <c r="O90" i="6"/>
  <c r="F83" i="3"/>
  <c r="O92" i="6"/>
  <c r="F85" i="3"/>
  <c r="F37" i="3"/>
  <c r="O79" i="6"/>
  <c r="F72" i="3"/>
  <c r="O83" i="6"/>
  <c r="F76" i="3"/>
  <c r="O15" i="6"/>
  <c r="F8" i="3"/>
  <c r="O29" i="6"/>
  <c r="F22" i="3"/>
  <c r="H22" i="3" s="1"/>
  <c r="O75" i="6"/>
  <c r="F68" i="3"/>
  <c r="O32" i="6"/>
  <c r="F25" i="3"/>
  <c r="O42" i="6"/>
  <c r="F35" i="3"/>
  <c r="G35" i="3" s="1"/>
  <c r="I35" i="3" s="1"/>
  <c r="O86" i="6"/>
  <c r="F79" i="3"/>
  <c r="O30" i="6"/>
  <c r="F23" i="3"/>
  <c r="F39" i="3"/>
  <c r="O9" i="6"/>
  <c r="F2" i="3"/>
  <c r="O76" i="6"/>
  <c r="F69" i="3"/>
  <c r="O56" i="6"/>
  <c r="F49" i="3"/>
  <c r="O50" i="6"/>
  <c r="F43" i="3"/>
  <c r="E17" i="3"/>
  <c r="O24" i="5"/>
  <c r="O85" i="5"/>
  <c r="E78" i="3"/>
  <c r="E71" i="3"/>
  <c r="O78" i="5"/>
  <c r="O61" i="5"/>
  <c r="E54" i="3"/>
  <c r="E8" i="3"/>
  <c r="O15" i="5"/>
  <c r="E29" i="3"/>
  <c r="O36" i="5"/>
  <c r="E88" i="3"/>
  <c r="E60" i="3"/>
  <c r="E37" i="3"/>
  <c r="E4" i="3"/>
  <c r="E57" i="3"/>
  <c r="O64" i="5"/>
  <c r="E50" i="3"/>
  <c r="O84" i="5"/>
  <c r="E77" i="3"/>
  <c r="E20" i="3"/>
  <c r="E40" i="3"/>
  <c r="O47" i="5"/>
  <c r="E24" i="3"/>
  <c r="O31" i="5"/>
  <c r="E75" i="3"/>
  <c r="O82" i="5"/>
  <c r="O50" i="5"/>
  <c r="E43" i="3"/>
  <c r="E15" i="3"/>
  <c r="E36" i="3"/>
  <c r="E66" i="3"/>
  <c r="E7" i="3"/>
  <c r="O14" i="5"/>
  <c r="E41" i="3"/>
  <c r="E26" i="3"/>
  <c r="E85" i="3"/>
  <c r="E83" i="3"/>
  <c r="O59" i="5"/>
  <c r="E52" i="3"/>
  <c r="E2" i="3"/>
  <c r="G2" i="3" s="1"/>
  <c r="I2" i="3" s="1"/>
  <c r="O9" i="5"/>
  <c r="E62" i="3"/>
  <c r="O69" i="5"/>
  <c r="O45" i="5"/>
  <c r="E38" i="3"/>
  <c r="E65" i="3"/>
  <c r="E32" i="3"/>
  <c r="O39" i="5"/>
  <c r="E25" i="3"/>
  <c r="O32" i="5"/>
  <c r="E61" i="3"/>
  <c r="E51" i="3"/>
  <c r="G48" i="3"/>
  <c r="I48" i="3" s="1"/>
  <c r="E21" i="3"/>
  <c r="O18" i="5"/>
  <c r="E11" i="3"/>
  <c r="G11" i="3" s="1"/>
  <c r="I11" i="3" s="1"/>
  <c r="O60" i="5"/>
  <c r="E53" i="3"/>
  <c r="D7" i="3"/>
  <c r="D15" i="3"/>
  <c r="D79" i="3"/>
  <c r="D19" i="3"/>
  <c r="G19" i="3" s="1"/>
  <c r="I19" i="3" s="1"/>
  <c r="D31" i="3"/>
  <c r="D6" i="3"/>
  <c r="D51" i="3"/>
  <c r="D86" i="3"/>
  <c r="G86" i="3" s="1"/>
  <c r="I86" i="3" s="1"/>
  <c r="D14" i="3"/>
  <c r="D43" i="3"/>
  <c r="D53" i="3"/>
  <c r="D34" i="3"/>
  <c r="D78" i="3"/>
  <c r="O67" i="1"/>
  <c r="D37" i="3"/>
  <c r="D67" i="3"/>
  <c r="D36" i="3"/>
  <c r="D16" i="3"/>
  <c r="D47" i="3"/>
  <c r="D8" i="3"/>
  <c r="G82" i="3"/>
  <c r="I82" i="3" s="1"/>
  <c r="H63" i="3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48" i="3"/>
  <c r="D71" i="3"/>
  <c r="O52" i="1"/>
  <c r="O73" i="1"/>
  <c r="D66" i="3"/>
  <c r="O76" i="1"/>
  <c r="D69" i="3"/>
  <c r="O72" i="1"/>
  <c r="D65" i="3"/>
  <c r="O12" i="1"/>
  <c r="D5" i="3"/>
  <c r="G5" i="3" s="1"/>
  <c r="I5" i="3" s="1"/>
  <c r="D38" i="3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D50" i="3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O77" i="1"/>
  <c r="O51" i="1"/>
  <c r="D44" i="3"/>
  <c r="D88" i="3"/>
  <c r="O95" i="1"/>
  <c r="D28" i="3"/>
  <c r="H28" i="3" s="1"/>
  <c r="O35" i="1"/>
  <c r="D83" i="3"/>
  <c r="D55" i="3"/>
  <c r="O84" i="1"/>
  <c r="D77" i="3"/>
  <c r="D41" i="3"/>
  <c r="O48" i="1"/>
  <c r="D85" i="3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O61" i="1"/>
  <c r="D54" i="3"/>
  <c r="H3" i="3"/>
  <c r="G12" i="1"/>
  <c r="G13" i="1" s="1"/>
  <c r="H7" i="3"/>
  <c r="H61" i="3"/>
  <c r="G61" i="3"/>
  <c r="I61" i="3" s="1"/>
  <c r="G63" i="3"/>
  <c r="I63" i="3" s="1"/>
  <c r="G11" i="6"/>
  <c r="G3" i="3"/>
  <c r="I3" i="3" s="1"/>
  <c r="G30" i="3"/>
  <c r="I30" i="3" s="1"/>
  <c r="H14" i="3"/>
  <c r="H26" i="3"/>
  <c r="H6" i="3"/>
  <c r="G6" i="3"/>
  <c r="I6" i="3" s="1"/>
  <c r="H27" i="3"/>
  <c r="G27" i="3"/>
  <c r="I27" i="3" s="1"/>
  <c r="G12" i="5"/>
  <c r="G22" i="3" l="1"/>
  <c r="I22" i="3" s="1"/>
  <c r="G4" i="3"/>
  <c r="I4" i="3" s="1"/>
  <c r="H31" i="3"/>
  <c r="H78" i="3"/>
  <c r="H25" i="3"/>
  <c r="G29" i="3"/>
  <c r="I29" i="3" s="1"/>
  <c r="G7" i="3"/>
  <c r="I7" i="3" s="1"/>
  <c r="G44" i="3"/>
  <c r="I44" i="3" s="1"/>
  <c r="H67" i="3"/>
  <c r="H79" i="3"/>
  <c r="H16" i="3"/>
  <c r="H49" i="3"/>
  <c r="H45" i="3"/>
  <c r="H44" i="3"/>
  <c r="G12" i="3"/>
  <c r="I12" i="3" s="1"/>
  <c r="H35" i="3"/>
  <c r="G14" i="3"/>
  <c r="I14" i="3" s="1"/>
  <c r="G83" i="3"/>
  <c r="I83" i="3" s="1"/>
  <c r="H86" i="3"/>
  <c r="G55" i="3"/>
  <c r="I55" i="3" s="1"/>
  <c r="G71" i="3"/>
  <c r="I71" i="3" s="1"/>
  <c r="G37" i="3"/>
  <c r="I37" i="3" s="1"/>
  <c r="H47" i="3"/>
  <c r="G25" i="3"/>
  <c r="I25" i="3" s="1"/>
  <c r="H64" i="3"/>
  <c r="H36" i="3"/>
  <c r="H60" i="3"/>
  <c r="G79" i="3"/>
  <c r="I79" i="3" s="1"/>
  <c r="G50" i="3"/>
  <c r="I50" i="3" s="1"/>
  <c r="H70" i="3"/>
  <c r="H65" i="3"/>
  <c r="G67" i="3"/>
  <c r="I67" i="3" s="1"/>
  <c r="G85" i="3"/>
  <c r="I85" i="3" s="1"/>
  <c r="H2" i="3"/>
  <c r="H34" i="3"/>
  <c r="H56" i="3"/>
  <c r="H37" i="3"/>
  <c r="H75" i="3"/>
  <c r="H51" i="3"/>
  <c r="H11" i="3"/>
  <c r="G88" i="3"/>
  <c r="I88" i="3" s="1"/>
  <c r="G8" i="3"/>
  <c r="I8" i="3" s="1"/>
  <c r="H38" i="3"/>
  <c r="G60" i="3"/>
  <c r="I60" i="3" s="1"/>
  <c r="H15" i="3"/>
  <c r="G51" i="3"/>
  <c r="I51" i="3" s="1"/>
  <c r="I43" i="3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<sst xmlns="http://schemas.openxmlformats.org/spreadsheetml/2006/main" count="1065" uniqueCount="121">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</sst>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7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65046</c:v>
                </c:pt>
                <c:pt idx="1">
                  <c:v>31581</c:v>
                </c:pt>
                <c:pt idx="2">
                  <c:v>17367</c:v>
                </c:pt>
                <c:pt idx="3">
                  <c:v>6641</c:v>
                </c:pt>
                <c:pt idx="4">
                  <c:v>4343</c:v>
                </c:pt>
                <c:pt idx="5">
                  <c:v>3658</c:v>
                </c:pt>
                <c:pt idx="6">
                  <c:v>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6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65046</c:v>
                </c:pt>
                <c:pt idx="1">
                  <c:v>31581</c:v>
                </c:pt>
                <c:pt idx="2">
                  <c:v>17367</c:v>
                </c:pt>
                <c:pt idx="3">
                  <c:v>6641</c:v>
                </c:pt>
                <c:pt idx="4">
                  <c:v>4343</c:v>
                </c:pt>
                <c:pt idx="5">
                  <c:v>3658</c:v>
                </c:pt>
                <c:pt idx="6">
                  <c:v>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65046</c:v>
                </c:pt>
                <c:pt idx="1">
                  <c:v>31581</c:v>
                </c:pt>
                <c:pt idx="2">
                  <c:v>17367</c:v>
                </c:pt>
                <c:pt idx="3">
                  <c:v>6641</c:v>
                </c:pt>
                <c:pt idx="4">
                  <c:v>4343</c:v>
                </c:pt>
                <c:pt idx="5">
                  <c:v>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6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65046</c:v>
                </c:pt>
                <c:pt idx="1">
                  <c:v>31581</c:v>
                </c:pt>
                <c:pt idx="2">
                  <c:v>17367</c:v>
                </c:pt>
                <c:pt idx="3">
                  <c:v>6641</c:v>
                </c:pt>
                <c:pt idx="4">
                  <c:v>4343</c:v>
                </c:pt>
                <c:pt idx="5">
                  <c:v>3658</c:v>
                </c:pt>
                <c:pt idx="6">
                  <c:v>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65044</c:v>
                </c:pt>
                <c:pt idx="1">
                  <c:v>31782</c:v>
                </c:pt>
                <c:pt idx="2">
                  <c:v>17363</c:v>
                </c:pt>
                <c:pt idx="3">
                  <c:v>6689</c:v>
                </c:pt>
                <c:pt idx="4">
                  <c:v>4231</c:v>
                </c:pt>
                <c:pt idx="5">
                  <c:v>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2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65044</c:v>
                </c:pt>
                <c:pt idx="1">
                  <c:v>31782</c:v>
                </c:pt>
                <c:pt idx="2">
                  <c:v>17363</c:v>
                </c:pt>
                <c:pt idx="3">
                  <c:v>6689</c:v>
                </c:pt>
                <c:pt idx="4">
                  <c:v>4231</c:v>
                </c:pt>
                <c:pt idx="5">
                  <c:v>3602</c:v>
                </c:pt>
                <c:pt idx="6">
                  <c:v>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-2.8029430902447569E-2</c:v>
                </c:pt>
                <c:pt idx="1">
                  <c:v>1.2513138795735521E-2</c:v>
                </c:pt>
                <c:pt idx="2">
                  <c:v>0.12413033685369637</c:v>
                </c:pt>
                <c:pt idx="3">
                  <c:v>0.70824365583863058</c:v>
                </c:pt>
                <c:pt idx="4">
                  <c:v>1.6512337954852594</c:v>
                </c:pt>
                <c:pt idx="5">
                  <c:v>18.351769357825717</c:v>
                </c:pt>
                <c:pt idx="6">
                  <c:v>27.806196506331649</c:v>
                </c:pt>
                <c:pt idx="7">
                  <c:v>13.688372791431002</c:v>
                </c:pt>
                <c:pt idx="8">
                  <c:v>3.3780469492967615</c:v>
                </c:pt>
                <c:pt idx="9">
                  <c:v>1.5451223784974222</c:v>
                </c:pt>
                <c:pt idx="10">
                  <c:v>1.1907502878021923</c:v>
                </c:pt>
                <c:pt idx="11">
                  <c:v>0.34886630962510634</c:v>
                </c:pt>
                <c:pt idx="12">
                  <c:v>0.12062665799089042</c:v>
                </c:pt>
                <c:pt idx="13">
                  <c:v>4.2044146353671354E-2</c:v>
                </c:pt>
                <c:pt idx="14">
                  <c:v>5.255518294208919E-2</c:v>
                </c:pt>
                <c:pt idx="15">
                  <c:v>1.0511036588417838E-2</c:v>
                </c:pt>
                <c:pt idx="16">
                  <c:v>2.5026277591471044E-3</c:v>
                </c:pt>
                <c:pt idx="17">
                  <c:v>7.0073577256118923E-3</c:v>
                </c:pt>
                <c:pt idx="18">
                  <c:v>0.28129536012813455</c:v>
                </c:pt>
                <c:pt idx="19">
                  <c:v>8.0084088292707335E-3</c:v>
                </c:pt>
                <c:pt idx="20">
                  <c:v>5.0052555182942085E-4</c:v>
                </c:pt>
                <c:pt idx="21">
                  <c:v>3.3034686420741775E-2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-2.7028379798788728E-2</c:v>
                </c:pt>
                <c:pt idx="1">
                  <c:v>-1.4515241003053205E-2</c:v>
                </c:pt>
                <c:pt idx="2">
                  <c:v>3.8540467490865406E-2</c:v>
                </c:pt>
                <c:pt idx="3">
                  <c:v>0.13163822013113768</c:v>
                </c:pt>
                <c:pt idx="4">
                  <c:v>0.49401871965563837</c:v>
                </c:pt>
                <c:pt idx="5">
                  <c:v>1.0090595124881125</c:v>
                </c:pt>
                <c:pt idx="6">
                  <c:v>1.8459382351469042</c:v>
                </c:pt>
                <c:pt idx="7">
                  <c:v>3.660843886080384</c:v>
                </c:pt>
                <c:pt idx="8">
                  <c:v>4.5562840983032178</c:v>
                </c:pt>
                <c:pt idx="9">
                  <c:v>8.1986085389659138</c:v>
                </c:pt>
                <c:pt idx="10">
                  <c:v>9.204664898143049</c:v>
                </c:pt>
                <c:pt idx="11">
                  <c:v>7.2696331147705084</c:v>
                </c:pt>
                <c:pt idx="12">
                  <c:v>4.3570749286751083</c:v>
                </c:pt>
                <c:pt idx="13">
                  <c:v>1.84944191400971</c:v>
                </c:pt>
                <c:pt idx="14">
                  <c:v>0.89744231443015166</c:v>
                </c:pt>
                <c:pt idx="15">
                  <c:v>0.66219530507032376</c:v>
                </c:pt>
                <c:pt idx="16">
                  <c:v>0.29380849892387007</c:v>
                </c:pt>
                <c:pt idx="17">
                  <c:v>0.20921968066469793</c:v>
                </c:pt>
                <c:pt idx="18">
                  <c:v>0.20421442514640373</c:v>
                </c:pt>
                <c:pt idx="19">
                  <c:v>0.15916712548175585</c:v>
                </c:pt>
                <c:pt idx="20">
                  <c:v>0.14064768006406728</c:v>
                </c:pt>
                <c:pt idx="21">
                  <c:v>2.5526803143300466E-2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-1.1011562140247259E-2</c:v>
                </c:pt>
                <c:pt idx="1">
                  <c:v>-1.7518394314029729E-2</c:v>
                </c:pt>
                <c:pt idx="2">
                  <c:v>6.5068321737824716E-3</c:v>
                </c:pt>
                <c:pt idx="3">
                  <c:v>5.5057810701236295E-3</c:v>
                </c:pt>
                <c:pt idx="4">
                  <c:v>0.10410931478051955</c:v>
                </c:pt>
                <c:pt idx="5">
                  <c:v>0.68121527603984178</c:v>
                </c:pt>
                <c:pt idx="6">
                  <c:v>1.7538415336102908</c:v>
                </c:pt>
                <c:pt idx="7">
                  <c:v>4.3265428700135136</c:v>
                </c:pt>
                <c:pt idx="8">
                  <c:v>8.3222383502677815</c:v>
                </c:pt>
                <c:pt idx="9">
                  <c:v>13.325491766354672</c:v>
                </c:pt>
                <c:pt idx="10">
                  <c:v>14.159867861254316</c:v>
                </c:pt>
                <c:pt idx="11">
                  <c:v>8.8648080484508736</c:v>
                </c:pt>
                <c:pt idx="12">
                  <c:v>4.2229340807848237</c:v>
                </c:pt>
                <c:pt idx="13">
                  <c:v>1.950548075479253</c:v>
                </c:pt>
                <c:pt idx="14">
                  <c:v>1.0235747534911657</c:v>
                </c:pt>
                <c:pt idx="15">
                  <c:v>0.58811752339956958</c:v>
                </c:pt>
                <c:pt idx="16">
                  <c:v>0.30582111216777613</c:v>
                </c:pt>
                <c:pt idx="17">
                  <c:v>0.19520496521347414</c:v>
                </c:pt>
                <c:pt idx="18">
                  <c:v>0.26477801691776365</c:v>
                </c:pt>
                <c:pt idx="19">
                  <c:v>0.16116922768907352</c:v>
                </c:pt>
                <c:pt idx="20">
                  <c:v>7.6580409429901394E-2</c:v>
                </c:pt>
                <c:pt idx="21">
                  <c:v>4.7549927423794984E-2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-2.8029430902447569E-2</c:v>
                </c:pt>
                <c:pt idx="1">
                  <c:v>5.2054657390259773E-2</c:v>
                </c:pt>
                <c:pt idx="2">
                  <c:v>0.15416186996346162</c:v>
                </c:pt>
                <c:pt idx="3">
                  <c:v>0.33084738975924721</c:v>
                </c:pt>
                <c:pt idx="4">
                  <c:v>0.80434456178987934</c:v>
                </c:pt>
                <c:pt idx="5">
                  <c:v>1.4149857350217727</c:v>
                </c:pt>
                <c:pt idx="6">
                  <c:v>3.0226738074978727</c:v>
                </c:pt>
                <c:pt idx="7">
                  <c:v>4.1013063716902742</c:v>
                </c:pt>
                <c:pt idx="8">
                  <c:v>5.3381050102607732</c:v>
                </c:pt>
                <c:pt idx="9">
                  <c:v>9.920916962810951</c:v>
                </c:pt>
                <c:pt idx="10">
                  <c:v>10.271284849091545</c:v>
                </c:pt>
                <c:pt idx="11">
                  <c:v>6.066369688172581</c:v>
                </c:pt>
                <c:pt idx="12">
                  <c:v>3.2158766705040289</c:v>
                </c:pt>
                <c:pt idx="13">
                  <c:v>1.3984683918114018</c:v>
                </c:pt>
                <c:pt idx="14">
                  <c:v>0.78182091195755543</c:v>
                </c:pt>
                <c:pt idx="15">
                  <c:v>0.50302817958856794</c:v>
                </c:pt>
                <c:pt idx="16">
                  <c:v>0.30131638220131135</c:v>
                </c:pt>
                <c:pt idx="17">
                  <c:v>0.28079483457630511</c:v>
                </c:pt>
                <c:pt idx="18">
                  <c:v>0.27378747685069321</c:v>
                </c:pt>
                <c:pt idx="19">
                  <c:v>0.16166975324090294</c:v>
                </c:pt>
                <c:pt idx="20">
                  <c:v>6.9573051704289499E-2</c:v>
                </c:pt>
                <c:pt idx="21">
                  <c:v>3.3034686420741775E-2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J15" sqref="J15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65046</v>
      </c>
      <c r="D2">
        <v>3409</v>
      </c>
      <c r="E2">
        <v>3486</v>
      </c>
      <c r="F2">
        <v>3470</v>
      </c>
      <c r="G2">
        <v>19845</v>
      </c>
      <c r="H2">
        <v>21855</v>
      </c>
      <c r="I2">
        <v>3476</v>
      </c>
      <c r="J2">
        <v>3673</v>
      </c>
      <c r="K2">
        <v>3787</v>
      </c>
      <c r="L2">
        <v>3618</v>
      </c>
      <c r="M2">
        <v>6259</v>
      </c>
      <c r="N2">
        <v>5027</v>
      </c>
      <c r="O2">
        <v>31581</v>
      </c>
      <c r="P2">
        <v>3490</v>
      </c>
      <c r="Q2">
        <v>3570</v>
      </c>
      <c r="R2">
        <v>3479</v>
      </c>
      <c r="S2">
        <v>12568</v>
      </c>
      <c r="T2">
        <v>17989</v>
      </c>
      <c r="U2">
        <v>3478</v>
      </c>
      <c r="V2">
        <v>4826</v>
      </c>
      <c r="W2">
        <v>3994</v>
      </c>
      <c r="X2">
        <v>3560</v>
      </c>
      <c r="Y2">
        <v>9890</v>
      </c>
      <c r="Z2">
        <v>4470</v>
      </c>
      <c r="AA2">
        <v>17367</v>
      </c>
      <c r="AB2">
        <v>3713</v>
      </c>
      <c r="AC2">
        <v>3549</v>
      </c>
      <c r="AD2">
        <v>4027</v>
      </c>
      <c r="AE2">
        <v>10779</v>
      </c>
      <c r="AF2">
        <v>12170</v>
      </c>
      <c r="AG2">
        <v>3430</v>
      </c>
      <c r="AH2">
        <v>6969</v>
      </c>
      <c r="AI2">
        <v>3855</v>
      </c>
      <c r="AJ2">
        <v>3409</v>
      </c>
      <c r="AK2">
        <v>15585</v>
      </c>
      <c r="AL2">
        <v>4067</v>
      </c>
      <c r="AM2">
        <v>6641</v>
      </c>
      <c r="AN2">
        <v>4880</v>
      </c>
      <c r="AO2">
        <v>3706</v>
      </c>
      <c r="AP2">
        <v>3481</v>
      </c>
      <c r="AQ2">
        <v>7153</v>
      </c>
      <c r="AR2">
        <v>7160</v>
      </c>
      <c r="AS2">
        <v>3443</v>
      </c>
      <c r="AT2">
        <v>12109</v>
      </c>
      <c r="AU2">
        <v>4076</v>
      </c>
      <c r="AV2">
        <v>3569</v>
      </c>
      <c r="AW2">
        <v>23986</v>
      </c>
      <c r="AX2">
        <v>4026</v>
      </c>
      <c r="AY2">
        <v>4343</v>
      </c>
      <c r="AZ2">
        <v>6764</v>
      </c>
      <c r="BA2">
        <v>4162</v>
      </c>
      <c r="BB2">
        <v>3466</v>
      </c>
      <c r="BC2">
        <v>5481</v>
      </c>
      <c r="BD2">
        <v>5258</v>
      </c>
      <c r="BE2">
        <v>3516</v>
      </c>
      <c r="BF2">
        <v>20092</v>
      </c>
      <c r="BG2">
        <v>4640</v>
      </c>
      <c r="BH2">
        <v>3773</v>
      </c>
      <c r="BI2">
        <v>23286</v>
      </c>
      <c r="BJ2">
        <v>4012</v>
      </c>
      <c r="BK2">
        <v>3658</v>
      </c>
      <c r="BL2">
        <v>40130</v>
      </c>
      <c r="BM2">
        <v>5844</v>
      </c>
      <c r="BN2">
        <v>3531</v>
      </c>
      <c r="BO2">
        <v>4452</v>
      </c>
      <c r="BP2">
        <v>4788</v>
      </c>
      <c r="BQ2">
        <v>3746</v>
      </c>
      <c r="BR2">
        <v>30088</v>
      </c>
      <c r="BS2">
        <v>5510</v>
      </c>
      <c r="BT2">
        <v>4126</v>
      </c>
      <c r="BU2">
        <v>14130</v>
      </c>
      <c r="BV2">
        <v>3788</v>
      </c>
      <c r="BW2">
        <v>3465</v>
      </c>
      <c r="BX2">
        <v>59019</v>
      </c>
      <c r="BY2">
        <v>6552</v>
      </c>
      <c r="BZ2">
        <v>3411</v>
      </c>
      <c r="CA2">
        <v>3728</v>
      </c>
      <c r="CB2">
        <v>4052</v>
      </c>
      <c r="CC2">
        <v>3783</v>
      </c>
      <c r="CD2">
        <v>31755</v>
      </c>
      <c r="CE2">
        <v>7362</v>
      </c>
      <c r="CF2">
        <v>5072</v>
      </c>
      <c r="CG2">
        <v>11659</v>
      </c>
      <c r="CH2">
        <v>3604</v>
      </c>
      <c r="CI2">
        <v>3402</v>
      </c>
      <c r="CJ2">
        <v>30813</v>
      </c>
      <c r="CK2">
        <v>10214</v>
      </c>
      <c r="CL2">
        <v>3436</v>
      </c>
      <c r="CM2">
        <v>3542</v>
      </c>
      <c r="CN2">
        <v>3883</v>
      </c>
      <c r="CO2">
        <v>3873</v>
      </c>
      <c r="CP2">
        <v>21176</v>
      </c>
      <c r="CQ2">
        <v>11902</v>
      </c>
      <c r="CR2">
        <v>6292</v>
      </c>
      <c r="CS2">
        <v>9504</v>
      </c>
      <c r="CT2">
        <v>3531</v>
      </c>
    </row>
    <row r="7" spans="1:98" x14ac:dyDescent="0.3">
      <c r="N7" s="9" t="s">
        <v>115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3">
      <c r="A9" t="s">
        <v>82</v>
      </c>
      <c r="B9">
        <v>65046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65046</v>
      </c>
      <c r="K9" t="s">
        <v>82</v>
      </c>
      <c r="L9" s="8" t="str">
        <f>A10</f>
        <v>A2</v>
      </c>
      <c r="M9" s="8">
        <f>B10</f>
        <v>3409</v>
      </c>
      <c r="N9" s="8">
        <f>(M9-I$15)/1997.9</f>
        <v>-2.8029430902447569E-2</v>
      </c>
      <c r="O9" s="8">
        <f>N9*40</f>
        <v>-1.1211772360979029</v>
      </c>
    </row>
    <row r="10" spans="1:98" x14ac:dyDescent="0.3">
      <c r="A10" t="s">
        <v>83</v>
      </c>
      <c r="B10">
        <v>3409</v>
      </c>
      <c r="E10">
        <f>E9/2</f>
        <v>15</v>
      </c>
      <c r="G10">
        <f>G9/2</f>
        <v>15</v>
      </c>
      <c r="H10" t="str">
        <f>A21</f>
        <v>B1</v>
      </c>
      <c r="I10">
        <f>B21</f>
        <v>31581</v>
      </c>
      <c r="K10" t="s">
        <v>85</v>
      </c>
      <c r="L10" s="8" t="str">
        <f>A22</f>
        <v>B2</v>
      </c>
      <c r="M10" s="8">
        <f>B22</f>
        <v>3490</v>
      </c>
      <c r="N10" s="8">
        <f t="shared" ref="N10:N73" si="1">(M10-I$15)/1997.9</f>
        <v>1.2513138795735521E-2</v>
      </c>
      <c r="O10" s="8">
        <f t="shared" ref="O10:O73" si="2">N10*40</f>
        <v>0.50052555182942082</v>
      </c>
    </row>
    <row r="11" spans="1:98" x14ac:dyDescent="0.3">
      <c r="A11" t="s">
        <v>84</v>
      </c>
      <c r="B11">
        <v>3486</v>
      </c>
      <c r="E11">
        <f>E10/2</f>
        <v>7.5</v>
      </c>
      <c r="G11">
        <f>G10/2</f>
        <v>7.5</v>
      </c>
      <c r="H11" t="str">
        <f>A33</f>
        <v>C1</v>
      </c>
      <c r="I11">
        <f>B33</f>
        <v>17367</v>
      </c>
      <c r="K11" t="s">
        <v>88</v>
      </c>
      <c r="L11" s="8" t="str">
        <f>A34</f>
        <v>C2</v>
      </c>
      <c r="M11" s="8">
        <f>B34</f>
        <v>3713</v>
      </c>
      <c r="N11" s="8">
        <f t="shared" si="1"/>
        <v>0.12413033685369637</v>
      </c>
      <c r="O11" s="8">
        <f t="shared" si="2"/>
        <v>4.9652134741478546</v>
      </c>
    </row>
    <row r="12" spans="1:98" x14ac:dyDescent="0.3">
      <c r="A12" t="s">
        <v>9</v>
      </c>
      <c r="B12">
        <v>3470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6641</v>
      </c>
      <c r="K12" t="s">
        <v>91</v>
      </c>
      <c r="L12" s="8" t="str">
        <f>A46</f>
        <v>D2</v>
      </c>
      <c r="M12" s="8">
        <f>B46</f>
        <v>4880</v>
      </c>
      <c r="N12" s="8">
        <f t="shared" si="1"/>
        <v>0.70824365583863058</v>
      </c>
      <c r="O12" s="8">
        <f t="shared" si="2"/>
        <v>28.329746233545222</v>
      </c>
    </row>
    <row r="13" spans="1:98" x14ac:dyDescent="0.3">
      <c r="A13" t="s">
        <v>17</v>
      </c>
      <c r="B13">
        <v>19845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4343</v>
      </c>
      <c r="K13" t="s">
        <v>94</v>
      </c>
      <c r="L13" s="8" t="str">
        <f>A58</f>
        <v>E2</v>
      </c>
      <c r="M13" s="8">
        <f>B58</f>
        <v>6764</v>
      </c>
      <c r="N13" s="8">
        <f t="shared" si="1"/>
        <v>1.6512337954852594</v>
      </c>
      <c r="O13" s="8">
        <f t="shared" si="2"/>
        <v>66.049351819410376</v>
      </c>
    </row>
    <row r="14" spans="1:98" x14ac:dyDescent="0.3">
      <c r="A14" t="s">
        <v>25</v>
      </c>
      <c r="B14">
        <v>21855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3658</v>
      </c>
      <c r="K14" t="s">
        <v>97</v>
      </c>
      <c r="L14" s="8" t="str">
        <f>A70</f>
        <v>F2</v>
      </c>
      <c r="M14" s="8">
        <f>B70</f>
        <v>40130</v>
      </c>
      <c r="N14" s="8">
        <f t="shared" si="1"/>
        <v>18.351769357825717</v>
      </c>
      <c r="O14" s="8">
        <f t="shared" si="2"/>
        <v>734.07077431302866</v>
      </c>
    </row>
    <row r="15" spans="1:98" x14ac:dyDescent="0.3">
      <c r="A15" t="s">
        <v>34</v>
      </c>
      <c r="B15">
        <v>3476</v>
      </c>
      <c r="G15">
        <f t="shared" ref="G15" si="3">E15*1.14</f>
        <v>0</v>
      </c>
      <c r="H15" t="str">
        <f>A81</f>
        <v>G1</v>
      </c>
      <c r="I15">
        <f>B81</f>
        <v>3465</v>
      </c>
      <c r="K15" t="s">
        <v>100</v>
      </c>
      <c r="L15" s="8" t="str">
        <f>A82</f>
        <v>G2</v>
      </c>
      <c r="M15" s="8">
        <f>B82</f>
        <v>59019</v>
      </c>
      <c r="N15" s="8">
        <f t="shared" si="1"/>
        <v>27.806196506331649</v>
      </c>
      <c r="O15" s="8">
        <f t="shared" si="2"/>
        <v>1112.247860253266</v>
      </c>
    </row>
    <row r="16" spans="1:98" x14ac:dyDescent="0.3">
      <c r="A16" t="s">
        <v>41</v>
      </c>
      <c r="B16">
        <v>3673</v>
      </c>
      <c r="H16" t="s">
        <v>119</v>
      </c>
      <c r="I16">
        <f>SLOPE(I10:I15, G10:G15)</f>
        <v>1876.4015009665316</v>
      </c>
      <c r="K16" t="s">
        <v>103</v>
      </c>
      <c r="L16" s="8" t="str">
        <f>A94</f>
        <v>H2</v>
      </c>
      <c r="M16" s="8">
        <f>B94</f>
        <v>30813</v>
      </c>
      <c r="N16" s="8">
        <f t="shared" si="1"/>
        <v>13.688372791431002</v>
      </c>
      <c r="O16" s="8">
        <f t="shared" si="2"/>
        <v>547.53491165724006</v>
      </c>
    </row>
    <row r="17" spans="1:15" x14ac:dyDescent="0.3">
      <c r="A17" t="s">
        <v>49</v>
      </c>
      <c r="B17">
        <v>3787</v>
      </c>
      <c r="K17" t="s">
        <v>104</v>
      </c>
      <c r="L17" s="8" t="str">
        <f>A95</f>
        <v>H3</v>
      </c>
      <c r="M17" s="8">
        <f>B95</f>
        <v>10214</v>
      </c>
      <c r="N17" s="8">
        <f t="shared" si="1"/>
        <v>3.3780469492967615</v>
      </c>
      <c r="O17" s="8">
        <f t="shared" si="2"/>
        <v>135.12187797187045</v>
      </c>
    </row>
    <row r="18" spans="1:15" x14ac:dyDescent="0.3">
      <c r="A18" t="s">
        <v>57</v>
      </c>
      <c r="B18">
        <v>3618</v>
      </c>
      <c r="K18" t="s">
        <v>101</v>
      </c>
      <c r="L18" s="8" t="str">
        <f>A83</f>
        <v>G3</v>
      </c>
      <c r="M18" s="8">
        <f>B83</f>
        <v>6552</v>
      </c>
      <c r="N18" s="8">
        <f t="shared" si="1"/>
        <v>1.5451223784974222</v>
      </c>
      <c r="O18" s="8">
        <f t="shared" si="2"/>
        <v>61.804895139896885</v>
      </c>
    </row>
    <row r="19" spans="1:15" x14ac:dyDescent="0.3">
      <c r="A19" t="s">
        <v>65</v>
      </c>
      <c r="B19">
        <v>6259</v>
      </c>
      <c r="K19" t="s">
        <v>98</v>
      </c>
      <c r="L19" s="8" t="str">
        <f>A71</f>
        <v>F3</v>
      </c>
      <c r="M19" s="8">
        <f>B71</f>
        <v>5844</v>
      </c>
      <c r="N19" s="8">
        <f t="shared" si="1"/>
        <v>1.1907502878021923</v>
      </c>
      <c r="O19" s="8">
        <f t="shared" si="2"/>
        <v>47.630011512087691</v>
      </c>
    </row>
    <row r="20" spans="1:15" x14ac:dyDescent="0.3">
      <c r="A20" t="s">
        <v>73</v>
      </c>
      <c r="B20">
        <v>5027</v>
      </c>
      <c r="K20" t="s">
        <v>95</v>
      </c>
      <c r="L20" s="8" t="str">
        <f>A59</f>
        <v>E3</v>
      </c>
      <c r="M20" s="8">
        <f>B59</f>
        <v>4162</v>
      </c>
      <c r="N20" s="8">
        <f t="shared" si="1"/>
        <v>0.34886630962510634</v>
      </c>
      <c r="O20" s="8">
        <f t="shared" si="2"/>
        <v>13.954652385004254</v>
      </c>
    </row>
    <row r="21" spans="1:15" x14ac:dyDescent="0.3">
      <c r="A21" t="s">
        <v>85</v>
      </c>
      <c r="B21">
        <v>31581</v>
      </c>
      <c r="K21" t="s">
        <v>92</v>
      </c>
      <c r="L21" s="8" t="str">
        <f>A47</f>
        <v>D3</v>
      </c>
      <c r="M21" s="8">
        <f>B47</f>
        <v>3706</v>
      </c>
      <c r="N21" s="8">
        <f t="shared" si="1"/>
        <v>0.12062665799089042</v>
      </c>
      <c r="O21" s="8">
        <f t="shared" si="2"/>
        <v>4.8250663196356172</v>
      </c>
    </row>
    <row r="22" spans="1:15" x14ac:dyDescent="0.3">
      <c r="A22" t="s">
        <v>86</v>
      </c>
      <c r="B22">
        <v>3490</v>
      </c>
      <c r="K22" t="s">
        <v>89</v>
      </c>
      <c r="L22" s="8" t="str">
        <f>A35</f>
        <v>C3</v>
      </c>
      <c r="M22" s="8">
        <f>B35</f>
        <v>3549</v>
      </c>
      <c r="N22" s="8">
        <f t="shared" si="1"/>
        <v>4.2044146353671354E-2</v>
      </c>
      <c r="O22" s="8">
        <f t="shared" si="2"/>
        <v>1.6817658541468541</v>
      </c>
    </row>
    <row r="23" spans="1:15" x14ac:dyDescent="0.3">
      <c r="A23" t="s">
        <v>87</v>
      </c>
      <c r="B23">
        <v>3570</v>
      </c>
      <c r="K23" t="s">
        <v>86</v>
      </c>
      <c r="L23" s="8" t="str">
        <f>A23</f>
        <v>B3</v>
      </c>
      <c r="M23" s="8">
        <f>B23</f>
        <v>3570</v>
      </c>
      <c r="N23" s="8">
        <f t="shared" si="1"/>
        <v>5.255518294208919E-2</v>
      </c>
      <c r="O23" s="8">
        <f t="shared" si="2"/>
        <v>2.1022073176835674</v>
      </c>
    </row>
    <row r="24" spans="1:15" x14ac:dyDescent="0.3">
      <c r="A24" t="s">
        <v>10</v>
      </c>
      <c r="B24">
        <v>3479</v>
      </c>
      <c r="K24" t="s">
        <v>83</v>
      </c>
      <c r="L24" s="8" t="str">
        <f>A11</f>
        <v>A3</v>
      </c>
      <c r="M24" s="8">
        <f>B11</f>
        <v>3486</v>
      </c>
      <c r="N24" s="8">
        <f t="shared" si="1"/>
        <v>1.0511036588417838E-2</v>
      </c>
      <c r="O24" s="8">
        <f t="shared" si="2"/>
        <v>0.42044146353671352</v>
      </c>
    </row>
    <row r="25" spans="1:15" x14ac:dyDescent="0.3">
      <c r="A25" t="s">
        <v>18</v>
      </c>
      <c r="B25">
        <v>12568</v>
      </c>
      <c r="K25" t="s">
        <v>84</v>
      </c>
      <c r="L25" s="8" t="str">
        <f>A12</f>
        <v>A4</v>
      </c>
      <c r="M25" s="8">
        <f>B12</f>
        <v>3470</v>
      </c>
      <c r="N25" s="8">
        <f t="shared" si="1"/>
        <v>2.5026277591471044E-3</v>
      </c>
      <c r="O25" s="8">
        <f t="shared" si="2"/>
        <v>0.10010511036588418</v>
      </c>
    </row>
    <row r="26" spans="1:15" x14ac:dyDescent="0.3">
      <c r="A26" t="s">
        <v>26</v>
      </c>
      <c r="B26">
        <v>17989</v>
      </c>
      <c r="K26" t="s">
        <v>87</v>
      </c>
      <c r="L26" s="8" t="str">
        <f>A24</f>
        <v>B4</v>
      </c>
      <c r="M26" s="8">
        <f>B24</f>
        <v>3479</v>
      </c>
      <c r="N26" s="8">
        <f t="shared" si="1"/>
        <v>7.0073577256118923E-3</v>
      </c>
      <c r="O26" s="8">
        <f t="shared" si="2"/>
        <v>0.28029430902447572</v>
      </c>
    </row>
    <row r="27" spans="1:15" x14ac:dyDescent="0.3">
      <c r="A27" t="s">
        <v>35</v>
      </c>
      <c r="B27">
        <v>3478</v>
      </c>
      <c r="K27" t="s">
        <v>90</v>
      </c>
      <c r="L27" s="8" t="str">
        <f>A36</f>
        <v>C4</v>
      </c>
      <c r="M27" s="8">
        <f>B36</f>
        <v>4027</v>
      </c>
      <c r="N27" s="8">
        <f t="shared" si="1"/>
        <v>0.28129536012813455</v>
      </c>
      <c r="O27" s="8">
        <f t="shared" si="2"/>
        <v>11.251814405125382</v>
      </c>
    </row>
    <row r="28" spans="1:15" x14ac:dyDescent="0.3">
      <c r="A28" t="s">
        <v>42</v>
      </c>
      <c r="B28">
        <v>4826</v>
      </c>
      <c r="K28" t="s">
        <v>93</v>
      </c>
      <c r="L28" s="8" t="str">
        <f>A48</f>
        <v>D4</v>
      </c>
      <c r="M28" s="8">
        <f>B48</f>
        <v>3481</v>
      </c>
      <c r="N28" s="8">
        <f t="shared" si="1"/>
        <v>8.0084088292707335E-3</v>
      </c>
      <c r="O28" s="8">
        <f t="shared" si="2"/>
        <v>0.32033635317082931</v>
      </c>
    </row>
    <row r="29" spans="1:15" x14ac:dyDescent="0.3">
      <c r="A29" t="s">
        <v>50</v>
      </c>
      <c r="B29">
        <v>3994</v>
      </c>
      <c r="K29" t="s">
        <v>96</v>
      </c>
      <c r="L29" s="8" t="str">
        <f>A60</f>
        <v>E4</v>
      </c>
      <c r="M29" s="8">
        <f>B60</f>
        <v>3466</v>
      </c>
      <c r="N29" s="8">
        <f t="shared" si="1"/>
        <v>5.0052555182942085E-4</v>
      </c>
      <c r="O29" s="8">
        <f t="shared" si="2"/>
        <v>2.0021022073176832E-2</v>
      </c>
    </row>
    <row r="30" spans="1:15" x14ac:dyDescent="0.3">
      <c r="A30" t="s">
        <v>58</v>
      </c>
      <c r="B30">
        <v>3560</v>
      </c>
      <c r="K30" t="s">
        <v>99</v>
      </c>
      <c r="L30" s="8" t="str">
        <f>A72</f>
        <v>F4</v>
      </c>
      <c r="M30" s="8">
        <f>B72</f>
        <v>3531</v>
      </c>
      <c r="N30" s="8">
        <f t="shared" si="1"/>
        <v>3.3034686420741775E-2</v>
      </c>
      <c r="O30" s="8">
        <f t="shared" si="2"/>
        <v>1.3213874568296711</v>
      </c>
    </row>
    <row r="31" spans="1:15" x14ac:dyDescent="0.3">
      <c r="A31" t="s">
        <v>66</v>
      </c>
      <c r="B31">
        <v>9890</v>
      </c>
      <c r="K31" t="s">
        <v>102</v>
      </c>
      <c r="L31" s="8" t="str">
        <f>A84</f>
        <v>G4</v>
      </c>
      <c r="M31" s="8">
        <f>B84</f>
        <v>3411</v>
      </c>
      <c r="N31" s="8">
        <f t="shared" si="1"/>
        <v>-2.7028379798788728E-2</v>
      </c>
      <c r="O31" s="8">
        <f t="shared" si="2"/>
        <v>-1.0811351919515491</v>
      </c>
    </row>
    <row r="32" spans="1:15" x14ac:dyDescent="0.3">
      <c r="A32" t="s">
        <v>74</v>
      </c>
      <c r="B32">
        <v>4470</v>
      </c>
      <c r="K32" t="s">
        <v>105</v>
      </c>
      <c r="L32" t="str">
        <f>A96</f>
        <v>H4</v>
      </c>
      <c r="M32">
        <f>B96</f>
        <v>3436</v>
      </c>
      <c r="N32" s="8">
        <f t="shared" si="1"/>
        <v>-1.4515241003053205E-2</v>
      </c>
      <c r="O32" s="8">
        <f t="shared" si="2"/>
        <v>-0.58060964012212823</v>
      </c>
    </row>
    <row r="33" spans="1:15" x14ac:dyDescent="0.3">
      <c r="A33" t="s">
        <v>88</v>
      </c>
      <c r="B33">
        <v>17367</v>
      </c>
      <c r="K33" t="s">
        <v>16</v>
      </c>
      <c r="L33" t="str">
        <f>A97</f>
        <v>H5</v>
      </c>
      <c r="M33">
        <f>B97</f>
        <v>3542</v>
      </c>
      <c r="N33" s="8">
        <f t="shared" si="1"/>
        <v>3.8540467490865406E-2</v>
      </c>
      <c r="O33" s="8">
        <f t="shared" si="2"/>
        <v>1.5416186996346162</v>
      </c>
    </row>
    <row r="34" spans="1:15" x14ac:dyDescent="0.3">
      <c r="A34" t="s">
        <v>89</v>
      </c>
      <c r="B34">
        <v>3713</v>
      </c>
      <c r="K34" t="s">
        <v>15</v>
      </c>
      <c r="L34" t="str">
        <f>A85</f>
        <v>G5</v>
      </c>
      <c r="M34">
        <f>B85</f>
        <v>3728</v>
      </c>
      <c r="N34" s="8">
        <f t="shared" si="1"/>
        <v>0.13163822013113768</v>
      </c>
      <c r="O34" s="8">
        <f t="shared" si="2"/>
        <v>5.2655288052455074</v>
      </c>
    </row>
    <row r="35" spans="1:15" x14ac:dyDescent="0.3">
      <c r="A35" t="s">
        <v>90</v>
      </c>
      <c r="B35">
        <v>3549</v>
      </c>
      <c r="K35" t="s">
        <v>14</v>
      </c>
      <c r="L35" t="str">
        <f>A73</f>
        <v>F5</v>
      </c>
      <c r="M35">
        <f>B73</f>
        <v>4452</v>
      </c>
      <c r="N35" s="8">
        <f t="shared" si="1"/>
        <v>0.49401871965563837</v>
      </c>
      <c r="O35" s="8">
        <f t="shared" si="2"/>
        <v>19.760748786225534</v>
      </c>
    </row>
    <row r="36" spans="1:15" x14ac:dyDescent="0.3">
      <c r="A36" t="s">
        <v>11</v>
      </c>
      <c r="B36">
        <v>4027</v>
      </c>
      <c r="K36" t="s">
        <v>13</v>
      </c>
      <c r="L36" t="str">
        <f>A61</f>
        <v>E5</v>
      </c>
      <c r="M36">
        <f>B61</f>
        <v>5481</v>
      </c>
      <c r="N36" s="8">
        <f t="shared" si="1"/>
        <v>1.0090595124881125</v>
      </c>
      <c r="O36" s="8">
        <f t="shared" si="2"/>
        <v>40.362380499524505</v>
      </c>
    </row>
    <row r="37" spans="1:15" x14ac:dyDescent="0.3">
      <c r="A37" t="s">
        <v>19</v>
      </c>
      <c r="B37">
        <v>10779</v>
      </c>
      <c r="K37" t="s">
        <v>12</v>
      </c>
      <c r="L37" t="str">
        <f>A49</f>
        <v>D5</v>
      </c>
      <c r="M37">
        <f>B49</f>
        <v>7153</v>
      </c>
      <c r="N37" s="8">
        <f t="shared" si="1"/>
        <v>1.8459382351469042</v>
      </c>
      <c r="O37" s="8">
        <f t="shared" si="2"/>
        <v>73.837529405876168</v>
      </c>
    </row>
    <row r="38" spans="1:15" x14ac:dyDescent="0.3">
      <c r="A38" t="s">
        <v>27</v>
      </c>
      <c r="B38">
        <v>12170</v>
      </c>
      <c r="K38" t="s">
        <v>11</v>
      </c>
      <c r="L38" t="str">
        <f>A37</f>
        <v>C5</v>
      </c>
      <c r="M38">
        <f>B37</f>
        <v>10779</v>
      </c>
      <c r="N38" s="8">
        <f t="shared" si="1"/>
        <v>3.660843886080384</v>
      </c>
      <c r="O38" s="8">
        <f t="shared" si="2"/>
        <v>146.43375544321538</v>
      </c>
    </row>
    <row r="39" spans="1:15" x14ac:dyDescent="0.3">
      <c r="A39" t="s">
        <v>36</v>
      </c>
      <c r="B39">
        <v>3430</v>
      </c>
      <c r="K39" t="s">
        <v>10</v>
      </c>
      <c r="L39" t="str">
        <f>A25</f>
        <v>B5</v>
      </c>
      <c r="M39">
        <f>B25</f>
        <v>12568</v>
      </c>
      <c r="N39" s="8">
        <f t="shared" si="1"/>
        <v>4.5562840983032178</v>
      </c>
      <c r="O39" s="8">
        <f t="shared" si="2"/>
        <v>182.2513639321287</v>
      </c>
    </row>
    <row r="40" spans="1:15" x14ac:dyDescent="0.3">
      <c r="A40" t="s">
        <v>43</v>
      </c>
      <c r="B40">
        <v>6969</v>
      </c>
      <c r="K40" t="s">
        <v>9</v>
      </c>
      <c r="L40" t="str">
        <f>A13</f>
        <v>A5</v>
      </c>
      <c r="M40">
        <f>B13</f>
        <v>19845</v>
      </c>
      <c r="N40" s="8">
        <f t="shared" si="1"/>
        <v>8.1986085389659138</v>
      </c>
      <c r="O40" s="8">
        <f t="shared" si="2"/>
        <v>327.94434155863655</v>
      </c>
    </row>
    <row r="41" spans="1:15" x14ac:dyDescent="0.3">
      <c r="A41" t="s">
        <v>51</v>
      </c>
      <c r="B41">
        <v>3855</v>
      </c>
      <c r="K41" t="s">
        <v>17</v>
      </c>
      <c r="L41" t="str">
        <f>A14</f>
        <v>A6</v>
      </c>
      <c r="M41">
        <f>B14</f>
        <v>21855</v>
      </c>
      <c r="N41" s="8">
        <f t="shared" si="1"/>
        <v>9.204664898143049</v>
      </c>
      <c r="O41" s="8">
        <f t="shared" si="2"/>
        <v>368.18659592572197</v>
      </c>
    </row>
    <row r="42" spans="1:15" x14ac:dyDescent="0.3">
      <c r="A42" t="s">
        <v>59</v>
      </c>
      <c r="B42">
        <v>3409</v>
      </c>
      <c r="K42" t="s">
        <v>18</v>
      </c>
      <c r="L42" t="str">
        <f>A26</f>
        <v>B6</v>
      </c>
      <c r="M42">
        <f>B26</f>
        <v>17989</v>
      </c>
      <c r="N42" s="8">
        <f t="shared" si="1"/>
        <v>7.2696331147705084</v>
      </c>
      <c r="O42" s="8">
        <f t="shared" si="2"/>
        <v>290.78532459082032</v>
      </c>
    </row>
    <row r="43" spans="1:15" x14ac:dyDescent="0.3">
      <c r="A43" t="s">
        <v>67</v>
      </c>
      <c r="B43">
        <v>15585</v>
      </c>
      <c r="K43" t="s">
        <v>19</v>
      </c>
      <c r="L43" t="str">
        <f>A38</f>
        <v>C6</v>
      </c>
      <c r="M43">
        <f>B38</f>
        <v>12170</v>
      </c>
      <c r="N43" s="8">
        <f t="shared" si="1"/>
        <v>4.3570749286751083</v>
      </c>
      <c r="O43" s="8">
        <f t="shared" si="2"/>
        <v>174.28299714700432</v>
      </c>
    </row>
    <row r="44" spans="1:15" x14ac:dyDescent="0.3">
      <c r="A44" t="s">
        <v>75</v>
      </c>
      <c r="B44">
        <v>4067</v>
      </c>
      <c r="K44" t="s">
        <v>20</v>
      </c>
      <c r="L44" t="str">
        <f>A50</f>
        <v>D6</v>
      </c>
      <c r="M44">
        <f>B50</f>
        <v>7160</v>
      </c>
      <c r="N44" s="8">
        <f t="shared" si="1"/>
        <v>1.84944191400971</v>
      </c>
      <c r="O44" s="8">
        <f t="shared" si="2"/>
        <v>73.977676560388403</v>
      </c>
    </row>
    <row r="45" spans="1:15" x14ac:dyDescent="0.3">
      <c r="A45" t="s">
        <v>91</v>
      </c>
      <c r="B45">
        <v>6641</v>
      </c>
      <c r="K45" t="s">
        <v>21</v>
      </c>
      <c r="L45" t="str">
        <f>A62</f>
        <v>E6</v>
      </c>
      <c r="M45">
        <f>B62</f>
        <v>5258</v>
      </c>
      <c r="N45" s="8">
        <f t="shared" si="1"/>
        <v>0.89744231443015166</v>
      </c>
      <c r="O45" s="8">
        <f t="shared" si="2"/>
        <v>35.897692577206065</v>
      </c>
    </row>
    <row r="46" spans="1:15" x14ac:dyDescent="0.3">
      <c r="A46" t="s">
        <v>92</v>
      </c>
      <c r="B46">
        <v>4880</v>
      </c>
      <c r="K46" t="s">
        <v>22</v>
      </c>
      <c r="L46" t="str">
        <f>A74</f>
        <v>F6</v>
      </c>
      <c r="M46">
        <f>B74</f>
        <v>4788</v>
      </c>
      <c r="N46" s="8">
        <f t="shared" si="1"/>
        <v>0.66219530507032376</v>
      </c>
      <c r="O46" s="8">
        <f t="shared" si="2"/>
        <v>26.48781220281295</v>
      </c>
    </row>
    <row r="47" spans="1:15" x14ac:dyDescent="0.3">
      <c r="A47" t="s">
        <v>93</v>
      </c>
      <c r="B47">
        <v>3706</v>
      </c>
      <c r="K47" t="s">
        <v>23</v>
      </c>
      <c r="L47" t="str">
        <f>A86</f>
        <v>G6</v>
      </c>
      <c r="M47">
        <f>B86</f>
        <v>4052</v>
      </c>
      <c r="N47" s="8">
        <f t="shared" si="1"/>
        <v>0.29380849892387007</v>
      </c>
      <c r="O47" s="8">
        <f t="shared" si="2"/>
        <v>11.752339956954803</v>
      </c>
    </row>
    <row r="48" spans="1:15" x14ac:dyDescent="0.3">
      <c r="A48" t="s">
        <v>12</v>
      </c>
      <c r="B48">
        <v>3481</v>
      </c>
      <c r="K48" t="s">
        <v>24</v>
      </c>
      <c r="L48" t="str">
        <f>A98</f>
        <v>H6</v>
      </c>
      <c r="M48">
        <f>B98</f>
        <v>3883</v>
      </c>
      <c r="N48" s="8">
        <f t="shared" si="1"/>
        <v>0.20921968066469793</v>
      </c>
      <c r="O48" s="8">
        <f t="shared" si="2"/>
        <v>8.3687872265879175</v>
      </c>
    </row>
    <row r="49" spans="1:15" x14ac:dyDescent="0.3">
      <c r="A49" t="s">
        <v>20</v>
      </c>
      <c r="B49">
        <v>7153</v>
      </c>
      <c r="K49" t="s">
        <v>33</v>
      </c>
      <c r="L49" t="str">
        <f>A99</f>
        <v>H7</v>
      </c>
      <c r="M49">
        <f>B99</f>
        <v>3873</v>
      </c>
      <c r="N49" s="8">
        <f t="shared" si="1"/>
        <v>0.20421442514640373</v>
      </c>
      <c r="O49" s="8">
        <f t="shared" si="2"/>
        <v>8.1685770058561484</v>
      </c>
    </row>
    <row r="50" spans="1:15" x14ac:dyDescent="0.3">
      <c r="A50" t="s">
        <v>28</v>
      </c>
      <c r="B50">
        <v>7160</v>
      </c>
      <c r="K50" t="s">
        <v>31</v>
      </c>
      <c r="L50" t="str">
        <f>A87</f>
        <v>G7</v>
      </c>
      <c r="M50">
        <f>B87</f>
        <v>3783</v>
      </c>
      <c r="N50" s="8">
        <f t="shared" si="1"/>
        <v>0.15916712548175585</v>
      </c>
      <c r="O50" s="8">
        <f t="shared" si="2"/>
        <v>6.3666850192702338</v>
      </c>
    </row>
    <row r="51" spans="1:15" x14ac:dyDescent="0.3">
      <c r="A51" t="s">
        <v>37</v>
      </c>
      <c r="B51">
        <v>3443</v>
      </c>
      <c r="K51" t="s">
        <v>32</v>
      </c>
      <c r="L51" t="str">
        <f>A75</f>
        <v>F7</v>
      </c>
      <c r="M51">
        <f>B75</f>
        <v>3746</v>
      </c>
      <c r="N51" s="8">
        <f t="shared" si="1"/>
        <v>0.14064768006406728</v>
      </c>
      <c r="O51" s="8">
        <f t="shared" si="2"/>
        <v>5.6259072025626908</v>
      </c>
    </row>
    <row r="52" spans="1:15" x14ac:dyDescent="0.3">
      <c r="A52" t="s">
        <v>44</v>
      </c>
      <c r="B52">
        <v>12109</v>
      </c>
      <c r="K52" t="s">
        <v>29</v>
      </c>
      <c r="L52" t="str">
        <f>A63</f>
        <v>E7</v>
      </c>
      <c r="M52">
        <f>B63</f>
        <v>3516</v>
      </c>
      <c r="N52" s="8">
        <f t="shared" si="1"/>
        <v>2.5526803143300466E-2</v>
      </c>
      <c r="O52" s="8">
        <f t="shared" si="2"/>
        <v>1.0210721257320186</v>
      </c>
    </row>
    <row r="53" spans="1:15" x14ac:dyDescent="0.3">
      <c r="A53" t="s">
        <v>52</v>
      </c>
      <c r="B53">
        <v>4076</v>
      </c>
      <c r="K53" t="s">
        <v>28</v>
      </c>
      <c r="L53" t="str">
        <f>A51</f>
        <v>D7</v>
      </c>
      <c r="M53">
        <f>B51</f>
        <v>3443</v>
      </c>
      <c r="N53" s="8">
        <f t="shared" si="1"/>
        <v>-1.1011562140247259E-2</v>
      </c>
      <c r="O53" s="8">
        <f t="shared" si="2"/>
        <v>-0.44046248560989038</v>
      </c>
    </row>
    <row r="54" spans="1:15" x14ac:dyDescent="0.3">
      <c r="A54" t="s">
        <v>60</v>
      </c>
      <c r="B54">
        <v>3569</v>
      </c>
      <c r="K54" t="s">
        <v>27</v>
      </c>
      <c r="L54" s="8" t="str">
        <f>A39</f>
        <v>C7</v>
      </c>
      <c r="M54" s="8">
        <f>B39</f>
        <v>3430</v>
      </c>
      <c r="N54" s="8">
        <f t="shared" si="1"/>
        <v>-1.7518394314029729E-2</v>
      </c>
      <c r="O54" s="8">
        <f t="shared" si="2"/>
        <v>-0.70073577256118913</v>
      </c>
    </row>
    <row r="55" spans="1:15" x14ac:dyDescent="0.3">
      <c r="A55" t="s">
        <v>68</v>
      </c>
      <c r="B55">
        <v>23986</v>
      </c>
      <c r="K55" t="s">
        <v>26</v>
      </c>
      <c r="L55" s="8" t="str">
        <f>A27</f>
        <v>B7</v>
      </c>
      <c r="M55" s="8">
        <f>B27</f>
        <v>3478</v>
      </c>
      <c r="N55" s="8">
        <f t="shared" si="1"/>
        <v>6.5068321737824716E-3</v>
      </c>
      <c r="O55" s="8">
        <f t="shared" si="2"/>
        <v>0.26027328695129887</v>
      </c>
    </row>
    <row r="56" spans="1:15" x14ac:dyDescent="0.3">
      <c r="A56" t="s">
        <v>76</v>
      </c>
      <c r="B56">
        <v>4026</v>
      </c>
      <c r="K56" t="s">
        <v>25</v>
      </c>
      <c r="L56" s="8" t="str">
        <f>A15</f>
        <v>A7</v>
      </c>
      <c r="M56" s="8">
        <f>B15</f>
        <v>3476</v>
      </c>
      <c r="N56" s="8">
        <f t="shared" si="1"/>
        <v>5.5057810701236295E-3</v>
      </c>
      <c r="O56" s="8">
        <f t="shared" si="2"/>
        <v>0.22023124280494519</v>
      </c>
    </row>
    <row r="57" spans="1:15" x14ac:dyDescent="0.3">
      <c r="A57" t="s">
        <v>94</v>
      </c>
      <c r="B57">
        <v>4343</v>
      </c>
      <c r="K57" t="s">
        <v>34</v>
      </c>
      <c r="L57" s="8" t="str">
        <f>A16</f>
        <v>A8</v>
      </c>
      <c r="M57" s="8">
        <f>B16</f>
        <v>3673</v>
      </c>
      <c r="N57" s="8">
        <f t="shared" si="1"/>
        <v>0.10410931478051955</v>
      </c>
      <c r="O57" s="8">
        <f t="shared" si="2"/>
        <v>4.1643725912207818</v>
      </c>
    </row>
    <row r="58" spans="1:15" x14ac:dyDescent="0.3">
      <c r="A58" t="s">
        <v>95</v>
      </c>
      <c r="B58">
        <v>6764</v>
      </c>
      <c r="K58" t="s">
        <v>35</v>
      </c>
      <c r="L58" s="8" t="str">
        <f>A28</f>
        <v>B8</v>
      </c>
      <c r="M58" s="8">
        <f>B28</f>
        <v>4826</v>
      </c>
      <c r="N58" s="8">
        <f t="shared" si="1"/>
        <v>0.68121527603984178</v>
      </c>
      <c r="O58" s="8">
        <f t="shared" si="2"/>
        <v>27.248611041593669</v>
      </c>
    </row>
    <row r="59" spans="1:15" x14ac:dyDescent="0.3">
      <c r="A59" t="s">
        <v>96</v>
      </c>
      <c r="B59">
        <v>4162</v>
      </c>
      <c r="K59" t="s">
        <v>36</v>
      </c>
      <c r="L59" s="8" t="str">
        <f>A40</f>
        <v>C8</v>
      </c>
      <c r="M59" s="8">
        <f>B40</f>
        <v>6969</v>
      </c>
      <c r="N59" s="8">
        <f t="shared" si="1"/>
        <v>1.7538415336102908</v>
      </c>
      <c r="O59" s="8">
        <f t="shared" si="2"/>
        <v>70.153661344411631</v>
      </c>
    </row>
    <row r="60" spans="1:15" x14ac:dyDescent="0.3">
      <c r="A60" t="s">
        <v>13</v>
      </c>
      <c r="B60">
        <v>3466</v>
      </c>
      <c r="K60" t="s">
        <v>37</v>
      </c>
      <c r="L60" s="8" t="str">
        <f>A52</f>
        <v>D8</v>
      </c>
      <c r="M60" s="8">
        <f>B52</f>
        <v>12109</v>
      </c>
      <c r="N60" s="8">
        <f t="shared" si="1"/>
        <v>4.3265428700135136</v>
      </c>
      <c r="O60" s="8">
        <f t="shared" si="2"/>
        <v>173.06171480054053</v>
      </c>
    </row>
    <row r="61" spans="1:15" x14ac:dyDescent="0.3">
      <c r="A61" t="s">
        <v>21</v>
      </c>
      <c r="B61">
        <v>5481</v>
      </c>
      <c r="K61" t="s">
        <v>38</v>
      </c>
      <c r="L61" s="8" t="str">
        <f>A64</f>
        <v>E8</v>
      </c>
      <c r="M61" s="8">
        <f>B64</f>
        <v>20092</v>
      </c>
      <c r="N61" s="8">
        <f t="shared" si="1"/>
        <v>8.3222383502677815</v>
      </c>
      <c r="O61" s="8">
        <f t="shared" si="2"/>
        <v>332.88953401071126</v>
      </c>
    </row>
    <row r="62" spans="1:15" x14ac:dyDescent="0.3">
      <c r="A62" t="s">
        <v>29</v>
      </c>
      <c r="B62">
        <v>5258</v>
      </c>
      <c r="K62" t="s">
        <v>30</v>
      </c>
      <c r="L62" s="8" t="str">
        <f>A76</f>
        <v>F8</v>
      </c>
      <c r="M62" s="8">
        <f>B76</f>
        <v>30088</v>
      </c>
      <c r="N62" s="8">
        <f t="shared" si="1"/>
        <v>13.325491766354672</v>
      </c>
      <c r="O62" s="8">
        <f t="shared" si="2"/>
        <v>533.01967065418683</v>
      </c>
    </row>
    <row r="63" spans="1:15" x14ac:dyDescent="0.3">
      <c r="A63" t="s">
        <v>38</v>
      </c>
      <c r="B63">
        <v>3516</v>
      </c>
      <c r="K63" t="s">
        <v>39</v>
      </c>
      <c r="L63" s="8" t="str">
        <f>A88</f>
        <v>G8</v>
      </c>
      <c r="M63" s="8">
        <f>B88</f>
        <v>31755</v>
      </c>
      <c r="N63" s="8">
        <f t="shared" si="1"/>
        <v>14.159867861254316</v>
      </c>
      <c r="O63" s="8">
        <f t="shared" si="2"/>
        <v>566.39471445017261</v>
      </c>
    </row>
    <row r="64" spans="1:15" x14ac:dyDescent="0.3">
      <c r="A64" t="s">
        <v>45</v>
      </c>
      <c r="B64">
        <v>20092</v>
      </c>
      <c r="K64" t="s">
        <v>40</v>
      </c>
      <c r="L64" s="8" t="str">
        <f>A100</f>
        <v>H8</v>
      </c>
      <c r="M64" s="8">
        <f>B100</f>
        <v>21176</v>
      </c>
      <c r="N64" s="8">
        <f t="shared" si="1"/>
        <v>8.8648080484508736</v>
      </c>
      <c r="O64" s="8">
        <f t="shared" si="2"/>
        <v>354.59232193803496</v>
      </c>
    </row>
    <row r="65" spans="1:15" x14ac:dyDescent="0.3">
      <c r="A65" t="s">
        <v>53</v>
      </c>
      <c r="B65">
        <v>4640</v>
      </c>
      <c r="K65" t="s">
        <v>48</v>
      </c>
      <c r="L65" s="8" t="str">
        <f>A101</f>
        <v>H9</v>
      </c>
      <c r="M65" s="8">
        <f>B101</f>
        <v>11902</v>
      </c>
      <c r="N65" s="8">
        <f t="shared" si="1"/>
        <v>4.2229340807848237</v>
      </c>
      <c r="O65" s="8">
        <f t="shared" si="2"/>
        <v>168.91736323139295</v>
      </c>
    </row>
    <row r="66" spans="1:15" x14ac:dyDescent="0.3">
      <c r="A66" t="s">
        <v>61</v>
      </c>
      <c r="B66">
        <v>3773</v>
      </c>
      <c r="K66" t="s">
        <v>47</v>
      </c>
      <c r="L66" s="8" t="str">
        <f>A89</f>
        <v>G9</v>
      </c>
      <c r="M66" s="8">
        <f>B89</f>
        <v>7362</v>
      </c>
      <c r="N66" s="8">
        <f t="shared" si="1"/>
        <v>1.950548075479253</v>
      </c>
      <c r="O66" s="8">
        <f t="shared" si="2"/>
        <v>78.021923019170117</v>
      </c>
    </row>
    <row r="67" spans="1:15" x14ac:dyDescent="0.3">
      <c r="A67" t="s">
        <v>69</v>
      </c>
      <c r="B67">
        <v>23286</v>
      </c>
      <c r="K67" t="s">
        <v>46</v>
      </c>
      <c r="L67" s="8" t="str">
        <f>A77</f>
        <v>F9</v>
      </c>
      <c r="M67" s="8">
        <f>B77</f>
        <v>5510</v>
      </c>
      <c r="N67" s="8">
        <f t="shared" si="1"/>
        <v>1.0235747534911657</v>
      </c>
      <c r="O67" s="8">
        <f t="shared" si="2"/>
        <v>40.942990139646625</v>
      </c>
    </row>
    <row r="68" spans="1:15" x14ac:dyDescent="0.3">
      <c r="A68" t="s">
        <v>77</v>
      </c>
      <c r="B68">
        <v>4012</v>
      </c>
      <c r="K68" t="s">
        <v>45</v>
      </c>
      <c r="L68" s="8" t="str">
        <f>A65</f>
        <v>E9</v>
      </c>
      <c r="M68" s="8">
        <f>B65</f>
        <v>4640</v>
      </c>
      <c r="N68" s="8">
        <f t="shared" si="1"/>
        <v>0.58811752339956958</v>
      </c>
      <c r="O68" s="8">
        <f t="shared" si="2"/>
        <v>23.524700935982782</v>
      </c>
    </row>
    <row r="69" spans="1:15" x14ac:dyDescent="0.3">
      <c r="A69" t="s">
        <v>97</v>
      </c>
      <c r="B69">
        <v>3658</v>
      </c>
      <c r="K69" t="s">
        <v>44</v>
      </c>
      <c r="L69" s="8" t="str">
        <f>A53</f>
        <v>D9</v>
      </c>
      <c r="M69" s="8">
        <f>B53</f>
        <v>4076</v>
      </c>
      <c r="N69" s="8">
        <f t="shared" si="1"/>
        <v>0.30582111216777613</v>
      </c>
      <c r="O69" s="8">
        <f t="shared" si="2"/>
        <v>12.232844486711045</v>
      </c>
    </row>
    <row r="70" spans="1:15" x14ac:dyDescent="0.3">
      <c r="A70" t="s">
        <v>98</v>
      </c>
      <c r="B70">
        <v>40130</v>
      </c>
      <c r="K70" t="s">
        <v>43</v>
      </c>
      <c r="L70" s="8" t="str">
        <f>A41</f>
        <v>C9</v>
      </c>
      <c r="M70" s="8">
        <f>B41</f>
        <v>3855</v>
      </c>
      <c r="N70" s="8">
        <f t="shared" si="1"/>
        <v>0.19520496521347414</v>
      </c>
      <c r="O70" s="8">
        <f t="shared" si="2"/>
        <v>7.8081986085389659</v>
      </c>
    </row>
    <row r="71" spans="1:15" x14ac:dyDescent="0.3">
      <c r="A71" t="s">
        <v>99</v>
      </c>
      <c r="B71">
        <v>5844</v>
      </c>
      <c r="K71" t="s">
        <v>42</v>
      </c>
      <c r="L71" s="8" t="str">
        <f>A29</f>
        <v>B9</v>
      </c>
      <c r="M71" s="8">
        <f>B29</f>
        <v>3994</v>
      </c>
      <c r="N71" s="8">
        <f t="shared" si="1"/>
        <v>0.26477801691776365</v>
      </c>
      <c r="O71" s="8">
        <f t="shared" si="2"/>
        <v>10.591120676710545</v>
      </c>
    </row>
    <row r="72" spans="1:15" x14ac:dyDescent="0.3">
      <c r="A72" t="s">
        <v>14</v>
      </c>
      <c r="B72">
        <v>3531</v>
      </c>
      <c r="K72" t="s">
        <v>41</v>
      </c>
      <c r="L72" s="8" t="str">
        <f>A17</f>
        <v>A9</v>
      </c>
      <c r="M72" s="8">
        <f>B17</f>
        <v>3787</v>
      </c>
      <c r="N72" s="8">
        <f t="shared" si="1"/>
        <v>0.16116922768907352</v>
      </c>
      <c r="O72" s="8">
        <f t="shared" si="2"/>
        <v>6.4467691075629405</v>
      </c>
    </row>
    <row r="73" spans="1:15" x14ac:dyDescent="0.3">
      <c r="A73" t="s">
        <v>22</v>
      </c>
      <c r="B73">
        <v>4452</v>
      </c>
      <c r="K73" t="s">
        <v>49</v>
      </c>
      <c r="L73" s="8" t="str">
        <f>A18</f>
        <v>A10</v>
      </c>
      <c r="M73" s="8">
        <f>B18</f>
        <v>3618</v>
      </c>
      <c r="N73" s="8">
        <f t="shared" si="1"/>
        <v>7.6580409429901394E-2</v>
      </c>
      <c r="O73" s="8">
        <f t="shared" si="2"/>
        <v>3.0632163771960559</v>
      </c>
    </row>
    <row r="74" spans="1:15" x14ac:dyDescent="0.3">
      <c r="A74" t="s">
        <v>32</v>
      </c>
      <c r="B74">
        <v>4788</v>
      </c>
      <c r="K74" t="s">
        <v>50</v>
      </c>
      <c r="L74" s="8" t="str">
        <f>A30</f>
        <v>B10</v>
      </c>
      <c r="M74" s="8">
        <f>B30</f>
        <v>3560</v>
      </c>
      <c r="N74" s="8">
        <f t="shared" ref="N74:N96" si="4">(M74-I$15)/1997.9</f>
        <v>4.7549927423794984E-2</v>
      </c>
      <c r="O74" s="8">
        <f t="shared" ref="O74:O96" si="5">N74*40</f>
        <v>1.9019970969517994</v>
      </c>
    </row>
    <row r="75" spans="1:15" x14ac:dyDescent="0.3">
      <c r="A75" t="s">
        <v>30</v>
      </c>
      <c r="B75">
        <v>3746</v>
      </c>
      <c r="K75" t="s">
        <v>51</v>
      </c>
      <c r="L75" s="8" t="str">
        <f>A42</f>
        <v>C10</v>
      </c>
      <c r="M75" s="8">
        <f>B42</f>
        <v>3409</v>
      </c>
      <c r="N75" s="8">
        <f t="shared" si="4"/>
        <v>-2.8029430902447569E-2</v>
      </c>
      <c r="O75" s="8">
        <f t="shared" si="5"/>
        <v>-1.1211772360979029</v>
      </c>
    </row>
    <row r="76" spans="1:15" x14ac:dyDescent="0.3">
      <c r="A76" t="s">
        <v>46</v>
      </c>
      <c r="B76">
        <v>30088</v>
      </c>
      <c r="K76" t="s">
        <v>52</v>
      </c>
      <c r="L76" t="str">
        <f>A54</f>
        <v>D10</v>
      </c>
      <c r="M76">
        <f>B54</f>
        <v>3569</v>
      </c>
      <c r="N76" s="8">
        <f t="shared" si="4"/>
        <v>5.2054657390259773E-2</v>
      </c>
      <c r="O76" s="8">
        <f t="shared" si="5"/>
        <v>2.0821862956103909</v>
      </c>
    </row>
    <row r="77" spans="1:15" x14ac:dyDescent="0.3">
      <c r="A77" t="s">
        <v>54</v>
      </c>
      <c r="B77">
        <v>5510</v>
      </c>
      <c r="K77" t="s">
        <v>53</v>
      </c>
      <c r="L77" t="str">
        <f>A66</f>
        <v>E10</v>
      </c>
      <c r="M77">
        <f>B66</f>
        <v>3773</v>
      </c>
      <c r="N77" s="8">
        <f t="shared" si="4"/>
        <v>0.15416186996346162</v>
      </c>
      <c r="O77" s="8">
        <f t="shared" si="5"/>
        <v>6.1664747985384647</v>
      </c>
    </row>
    <row r="78" spans="1:15" x14ac:dyDescent="0.3">
      <c r="A78" t="s">
        <v>62</v>
      </c>
      <c r="B78">
        <v>4126</v>
      </c>
      <c r="K78" t="s">
        <v>54</v>
      </c>
      <c r="L78" t="str">
        <f>A78</f>
        <v>F10</v>
      </c>
      <c r="M78">
        <f>B78</f>
        <v>4126</v>
      </c>
      <c r="N78" s="8">
        <f t="shared" si="4"/>
        <v>0.33084738975924721</v>
      </c>
      <c r="O78" s="8">
        <f t="shared" si="5"/>
        <v>13.233895590369888</v>
      </c>
    </row>
    <row r="79" spans="1:15" x14ac:dyDescent="0.3">
      <c r="A79" t="s">
        <v>70</v>
      </c>
      <c r="B79">
        <v>14130</v>
      </c>
      <c r="K79" t="s">
        <v>55</v>
      </c>
      <c r="L79" t="str">
        <f>A90</f>
        <v>G10</v>
      </c>
      <c r="M79">
        <f>B90</f>
        <v>5072</v>
      </c>
      <c r="N79" s="8">
        <f t="shared" si="4"/>
        <v>0.80434456178987934</v>
      </c>
      <c r="O79" s="8">
        <f t="shared" si="5"/>
        <v>32.173782471595175</v>
      </c>
    </row>
    <row r="80" spans="1:15" x14ac:dyDescent="0.3">
      <c r="A80" t="s">
        <v>78</v>
      </c>
      <c r="B80">
        <v>3788</v>
      </c>
      <c r="K80" t="s">
        <v>56</v>
      </c>
      <c r="L80" t="str">
        <f>A102</f>
        <v>H10</v>
      </c>
      <c r="M80">
        <f>B102</f>
        <v>6292</v>
      </c>
      <c r="N80" s="8">
        <f t="shared" si="4"/>
        <v>1.4149857350217727</v>
      </c>
      <c r="O80" s="8">
        <f t="shared" si="5"/>
        <v>56.59942940087091</v>
      </c>
    </row>
    <row r="81" spans="1:15" x14ac:dyDescent="0.3">
      <c r="A81" t="s">
        <v>100</v>
      </c>
      <c r="B81">
        <v>3465</v>
      </c>
      <c r="K81" t="s">
        <v>64</v>
      </c>
      <c r="L81" t="str">
        <f>A103</f>
        <v>H11</v>
      </c>
      <c r="M81">
        <f>B103</f>
        <v>9504</v>
      </c>
      <c r="N81" s="8">
        <f t="shared" si="4"/>
        <v>3.0226738074978727</v>
      </c>
      <c r="O81" s="8">
        <f t="shared" si="5"/>
        <v>120.90695229991491</v>
      </c>
    </row>
    <row r="82" spans="1:15" x14ac:dyDescent="0.3">
      <c r="A82" t="s">
        <v>101</v>
      </c>
      <c r="B82">
        <v>59019</v>
      </c>
      <c r="K82" t="s">
        <v>63</v>
      </c>
      <c r="L82" t="str">
        <f>A91</f>
        <v>G11</v>
      </c>
      <c r="M82">
        <f>B91</f>
        <v>11659</v>
      </c>
      <c r="N82" s="8">
        <f t="shared" si="4"/>
        <v>4.1013063716902742</v>
      </c>
      <c r="O82" s="8">
        <f t="shared" si="5"/>
        <v>164.05225486761097</v>
      </c>
    </row>
    <row r="83" spans="1:15" x14ac:dyDescent="0.3">
      <c r="A83" t="s">
        <v>102</v>
      </c>
      <c r="B83">
        <v>6552</v>
      </c>
      <c r="K83" t="s">
        <v>62</v>
      </c>
      <c r="L83" t="str">
        <f>A79</f>
        <v>F11</v>
      </c>
      <c r="M83">
        <f>B79</f>
        <v>14130</v>
      </c>
      <c r="N83" s="8">
        <f t="shared" si="4"/>
        <v>5.3381050102607732</v>
      </c>
      <c r="O83" s="8">
        <f t="shared" si="5"/>
        <v>213.52420041043092</v>
      </c>
    </row>
    <row r="84" spans="1:15" x14ac:dyDescent="0.3">
      <c r="A84" t="s">
        <v>15</v>
      </c>
      <c r="B84">
        <v>3411</v>
      </c>
      <c r="K84" t="s">
        <v>61</v>
      </c>
      <c r="L84" t="str">
        <f>A67</f>
        <v>E11</v>
      </c>
      <c r="M84">
        <f>B67</f>
        <v>23286</v>
      </c>
      <c r="N84" s="8">
        <f t="shared" si="4"/>
        <v>9.920916962810951</v>
      </c>
      <c r="O84" s="8">
        <f t="shared" si="5"/>
        <v>396.83667851243803</v>
      </c>
    </row>
    <row r="85" spans="1:15" x14ac:dyDescent="0.3">
      <c r="A85" t="s">
        <v>23</v>
      </c>
      <c r="B85">
        <v>3728</v>
      </c>
      <c r="K85" t="s">
        <v>60</v>
      </c>
      <c r="L85" t="str">
        <f>A55</f>
        <v>D11</v>
      </c>
      <c r="M85">
        <f>B55</f>
        <v>23986</v>
      </c>
      <c r="N85" s="8">
        <f t="shared" si="4"/>
        <v>10.271284849091545</v>
      </c>
      <c r="O85" s="8">
        <f t="shared" si="5"/>
        <v>410.85139396366179</v>
      </c>
    </row>
    <row r="86" spans="1:15" x14ac:dyDescent="0.3">
      <c r="A86" t="s">
        <v>31</v>
      </c>
      <c r="B86">
        <v>4052</v>
      </c>
      <c r="K86" t="s">
        <v>59</v>
      </c>
      <c r="L86" t="str">
        <f>A43</f>
        <v>C11</v>
      </c>
      <c r="M86">
        <f>B43</f>
        <v>15585</v>
      </c>
      <c r="N86" s="8">
        <f t="shared" si="4"/>
        <v>6.066369688172581</v>
      </c>
      <c r="O86" s="8">
        <f t="shared" si="5"/>
        <v>242.65478752690325</v>
      </c>
    </row>
    <row r="87" spans="1:15" x14ac:dyDescent="0.3">
      <c r="A87" t="s">
        <v>39</v>
      </c>
      <c r="B87">
        <v>3783</v>
      </c>
      <c r="K87" t="s">
        <v>58</v>
      </c>
      <c r="L87" t="str">
        <f>A31</f>
        <v>B11</v>
      </c>
      <c r="M87">
        <f>B31</f>
        <v>9890</v>
      </c>
      <c r="N87" s="8">
        <f t="shared" si="4"/>
        <v>3.2158766705040289</v>
      </c>
      <c r="O87" s="8">
        <f t="shared" si="5"/>
        <v>128.63506682016117</v>
      </c>
    </row>
    <row r="88" spans="1:15" x14ac:dyDescent="0.3">
      <c r="A88" t="s">
        <v>47</v>
      </c>
      <c r="B88">
        <v>31755</v>
      </c>
      <c r="K88" t="s">
        <v>57</v>
      </c>
      <c r="L88" t="str">
        <f>A19</f>
        <v>A11</v>
      </c>
      <c r="M88">
        <f>B19</f>
        <v>6259</v>
      </c>
      <c r="N88" s="8">
        <f t="shared" si="4"/>
        <v>1.3984683918114018</v>
      </c>
      <c r="O88" s="8">
        <f t="shared" si="5"/>
        <v>55.938735672456076</v>
      </c>
    </row>
    <row r="89" spans="1:15" x14ac:dyDescent="0.3">
      <c r="A89" t="s">
        <v>55</v>
      </c>
      <c r="B89">
        <v>7362</v>
      </c>
      <c r="K89" t="s">
        <v>65</v>
      </c>
      <c r="L89" t="str">
        <f>A20</f>
        <v>A12</v>
      </c>
      <c r="M89">
        <f>B20</f>
        <v>5027</v>
      </c>
      <c r="N89" s="8">
        <f t="shared" si="4"/>
        <v>0.78182091195755543</v>
      </c>
      <c r="O89" s="8">
        <f t="shared" si="5"/>
        <v>31.272836478302217</v>
      </c>
    </row>
    <row r="90" spans="1:15" x14ac:dyDescent="0.3">
      <c r="A90" t="s">
        <v>63</v>
      </c>
      <c r="B90">
        <v>5072</v>
      </c>
      <c r="K90" t="s">
        <v>66</v>
      </c>
      <c r="L90" t="str">
        <f>A32</f>
        <v>B12</v>
      </c>
      <c r="M90">
        <f>B32</f>
        <v>4470</v>
      </c>
      <c r="N90" s="8">
        <f t="shared" si="4"/>
        <v>0.50302817958856794</v>
      </c>
      <c r="O90" s="8">
        <f t="shared" si="5"/>
        <v>20.121127183542718</v>
      </c>
    </row>
    <row r="91" spans="1:15" x14ac:dyDescent="0.3">
      <c r="A91" t="s">
        <v>71</v>
      </c>
      <c r="B91">
        <v>11659</v>
      </c>
      <c r="K91" t="s">
        <v>67</v>
      </c>
      <c r="L91" t="str">
        <f>A44</f>
        <v>C12</v>
      </c>
      <c r="M91">
        <f>B44</f>
        <v>4067</v>
      </c>
      <c r="N91" s="8">
        <f t="shared" si="4"/>
        <v>0.30131638220131135</v>
      </c>
      <c r="O91" s="8">
        <f t="shared" si="5"/>
        <v>12.052655288052454</v>
      </c>
    </row>
    <row r="92" spans="1:15" x14ac:dyDescent="0.3">
      <c r="A92" t="s">
        <v>79</v>
      </c>
      <c r="B92">
        <v>3604</v>
      </c>
      <c r="K92" t="s">
        <v>68</v>
      </c>
      <c r="L92" t="str">
        <f>A56</f>
        <v>D12</v>
      </c>
      <c r="M92">
        <f>B56</f>
        <v>4026</v>
      </c>
      <c r="N92" s="8">
        <f t="shared" si="4"/>
        <v>0.28079483457630511</v>
      </c>
      <c r="O92" s="8">
        <f t="shared" si="5"/>
        <v>11.231793383052205</v>
      </c>
    </row>
    <row r="93" spans="1:15" x14ac:dyDescent="0.3">
      <c r="A93" t="s">
        <v>103</v>
      </c>
      <c r="B93">
        <v>3402</v>
      </c>
      <c r="K93" t="s">
        <v>69</v>
      </c>
      <c r="L93" t="str">
        <f>A68</f>
        <v>E12</v>
      </c>
      <c r="M93">
        <f>B68</f>
        <v>4012</v>
      </c>
      <c r="N93" s="8">
        <f t="shared" si="4"/>
        <v>0.27378747685069321</v>
      </c>
      <c r="O93" s="8">
        <f t="shared" si="5"/>
        <v>10.951499074027728</v>
      </c>
    </row>
    <row r="94" spans="1:15" x14ac:dyDescent="0.3">
      <c r="A94" t="s">
        <v>104</v>
      </c>
      <c r="B94">
        <v>30813</v>
      </c>
      <c r="K94" t="s">
        <v>70</v>
      </c>
      <c r="L94" t="str">
        <f>A80</f>
        <v>F12</v>
      </c>
      <c r="M94">
        <f>B80</f>
        <v>3788</v>
      </c>
      <c r="N94" s="8">
        <f t="shared" si="4"/>
        <v>0.16166975324090294</v>
      </c>
      <c r="O94" s="8">
        <f t="shared" si="5"/>
        <v>6.4667901296361174</v>
      </c>
    </row>
    <row r="95" spans="1:15" x14ac:dyDescent="0.3">
      <c r="A95" t="s">
        <v>105</v>
      </c>
      <c r="B95">
        <v>10214</v>
      </c>
      <c r="K95" t="s">
        <v>71</v>
      </c>
      <c r="L95" t="str">
        <f>A92</f>
        <v>G12</v>
      </c>
      <c r="M95">
        <f>B92</f>
        <v>3604</v>
      </c>
      <c r="N95" s="8">
        <f t="shared" si="4"/>
        <v>6.9573051704289499E-2</v>
      </c>
      <c r="O95" s="8">
        <f t="shared" si="5"/>
        <v>2.7829220681715801</v>
      </c>
    </row>
    <row r="96" spans="1:15" x14ac:dyDescent="0.3">
      <c r="A96" t="s">
        <v>16</v>
      </c>
      <c r="B96">
        <v>3436</v>
      </c>
      <c r="K96" t="s">
        <v>72</v>
      </c>
      <c r="L96" t="str">
        <f>A104</f>
        <v>H12</v>
      </c>
      <c r="M96">
        <f>B104</f>
        <v>3531</v>
      </c>
      <c r="N96" s="8">
        <f t="shared" si="4"/>
        <v>3.3034686420741775E-2</v>
      </c>
      <c r="O96" s="8">
        <f t="shared" si="5"/>
        <v>1.3213874568296711</v>
      </c>
    </row>
    <row r="97" spans="1:2" x14ac:dyDescent="0.3">
      <c r="A97" t="s">
        <v>24</v>
      </c>
      <c r="B97">
        <v>3542</v>
      </c>
    </row>
    <row r="98" spans="1:2" x14ac:dyDescent="0.3">
      <c r="A98" t="s">
        <v>33</v>
      </c>
      <c r="B98">
        <v>3883</v>
      </c>
    </row>
    <row r="99" spans="1:2" x14ac:dyDescent="0.3">
      <c r="A99" t="s">
        <v>40</v>
      </c>
      <c r="B99">
        <v>3873</v>
      </c>
    </row>
    <row r="100" spans="1:2" x14ac:dyDescent="0.3">
      <c r="A100" t="s">
        <v>48</v>
      </c>
      <c r="B100">
        <v>21176</v>
      </c>
    </row>
    <row r="101" spans="1:2" x14ac:dyDescent="0.3">
      <c r="A101" t="s">
        <v>56</v>
      </c>
      <c r="B101">
        <v>11902</v>
      </c>
    </row>
    <row r="102" spans="1:2" x14ac:dyDescent="0.3">
      <c r="A102" t="s">
        <v>64</v>
      </c>
      <c r="B102">
        <v>6292</v>
      </c>
    </row>
    <row r="103" spans="1:2" x14ac:dyDescent="0.3">
      <c r="A103" t="s">
        <v>72</v>
      </c>
      <c r="B103">
        <v>9504</v>
      </c>
    </row>
    <row r="104" spans="1:2" x14ac:dyDescent="0.3">
      <c r="A104" t="s">
        <v>80</v>
      </c>
      <c r="B104">
        <v>3531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65046</v>
      </c>
      <c r="D2">
        <v>3409</v>
      </c>
      <c r="E2">
        <v>3486</v>
      </c>
      <c r="F2">
        <v>3470</v>
      </c>
      <c r="G2">
        <v>19845</v>
      </c>
      <c r="H2">
        <v>21855</v>
      </c>
      <c r="I2">
        <v>3476</v>
      </c>
      <c r="J2">
        <v>3673</v>
      </c>
      <c r="K2">
        <v>3787</v>
      </c>
      <c r="L2">
        <v>3618</v>
      </c>
      <c r="M2">
        <v>6259</v>
      </c>
      <c r="N2">
        <v>5027</v>
      </c>
      <c r="O2">
        <v>31581</v>
      </c>
      <c r="P2">
        <v>3490</v>
      </c>
      <c r="Q2">
        <v>3570</v>
      </c>
      <c r="R2">
        <v>3479</v>
      </c>
      <c r="S2">
        <v>12568</v>
      </c>
      <c r="T2">
        <v>17989</v>
      </c>
      <c r="U2">
        <v>3478</v>
      </c>
      <c r="V2">
        <v>4826</v>
      </c>
      <c r="W2">
        <v>3994</v>
      </c>
      <c r="X2">
        <v>3560</v>
      </c>
      <c r="Y2">
        <v>9890</v>
      </c>
      <c r="Z2">
        <v>4470</v>
      </c>
      <c r="AA2">
        <v>17367</v>
      </c>
      <c r="AB2">
        <v>3713</v>
      </c>
      <c r="AC2">
        <v>3549</v>
      </c>
      <c r="AD2">
        <v>4027</v>
      </c>
      <c r="AE2">
        <v>10779</v>
      </c>
      <c r="AF2">
        <v>12170</v>
      </c>
      <c r="AG2">
        <v>3430</v>
      </c>
      <c r="AH2">
        <v>6969</v>
      </c>
      <c r="AI2">
        <v>3855</v>
      </c>
      <c r="AJ2">
        <v>3409</v>
      </c>
      <c r="AK2">
        <v>15585</v>
      </c>
      <c r="AL2">
        <v>4067</v>
      </c>
      <c r="AM2">
        <v>6641</v>
      </c>
      <c r="AN2">
        <v>4880</v>
      </c>
      <c r="AO2">
        <v>3706</v>
      </c>
      <c r="AP2">
        <v>3481</v>
      </c>
      <c r="AQ2">
        <v>7153</v>
      </c>
      <c r="AR2">
        <v>7160</v>
      </c>
      <c r="AS2">
        <v>3443</v>
      </c>
      <c r="AT2">
        <v>12109</v>
      </c>
      <c r="AU2">
        <v>4076</v>
      </c>
      <c r="AV2">
        <v>3569</v>
      </c>
      <c r="AW2">
        <v>23986</v>
      </c>
      <c r="AX2">
        <v>4026</v>
      </c>
      <c r="AY2">
        <v>4343</v>
      </c>
      <c r="AZ2">
        <v>6764</v>
      </c>
      <c r="BA2">
        <v>4162</v>
      </c>
      <c r="BB2">
        <v>3466</v>
      </c>
      <c r="BC2">
        <v>5481</v>
      </c>
      <c r="BD2">
        <v>5258</v>
      </c>
      <c r="BE2">
        <v>3516</v>
      </c>
      <c r="BF2">
        <v>20092</v>
      </c>
      <c r="BG2">
        <v>4640</v>
      </c>
      <c r="BH2">
        <v>3773</v>
      </c>
      <c r="BI2">
        <v>23286</v>
      </c>
      <c r="BJ2">
        <v>4012</v>
      </c>
      <c r="BK2">
        <v>3658</v>
      </c>
      <c r="BL2">
        <v>40130</v>
      </c>
      <c r="BM2">
        <v>5844</v>
      </c>
      <c r="BN2">
        <v>3531</v>
      </c>
      <c r="BO2">
        <v>4452</v>
      </c>
      <c r="BP2">
        <v>4788</v>
      </c>
      <c r="BQ2">
        <v>3746</v>
      </c>
      <c r="BR2">
        <v>30088</v>
      </c>
      <c r="BS2">
        <v>5510</v>
      </c>
      <c r="BT2">
        <v>4126</v>
      </c>
      <c r="BU2">
        <v>14130</v>
      </c>
      <c r="BV2">
        <v>3788</v>
      </c>
      <c r="BW2">
        <v>3465</v>
      </c>
      <c r="BX2">
        <v>59019</v>
      </c>
      <c r="BY2">
        <v>6552</v>
      </c>
      <c r="BZ2">
        <v>3411</v>
      </c>
      <c r="CA2">
        <v>3728</v>
      </c>
      <c r="CB2">
        <v>4052</v>
      </c>
      <c r="CC2">
        <v>3783</v>
      </c>
      <c r="CD2">
        <v>31755</v>
      </c>
      <c r="CE2">
        <v>7362</v>
      </c>
      <c r="CF2">
        <v>5072</v>
      </c>
      <c r="CG2">
        <v>11659</v>
      </c>
      <c r="CH2">
        <v>3604</v>
      </c>
      <c r="CI2">
        <v>3402</v>
      </c>
      <c r="CJ2">
        <v>30813</v>
      </c>
      <c r="CK2">
        <v>10214</v>
      </c>
      <c r="CL2">
        <v>3436</v>
      </c>
      <c r="CM2">
        <v>3542</v>
      </c>
      <c r="CN2">
        <v>3883</v>
      </c>
      <c r="CO2">
        <v>3873</v>
      </c>
      <c r="CP2">
        <v>21176</v>
      </c>
      <c r="CQ2">
        <v>11902</v>
      </c>
      <c r="CR2">
        <v>6292</v>
      </c>
      <c r="CS2">
        <v>9504</v>
      </c>
      <c r="CT2">
        <v>3531</v>
      </c>
    </row>
    <row r="7" spans="1:98" ht="17.600000000000001" x14ac:dyDescent="0.4">
      <c r="N7" s="4" t="s">
        <v>110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65046</v>
      </c>
      <c r="G9">
        <f>'Plate 1'!G9</f>
        <v>30</v>
      </c>
      <c r="H9" t="str">
        <f t="shared" ref="H9:I9" si="0">A9</f>
        <v>A1</v>
      </c>
      <c r="I9">
        <f t="shared" si="0"/>
        <v>65046</v>
      </c>
      <c r="K9" t="s">
        <v>82</v>
      </c>
      <c r="L9" t="str">
        <f>A10</f>
        <v>A2</v>
      </c>
      <c r="M9">
        <f>B10</f>
        <v>3409</v>
      </c>
      <c r="N9" s="8">
        <f>(M9-I$15)/2008.3</f>
        <v>-2.7884280237016383E-2</v>
      </c>
      <c r="O9">
        <f>N9*40</f>
        <v>-1.1153712094806554</v>
      </c>
    </row>
    <row r="10" spans="1:98" x14ac:dyDescent="0.3">
      <c r="A10" t="s">
        <v>83</v>
      </c>
      <c r="B10">
        <v>3409</v>
      </c>
      <c r="G10">
        <f>'Plate 1'!G10</f>
        <v>15</v>
      </c>
      <c r="H10" t="str">
        <f>A21</f>
        <v>B1</v>
      </c>
      <c r="I10">
        <f>B21</f>
        <v>31581</v>
      </c>
      <c r="K10" t="s">
        <v>85</v>
      </c>
      <c r="L10" t="str">
        <f>A22</f>
        <v>B2</v>
      </c>
      <c r="M10">
        <f>B22</f>
        <v>3490</v>
      </c>
      <c r="N10" s="8">
        <f t="shared" ref="N10:N73" si="1">(M10-I$15)/2008.3</f>
        <v>1.2448339391525171E-2</v>
      </c>
      <c r="O10">
        <f t="shared" ref="O10:O73" si="2">N10*40</f>
        <v>0.49793357566100682</v>
      </c>
    </row>
    <row r="11" spans="1:98" x14ac:dyDescent="0.3">
      <c r="A11" t="s">
        <v>84</v>
      </c>
      <c r="B11">
        <v>3486</v>
      </c>
      <c r="G11">
        <f>'Plate 1'!G11</f>
        <v>7.5</v>
      </c>
      <c r="H11" t="str">
        <f>A33</f>
        <v>C1</v>
      </c>
      <c r="I11">
        <f>B33</f>
        <v>17367</v>
      </c>
      <c r="K11" t="s">
        <v>88</v>
      </c>
      <c r="L11" t="str">
        <f>A34</f>
        <v>C2</v>
      </c>
      <c r="M11">
        <f>B34</f>
        <v>3713</v>
      </c>
      <c r="N11" s="8">
        <f t="shared" si="1"/>
        <v>0.1234875267639297</v>
      </c>
      <c r="O11">
        <f t="shared" si="2"/>
        <v>4.9395010705571876</v>
      </c>
    </row>
    <row r="12" spans="1:98" x14ac:dyDescent="0.3">
      <c r="A12" t="s">
        <v>9</v>
      </c>
      <c r="B12">
        <v>3470</v>
      </c>
      <c r="G12">
        <f>'Plate 1'!G12</f>
        <v>1.875</v>
      </c>
      <c r="H12" t="str">
        <f>A45</f>
        <v>D1</v>
      </c>
      <c r="I12">
        <f>B45</f>
        <v>6641</v>
      </c>
      <c r="K12" t="s">
        <v>91</v>
      </c>
      <c r="L12" t="str">
        <f>A46</f>
        <v>D2</v>
      </c>
      <c r="M12">
        <f>B46</f>
        <v>4880</v>
      </c>
      <c r="N12" s="8">
        <f t="shared" si="1"/>
        <v>0.70457600956032462</v>
      </c>
      <c r="O12">
        <f t="shared" si="2"/>
        <v>28.183040382412983</v>
      </c>
    </row>
    <row r="13" spans="1:98" x14ac:dyDescent="0.3">
      <c r="A13" t="s">
        <v>17</v>
      </c>
      <c r="B13">
        <v>19845</v>
      </c>
      <c r="G13">
        <f>'Plate 1'!G13</f>
        <v>0.46875</v>
      </c>
      <c r="H13" t="str">
        <f>A57</f>
        <v>E1</v>
      </c>
      <c r="I13">
        <f>B57</f>
        <v>4343</v>
      </c>
      <c r="K13" t="s">
        <v>94</v>
      </c>
      <c r="L13" t="str">
        <f>A58</f>
        <v>E2</v>
      </c>
      <c r="M13">
        <f>B58</f>
        <v>6764</v>
      </c>
      <c r="N13" s="8">
        <f t="shared" si="1"/>
        <v>1.6426828661056616</v>
      </c>
      <c r="O13">
        <f t="shared" si="2"/>
        <v>65.707314644226472</v>
      </c>
    </row>
    <row r="14" spans="1:98" x14ac:dyDescent="0.3">
      <c r="A14" t="s">
        <v>25</v>
      </c>
      <c r="B14">
        <v>21855</v>
      </c>
      <c r="G14">
        <f>'Plate 1'!G14</f>
        <v>0.1171875</v>
      </c>
      <c r="H14" t="str">
        <f>A69</f>
        <v>F1</v>
      </c>
      <c r="I14">
        <f>B69</f>
        <v>3658</v>
      </c>
      <c r="K14" t="s">
        <v>97</v>
      </c>
      <c r="L14" t="str">
        <f>A70</f>
        <v>F2</v>
      </c>
      <c r="M14">
        <f>B70</f>
        <v>40130</v>
      </c>
      <c r="N14" s="8">
        <f t="shared" si="1"/>
        <v>18.256734551610815</v>
      </c>
      <c r="O14">
        <f t="shared" si="2"/>
        <v>730.26938206443265</v>
      </c>
    </row>
    <row r="15" spans="1:98" x14ac:dyDescent="0.3">
      <c r="A15" t="s">
        <v>34</v>
      </c>
      <c r="B15">
        <v>3476</v>
      </c>
      <c r="G15">
        <f>'Plate 1'!G15</f>
        <v>0</v>
      </c>
      <c r="H15" t="str">
        <f>A81</f>
        <v>G1</v>
      </c>
      <c r="I15">
        <f>B81</f>
        <v>3465</v>
      </c>
      <c r="K15" t="s">
        <v>100</v>
      </c>
      <c r="L15" t="str">
        <f>A82</f>
        <v>G2</v>
      </c>
      <c r="M15">
        <f>B82</f>
        <v>59019</v>
      </c>
      <c r="N15" s="8">
        <f t="shared" si="1"/>
        <v>27.662201862271573</v>
      </c>
      <c r="O15">
        <f t="shared" si="2"/>
        <v>1106.4880744908628</v>
      </c>
    </row>
    <row r="16" spans="1:98" x14ac:dyDescent="0.3">
      <c r="A16" t="s">
        <v>41</v>
      </c>
      <c r="B16">
        <v>3673</v>
      </c>
      <c r="H16" t="s">
        <v>119</v>
      </c>
      <c r="I16">
        <f>SLOPE(I10:I15, G10:G15)</f>
        <v>1876.4015009665316</v>
      </c>
      <c r="K16" t="s">
        <v>103</v>
      </c>
      <c r="L16" t="str">
        <f>A94</f>
        <v>H2</v>
      </c>
      <c r="M16">
        <f>B94</f>
        <v>30813</v>
      </c>
      <c r="N16" s="8">
        <f t="shared" si="1"/>
        <v>13.617487427177215</v>
      </c>
      <c r="O16">
        <f t="shared" si="2"/>
        <v>544.69949708708862</v>
      </c>
    </row>
    <row r="17" spans="1:15" x14ac:dyDescent="0.3">
      <c r="A17" t="s">
        <v>49</v>
      </c>
      <c r="B17">
        <v>3787</v>
      </c>
      <c r="K17" t="s">
        <v>104</v>
      </c>
      <c r="L17" t="str">
        <f>A95</f>
        <v>H3</v>
      </c>
      <c r="M17">
        <f>B95</f>
        <v>10214</v>
      </c>
      <c r="N17" s="8">
        <f t="shared" si="1"/>
        <v>3.3605537021361349</v>
      </c>
      <c r="O17">
        <f t="shared" si="2"/>
        <v>134.4221480854454</v>
      </c>
    </row>
    <row r="18" spans="1:15" x14ac:dyDescent="0.3">
      <c r="A18" t="s">
        <v>57</v>
      </c>
      <c r="B18">
        <v>3618</v>
      </c>
      <c r="K18" t="s">
        <v>101</v>
      </c>
      <c r="L18" t="str">
        <f>A83</f>
        <v>G3</v>
      </c>
      <c r="M18">
        <f>B83</f>
        <v>6552</v>
      </c>
      <c r="N18" s="8">
        <f t="shared" si="1"/>
        <v>1.5371209480655281</v>
      </c>
      <c r="O18">
        <f t="shared" si="2"/>
        <v>61.484837922621125</v>
      </c>
    </row>
    <row r="19" spans="1:15" x14ac:dyDescent="0.3">
      <c r="A19" t="s">
        <v>65</v>
      </c>
      <c r="B19">
        <v>6259</v>
      </c>
      <c r="K19" t="s">
        <v>98</v>
      </c>
      <c r="L19" t="str">
        <f>A71</f>
        <v>F3</v>
      </c>
      <c r="M19">
        <f>B71</f>
        <v>5844</v>
      </c>
      <c r="N19" s="8">
        <f t="shared" si="1"/>
        <v>1.1845839764975352</v>
      </c>
      <c r="O19">
        <f t="shared" si="2"/>
        <v>47.383359059901409</v>
      </c>
    </row>
    <row r="20" spans="1:15" x14ac:dyDescent="0.3">
      <c r="A20" t="s">
        <v>73</v>
      </c>
      <c r="B20">
        <v>5027</v>
      </c>
      <c r="K20" t="s">
        <v>95</v>
      </c>
      <c r="L20" t="str">
        <f>A59</f>
        <v>E3</v>
      </c>
      <c r="M20">
        <f>B59</f>
        <v>4162</v>
      </c>
      <c r="N20" s="8">
        <f t="shared" si="1"/>
        <v>0.34705970223572175</v>
      </c>
      <c r="O20">
        <f t="shared" si="2"/>
        <v>13.88238808942887</v>
      </c>
    </row>
    <row r="21" spans="1:15" x14ac:dyDescent="0.3">
      <c r="A21" t="s">
        <v>85</v>
      </c>
      <c r="B21">
        <v>31581</v>
      </c>
      <c r="K21" t="s">
        <v>92</v>
      </c>
      <c r="L21" t="str">
        <f>A47</f>
        <v>D3</v>
      </c>
      <c r="M21">
        <f>B47</f>
        <v>3706</v>
      </c>
      <c r="N21" s="8">
        <f t="shared" si="1"/>
        <v>0.12000199173430265</v>
      </c>
      <c r="O21">
        <f t="shared" si="2"/>
        <v>4.8000796693721064</v>
      </c>
    </row>
    <row r="22" spans="1:15" x14ac:dyDescent="0.3">
      <c r="A22" t="s">
        <v>86</v>
      </c>
      <c r="B22">
        <v>3490</v>
      </c>
      <c r="K22" t="s">
        <v>89</v>
      </c>
      <c r="L22" t="str">
        <f>A35</f>
        <v>C3</v>
      </c>
      <c r="M22">
        <f>B35</f>
        <v>3549</v>
      </c>
      <c r="N22" s="8">
        <f t="shared" si="1"/>
        <v>4.1826420355524571E-2</v>
      </c>
      <c r="O22">
        <f t="shared" si="2"/>
        <v>1.673056814220983</v>
      </c>
    </row>
    <row r="23" spans="1:15" x14ac:dyDescent="0.3">
      <c r="A23" t="s">
        <v>87</v>
      </c>
      <c r="B23">
        <v>3570</v>
      </c>
      <c r="K23" t="s">
        <v>86</v>
      </c>
      <c r="L23" t="str">
        <f>A23</f>
        <v>B3</v>
      </c>
      <c r="M23">
        <f>B23</f>
        <v>3570</v>
      </c>
      <c r="N23" s="8">
        <f t="shared" si="1"/>
        <v>5.2283025444405717E-2</v>
      </c>
      <c r="O23">
        <f t="shared" si="2"/>
        <v>2.0913210177762287</v>
      </c>
    </row>
    <row r="24" spans="1:15" x14ac:dyDescent="0.3">
      <c r="A24" t="s">
        <v>10</v>
      </c>
      <c r="B24">
        <v>3479</v>
      </c>
      <c r="K24" t="s">
        <v>83</v>
      </c>
      <c r="L24" t="str">
        <f>A11</f>
        <v>A3</v>
      </c>
      <c r="M24">
        <f>B11</f>
        <v>3486</v>
      </c>
      <c r="N24" s="8">
        <f t="shared" si="1"/>
        <v>1.0456605088881143E-2</v>
      </c>
      <c r="O24">
        <f t="shared" si="2"/>
        <v>0.41826420355524574</v>
      </c>
    </row>
    <row r="25" spans="1:15" x14ac:dyDescent="0.3">
      <c r="A25" t="s">
        <v>18</v>
      </c>
      <c r="B25">
        <v>12568</v>
      </c>
      <c r="K25" t="s">
        <v>84</v>
      </c>
      <c r="L25" t="str">
        <f>A12</f>
        <v>A4</v>
      </c>
      <c r="M25">
        <f>B12</f>
        <v>3470</v>
      </c>
      <c r="N25" s="8">
        <f t="shared" si="1"/>
        <v>2.4896678783050343E-3</v>
      </c>
      <c r="O25">
        <f t="shared" si="2"/>
        <v>9.9586715132201367E-2</v>
      </c>
    </row>
    <row r="26" spans="1:15" x14ac:dyDescent="0.3">
      <c r="A26" t="s">
        <v>26</v>
      </c>
      <c r="B26">
        <v>17989</v>
      </c>
      <c r="K26" t="s">
        <v>87</v>
      </c>
      <c r="L26" t="str">
        <f>A24</f>
        <v>B4</v>
      </c>
      <c r="M26">
        <f>B24</f>
        <v>3479</v>
      </c>
      <c r="N26" s="8">
        <f t="shared" si="1"/>
        <v>6.9710700592540958E-3</v>
      </c>
      <c r="O26">
        <f t="shared" si="2"/>
        <v>0.27884280237016384</v>
      </c>
    </row>
    <row r="27" spans="1:15" x14ac:dyDescent="0.3">
      <c r="A27" t="s">
        <v>35</v>
      </c>
      <c r="B27">
        <v>3478</v>
      </c>
      <c r="K27" t="s">
        <v>90</v>
      </c>
      <c r="L27" t="str">
        <f>A36</f>
        <v>C4</v>
      </c>
      <c r="M27">
        <f>B36</f>
        <v>4027</v>
      </c>
      <c r="N27" s="8">
        <f t="shared" si="1"/>
        <v>0.27983866952148584</v>
      </c>
      <c r="O27">
        <f t="shared" si="2"/>
        <v>11.193546780859434</v>
      </c>
    </row>
    <row r="28" spans="1:15" x14ac:dyDescent="0.3">
      <c r="A28" t="s">
        <v>42</v>
      </c>
      <c r="B28">
        <v>4826</v>
      </c>
      <c r="K28" t="s">
        <v>93</v>
      </c>
      <c r="L28" t="str">
        <f>A48</f>
        <v>D4</v>
      </c>
      <c r="M28">
        <f>B48</f>
        <v>3481</v>
      </c>
      <c r="N28" s="8">
        <f t="shared" si="1"/>
        <v>7.966937210576109E-3</v>
      </c>
      <c r="O28">
        <f t="shared" si="2"/>
        <v>0.31867748842304433</v>
      </c>
    </row>
    <row r="29" spans="1:15" x14ac:dyDescent="0.3">
      <c r="A29" t="s">
        <v>50</v>
      </c>
      <c r="B29">
        <v>3994</v>
      </c>
      <c r="K29" t="s">
        <v>96</v>
      </c>
      <c r="L29" t="str">
        <f>A60</f>
        <v>E4</v>
      </c>
      <c r="M29">
        <f>B60</f>
        <v>3466</v>
      </c>
      <c r="N29" s="8">
        <f t="shared" si="1"/>
        <v>4.9793357566100681E-4</v>
      </c>
      <c r="O29">
        <f t="shared" si="2"/>
        <v>1.9917343026440271E-2</v>
      </c>
    </row>
    <row r="30" spans="1:15" x14ac:dyDescent="0.3">
      <c r="A30" t="s">
        <v>58</v>
      </c>
      <c r="B30">
        <v>3560</v>
      </c>
      <c r="K30" t="s">
        <v>99</v>
      </c>
      <c r="L30" t="str">
        <f>A72</f>
        <v>F4</v>
      </c>
      <c r="M30">
        <f>B72</f>
        <v>3531</v>
      </c>
      <c r="N30" s="8">
        <f t="shared" si="1"/>
        <v>3.2863615993626451E-2</v>
      </c>
      <c r="O30">
        <f t="shared" si="2"/>
        <v>1.314544639745058</v>
      </c>
    </row>
    <row r="31" spans="1:15" x14ac:dyDescent="0.3">
      <c r="A31" t="s">
        <v>66</v>
      </c>
      <c r="B31">
        <v>9890</v>
      </c>
      <c r="K31" t="s">
        <v>102</v>
      </c>
      <c r="L31" t="str">
        <f>A84</f>
        <v>G4</v>
      </c>
      <c r="M31">
        <f>B84</f>
        <v>3411</v>
      </c>
      <c r="N31" s="8">
        <f t="shared" si="1"/>
        <v>-2.6888413085694368E-2</v>
      </c>
      <c r="O31">
        <f t="shared" si="2"/>
        <v>-1.0755365234277747</v>
      </c>
    </row>
    <row r="32" spans="1:15" x14ac:dyDescent="0.3">
      <c r="A32" t="s">
        <v>74</v>
      </c>
      <c r="B32">
        <v>4470</v>
      </c>
      <c r="K32" t="s">
        <v>105</v>
      </c>
      <c r="L32" t="str">
        <f>A96</f>
        <v>H4</v>
      </c>
      <c r="M32">
        <f>B96</f>
        <v>3436</v>
      </c>
      <c r="N32" s="8">
        <f t="shared" si="1"/>
        <v>-1.4440073694169199E-2</v>
      </c>
      <c r="O32">
        <f t="shared" si="2"/>
        <v>-0.5776029477667679</v>
      </c>
    </row>
    <row r="33" spans="1:15" x14ac:dyDescent="0.3">
      <c r="A33" t="s">
        <v>88</v>
      </c>
      <c r="B33">
        <v>17367</v>
      </c>
      <c r="K33" t="s">
        <v>16</v>
      </c>
      <c r="L33" t="str">
        <f>A97</f>
        <v>H5</v>
      </c>
      <c r="M33">
        <f>B97</f>
        <v>3542</v>
      </c>
      <c r="N33" s="8">
        <f t="shared" si="1"/>
        <v>3.8340885325897529E-2</v>
      </c>
      <c r="O33">
        <f t="shared" si="2"/>
        <v>1.5336354130359011</v>
      </c>
    </row>
    <row r="34" spans="1:15" x14ac:dyDescent="0.3">
      <c r="A34" t="s">
        <v>89</v>
      </c>
      <c r="B34">
        <v>3713</v>
      </c>
      <c r="K34" t="s">
        <v>15</v>
      </c>
      <c r="L34" t="str">
        <f>A85</f>
        <v>G5</v>
      </c>
      <c r="M34">
        <f>B85</f>
        <v>3728</v>
      </c>
      <c r="N34" s="8">
        <f t="shared" si="1"/>
        <v>0.13095653039884481</v>
      </c>
      <c r="O34">
        <f t="shared" si="2"/>
        <v>5.2382612159537922</v>
      </c>
    </row>
    <row r="35" spans="1:15" x14ac:dyDescent="0.3">
      <c r="A35" t="s">
        <v>90</v>
      </c>
      <c r="B35">
        <v>3549</v>
      </c>
      <c r="K35" t="s">
        <v>14</v>
      </c>
      <c r="L35" t="str">
        <f>A73</f>
        <v>F5</v>
      </c>
      <c r="M35">
        <f>B73</f>
        <v>4452</v>
      </c>
      <c r="N35" s="8">
        <f t="shared" si="1"/>
        <v>0.49146043917741372</v>
      </c>
      <c r="O35">
        <f t="shared" si="2"/>
        <v>19.658417567096549</v>
      </c>
    </row>
    <row r="36" spans="1:15" x14ac:dyDescent="0.3">
      <c r="A36" t="s">
        <v>11</v>
      </c>
      <c r="B36">
        <v>4027</v>
      </c>
      <c r="K36" t="s">
        <v>13</v>
      </c>
      <c r="L36" t="str">
        <f>A61</f>
        <v>E5</v>
      </c>
      <c r="M36">
        <f>B61</f>
        <v>5481</v>
      </c>
      <c r="N36" s="8">
        <f t="shared" si="1"/>
        <v>1.0038340885325898</v>
      </c>
      <c r="O36">
        <f t="shared" si="2"/>
        <v>40.153363541303591</v>
      </c>
    </row>
    <row r="37" spans="1:15" x14ac:dyDescent="0.3">
      <c r="A37" t="s">
        <v>19</v>
      </c>
      <c r="B37">
        <v>10779</v>
      </c>
      <c r="K37" t="s">
        <v>12</v>
      </c>
      <c r="L37" t="str">
        <f>A49</f>
        <v>D5</v>
      </c>
      <c r="M37">
        <f>B49</f>
        <v>7153</v>
      </c>
      <c r="N37" s="8">
        <f t="shared" si="1"/>
        <v>1.8363790270377931</v>
      </c>
      <c r="O37">
        <f t="shared" si="2"/>
        <v>73.455161081511719</v>
      </c>
    </row>
    <row r="38" spans="1:15" x14ac:dyDescent="0.3">
      <c r="A38" t="s">
        <v>27</v>
      </c>
      <c r="B38">
        <v>12170</v>
      </c>
      <c r="K38" t="s">
        <v>11</v>
      </c>
      <c r="L38" t="str">
        <f>A37</f>
        <v>C5</v>
      </c>
      <c r="M38">
        <f>B37</f>
        <v>10779</v>
      </c>
      <c r="N38" s="8">
        <f t="shared" si="1"/>
        <v>3.6418861723846039</v>
      </c>
      <c r="O38">
        <f t="shared" si="2"/>
        <v>145.67544689538414</v>
      </c>
    </row>
    <row r="39" spans="1:15" x14ac:dyDescent="0.3">
      <c r="A39" t="s">
        <v>36</v>
      </c>
      <c r="B39">
        <v>3430</v>
      </c>
      <c r="K39" t="s">
        <v>10</v>
      </c>
      <c r="L39" t="str">
        <f>A25</f>
        <v>B5</v>
      </c>
      <c r="M39">
        <f>B25</f>
        <v>12568</v>
      </c>
      <c r="N39" s="8">
        <f t="shared" si="1"/>
        <v>4.532689339242145</v>
      </c>
      <c r="O39">
        <f t="shared" si="2"/>
        <v>181.30757356968581</v>
      </c>
    </row>
    <row r="40" spans="1:15" x14ac:dyDescent="0.3">
      <c r="A40" t="s">
        <v>43</v>
      </c>
      <c r="B40">
        <v>6969</v>
      </c>
      <c r="K40" t="s">
        <v>9</v>
      </c>
      <c r="L40" t="str">
        <f>A13</f>
        <v>A5</v>
      </c>
      <c r="M40">
        <f>B13</f>
        <v>19845</v>
      </c>
      <c r="N40" s="8">
        <f t="shared" si="1"/>
        <v>8.1561519693272917</v>
      </c>
      <c r="O40">
        <f t="shared" si="2"/>
        <v>326.24607877309165</v>
      </c>
    </row>
    <row r="41" spans="1:15" x14ac:dyDescent="0.3">
      <c r="A41" t="s">
        <v>51</v>
      </c>
      <c r="B41">
        <v>3855</v>
      </c>
      <c r="K41" t="s">
        <v>17</v>
      </c>
      <c r="L41" t="str">
        <f>A14</f>
        <v>A6</v>
      </c>
      <c r="M41">
        <f>B14</f>
        <v>21855</v>
      </c>
      <c r="N41" s="8">
        <f t="shared" si="1"/>
        <v>9.1569984564059155</v>
      </c>
      <c r="O41">
        <f t="shared" si="2"/>
        <v>366.27993825623662</v>
      </c>
    </row>
    <row r="42" spans="1:15" x14ac:dyDescent="0.3">
      <c r="A42" t="s">
        <v>59</v>
      </c>
      <c r="B42">
        <v>3409</v>
      </c>
      <c r="K42" t="s">
        <v>18</v>
      </c>
      <c r="L42" t="str">
        <f>A26</f>
        <v>B6</v>
      </c>
      <c r="M42">
        <f>B26</f>
        <v>17989</v>
      </c>
      <c r="N42" s="8">
        <f t="shared" si="1"/>
        <v>7.2319872529004634</v>
      </c>
      <c r="O42">
        <f t="shared" si="2"/>
        <v>289.27949011601856</v>
      </c>
    </row>
    <row r="43" spans="1:15" x14ac:dyDescent="0.3">
      <c r="A43" t="s">
        <v>67</v>
      </c>
      <c r="B43">
        <v>15585</v>
      </c>
      <c r="K43" t="s">
        <v>19</v>
      </c>
      <c r="L43" t="str">
        <f>A38</f>
        <v>C6</v>
      </c>
      <c r="M43">
        <f>B38</f>
        <v>12170</v>
      </c>
      <c r="N43" s="8">
        <f t="shared" si="1"/>
        <v>4.3345117761290641</v>
      </c>
      <c r="O43">
        <f t="shared" si="2"/>
        <v>173.38047104516255</v>
      </c>
    </row>
    <row r="44" spans="1:15" x14ac:dyDescent="0.3">
      <c r="A44" t="s">
        <v>75</v>
      </c>
      <c r="B44">
        <v>4067</v>
      </c>
      <c r="K44" t="s">
        <v>20</v>
      </c>
      <c r="L44" t="str">
        <f>A50</f>
        <v>D6</v>
      </c>
      <c r="M44">
        <f>B50</f>
        <v>7160</v>
      </c>
      <c r="N44" s="8">
        <f t="shared" si="1"/>
        <v>1.8398645620674203</v>
      </c>
      <c r="O44">
        <f t="shared" si="2"/>
        <v>73.594582482696808</v>
      </c>
    </row>
    <row r="45" spans="1:15" x14ac:dyDescent="0.3">
      <c r="A45" t="s">
        <v>91</v>
      </c>
      <c r="B45">
        <v>6641</v>
      </c>
      <c r="K45" t="s">
        <v>21</v>
      </c>
      <c r="L45" t="str">
        <f>A62</f>
        <v>E6</v>
      </c>
      <c r="M45">
        <f>B62</f>
        <v>5258</v>
      </c>
      <c r="N45" s="8">
        <f t="shared" si="1"/>
        <v>0.89279490116018523</v>
      </c>
      <c r="O45">
        <f t="shared" si="2"/>
        <v>35.711796046407407</v>
      </c>
    </row>
    <row r="46" spans="1:15" x14ac:dyDescent="0.3">
      <c r="A46" t="s">
        <v>92</v>
      </c>
      <c r="B46">
        <v>4880</v>
      </c>
      <c r="K46" t="s">
        <v>22</v>
      </c>
      <c r="L46" t="str">
        <f>A74</f>
        <v>F6</v>
      </c>
      <c r="M46">
        <f>B74</f>
        <v>4788</v>
      </c>
      <c r="N46" s="8">
        <f t="shared" si="1"/>
        <v>0.65876612059951201</v>
      </c>
      <c r="O46">
        <f t="shared" si="2"/>
        <v>26.350644823980481</v>
      </c>
    </row>
    <row r="47" spans="1:15" x14ac:dyDescent="0.3">
      <c r="A47" t="s">
        <v>93</v>
      </c>
      <c r="B47">
        <v>3706</v>
      </c>
      <c r="K47" t="s">
        <v>23</v>
      </c>
      <c r="L47" t="str">
        <f>A86</f>
        <v>G6</v>
      </c>
      <c r="M47">
        <f>B86</f>
        <v>4052</v>
      </c>
      <c r="N47" s="8">
        <f t="shared" si="1"/>
        <v>0.29228700891301101</v>
      </c>
      <c r="O47">
        <f t="shared" si="2"/>
        <v>11.69148035652044</v>
      </c>
    </row>
    <row r="48" spans="1:15" x14ac:dyDescent="0.3">
      <c r="A48" t="s">
        <v>12</v>
      </c>
      <c r="B48">
        <v>3481</v>
      </c>
      <c r="K48" t="s">
        <v>24</v>
      </c>
      <c r="L48" t="str">
        <f>A98</f>
        <v>H6</v>
      </c>
      <c r="M48">
        <f>B98</f>
        <v>3883</v>
      </c>
      <c r="N48" s="8">
        <f t="shared" si="1"/>
        <v>0.20813623462630085</v>
      </c>
      <c r="O48">
        <f t="shared" si="2"/>
        <v>8.3254493850520337</v>
      </c>
    </row>
    <row r="49" spans="1:15" x14ac:dyDescent="0.3">
      <c r="A49" t="s">
        <v>20</v>
      </c>
      <c r="B49">
        <v>7153</v>
      </c>
      <c r="K49" t="s">
        <v>33</v>
      </c>
      <c r="L49" t="str">
        <f>A99</f>
        <v>H7</v>
      </c>
      <c r="M49">
        <f>B99</f>
        <v>3873</v>
      </c>
      <c r="N49" s="8">
        <f t="shared" si="1"/>
        <v>0.20315689886969079</v>
      </c>
      <c r="O49">
        <f t="shared" si="2"/>
        <v>8.1262759547876318</v>
      </c>
    </row>
    <row r="50" spans="1:15" x14ac:dyDescent="0.3">
      <c r="A50" t="s">
        <v>28</v>
      </c>
      <c r="B50">
        <v>7160</v>
      </c>
      <c r="K50" t="s">
        <v>31</v>
      </c>
      <c r="L50" t="str">
        <f>A87</f>
        <v>G7</v>
      </c>
      <c r="M50">
        <f>B87</f>
        <v>3783</v>
      </c>
      <c r="N50" s="8">
        <f t="shared" si="1"/>
        <v>0.15834287706020017</v>
      </c>
      <c r="O50">
        <f t="shared" si="2"/>
        <v>6.3337150824080073</v>
      </c>
    </row>
    <row r="51" spans="1:15" x14ac:dyDescent="0.3">
      <c r="A51" t="s">
        <v>37</v>
      </c>
      <c r="B51">
        <v>3443</v>
      </c>
      <c r="K51" t="s">
        <v>32</v>
      </c>
      <c r="L51" t="str">
        <f>A75</f>
        <v>F7</v>
      </c>
      <c r="M51">
        <f>B75</f>
        <v>3746</v>
      </c>
      <c r="N51" s="8">
        <f t="shared" si="1"/>
        <v>0.13991933476074292</v>
      </c>
      <c r="O51">
        <f t="shared" si="2"/>
        <v>5.5967733904297168</v>
      </c>
    </row>
    <row r="52" spans="1:15" x14ac:dyDescent="0.3">
      <c r="A52" t="s">
        <v>44</v>
      </c>
      <c r="B52">
        <v>12109</v>
      </c>
      <c r="K52" t="s">
        <v>29</v>
      </c>
      <c r="L52" t="str">
        <f>A63</f>
        <v>E7</v>
      </c>
      <c r="M52">
        <f>B63</f>
        <v>3516</v>
      </c>
      <c r="N52" s="8">
        <f t="shared" si="1"/>
        <v>2.5394612358711349E-2</v>
      </c>
      <c r="O52">
        <f t="shared" si="2"/>
        <v>1.015784494348454</v>
      </c>
    </row>
    <row r="53" spans="1:15" x14ac:dyDescent="0.3">
      <c r="A53" t="s">
        <v>52</v>
      </c>
      <c r="B53">
        <v>4076</v>
      </c>
      <c r="K53" t="s">
        <v>28</v>
      </c>
      <c r="L53" t="str">
        <f>A51</f>
        <v>D7</v>
      </c>
      <c r="M53">
        <f>B51</f>
        <v>3443</v>
      </c>
      <c r="N53" s="8">
        <f t="shared" si="1"/>
        <v>-1.095453866454215E-2</v>
      </c>
      <c r="O53">
        <f t="shared" si="2"/>
        <v>-0.43818154658168601</v>
      </c>
    </row>
    <row r="54" spans="1:15" x14ac:dyDescent="0.3">
      <c r="A54" t="s">
        <v>60</v>
      </c>
      <c r="B54">
        <v>3569</v>
      </c>
      <c r="K54" t="s">
        <v>27</v>
      </c>
      <c r="L54" t="str">
        <f>A39</f>
        <v>C7</v>
      </c>
      <c r="M54">
        <f>B39</f>
        <v>3430</v>
      </c>
      <c r="N54" s="8">
        <f t="shared" si="1"/>
        <v>-1.742767514813524E-2</v>
      </c>
      <c r="O54">
        <f t="shared" si="2"/>
        <v>-0.69710700592540964</v>
      </c>
    </row>
    <row r="55" spans="1:15" x14ac:dyDescent="0.3">
      <c r="A55" t="s">
        <v>68</v>
      </c>
      <c r="B55">
        <v>23986</v>
      </c>
      <c r="K55" t="s">
        <v>26</v>
      </c>
      <c r="L55" t="str">
        <f>A27</f>
        <v>B7</v>
      </c>
      <c r="M55">
        <f>B27</f>
        <v>3478</v>
      </c>
      <c r="N55" s="8">
        <f t="shared" si="1"/>
        <v>6.4731364835930892E-3</v>
      </c>
      <c r="O55">
        <f t="shared" si="2"/>
        <v>0.25892545934372357</v>
      </c>
    </row>
    <row r="56" spans="1:15" x14ac:dyDescent="0.3">
      <c r="A56" t="s">
        <v>76</v>
      </c>
      <c r="B56">
        <v>4026</v>
      </c>
      <c r="K56" t="s">
        <v>25</v>
      </c>
      <c r="L56" t="str">
        <f>A15</f>
        <v>A7</v>
      </c>
      <c r="M56">
        <f>B15</f>
        <v>3476</v>
      </c>
      <c r="N56" s="8">
        <f t="shared" si="1"/>
        <v>5.4772693322710751E-3</v>
      </c>
      <c r="O56">
        <f t="shared" si="2"/>
        <v>0.21909077329084301</v>
      </c>
    </row>
    <row r="57" spans="1:15" x14ac:dyDescent="0.3">
      <c r="A57" t="s">
        <v>94</v>
      </c>
      <c r="B57">
        <v>4343</v>
      </c>
      <c r="K57" t="s">
        <v>34</v>
      </c>
      <c r="L57" t="str">
        <f>A16</f>
        <v>A8</v>
      </c>
      <c r="M57">
        <f>B16</f>
        <v>3673</v>
      </c>
      <c r="N57" s="8">
        <f t="shared" si="1"/>
        <v>0.10357018373748943</v>
      </c>
      <c r="O57">
        <f t="shared" si="2"/>
        <v>4.1428073494995772</v>
      </c>
    </row>
    <row r="58" spans="1:15" x14ac:dyDescent="0.3">
      <c r="A58" t="s">
        <v>95</v>
      </c>
      <c r="B58">
        <v>6764</v>
      </c>
      <c r="K58" t="s">
        <v>35</v>
      </c>
      <c r="L58" t="str">
        <f>A28</f>
        <v>B8</v>
      </c>
      <c r="M58">
        <f>B28</f>
        <v>4826</v>
      </c>
      <c r="N58" s="8">
        <f t="shared" si="1"/>
        <v>0.67768759647463028</v>
      </c>
      <c r="O58">
        <f t="shared" si="2"/>
        <v>27.107503858985211</v>
      </c>
    </row>
    <row r="59" spans="1:15" x14ac:dyDescent="0.3">
      <c r="A59" t="s">
        <v>96</v>
      </c>
      <c r="B59">
        <v>4162</v>
      </c>
      <c r="K59" t="s">
        <v>36</v>
      </c>
      <c r="L59" t="str">
        <f>A40</f>
        <v>C8</v>
      </c>
      <c r="M59">
        <f>B40</f>
        <v>6969</v>
      </c>
      <c r="N59" s="8">
        <f t="shared" si="1"/>
        <v>1.7447592491161679</v>
      </c>
      <c r="O59">
        <f t="shared" si="2"/>
        <v>69.790369964646715</v>
      </c>
    </row>
    <row r="60" spans="1:15" x14ac:dyDescent="0.3">
      <c r="A60" t="s">
        <v>13</v>
      </c>
      <c r="B60">
        <v>3466</v>
      </c>
      <c r="K60" t="s">
        <v>37</v>
      </c>
      <c r="L60" t="str">
        <f>A52</f>
        <v>D8</v>
      </c>
      <c r="M60">
        <f>B52</f>
        <v>12109</v>
      </c>
      <c r="N60" s="8">
        <f t="shared" si="1"/>
        <v>4.3041378280137428</v>
      </c>
      <c r="O60">
        <f t="shared" si="2"/>
        <v>172.16551312054972</v>
      </c>
    </row>
    <row r="61" spans="1:15" x14ac:dyDescent="0.3">
      <c r="A61" t="s">
        <v>21</v>
      </c>
      <c r="B61">
        <v>5481</v>
      </c>
      <c r="K61" t="s">
        <v>38</v>
      </c>
      <c r="L61" t="str">
        <f>A64</f>
        <v>E8</v>
      </c>
      <c r="M61">
        <f>B64</f>
        <v>20092</v>
      </c>
      <c r="N61" s="8">
        <f t="shared" si="1"/>
        <v>8.2791415625155604</v>
      </c>
      <c r="O61">
        <f t="shared" si="2"/>
        <v>331.16566250062243</v>
      </c>
    </row>
    <row r="62" spans="1:15" x14ac:dyDescent="0.3">
      <c r="A62" t="s">
        <v>29</v>
      </c>
      <c r="B62">
        <v>5258</v>
      </c>
      <c r="K62" t="s">
        <v>30</v>
      </c>
      <c r="L62" t="str">
        <f>A76</f>
        <v>F8</v>
      </c>
      <c r="M62">
        <f>B76</f>
        <v>30088</v>
      </c>
      <c r="N62" s="8">
        <f t="shared" si="1"/>
        <v>13.256485584822984</v>
      </c>
      <c r="O62">
        <f t="shared" si="2"/>
        <v>530.25942339291942</v>
      </c>
    </row>
    <row r="63" spans="1:15" x14ac:dyDescent="0.3">
      <c r="A63" t="s">
        <v>38</v>
      </c>
      <c r="B63">
        <v>3516</v>
      </c>
      <c r="K63" t="s">
        <v>39</v>
      </c>
      <c r="L63" t="str">
        <f>A88</f>
        <v>G8</v>
      </c>
      <c r="M63">
        <f>B88</f>
        <v>31755</v>
      </c>
      <c r="N63" s="8">
        <f t="shared" si="1"/>
        <v>14.086540855449883</v>
      </c>
      <c r="O63">
        <f t="shared" si="2"/>
        <v>563.46163421799531</v>
      </c>
    </row>
    <row r="64" spans="1:15" x14ac:dyDescent="0.3">
      <c r="A64" t="s">
        <v>45</v>
      </c>
      <c r="B64">
        <v>20092</v>
      </c>
      <c r="K64" t="s">
        <v>40</v>
      </c>
      <c r="L64" t="str">
        <f>A100</f>
        <v>H8</v>
      </c>
      <c r="M64">
        <f>B100</f>
        <v>21176</v>
      </c>
      <c r="N64" s="8">
        <f t="shared" si="1"/>
        <v>8.818901558532092</v>
      </c>
      <c r="O64">
        <f t="shared" si="2"/>
        <v>352.75606234128367</v>
      </c>
    </row>
    <row r="65" spans="1:15" x14ac:dyDescent="0.3">
      <c r="A65" t="s">
        <v>53</v>
      </c>
      <c r="B65">
        <v>4640</v>
      </c>
      <c r="K65" t="s">
        <v>48</v>
      </c>
      <c r="L65" t="str">
        <f>A101</f>
        <v>H9</v>
      </c>
      <c r="M65">
        <f>B101</f>
        <v>11902</v>
      </c>
      <c r="N65" s="8">
        <f t="shared" si="1"/>
        <v>4.2010655778519146</v>
      </c>
      <c r="O65">
        <f t="shared" si="2"/>
        <v>168.04262311407658</v>
      </c>
    </row>
    <row r="66" spans="1:15" x14ac:dyDescent="0.3">
      <c r="A66" t="s">
        <v>61</v>
      </c>
      <c r="B66">
        <v>3773</v>
      </c>
      <c r="K66" t="s">
        <v>47</v>
      </c>
      <c r="L66" t="str">
        <f>A89</f>
        <v>G9</v>
      </c>
      <c r="M66">
        <f>B89</f>
        <v>7362</v>
      </c>
      <c r="N66" s="8">
        <f t="shared" si="1"/>
        <v>1.9404471443509437</v>
      </c>
      <c r="O66">
        <f t="shared" si="2"/>
        <v>77.617885774037745</v>
      </c>
    </row>
    <row r="67" spans="1:15" x14ac:dyDescent="0.3">
      <c r="A67" t="s">
        <v>69</v>
      </c>
      <c r="B67">
        <v>23286</v>
      </c>
      <c r="K67" t="s">
        <v>46</v>
      </c>
      <c r="L67" t="str">
        <f>A77</f>
        <v>F9</v>
      </c>
      <c r="M67">
        <f>B77</f>
        <v>5510</v>
      </c>
      <c r="N67" s="8">
        <f t="shared" si="1"/>
        <v>1.018274162226759</v>
      </c>
      <c r="O67">
        <f t="shared" si="2"/>
        <v>40.730966489070362</v>
      </c>
    </row>
    <row r="68" spans="1:15" x14ac:dyDescent="0.3">
      <c r="A68" t="s">
        <v>77</v>
      </c>
      <c r="B68">
        <v>4012</v>
      </c>
      <c r="K68" t="s">
        <v>45</v>
      </c>
      <c r="L68" t="str">
        <f>A65</f>
        <v>E9</v>
      </c>
      <c r="M68">
        <f>B65</f>
        <v>4640</v>
      </c>
      <c r="N68" s="8">
        <f t="shared" si="1"/>
        <v>0.585071951401683</v>
      </c>
      <c r="O68">
        <f t="shared" si="2"/>
        <v>23.402878056067319</v>
      </c>
    </row>
    <row r="69" spans="1:15" x14ac:dyDescent="0.3">
      <c r="A69" t="s">
        <v>97</v>
      </c>
      <c r="B69">
        <v>3658</v>
      </c>
      <c r="K69" t="s">
        <v>44</v>
      </c>
      <c r="L69" t="str">
        <f>A53</f>
        <v>D9</v>
      </c>
      <c r="M69">
        <f>B53</f>
        <v>4076</v>
      </c>
      <c r="N69" s="8">
        <f t="shared" si="1"/>
        <v>0.30423741472887517</v>
      </c>
      <c r="O69">
        <f t="shared" si="2"/>
        <v>12.169496589155006</v>
      </c>
    </row>
    <row r="70" spans="1:15" x14ac:dyDescent="0.3">
      <c r="A70" t="s">
        <v>98</v>
      </c>
      <c r="B70">
        <v>40130</v>
      </c>
      <c r="K70" t="s">
        <v>43</v>
      </c>
      <c r="L70" t="str">
        <f>A41</f>
        <v>C9</v>
      </c>
      <c r="M70">
        <f>B41</f>
        <v>3855</v>
      </c>
      <c r="N70" s="8">
        <f t="shared" si="1"/>
        <v>0.19419409450779265</v>
      </c>
      <c r="O70">
        <f t="shared" si="2"/>
        <v>7.7677637803117063</v>
      </c>
    </row>
    <row r="71" spans="1:15" x14ac:dyDescent="0.3">
      <c r="A71" t="s">
        <v>99</v>
      </c>
      <c r="B71">
        <v>5844</v>
      </c>
      <c r="K71" t="s">
        <v>42</v>
      </c>
      <c r="L71" t="str">
        <f>A29</f>
        <v>B9</v>
      </c>
      <c r="M71">
        <f>B29</f>
        <v>3994</v>
      </c>
      <c r="N71" s="8">
        <f t="shared" si="1"/>
        <v>0.26340686152467263</v>
      </c>
      <c r="O71">
        <f t="shared" si="2"/>
        <v>10.536274460986906</v>
      </c>
    </row>
    <row r="72" spans="1:15" x14ac:dyDescent="0.3">
      <c r="A72" t="s">
        <v>14</v>
      </c>
      <c r="B72">
        <v>3531</v>
      </c>
      <c r="K72" t="s">
        <v>41</v>
      </c>
      <c r="L72" t="str">
        <f>A17</f>
        <v>A9</v>
      </c>
      <c r="M72">
        <f>B17</f>
        <v>3787</v>
      </c>
      <c r="N72" s="8">
        <f t="shared" si="1"/>
        <v>0.16033461136284419</v>
      </c>
      <c r="O72">
        <f t="shared" si="2"/>
        <v>6.4133844545137677</v>
      </c>
    </row>
    <row r="73" spans="1:15" x14ac:dyDescent="0.3">
      <c r="A73" t="s">
        <v>22</v>
      </c>
      <c r="B73">
        <v>4452</v>
      </c>
      <c r="K73" t="s">
        <v>49</v>
      </c>
      <c r="L73" t="str">
        <f>A18</f>
        <v>A10</v>
      </c>
      <c r="M73">
        <f>B18</f>
        <v>3618</v>
      </c>
      <c r="N73" s="8">
        <f t="shared" si="1"/>
        <v>7.6183837076134048E-2</v>
      </c>
      <c r="O73">
        <f t="shared" si="2"/>
        <v>3.0473534830453621</v>
      </c>
    </row>
    <row r="74" spans="1:15" x14ac:dyDescent="0.3">
      <c r="A74" t="s">
        <v>32</v>
      </c>
      <c r="B74">
        <v>4788</v>
      </c>
      <c r="K74" t="s">
        <v>50</v>
      </c>
      <c r="L74" t="str">
        <f>A30</f>
        <v>B10</v>
      </c>
      <c r="M74">
        <f>B30</f>
        <v>3560</v>
      </c>
      <c r="N74" s="8">
        <f t="shared" ref="N74:N96" si="3">(M74-I$15)/2008.3</f>
        <v>4.730368968779565E-2</v>
      </c>
      <c r="O74">
        <f t="shared" ref="O74:O96" si="4">N74*40</f>
        <v>1.8921475875118259</v>
      </c>
    </row>
    <row r="75" spans="1:15" x14ac:dyDescent="0.3">
      <c r="A75" t="s">
        <v>30</v>
      </c>
      <c r="B75">
        <v>3746</v>
      </c>
      <c r="K75" t="s">
        <v>51</v>
      </c>
      <c r="L75" t="str">
        <f>A42</f>
        <v>C10</v>
      </c>
      <c r="M75">
        <f>B42</f>
        <v>3409</v>
      </c>
      <c r="N75" s="8">
        <f t="shared" si="3"/>
        <v>-2.7884280237016383E-2</v>
      </c>
      <c r="O75">
        <f t="shared" si="4"/>
        <v>-1.1153712094806554</v>
      </c>
    </row>
    <row r="76" spans="1:15" x14ac:dyDescent="0.3">
      <c r="A76" t="s">
        <v>46</v>
      </c>
      <c r="B76">
        <v>30088</v>
      </c>
      <c r="K76" t="s">
        <v>52</v>
      </c>
      <c r="L76" t="str">
        <f>A54</f>
        <v>D10</v>
      </c>
      <c r="M76">
        <f>B54</f>
        <v>3569</v>
      </c>
      <c r="N76" s="8">
        <f t="shared" si="3"/>
        <v>5.1785091868744713E-2</v>
      </c>
      <c r="O76">
        <f t="shared" si="4"/>
        <v>2.0714036747497886</v>
      </c>
    </row>
    <row r="77" spans="1:15" x14ac:dyDescent="0.3">
      <c r="A77" t="s">
        <v>54</v>
      </c>
      <c r="B77">
        <v>5510</v>
      </c>
      <c r="K77" t="s">
        <v>53</v>
      </c>
      <c r="L77" t="str">
        <f>A66</f>
        <v>E10</v>
      </c>
      <c r="M77">
        <f>B66</f>
        <v>3773</v>
      </c>
      <c r="N77" s="8">
        <f t="shared" si="3"/>
        <v>0.15336354130359012</v>
      </c>
      <c r="O77">
        <f t="shared" si="4"/>
        <v>6.1345416521436045</v>
      </c>
    </row>
    <row r="78" spans="1:15" x14ac:dyDescent="0.3">
      <c r="A78" t="s">
        <v>62</v>
      </c>
      <c r="B78">
        <v>4126</v>
      </c>
      <c r="K78" t="s">
        <v>54</v>
      </c>
      <c r="L78" t="str">
        <f>A78</f>
        <v>F10</v>
      </c>
      <c r="M78">
        <f>B78</f>
        <v>4126</v>
      </c>
      <c r="N78" s="8">
        <f t="shared" si="3"/>
        <v>0.32913409351192552</v>
      </c>
      <c r="O78">
        <f t="shared" si="4"/>
        <v>13.165363740477021</v>
      </c>
    </row>
    <row r="79" spans="1:15" x14ac:dyDescent="0.3">
      <c r="A79" t="s">
        <v>70</v>
      </c>
      <c r="B79">
        <v>14130</v>
      </c>
      <c r="K79" t="s">
        <v>55</v>
      </c>
      <c r="L79" t="str">
        <f>A90</f>
        <v>G10</v>
      </c>
      <c r="M79">
        <f>B90</f>
        <v>5072</v>
      </c>
      <c r="N79" s="8">
        <f t="shared" si="3"/>
        <v>0.80017925608723794</v>
      </c>
      <c r="O79">
        <f t="shared" si="4"/>
        <v>32.007170243489519</v>
      </c>
    </row>
    <row r="80" spans="1:15" x14ac:dyDescent="0.3">
      <c r="A80" t="s">
        <v>78</v>
      </c>
      <c r="B80">
        <v>3788</v>
      </c>
      <c r="K80" t="s">
        <v>56</v>
      </c>
      <c r="L80" t="str">
        <f>A102</f>
        <v>H10</v>
      </c>
      <c r="M80">
        <f>B102</f>
        <v>6292</v>
      </c>
      <c r="N80" s="8">
        <f t="shared" si="3"/>
        <v>1.4076582183936663</v>
      </c>
      <c r="O80">
        <f t="shared" si="4"/>
        <v>56.306328735746654</v>
      </c>
    </row>
    <row r="81" spans="1:15" x14ac:dyDescent="0.3">
      <c r="A81" t="s">
        <v>100</v>
      </c>
      <c r="B81">
        <v>3465</v>
      </c>
      <c r="K81" t="s">
        <v>64</v>
      </c>
      <c r="L81" t="str">
        <f>A103</f>
        <v>H11</v>
      </c>
      <c r="M81">
        <f>B103</f>
        <v>9504</v>
      </c>
      <c r="N81" s="8">
        <f t="shared" si="3"/>
        <v>3.0070208634168201</v>
      </c>
      <c r="O81">
        <f t="shared" si="4"/>
        <v>120.2808345366728</v>
      </c>
    </row>
    <row r="82" spans="1:15" x14ac:dyDescent="0.3">
      <c r="A82" t="s">
        <v>101</v>
      </c>
      <c r="B82">
        <v>59019</v>
      </c>
      <c r="K82" t="s">
        <v>63</v>
      </c>
      <c r="L82" t="str">
        <f>A91</f>
        <v>G11</v>
      </c>
      <c r="M82">
        <f>B91</f>
        <v>11659</v>
      </c>
      <c r="N82" s="8">
        <f t="shared" si="3"/>
        <v>4.0800677189662897</v>
      </c>
      <c r="O82">
        <f t="shared" si="4"/>
        <v>163.2027087586516</v>
      </c>
    </row>
    <row r="83" spans="1:15" x14ac:dyDescent="0.3">
      <c r="A83" t="s">
        <v>102</v>
      </c>
      <c r="B83">
        <v>6552</v>
      </c>
      <c r="K83" t="s">
        <v>62</v>
      </c>
      <c r="L83" t="str">
        <f>A79</f>
        <v>F11</v>
      </c>
      <c r="M83">
        <f>B79</f>
        <v>14130</v>
      </c>
      <c r="N83" s="8">
        <f t="shared" si="3"/>
        <v>5.3104615844246377</v>
      </c>
      <c r="O83">
        <f t="shared" si="4"/>
        <v>212.4184633769855</v>
      </c>
    </row>
    <row r="84" spans="1:15" x14ac:dyDescent="0.3">
      <c r="A84" t="s">
        <v>15</v>
      </c>
      <c r="B84">
        <v>3411</v>
      </c>
      <c r="K84" t="s">
        <v>61</v>
      </c>
      <c r="L84" t="str">
        <f>A67</f>
        <v>E11</v>
      </c>
      <c r="M84">
        <f>B67</f>
        <v>23286</v>
      </c>
      <c r="N84" s="8">
        <f t="shared" si="3"/>
        <v>9.8695414031768163</v>
      </c>
      <c r="O84">
        <f t="shared" si="4"/>
        <v>394.78165612707267</v>
      </c>
    </row>
    <row r="85" spans="1:15" x14ac:dyDescent="0.3">
      <c r="A85" t="s">
        <v>23</v>
      </c>
      <c r="B85">
        <v>3728</v>
      </c>
      <c r="K85" t="s">
        <v>60</v>
      </c>
      <c r="L85" t="str">
        <f>A55</f>
        <v>D11</v>
      </c>
      <c r="M85">
        <f>B55</f>
        <v>23986</v>
      </c>
      <c r="N85" s="8">
        <f t="shared" si="3"/>
        <v>10.218094906139521</v>
      </c>
      <c r="O85">
        <f t="shared" si="4"/>
        <v>408.72379624558084</v>
      </c>
    </row>
    <row r="86" spans="1:15" x14ac:dyDescent="0.3">
      <c r="A86" t="s">
        <v>31</v>
      </c>
      <c r="B86">
        <v>4052</v>
      </c>
      <c r="K86" t="s">
        <v>59</v>
      </c>
      <c r="L86" t="str">
        <f>A43</f>
        <v>C11</v>
      </c>
      <c r="M86">
        <f>B43</f>
        <v>15585</v>
      </c>
      <c r="N86" s="8">
        <f t="shared" si="3"/>
        <v>6.0349549370114026</v>
      </c>
      <c r="O86">
        <f t="shared" si="4"/>
        <v>241.3981974804561</v>
      </c>
    </row>
    <row r="87" spans="1:15" x14ac:dyDescent="0.3">
      <c r="A87" t="s">
        <v>39</v>
      </c>
      <c r="B87">
        <v>3783</v>
      </c>
      <c r="K87" t="s">
        <v>58</v>
      </c>
      <c r="L87" t="str">
        <f>A31</f>
        <v>B11</v>
      </c>
      <c r="M87">
        <f>B31</f>
        <v>9890</v>
      </c>
      <c r="N87" s="8">
        <f t="shared" si="3"/>
        <v>3.1992232236219689</v>
      </c>
      <c r="O87">
        <f t="shared" si="4"/>
        <v>127.96892894487875</v>
      </c>
    </row>
    <row r="88" spans="1:15" x14ac:dyDescent="0.3">
      <c r="A88" t="s">
        <v>47</v>
      </c>
      <c r="B88">
        <v>31755</v>
      </c>
      <c r="K88" t="s">
        <v>57</v>
      </c>
      <c r="L88" t="str">
        <f>A19</f>
        <v>A11</v>
      </c>
      <c r="M88">
        <f>B19</f>
        <v>6259</v>
      </c>
      <c r="N88" s="8">
        <f t="shared" si="3"/>
        <v>1.391226410396853</v>
      </c>
      <c r="O88">
        <f t="shared" si="4"/>
        <v>55.649056415874121</v>
      </c>
    </row>
    <row r="89" spans="1:15" x14ac:dyDescent="0.3">
      <c r="A89" t="s">
        <v>55</v>
      </c>
      <c r="B89">
        <v>7362</v>
      </c>
      <c r="K89" t="s">
        <v>65</v>
      </c>
      <c r="L89" t="str">
        <f>A20</f>
        <v>A12</v>
      </c>
      <c r="M89">
        <f>B20</f>
        <v>5027</v>
      </c>
      <c r="N89" s="8">
        <f t="shared" si="3"/>
        <v>0.77777224518249266</v>
      </c>
      <c r="O89">
        <f t="shared" si="4"/>
        <v>31.110889807299706</v>
      </c>
    </row>
    <row r="90" spans="1:15" x14ac:dyDescent="0.3">
      <c r="A90" t="s">
        <v>63</v>
      </c>
      <c r="B90">
        <v>5072</v>
      </c>
      <c r="K90" t="s">
        <v>66</v>
      </c>
      <c r="L90" t="str">
        <f>A32</f>
        <v>B12</v>
      </c>
      <c r="M90">
        <f>B32</f>
        <v>4470</v>
      </c>
      <c r="N90" s="8">
        <f t="shared" si="3"/>
        <v>0.50042324353931189</v>
      </c>
      <c r="O90">
        <f t="shared" si="4"/>
        <v>20.016929741572476</v>
      </c>
    </row>
    <row r="91" spans="1:15" x14ac:dyDescent="0.3">
      <c r="A91" t="s">
        <v>71</v>
      </c>
      <c r="B91">
        <v>11659</v>
      </c>
      <c r="K91" t="s">
        <v>67</v>
      </c>
      <c r="L91" t="str">
        <f>A44</f>
        <v>C12</v>
      </c>
      <c r="M91">
        <f>B44</f>
        <v>4067</v>
      </c>
      <c r="N91" s="8">
        <f t="shared" si="3"/>
        <v>0.29975601254792611</v>
      </c>
      <c r="O91">
        <f t="shared" si="4"/>
        <v>11.990240501917045</v>
      </c>
    </row>
    <row r="92" spans="1:15" x14ac:dyDescent="0.3">
      <c r="A92" t="s">
        <v>79</v>
      </c>
      <c r="B92">
        <v>3604</v>
      </c>
      <c r="K92" t="s">
        <v>68</v>
      </c>
      <c r="L92" t="str">
        <f>A56</f>
        <v>D12</v>
      </c>
      <c r="M92">
        <f>B56</f>
        <v>4026</v>
      </c>
      <c r="N92" s="8">
        <f t="shared" si="3"/>
        <v>0.27934073594582481</v>
      </c>
      <c r="O92">
        <f t="shared" si="4"/>
        <v>11.173629437832993</v>
      </c>
    </row>
    <row r="93" spans="1:15" x14ac:dyDescent="0.3">
      <c r="A93" t="s">
        <v>103</v>
      </c>
      <c r="B93">
        <v>3402</v>
      </c>
      <c r="K93" t="s">
        <v>69</v>
      </c>
      <c r="L93" t="str">
        <f>A68</f>
        <v>E12</v>
      </c>
      <c r="M93">
        <f>B68</f>
        <v>4012</v>
      </c>
      <c r="N93" s="8">
        <f t="shared" si="3"/>
        <v>0.27236966588657074</v>
      </c>
      <c r="O93">
        <f t="shared" si="4"/>
        <v>10.894786635462829</v>
      </c>
    </row>
    <row r="94" spans="1:15" x14ac:dyDescent="0.3">
      <c r="A94" t="s">
        <v>104</v>
      </c>
      <c r="B94">
        <v>30813</v>
      </c>
      <c r="K94" t="s">
        <v>70</v>
      </c>
      <c r="L94" t="str">
        <f>A80</f>
        <v>F12</v>
      </c>
      <c r="M94">
        <f>B80</f>
        <v>3788</v>
      </c>
      <c r="N94" s="8">
        <f t="shared" si="3"/>
        <v>0.16083254493850521</v>
      </c>
      <c r="O94">
        <f t="shared" si="4"/>
        <v>6.4333017975402083</v>
      </c>
    </row>
    <row r="95" spans="1:15" x14ac:dyDescent="0.3">
      <c r="A95" t="s">
        <v>105</v>
      </c>
      <c r="B95">
        <v>10214</v>
      </c>
      <c r="K95" t="s">
        <v>71</v>
      </c>
      <c r="L95" t="str">
        <f>A92</f>
        <v>G12</v>
      </c>
      <c r="M95">
        <f>B92</f>
        <v>3604</v>
      </c>
      <c r="N95" s="8">
        <f t="shared" si="3"/>
        <v>6.921276701687995E-2</v>
      </c>
      <c r="O95">
        <f t="shared" si="4"/>
        <v>2.768510680675198</v>
      </c>
    </row>
    <row r="96" spans="1:15" x14ac:dyDescent="0.3">
      <c r="A96" t="s">
        <v>16</v>
      </c>
      <c r="B96">
        <v>3436</v>
      </c>
      <c r="K96" t="s">
        <v>72</v>
      </c>
      <c r="L96" t="str">
        <f>A104</f>
        <v>H12</v>
      </c>
      <c r="M96">
        <f>B104</f>
        <v>3531</v>
      </c>
      <c r="N96" s="8">
        <f t="shared" si="3"/>
        <v>3.2863615993626451E-2</v>
      </c>
      <c r="O96">
        <f t="shared" si="4"/>
        <v>1.314544639745058</v>
      </c>
    </row>
    <row r="97" spans="1:2" x14ac:dyDescent="0.3">
      <c r="A97" t="s">
        <v>24</v>
      </c>
      <c r="B97">
        <v>3542</v>
      </c>
    </row>
    <row r="98" spans="1:2" x14ac:dyDescent="0.3">
      <c r="A98" t="s">
        <v>33</v>
      </c>
      <c r="B98">
        <v>3883</v>
      </c>
    </row>
    <row r="99" spans="1:2" x14ac:dyDescent="0.3">
      <c r="A99" t="s">
        <v>40</v>
      </c>
      <c r="B99">
        <v>3873</v>
      </c>
    </row>
    <row r="100" spans="1:2" x14ac:dyDescent="0.3">
      <c r="A100" t="s">
        <v>48</v>
      </c>
      <c r="B100">
        <v>21176</v>
      </c>
    </row>
    <row r="101" spans="1:2" x14ac:dyDescent="0.3">
      <c r="A101" t="s">
        <v>56</v>
      </c>
      <c r="B101">
        <v>11902</v>
      </c>
    </row>
    <row r="102" spans="1:2" x14ac:dyDescent="0.3">
      <c r="A102" t="s">
        <v>64</v>
      </c>
      <c r="B102">
        <v>6292</v>
      </c>
    </row>
    <row r="103" spans="1:2" x14ac:dyDescent="0.3">
      <c r="A103" t="s">
        <v>72</v>
      </c>
      <c r="B103">
        <v>9504</v>
      </c>
    </row>
    <row r="104" spans="1:2" x14ac:dyDescent="0.3">
      <c r="A104" t="s">
        <v>80</v>
      </c>
      <c r="B104">
        <v>3531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65044</v>
      </c>
      <c r="D2">
        <v>3403</v>
      </c>
      <c r="E2">
        <v>3414</v>
      </c>
      <c r="F2">
        <v>3401</v>
      </c>
      <c r="G2">
        <v>19586</v>
      </c>
      <c r="H2">
        <v>21775</v>
      </c>
      <c r="I2">
        <v>3432</v>
      </c>
      <c r="J2">
        <v>3634</v>
      </c>
      <c r="K2">
        <v>3707</v>
      </c>
      <c r="L2">
        <v>3589</v>
      </c>
      <c r="M2">
        <v>6170</v>
      </c>
      <c r="N2">
        <v>4876</v>
      </c>
      <c r="O2">
        <v>31782</v>
      </c>
      <c r="P2">
        <v>3411</v>
      </c>
      <c r="Q2">
        <v>3461</v>
      </c>
      <c r="R2">
        <v>3407</v>
      </c>
      <c r="S2">
        <v>12497</v>
      </c>
      <c r="T2">
        <v>17997</v>
      </c>
      <c r="U2">
        <v>3412</v>
      </c>
      <c r="V2">
        <v>4843</v>
      </c>
      <c r="W2">
        <v>3883</v>
      </c>
      <c r="X2">
        <v>3436</v>
      </c>
      <c r="Y2">
        <v>9683</v>
      </c>
      <c r="Z2">
        <v>4312</v>
      </c>
      <c r="AA2">
        <v>17363</v>
      </c>
      <c r="AB2">
        <v>3586</v>
      </c>
      <c r="AC2">
        <v>3484</v>
      </c>
      <c r="AD2">
        <v>3408</v>
      </c>
      <c r="AE2">
        <v>10580</v>
      </c>
      <c r="AF2">
        <v>12376</v>
      </c>
      <c r="AG2">
        <v>3387</v>
      </c>
      <c r="AH2">
        <v>6886</v>
      </c>
      <c r="AI2">
        <v>3767</v>
      </c>
      <c r="AJ2">
        <v>3424</v>
      </c>
      <c r="AK2">
        <v>15295</v>
      </c>
      <c r="AL2">
        <v>3962</v>
      </c>
      <c r="AM2">
        <v>6689</v>
      </c>
      <c r="AN2">
        <v>4898</v>
      </c>
      <c r="AO2">
        <v>3617</v>
      </c>
      <c r="AP2">
        <v>3349</v>
      </c>
      <c r="AQ2">
        <v>7312</v>
      </c>
      <c r="AR2">
        <v>7091</v>
      </c>
      <c r="AS2">
        <v>3375</v>
      </c>
      <c r="AT2">
        <v>11660</v>
      </c>
      <c r="AU2">
        <v>3995</v>
      </c>
      <c r="AV2">
        <v>3442</v>
      </c>
      <c r="AW2">
        <v>22725</v>
      </c>
      <c r="AX2">
        <v>3814</v>
      </c>
      <c r="AY2">
        <v>4231</v>
      </c>
      <c r="AZ2">
        <v>6785</v>
      </c>
      <c r="BA2">
        <v>4492</v>
      </c>
      <c r="BB2">
        <v>3391</v>
      </c>
      <c r="BC2">
        <v>5387</v>
      </c>
      <c r="BD2">
        <v>5110</v>
      </c>
      <c r="BE2">
        <v>3436</v>
      </c>
      <c r="BF2">
        <v>20298</v>
      </c>
      <c r="BG2">
        <v>4609</v>
      </c>
      <c r="BH2">
        <v>3699</v>
      </c>
      <c r="BI2">
        <v>22537</v>
      </c>
      <c r="BJ2">
        <v>3834</v>
      </c>
      <c r="BK2">
        <v>3602</v>
      </c>
      <c r="BL2">
        <v>38561</v>
      </c>
      <c r="BM2">
        <v>5730</v>
      </c>
      <c r="BN2">
        <v>3477</v>
      </c>
      <c r="BO2">
        <v>4338</v>
      </c>
      <c r="BP2">
        <v>4660</v>
      </c>
      <c r="BQ2">
        <v>3554</v>
      </c>
      <c r="BR2">
        <v>28826</v>
      </c>
      <c r="BS2">
        <v>5433</v>
      </c>
      <c r="BT2">
        <v>3995</v>
      </c>
      <c r="BU2">
        <v>14096</v>
      </c>
      <c r="BV2">
        <v>3682</v>
      </c>
      <c r="BW2">
        <v>3429</v>
      </c>
      <c r="BX2">
        <v>57874</v>
      </c>
      <c r="BY2">
        <v>6399</v>
      </c>
      <c r="BZ2">
        <v>3372</v>
      </c>
      <c r="CA2">
        <v>3697</v>
      </c>
      <c r="CB2">
        <v>4007</v>
      </c>
      <c r="CC2">
        <v>4175</v>
      </c>
      <c r="CD2">
        <v>30802</v>
      </c>
      <c r="CE2">
        <v>7247</v>
      </c>
      <c r="CF2">
        <v>4917</v>
      </c>
      <c r="CG2">
        <v>11026</v>
      </c>
      <c r="CH2">
        <v>3537</v>
      </c>
      <c r="CI2">
        <v>3418</v>
      </c>
      <c r="CJ2">
        <v>30272</v>
      </c>
      <c r="CK2">
        <v>10067</v>
      </c>
      <c r="CL2">
        <v>3376</v>
      </c>
      <c r="CM2">
        <v>3497</v>
      </c>
      <c r="CN2">
        <v>3815</v>
      </c>
      <c r="CO2">
        <v>3856</v>
      </c>
      <c r="CP2">
        <v>20304</v>
      </c>
      <c r="CQ2">
        <v>11690</v>
      </c>
      <c r="CR2">
        <v>5909</v>
      </c>
      <c r="CS2">
        <v>8325</v>
      </c>
      <c r="CT2">
        <v>3455</v>
      </c>
    </row>
    <row r="7" spans="1:98" x14ac:dyDescent="0.3">
      <c r="N7" s="1" t="s">
        <v>109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65044</v>
      </c>
      <c r="G9">
        <f>'Plate 1'!G9</f>
        <v>30</v>
      </c>
      <c r="H9" t="str">
        <f t="shared" ref="H9:I9" si="0">A9</f>
        <v>A1</v>
      </c>
      <c r="I9">
        <f t="shared" si="0"/>
        <v>65044</v>
      </c>
      <c r="K9" t="s">
        <v>82</v>
      </c>
      <c r="L9" t="str">
        <f>A10</f>
        <v>A2</v>
      </c>
      <c r="M9">
        <f>B10</f>
        <v>3403</v>
      </c>
      <c r="N9" s="8">
        <f>(M9-I$15)/2012.5</f>
        <v>-1.2919254658385093E-2</v>
      </c>
      <c r="O9">
        <f>N9*40</f>
        <v>-0.51677018633540373</v>
      </c>
    </row>
    <row r="10" spans="1:98" x14ac:dyDescent="0.3">
      <c r="A10" t="s">
        <v>83</v>
      </c>
      <c r="B10">
        <v>3403</v>
      </c>
      <c r="G10">
        <f>'Plate 1'!G10</f>
        <v>15</v>
      </c>
      <c r="H10" t="str">
        <f>A21</f>
        <v>B1</v>
      </c>
      <c r="I10">
        <f>B21</f>
        <v>31782</v>
      </c>
      <c r="K10" t="s">
        <v>85</v>
      </c>
      <c r="L10" t="str">
        <f>A22</f>
        <v>B2</v>
      </c>
      <c r="M10">
        <f>B22</f>
        <v>3411</v>
      </c>
      <c r="N10" s="8">
        <f t="shared" ref="N10:N73" si="1">(M10-I$15)/2012.5</f>
        <v>-8.944099378881987E-3</v>
      </c>
      <c r="O10">
        <f t="shared" ref="O10:O73" si="2">N10*40</f>
        <v>-0.35776397515527947</v>
      </c>
    </row>
    <row r="11" spans="1:98" x14ac:dyDescent="0.3">
      <c r="A11" t="s">
        <v>84</v>
      </c>
      <c r="B11">
        <v>3414</v>
      </c>
      <c r="G11">
        <f>'Plate 1'!G11</f>
        <v>7.5</v>
      </c>
      <c r="H11" t="str">
        <f>A33</f>
        <v>C1</v>
      </c>
      <c r="I11">
        <f>B33</f>
        <v>17363</v>
      </c>
      <c r="K11" t="s">
        <v>88</v>
      </c>
      <c r="L11" t="str">
        <f>A34</f>
        <v>C2</v>
      </c>
      <c r="M11">
        <f>B34</f>
        <v>3586</v>
      </c>
      <c r="N11" s="8">
        <f t="shared" si="1"/>
        <v>7.8012422360248454E-2</v>
      </c>
      <c r="O11">
        <f t="shared" si="2"/>
        <v>3.1204968944099383</v>
      </c>
    </row>
    <row r="12" spans="1:98" x14ac:dyDescent="0.3">
      <c r="A12" t="s">
        <v>9</v>
      </c>
      <c r="B12">
        <v>3401</v>
      </c>
      <c r="G12">
        <f>'Plate 1'!G12</f>
        <v>1.875</v>
      </c>
      <c r="H12" t="str">
        <f>A45</f>
        <v>D1</v>
      </c>
      <c r="I12">
        <f>B45</f>
        <v>6689</v>
      </c>
      <c r="K12" t="s">
        <v>91</v>
      </c>
      <c r="L12" t="str">
        <f>A46</f>
        <v>D2</v>
      </c>
      <c r="M12">
        <f>B46</f>
        <v>4898</v>
      </c>
      <c r="N12" s="8">
        <f t="shared" si="1"/>
        <v>0.72993788819875771</v>
      </c>
      <c r="O12">
        <f t="shared" si="2"/>
        <v>29.197515527950308</v>
      </c>
    </row>
    <row r="13" spans="1:98" x14ac:dyDescent="0.3">
      <c r="A13" t="s">
        <v>17</v>
      </c>
      <c r="B13">
        <v>19586</v>
      </c>
      <c r="G13">
        <f>'Plate 1'!G13</f>
        <v>0.46875</v>
      </c>
      <c r="H13" t="str">
        <f>A57</f>
        <v>E1</v>
      </c>
      <c r="I13">
        <f>B57</f>
        <v>4231</v>
      </c>
      <c r="K13" t="s">
        <v>94</v>
      </c>
      <c r="L13" t="str">
        <f>A58</f>
        <v>E2</v>
      </c>
      <c r="M13">
        <f>B58</f>
        <v>6785</v>
      </c>
      <c r="N13" s="8">
        <f t="shared" si="1"/>
        <v>1.6675776397515527</v>
      </c>
      <c r="O13">
        <f t="shared" si="2"/>
        <v>66.703105590062108</v>
      </c>
    </row>
    <row r="14" spans="1:98" x14ac:dyDescent="0.3">
      <c r="A14" t="s">
        <v>25</v>
      </c>
      <c r="B14">
        <v>21775</v>
      </c>
      <c r="G14">
        <f>'Plate 1'!G14</f>
        <v>0.1171875</v>
      </c>
      <c r="H14" t="str">
        <f>A69</f>
        <v>F1</v>
      </c>
      <c r="I14">
        <f>B69</f>
        <v>3602</v>
      </c>
      <c r="K14" t="s">
        <v>97</v>
      </c>
      <c r="L14" t="str">
        <f>A70</f>
        <v>F2</v>
      </c>
      <c r="M14">
        <f>B70</f>
        <v>38561</v>
      </c>
      <c r="N14" s="8">
        <f t="shared" si="1"/>
        <v>17.456894409937888</v>
      </c>
      <c r="O14">
        <f t="shared" si="2"/>
        <v>698.27577639751553</v>
      </c>
    </row>
    <row r="15" spans="1:98" x14ac:dyDescent="0.3">
      <c r="A15" t="s">
        <v>34</v>
      </c>
      <c r="B15">
        <v>3432</v>
      </c>
      <c r="G15">
        <f>'Plate 1'!G15</f>
        <v>0</v>
      </c>
      <c r="H15" t="str">
        <f>A81</f>
        <v>G1</v>
      </c>
      <c r="I15">
        <f>B81</f>
        <v>3429</v>
      </c>
      <c r="K15" t="s">
        <v>100</v>
      </c>
      <c r="L15" t="str">
        <f>A82</f>
        <v>G2</v>
      </c>
      <c r="M15">
        <f>B82</f>
        <v>57874</v>
      </c>
      <c r="N15" s="8">
        <f t="shared" si="1"/>
        <v>27.053416149068322</v>
      </c>
      <c r="O15">
        <f t="shared" si="2"/>
        <v>1082.1366459627329</v>
      </c>
    </row>
    <row r="16" spans="1:98" x14ac:dyDescent="0.3">
      <c r="A16" t="s">
        <v>41</v>
      </c>
      <c r="B16">
        <v>3634</v>
      </c>
      <c r="H16" t="s">
        <v>119</v>
      </c>
      <c r="I16">
        <f>SLOPE(I10:I15, G10:G15)</f>
        <v>1892.1080999128226</v>
      </c>
      <c r="K16" t="s">
        <v>103</v>
      </c>
      <c r="L16" t="str">
        <f>A94</f>
        <v>H2</v>
      </c>
      <c r="M16">
        <f>B94</f>
        <v>30272</v>
      </c>
      <c r="N16" s="8">
        <f t="shared" si="1"/>
        <v>13.338136645962733</v>
      </c>
      <c r="O16">
        <f t="shared" si="2"/>
        <v>533.52546583850926</v>
      </c>
    </row>
    <row r="17" spans="1:15" x14ac:dyDescent="0.3">
      <c r="A17" t="s">
        <v>49</v>
      </c>
      <c r="B17">
        <v>3707</v>
      </c>
      <c r="K17" t="s">
        <v>104</v>
      </c>
      <c r="L17" t="str">
        <f>A95</f>
        <v>H3</v>
      </c>
      <c r="M17">
        <f>B95</f>
        <v>10067</v>
      </c>
      <c r="N17" s="8">
        <f t="shared" si="1"/>
        <v>3.2983850931677017</v>
      </c>
      <c r="O17">
        <f t="shared" si="2"/>
        <v>131.93540372670807</v>
      </c>
    </row>
    <row r="18" spans="1:15" x14ac:dyDescent="0.3">
      <c r="A18" t="s">
        <v>57</v>
      </c>
      <c r="B18">
        <v>3589</v>
      </c>
      <c r="K18" t="s">
        <v>101</v>
      </c>
      <c r="L18" t="str">
        <f>A83</f>
        <v>G3</v>
      </c>
      <c r="M18">
        <f>B83</f>
        <v>6399</v>
      </c>
      <c r="N18" s="8">
        <f t="shared" si="1"/>
        <v>1.475776397515528</v>
      </c>
      <c r="O18">
        <f t="shared" si="2"/>
        <v>59.031055900621119</v>
      </c>
    </row>
    <row r="19" spans="1:15" x14ac:dyDescent="0.3">
      <c r="A19" t="s">
        <v>65</v>
      </c>
      <c r="B19">
        <v>6170</v>
      </c>
      <c r="K19" t="s">
        <v>98</v>
      </c>
      <c r="L19" t="str">
        <f>A71</f>
        <v>F3</v>
      </c>
      <c r="M19">
        <f>B71</f>
        <v>5730</v>
      </c>
      <c r="N19" s="8">
        <f t="shared" si="1"/>
        <v>1.1433540372670807</v>
      </c>
      <c r="O19">
        <f t="shared" si="2"/>
        <v>45.734161490683228</v>
      </c>
    </row>
    <row r="20" spans="1:15" x14ac:dyDescent="0.3">
      <c r="A20" t="s">
        <v>73</v>
      </c>
      <c r="B20">
        <v>4876</v>
      </c>
      <c r="K20" t="s">
        <v>95</v>
      </c>
      <c r="L20" t="str">
        <f>A59</f>
        <v>E3</v>
      </c>
      <c r="M20">
        <f>B59</f>
        <v>4492</v>
      </c>
      <c r="N20" s="8">
        <f t="shared" si="1"/>
        <v>0.52819875776397518</v>
      </c>
      <c r="O20">
        <f t="shared" si="2"/>
        <v>21.127950310559008</v>
      </c>
    </row>
    <row r="21" spans="1:15" x14ac:dyDescent="0.3">
      <c r="A21" t="s">
        <v>85</v>
      </c>
      <c r="B21">
        <v>31782</v>
      </c>
      <c r="K21" t="s">
        <v>92</v>
      </c>
      <c r="L21" t="str">
        <f>A47</f>
        <v>D3</v>
      </c>
      <c r="M21">
        <f>B47</f>
        <v>3617</v>
      </c>
      <c r="N21" s="8">
        <f t="shared" si="1"/>
        <v>9.3416149068322976E-2</v>
      </c>
      <c r="O21">
        <f t="shared" si="2"/>
        <v>3.7366459627329189</v>
      </c>
    </row>
    <row r="22" spans="1:15" x14ac:dyDescent="0.3">
      <c r="A22" t="s">
        <v>86</v>
      </c>
      <c r="B22">
        <v>3411</v>
      </c>
      <c r="K22" t="s">
        <v>89</v>
      </c>
      <c r="L22" t="str">
        <f>A35</f>
        <v>C3</v>
      </c>
      <c r="M22">
        <f>B35</f>
        <v>3484</v>
      </c>
      <c r="N22" s="8">
        <f t="shared" si="1"/>
        <v>2.732919254658385E-2</v>
      </c>
      <c r="O22">
        <f t="shared" si="2"/>
        <v>1.0931677018633539</v>
      </c>
    </row>
    <row r="23" spans="1:15" x14ac:dyDescent="0.3">
      <c r="A23" t="s">
        <v>87</v>
      </c>
      <c r="B23">
        <v>3461</v>
      </c>
      <c r="K23" t="s">
        <v>86</v>
      </c>
      <c r="L23" t="str">
        <f>A23</f>
        <v>B3</v>
      </c>
      <c r="M23">
        <f>B23</f>
        <v>3461</v>
      </c>
      <c r="N23" s="8">
        <f t="shared" si="1"/>
        <v>1.5900621118012423E-2</v>
      </c>
      <c r="O23">
        <f t="shared" si="2"/>
        <v>0.63602484472049692</v>
      </c>
    </row>
    <row r="24" spans="1:15" x14ac:dyDescent="0.3">
      <c r="A24" t="s">
        <v>10</v>
      </c>
      <c r="B24">
        <v>3407</v>
      </c>
      <c r="K24" t="s">
        <v>83</v>
      </c>
      <c r="L24" t="str">
        <f>A11</f>
        <v>A3</v>
      </c>
      <c r="M24">
        <f>B11</f>
        <v>3414</v>
      </c>
      <c r="N24" s="8">
        <f t="shared" si="1"/>
        <v>-7.4534161490683228E-3</v>
      </c>
      <c r="O24">
        <f t="shared" si="2"/>
        <v>-0.29813664596273293</v>
      </c>
    </row>
    <row r="25" spans="1:15" x14ac:dyDescent="0.3">
      <c r="A25" t="s">
        <v>18</v>
      </c>
      <c r="B25">
        <v>12497</v>
      </c>
      <c r="K25" t="s">
        <v>84</v>
      </c>
      <c r="L25" t="str">
        <f>A12</f>
        <v>A4</v>
      </c>
      <c r="M25">
        <f>B12</f>
        <v>3401</v>
      </c>
      <c r="N25" s="8">
        <f t="shared" si="1"/>
        <v>-1.391304347826087E-2</v>
      </c>
      <c r="O25">
        <f t="shared" si="2"/>
        <v>-0.55652173913043479</v>
      </c>
    </row>
    <row r="26" spans="1:15" x14ac:dyDescent="0.3">
      <c r="A26" t="s">
        <v>26</v>
      </c>
      <c r="B26">
        <v>17997</v>
      </c>
      <c r="K26" t="s">
        <v>87</v>
      </c>
      <c r="L26" t="str">
        <f>A24</f>
        <v>B4</v>
      </c>
      <c r="M26">
        <f>B24</f>
        <v>3407</v>
      </c>
      <c r="N26" s="8">
        <f t="shared" si="1"/>
        <v>-1.093167701863354E-2</v>
      </c>
      <c r="O26">
        <f t="shared" si="2"/>
        <v>-0.4372670807453416</v>
      </c>
    </row>
    <row r="27" spans="1:15" x14ac:dyDescent="0.3">
      <c r="A27" t="s">
        <v>35</v>
      </c>
      <c r="B27">
        <v>3412</v>
      </c>
      <c r="K27" t="s">
        <v>90</v>
      </c>
      <c r="L27" t="str">
        <f>A36</f>
        <v>C4</v>
      </c>
      <c r="M27">
        <f>B36</f>
        <v>3408</v>
      </c>
      <c r="N27" s="8">
        <f t="shared" si="1"/>
        <v>-1.0434782608695653E-2</v>
      </c>
      <c r="O27">
        <f t="shared" si="2"/>
        <v>-0.41739130434782612</v>
      </c>
    </row>
    <row r="28" spans="1:15" x14ac:dyDescent="0.3">
      <c r="A28" t="s">
        <v>42</v>
      </c>
      <c r="B28">
        <v>4843</v>
      </c>
      <c r="K28" t="s">
        <v>93</v>
      </c>
      <c r="L28" t="str">
        <f>A48</f>
        <v>D4</v>
      </c>
      <c r="M28">
        <f>B48</f>
        <v>3349</v>
      </c>
      <c r="N28" s="8">
        <f t="shared" si="1"/>
        <v>-3.9751552795031057E-2</v>
      </c>
      <c r="O28">
        <f t="shared" si="2"/>
        <v>-1.5900621118012424</v>
      </c>
    </row>
    <row r="29" spans="1:15" x14ac:dyDescent="0.3">
      <c r="A29" t="s">
        <v>50</v>
      </c>
      <c r="B29">
        <v>3883</v>
      </c>
      <c r="K29" t="s">
        <v>96</v>
      </c>
      <c r="L29" t="str">
        <f>A60</f>
        <v>E4</v>
      </c>
      <c r="M29">
        <f>B60</f>
        <v>3391</v>
      </c>
      <c r="N29" s="8">
        <f t="shared" si="1"/>
        <v>-1.8881987577639751E-2</v>
      </c>
      <c r="O29">
        <f t="shared" si="2"/>
        <v>-0.75527950310559011</v>
      </c>
    </row>
    <row r="30" spans="1:15" x14ac:dyDescent="0.3">
      <c r="A30" t="s">
        <v>58</v>
      </c>
      <c r="B30">
        <v>3436</v>
      </c>
      <c r="K30" t="s">
        <v>99</v>
      </c>
      <c r="L30" t="str">
        <f>A72</f>
        <v>F4</v>
      </c>
      <c r="M30">
        <f>B72</f>
        <v>3477</v>
      </c>
      <c r="N30" s="8">
        <f t="shared" si="1"/>
        <v>2.3850931677018634E-2</v>
      </c>
      <c r="O30">
        <f t="shared" si="2"/>
        <v>0.95403726708074532</v>
      </c>
    </row>
    <row r="31" spans="1:15" x14ac:dyDescent="0.3">
      <c r="A31" t="s">
        <v>66</v>
      </c>
      <c r="B31">
        <v>9683</v>
      </c>
      <c r="K31" t="s">
        <v>102</v>
      </c>
      <c r="L31" t="str">
        <f>A84</f>
        <v>G4</v>
      </c>
      <c r="M31">
        <f>B84</f>
        <v>3372</v>
      </c>
      <c r="N31" s="8">
        <f t="shared" si="1"/>
        <v>-2.8322981366459627E-2</v>
      </c>
      <c r="O31">
        <f t="shared" si="2"/>
        <v>-1.1329192546583851</v>
      </c>
    </row>
    <row r="32" spans="1:15" x14ac:dyDescent="0.3">
      <c r="A32" t="s">
        <v>74</v>
      </c>
      <c r="B32">
        <v>4312</v>
      </c>
      <c r="K32" t="s">
        <v>105</v>
      </c>
      <c r="L32" t="str">
        <f>A96</f>
        <v>H4</v>
      </c>
      <c r="M32">
        <f>B96</f>
        <v>3376</v>
      </c>
      <c r="N32" s="8">
        <f t="shared" si="1"/>
        <v>-2.6335403726708076E-2</v>
      </c>
      <c r="O32">
        <f t="shared" si="2"/>
        <v>-1.0534161490683229</v>
      </c>
    </row>
    <row r="33" spans="1:15" x14ac:dyDescent="0.3">
      <c r="A33" t="s">
        <v>88</v>
      </c>
      <c r="B33">
        <v>17363</v>
      </c>
      <c r="K33" t="s">
        <v>16</v>
      </c>
      <c r="L33" t="str">
        <f>A97</f>
        <v>H5</v>
      </c>
      <c r="M33">
        <f>B97</f>
        <v>3497</v>
      </c>
      <c r="N33" s="8">
        <f t="shared" si="1"/>
        <v>3.3788819875776401E-2</v>
      </c>
      <c r="O33">
        <f t="shared" si="2"/>
        <v>1.351552795031056</v>
      </c>
    </row>
    <row r="34" spans="1:15" x14ac:dyDescent="0.3">
      <c r="A34" t="s">
        <v>89</v>
      </c>
      <c r="B34">
        <v>3586</v>
      </c>
      <c r="K34" t="s">
        <v>15</v>
      </c>
      <c r="L34" t="str">
        <f>A85</f>
        <v>G5</v>
      </c>
      <c r="M34">
        <f>B85</f>
        <v>3697</v>
      </c>
      <c r="N34" s="8">
        <f t="shared" si="1"/>
        <v>0.13316770186335403</v>
      </c>
      <c r="O34">
        <f t="shared" si="2"/>
        <v>5.3267080745341611</v>
      </c>
    </row>
    <row r="35" spans="1:15" x14ac:dyDescent="0.3">
      <c r="A35" t="s">
        <v>90</v>
      </c>
      <c r="B35">
        <v>3484</v>
      </c>
      <c r="K35" t="s">
        <v>14</v>
      </c>
      <c r="L35" t="str">
        <f>A73</f>
        <v>F5</v>
      </c>
      <c r="M35">
        <f>B73</f>
        <v>4338</v>
      </c>
      <c r="N35" s="8">
        <f t="shared" si="1"/>
        <v>0.45167701863354037</v>
      </c>
      <c r="O35">
        <f t="shared" si="2"/>
        <v>18.067080745341613</v>
      </c>
    </row>
    <row r="36" spans="1:15" x14ac:dyDescent="0.3">
      <c r="A36" t="s">
        <v>11</v>
      </c>
      <c r="B36">
        <v>3408</v>
      </c>
      <c r="K36" t="s">
        <v>13</v>
      </c>
      <c r="L36" t="str">
        <f>A61</f>
        <v>E5</v>
      </c>
      <c r="M36">
        <f>B61</f>
        <v>5387</v>
      </c>
      <c r="N36" s="8">
        <f t="shared" si="1"/>
        <v>0.97291925465838514</v>
      </c>
      <c r="O36">
        <f t="shared" si="2"/>
        <v>38.916770186335405</v>
      </c>
    </row>
    <row r="37" spans="1:15" x14ac:dyDescent="0.3">
      <c r="A37" t="s">
        <v>19</v>
      </c>
      <c r="B37">
        <v>10580</v>
      </c>
      <c r="K37" t="s">
        <v>12</v>
      </c>
      <c r="L37" t="str">
        <f>A49</f>
        <v>D5</v>
      </c>
      <c r="M37">
        <f>B49</f>
        <v>7312</v>
      </c>
      <c r="N37" s="8">
        <f t="shared" si="1"/>
        <v>1.9294409937888199</v>
      </c>
      <c r="O37">
        <f t="shared" si="2"/>
        <v>77.177639751552803</v>
      </c>
    </row>
    <row r="38" spans="1:15" x14ac:dyDescent="0.3">
      <c r="A38" t="s">
        <v>27</v>
      </c>
      <c r="B38">
        <v>12376</v>
      </c>
      <c r="K38" t="s">
        <v>11</v>
      </c>
      <c r="L38" t="str">
        <f>A37</f>
        <v>C5</v>
      </c>
      <c r="M38">
        <f>B37</f>
        <v>10580</v>
      </c>
      <c r="N38" s="8">
        <f t="shared" si="1"/>
        <v>3.5532919254658384</v>
      </c>
      <c r="O38">
        <f t="shared" si="2"/>
        <v>142.13167701863352</v>
      </c>
    </row>
    <row r="39" spans="1:15" x14ac:dyDescent="0.3">
      <c r="A39" t="s">
        <v>36</v>
      </c>
      <c r="B39">
        <v>3387</v>
      </c>
      <c r="K39" t="s">
        <v>10</v>
      </c>
      <c r="L39" t="str">
        <f>A25</f>
        <v>B5</v>
      </c>
      <c r="M39">
        <f>B25</f>
        <v>12497</v>
      </c>
      <c r="N39" s="8">
        <f t="shared" si="1"/>
        <v>4.5058385093167699</v>
      </c>
      <c r="O39">
        <f t="shared" si="2"/>
        <v>180.2335403726708</v>
      </c>
    </row>
    <row r="40" spans="1:15" x14ac:dyDescent="0.3">
      <c r="A40" t="s">
        <v>43</v>
      </c>
      <c r="B40">
        <v>6886</v>
      </c>
      <c r="K40" t="s">
        <v>9</v>
      </c>
      <c r="L40" t="str">
        <f>A13</f>
        <v>A5</v>
      </c>
      <c r="M40">
        <f>B13</f>
        <v>19586</v>
      </c>
      <c r="N40" s="8">
        <f t="shared" si="1"/>
        <v>8.0283229813664594</v>
      </c>
      <c r="O40">
        <f t="shared" si="2"/>
        <v>321.13291925465836</v>
      </c>
    </row>
    <row r="41" spans="1:15" x14ac:dyDescent="0.3">
      <c r="A41" t="s">
        <v>51</v>
      </c>
      <c r="B41">
        <v>3767</v>
      </c>
      <c r="K41" t="s">
        <v>17</v>
      </c>
      <c r="L41" t="str">
        <f>A14</f>
        <v>A6</v>
      </c>
      <c r="M41">
        <f>B14</f>
        <v>21775</v>
      </c>
      <c r="N41" s="8">
        <f t="shared" si="1"/>
        <v>9.1160248447204975</v>
      </c>
      <c r="O41">
        <f t="shared" si="2"/>
        <v>364.64099378881991</v>
      </c>
    </row>
    <row r="42" spans="1:15" x14ac:dyDescent="0.3">
      <c r="A42" t="s">
        <v>59</v>
      </c>
      <c r="B42">
        <v>3424</v>
      </c>
      <c r="K42" t="s">
        <v>18</v>
      </c>
      <c r="L42" t="str">
        <f>A26</f>
        <v>B6</v>
      </c>
      <c r="M42">
        <f>B26</f>
        <v>17997</v>
      </c>
      <c r="N42" s="8">
        <f t="shared" si="1"/>
        <v>7.2387577639751557</v>
      </c>
      <c r="O42">
        <f t="shared" si="2"/>
        <v>289.55031055900622</v>
      </c>
    </row>
    <row r="43" spans="1:15" x14ac:dyDescent="0.3">
      <c r="A43" t="s">
        <v>67</v>
      </c>
      <c r="B43">
        <v>15295</v>
      </c>
      <c r="K43" t="s">
        <v>19</v>
      </c>
      <c r="L43" t="str">
        <f>A38</f>
        <v>C6</v>
      </c>
      <c r="M43">
        <f>B38</f>
        <v>12376</v>
      </c>
      <c r="N43" s="8">
        <f t="shared" si="1"/>
        <v>4.4457142857142857</v>
      </c>
      <c r="O43">
        <f t="shared" si="2"/>
        <v>177.82857142857142</v>
      </c>
    </row>
    <row r="44" spans="1:15" x14ac:dyDescent="0.3">
      <c r="A44" t="s">
        <v>75</v>
      </c>
      <c r="B44">
        <v>3962</v>
      </c>
      <c r="K44" t="s">
        <v>20</v>
      </c>
      <c r="L44" t="str">
        <f>A50</f>
        <v>D6</v>
      </c>
      <c r="M44">
        <f>B50</f>
        <v>7091</v>
      </c>
      <c r="N44" s="8">
        <f t="shared" si="1"/>
        <v>1.8196273291925467</v>
      </c>
      <c r="O44">
        <f t="shared" si="2"/>
        <v>72.785093167701859</v>
      </c>
    </row>
    <row r="45" spans="1:15" x14ac:dyDescent="0.3">
      <c r="A45" t="s">
        <v>91</v>
      </c>
      <c r="B45">
        <v>6689</v>
      </c>
      <c r="K45" t="s">
        <v>21</v>
      </c>
      <c r="L45" t="str">
        <f>A62</f>
        <v>E6</v>
      </c>
      <c r="M45">
        <f>B62</f>
        <v>5110</v>
      </c>
      <c r="N45" s="8">
        <f t="shared" si="1"/>
        <v>0.83527950310559007</v>
      </c>
      <c r="O45">
        <f t="shared" si="2"/>
        <v>33.411180124223606</v>
      </c>
    </row>
    <row r="46" spans="1:15" x14ac:dyDescent="0.3">
      <c r="A46" t="s">
        <v>92</v>
      </c>
      <c r="B46">
        <v>4898</v>
      </c>
      <c r="K46" t="s">
        <v>22</v>
      </c>
      <c r="L46" t="str">
        <f>A74</f>
        <v>F6</v>
      </c>
      <c r="M46">
        <f>B74</f>
        <v>4660</v>
      </c>
      <c r="N46" s="8">
        <f t="shared" si="1"/>
        <v>0.6116770186335404</v>
      </c>
      <c r="O46">
        <f t="shared" si="2"/>
        <v>24.467080745341615</v>
      </c>
    </row>
    <row r="47" spans="1:15" x14ac:dyDescent="0.3">
      <c r="A47" t="s">
        <v>93</v>
      </c>
      <c r="B47">
        <v>3617</v>
      </c>
      <c r="K47" t="s">
        <v>23</v>
      </c>
      <c r="L47" t="str">
        <f>A86</f>
        <v>G6</v>
      </c>
      <c r="M47">
        <f>B86</f>
        <v>4007</v>
      </c>
      <c r="N47" s="8">
        <f t="shared" si="1"/>
        <v>0.28720496894409936</v>
      </c>
      <c r="O47">
        <f t="shared" si="2"/>
        <v>11.488198757763975</v>
      </c>
    </row>
    <row r="48" spans="1:15" x14ac:dyDescent="0.3">
      <c r="A48" t="s">
        <v>12</v>
      </c>
      <c r="B48">
        <v>3349</v>
      </c>
      <c r="K48" t="s">
        <v>24</v>
      </c>
      <c r="L48" t="str">
        <f>A98</f>
        <v>H6</v>
      </c>
      <c r="M48">
        <f>B98</f>
        <v>3815</v>
      </c>
      <c r="N48" s="8">
        <f t="shared" si="1"/>
        <v>0.19180124223602485</v>
      </c>
      <c r="O48">
        <f t="shared" si="2"/>
        <v>7.6720496894409944</v>
      </c>
    </row>
    <row r="49" spans="1:15" x14ac:dyDescent="0.3">
      <c r="A49" t="s">
        <v>20</v>
      </c>
      <c r="B49">
        <v>7312</v>
      </c>
      <c r="K49" t="s">
        <v>33</v>
      </c>
      <c r="L49" t="str">
        <f>A99</f>
        <v>H7</v>
      </c>
      <c r="M49">
        <f>B99</f>
        <v>3856</v>
      </c>
      <c r="N49" s="8">
        <f t="shared" si="1"/>
        <v>0.21217391304347827</v>
      </c>
      <c r="O49">
        <f t="shared" si="2"/>
        <v>8.4869565217391312</v>
      </c>
    </row>
    <row r="50" spans="1:15" x14ac:dyDescent="0.3">
      <c r="A50" t="s">
        <v>28</v>
      </c>
      <c r="B50">
        <v>7091</v>
      </c>
      <c r="K50" t="s">
        <v>31</v>
      </c>
      <c r="L50" t="str">
        <f>A87</f>
        <v>G7</v>
      </c>
      <c r="M50">
        <f>B87</f>
        <v>4175</v>
      </c>
      <c r="N50" s="8">
        <f t="shared" si="1"/>
        <v>0.37068322981366458</v>
      </c>
      <c r="O50">
        <f t="shared" si="2"/>
        <v>14.827329192546584</v>
      </c>
    </row>
    <row r="51" spans="1:15" x14ac:dyDescent="0.3">
      <c r="A51" t="s">
        <v>37</v>
      </c>
      <c r="B51">
        <v>3375</v>
      </c>
      <c r="K51" t="s">
        <v>32</v>
      </c>
      <c r="L51" t="str">
        <f>A75</f>
        <v>F7</v>
      </c>
      <c r="M51">
        <f>B75</f>
        <v>3554</v>
      </c>
      <c r="N51" s="8">
        <f t="shared" si="1"/>
        <v>6.2111801242236024E-2</v>
      </c>
      <c r="O51">
        <f t="shared" si="2"/>
        <v>2.4844720496894408</v>
      </c>
    </row>
    <row r="52" spans="1:15" x14ac:dyDescent="0.3">
      <c r="A52" t="s">
        <v>44</v>
      </c>
      <c r="B52">
        <v>11660</v>
      </c>
      <c r="K52" t="s">
        <v>29</v>
      </c>
      <c r="L52" t="str">
        <f>A63</f>
        <v>E7</v>
      </c>
      <c r="M52">
        <f>B63</f>
        <v>3436</v>
      </c>
      <c r="N52" s="8">
        <f t="shared" si="1"/>
        <v>3.4782608695652175E-3</v>
      </c>
      <c r="O52">
        <f t="shared" si="2"/>
        <v>0.1391304347826087</v>
      </c>
    </row>
    <row r="53" spans="1:15" x14ac:dyDescent="0.3">
      <c r="A53" t="s">
        <v>52</v>
      </c>
      <c r="B53">
        <v>3995</v>
      </c>
      <c r="K53" t="s">
        <v>28</v>
      </c>
      <c r="L53" t="str">
        <f>A51</f>
        <v>D7</v>
      </c>
      <c r="M53">
        <f>B51</f>
        <v>3375</v>
      </c>
      <c r="N53" s="8">
        <f t="shared" si="1"/>
        <v>-2.6832298136645963E-2</v>
      </c>
      <c r="O53">
        <f t="shared" si="2"/>
        <v>-1.0732919254658384</v>
      </c>
    </row>
    <row r="54" spans="1:15" x14ac:dyDescent="0.3">
      <c r="A54" t="s">
        <v>60</v>
      </c>
      <c r="B54">
        <v>3442</v>
      </c>
      <c r="K54" t="s">
        <v>27</v>
      </c>
      <c r="L54" t="str">
        <f>A39</f>
        <v>C7</v>
      </c>
      <c r="M54">
        <f>B39</f>
        <v>3387</v>
      </c>
      <c r="N54" s="8">
        <f t="shared" si="1"/>
        <v>-2.0869565217391306E-2</v>
      </c>
      <c r="O54">
        <f t="shared" si="2"/>
        <v>-0.83478260869565224</v>
      </c>
    </row>
    <row r="55" spans="1:15" x14ac:dyDescent="0.3">
      <c r="A55" t="s">
        <v>68</v>
      </c>
      <c r="B55">
        <v>22725</v>
      </c>
      <c r="K55" t="s">
        <v>26</v>
      </c>
      <c r="L55" t="str">
        <f>A27</f>
        <v>B7</v>
      </c>
      <c r="M55">
        <f>B27</f>
        <v>3412</v>
      </c>
      <c r="N55" s="8">
        <f t="shared" si="1"/>
        <v>-8.4472049689441001E-3</v>
      </c>
      <c r="O55">
        <f t="shared" si="2"/>
        <v>-0.33788819875776399</v>
      </c>
    </row>
    <row r="56" spans="1:15" x14ac:dyDescent="0.3">
      <c r="A56" t="s">
        <v>76</v>
      </c>
      <c r="B56">
        <v>3814</v>
      </c>
      <c r="K56" t="s">
        <v>25</v>
      </c>
      <c r="L56" t="str">
        <f>A15</f>
        <v>A7</v>
      </c>
      <c r="M56">
        <f>B15</f>
        <v>3432</v>
      </c>
      <c r="N56" s="8">
        <f t="shared" si="1"/>
        <v>1.4906832298136647E-3</v>
      </c>
      <c r="O56">
        <f t="shared" si="2"/>
        <v>5.9627329192546583E-2</v>
      </c>
    </row>
    <row r="57" spans="1:15" x14ac:dyDescent="0.3">
      <c r="A57" t="s">
        <v>94</v>
      </c>
      <c r="B57">
        <v>4231</v>
      </c>
      <c r="K57" t="s">
        <v>34</v>
      </c>
      <c r="L57" t="str">
        <f>A16</f>
        <v>A8</v>
      </c>
      <c r="M57">
        <f>B16</f>
        <v>3634</v>
      </c>
      <c r="N57" s="8">
        <f t="shared" si="1"/>
        <v>0.10186335403726708</v>
      </c>
      <c r="O57">
        <f t="shared" si="2"/>
        <v>4.0745341614906829</v>
      </c>
    </row>
    <row r="58" spans="1:15" x14ac:dyDescent="0.3">
      <c r="A58" t="s">
        <v>95</v>
      </c>
      <c r="B58">
        <v>6785</v>
      </c>
      <c r="K58" t="s">
        <v>35</v>
      </c>
      <c r="L58" t="str">
        <f>A28</f>
        <v>B8</v>
      </c>
      <c r="M58">
        <f>B28</f>
        <v>4843</v>
      </c>
      <c r="N58" s="8">
        <f t="shared" si="1"/>
        <v>0.70260869565217388</v>
      </c>
      <c r="O58">
        <f t="shared" si="2"/>
        <v>28.104347826086954</v>
      </c>
    </row>
    <row r="59" spans="1:15" x14ac:dyDescent="0.3">
      <c r="A59" t="s">
        <v>96</v>
      </c>
      <c r="B59">
        <v>4492</v>
      </c>
      <c r="K59" t="s">
        <v>36</v>
      </c>
      <c r="L59" t="str">
        <f>A40</f>
        <v>C8</v>
      </c>
      <c r="M59">
        <f>B40</f>
        <v>6886</v>
      </c>
      <c r="N59" s="8">
        <f t="shared" si="1"/>
        <v>1.7177639751552796</v>
      </c>
      <c r="O59">
        <f t="shared" si="2"/>
        <v>68.710559006211184</v>
      </c>
    </row>
    <row r="60" spans="1:15" x14ac:dyDescent="0.3">
      <c r="A60" t="s">
        <v>13</v>
      </c>
      <c r="B60">
        <v>3391</v>
      </c>
      <c r="K60" t="s">
        <v>37</v>
      </c>
      <c r="L60" t="str">
        <f>A52</f>
        <v>D8</v>
      </c>
      <c r="M60">
        <f>B52</f>
        <v>11660</v>
      </c>
      <c r="N60" s="8">
        <f t="shared" si="1"/>
        <v>4.089937888198758</v>
      </c>
      <c r="O60">
        <f t="shared" si="2"/>
        <v>163.59751552795032</v>
      </c>
    </row>
    <row r="61" spans="1:15" x14ac:dyDescent="0.3">
      <c r="A61" t="s">
        <v>21</v>
      </c>
      <c r="B61">
        <v>5387</v>
      </c>
      <c r="K61" t="s">
        <v>38</v>
      </c>
      <c r="L61" t="str">
        <f>A64</f>
        <v>E8</v>
      </c>
      <c r="M61">
        <f>B64</f>
        <v>20298</v>
      </c>
      <c r="N61" s="8">
        <f t="shared" si="1"/>
        <v>8.3821118012422353</v>
      </c>
      <c r="O61">
        <f t="shared" si="2"/>
        <v>335.28447204968938</v>
      </c>
    </row>
    <row r="62" spans="1:15" x14ac:dyDescent="0.3">
      <c r="A62" t="s">
        <v>29</v>
      </c>
      <c r="B62">
        <v>5110</v>
      </c>
      <c r="K62" t="s">
        <v>30</v>
      </c>
      <c r="L62" t="str">
        <f>A76</f>
        <v>F8</v>
      </c>
      <c r="M62">
        <f>B76</f>
        <v>28826</v>
      </c>
      <c r="N62" s="8">
        <f t="shared" si="1"/>
        <v>12.619627329192546</v>
      </c>
      <c r="O62">
        <f t="shared" si="2"/>
        <v>504.78509316770186</v>
      </c>
    </row>
    <row r="63" spans="1:15" x14ac:dyDescent="0.3">
      <c r="A63" t="s">
        <v>38</v>
      </c>
      <c r="B63">
        <v>3436</v>
      </c>
      <c r="K63" t="s">
        <v>39</v>
      </c>
      <c r="L63" t="str">
        <f>A88</f>
        <v>G8</v>
      </c>
      <c r="M63">
        <f>B88</f>
        <v>30802</v>
      </c>
      <c r="N63" s="8">
        <f t="shared" si="1"/>
        <v>13.601490683229814</v>
      </c>
      <c r="O63">
        <f t="shared" si="2"/>
        <v>544.05962732919261</v>
      </c>
    </row>
    <row r="64" spans="1:15" x14ac:dyDescent="0.3">
      <c r="A64" t="s">
        <v>45</v>
      </c>
      <c r="B64">
        <v>20298</v>
      </c>
      <c r="K64" t="s">
        <v>40</v>
      </c>
      <c r="L64" t="str">
        <f>A100</f>
        <v>H8</v>
      </c>
      <c r="M64">
        <f>B100</f>
        <v>20304</v>
      </c>
      <c r="N64" s="8">
        <f t="shared" si="1"/>
        <v>8.3850931677018625</v>
      </c>
      <c r="O64">
        <f t="shared" si="2"/>
        <v>335.40372670807449</v>
      </c>
    </row>
    <row r="65" spans="1:15" x14ac:dyDescent="0.3">
      <c r="A65" t="s">
        <v>53</v>
      </c>
      <c r="B65">
        <v>4609</v>
      </c>
      <c r="K65" t="s">
        <v>48</v>
      </c>
      <c r="L65" t="str">
        <f>A101</f>
        <v>H9</v>
      </c>
      <c r="M65">
        <f>B101</f>
        <v>11690</v>
      </c>
      <c r="N65" s="8">
        <f t="shared" si="1"/>
        <v>4.1048447204968941</v>
      </c>
      <c r="O65">
        <f t="shared" si="2"/>
        <v>164.19378881987575</v>
      </c>
    </row>
    <row r="66" spans="1:15" x14ac:dyDescent="0.3">
      <c r="A66" t="s">
        <v>61</v>
      </c>
      <c r="B66">
        <v>3699</v>
      </c>
      <c r="K66" t="s">
        <v>47</v>
      </c>
      <c r="L66" t="str">
        <f>A89</f>
        <v>G9</v>
      </c>
      <c r="M66">
        <f>B89</f>
        <v>7247</v>
      </c>
      <c r="N66" s="8">
        <f t="shared" si="1"/>
        <v>1.8971428571428572</v>
      </c>
      <c r="O66">
        <f t="shared" si="2"/>
        <v>75.885714285714286</v>
      </c>
    </row>
    <row r="67" spans="1:15" x14ac:dyDescent="0.3">
      <c r="A67" t="s">
        <v>69</v>
      </c>
      <c r="B67">
        <v>22537</v>
      </c>
      <c r="K67" t="s">
        <v>46</v>
      </c>
      <c r="L67" t="str">
        <f>A77</f>
        <v>F9</v>
      </c>
      <c r="M67">
        <f>B77</f>
        <v>5433</v>
      </c>
      <c r="N67" s="8">
        <f t="shared" si="1"/>
        <v>0.99577639751552793</v>
      </c>
      <c r="O67">
        <f t="shared" si="2"/>
        <v>39.831055900621116</v>
      </c>
    </row>
    <row r="68" spans="1:15" x14ac:dyDescent="0.3">
      <c r="A68" t="s">
        <v>77</v>
      </c>
      <c r="B68">
        <v>3834</v>
      </c>
      <c r="K68" t="s">
        <v>45</v>
      </c>
      <c r="L68" t="str">
        <f>A65</f>
        <v>E9</v>
      </c>
      <c r="M68">
        <f>B65</f>
        <v>4609</v>
      </c>
      <c r="N68" s="8">
        <f t="shared" si="1"/>
        <v>0.58633540372670812</v>
      </c>
      <c r="O68">
        <f t="shared" si="2"/>
        <v>23.453416149068325</v>
      </c>
    </row>
    <row r="69" spans="1:15" x14ac:dyDescent="0.3">
      <c r="A69" t="s">
        <v>97</v>
      </c>
      <c r="B69">
        <v>3602</v>
      </c>
      <c r="K69" t="s">
        <v>44</v>
      </c>
      <c r="L69" t="str">
        <f>A53</f>
        <v>D9</v>
      </c>
      <c r="M69">
        <f>B53</f>
        <v>3995</v>
      </c>
      <c r="N69" s="8">
        <f t="shared" si="1"/>
        <v>0.28124223602484472</v>
      </c>
      <c r="O69">
        <f t="shared" si="2"/>
        <v>11.249689440993789</v>
      </c>
    </row>
    <row r="70" spans="1:15" x14ac:dyDescent="0.3">
      <c r="A70" t="s">
        <v>98</v>
      </c>
      <c r="B70">
        <v>38561</v>
      </c>
      <c r="K70" t="s">
        <v>43</v>
      </c>
      <c r="L70" t="str">
        <f>A41</f>
        <v>C9</v>
      </c>
      <c r="M70">
        <f>B41</f>
        <v>3767</v>
      </c>
      <c r="N70" s="8">
        <f t="shared" si="1"/>
        <v>0.16795031055900622</v>
      </c>
      <c r="O70">
        <f t="shared" si="2"/>
        <v>6.7180124223602489</v>
      </c>
    </row>
    <row r="71" spans="1:15" x14ac:dyDescent="0.3">
      <c r="A71" t="s">
        <v>99</v>
      </c>
      <c r="B71">
        <v>5730</v>
      </c>
      <c r="K71" t="s">
        <v>42</v>
      </c>
      <c r="L71" t="str">
        <f>A29</f>
        <v>B9</v>
      </c>
      <c r="M71">
        <f>B29</f>
        <v>3883</v>
      </c>
      <c r="N71" s="8">
        <f t="shared" si="1"/>
        <v>0.22559006211180124</v>
      </c>
      <c r="O71">
        <f t="shared" si="2"/>
        <v>9.0236024844720504</v>
      </c>
    </row>
    <row r="72" spans="1:15" x14ac:dyDescent="0.3">
      <c r="A72" t="s">
        <v>14</v>
      </c>
      <c r="B72">
        <v>3477</v>
      </c>
      <c r="K72" t="s">
        <v>41</v>
      </c>
      <c r="L72" t="str">
        <f>A17</f>
        <v>A9</v>
      </c>
      <c r="M72">
        <f>B17</f>
        <v>3707</v>
      </c>
      <c r="N72" s="8">
        <f t="shared" si="1"/>
        <v>0.13813664596273292</v>
      </c>
      <c r="O72">
        <f t="shared" si="2"/>
        <v>5.5254658385093167</v>
      </c>
    </row>
    <row r="73" spans="1:15" x14ac:dyDescent="0.3">
      <c r="A73" t="s">
        <v>22</v>
      </c>
      <c r="B73">
        <v>4338</v>
      </c>
      <c r="K73" t="s">
        <v>49</v>
      </c>
      <c r="L73" t="str">
        <f>A18</f>
        <v>A10</v>
      </c>
      <c r="M73">
        <f>B18</f>
        <v>3589</v>
      </c>
      <c r="N73" s="8">
        <f t="shared" si="1"/>
        <v>7.9503105590062115E-2</v>
      </c>
      <c r="O73">
        <f t="shared" si="2"/>
        <v>3.1801242236024847</v>
      </c>
    </row>
    <row r="74" spans="1:15" x14ac:dyDescent="0.3">
      <c r="A74" t="s">
        <v>32</v>
      </c>
      <c r="B74">
        <v>4660</v>
      </c>
      <c r="K74" t="s">
        <v>50</v>
      </c>
      <c r="L74" t="str">
        <f>A30</f>
        <v>B10</v>
      </c>
      <c r="M74">
        <f>B30</f>
        <v>3436</v>
      </c>
      <c r="N74" s="8">
        <f t="shared" ref="N74:N96" si="3">(M74-I$15)/2012.5</f>
        <v>3.4782608695652175E-3</v>
      </c>
      <c r="O74">
        <f t="shared" ref="O74:O96" si="4">N74*40</f>
        <v>0.1391304347826087</v>
      </c>
    </row>
    <row r="75" spans="1:15" x14ac:dyDescent="0.3">
      <c r="A75" t="s">
        <v>30</v>
      </c>
      <c r="B75">
        <v>3554</v>
      </c>
      <c r="K75" t="s">
        <v>51</v>
      </c>
      <c r="L75" t="str">
        <f>A42</f>
        <v>C10</v>
      </c>
      <c r="M75">
        <f>B42</f>
        <v>3424</v>
      </c>
      <c r="N75" s="8">
        <f t="shared" si="3"/>
        <v>-2.4844720496894411E-3</v>
      </c>
      <c r="O75">
        <f t="shared" si="4"/>
        <v>-9.9378881987577647E-2</v>
      </c>
    </row>
    <row r="76" spans="1:15" x14ac:dyDescent="0.3">
      <c r="A76" t="s">
        <v>46</v>
      </c>
      <c r="B76">
        <v>28826</v>
      </c>
      <c r="K76" t="s">
        <v>52</v>
      </c>
      <c r="L76" t="str">
        <f>A54</f>
        <v>D10</v>
      </c>
      <c r="M76">
        <f>B54</f>
        <v>3442</v>
      </c>
      <c r="N76" s="8">
        <f t="shared" si="3"/>
        <v>6.4596273291925464E-3</v>
      </c>
      <c r="O76">
        <f t="shared" si="4"/>
        <v>0.25838509316770186</v>
      </c>
    </row>
    <row r="77" spans="1:15" x14ac:dyDescent="0.3">
      <c r="A77" t="s">
        <v>54</v>
      </c>
      <c r="B77">
        <v>5433</v>
      </c>
      <c r="K77" t="s">
        <v>53</v>
      </c>
      <c r="L77" t="str">
        <f>A66</f>
        <v>E10</v>
      </c>
      <c r="M77">
        <f>B66</f>
        <v>3699</v>
      </c>
      <c r="N77" s="8">
        <f t="shared" si="3"/>
        <v>0.1341614906832298</v>
      </c>
      <c r="O77">
        <f t="shared" si="4"/>
        <v>5.366459627329192</v>
      </c>
    </row>
    <row r="78" spans="1:15" x14ac:dyDescent="0.3">
      <c r="A78" t="s">
        <v>62</v>
      </c>
      <c r="B78">
        <v>3995</v>
      </c>
      <c r="K78" t="s">
        <v>54</v>
      </c>
      <c r="L78" t="str">
        <f>A78</f>
        <v>F10</v>
      </c>
      <c r="M78">
        <f>B78</f>
        <v>3995</v>
      </c>
      <c r="N78" s="8">
        <f t="shared" si="3"/>
        <v>0.28124223602484472</v>
      </c>
      <c r="O78">
        <f t="shared" si="4"/>
        <v>11.249689440993789</v>
      </c>
    </row>
    <row r="79" spans="1:15" x14ac:dyDescent="0.3">
      <c r="A79" t="s">
        <v>70</v>
      </c>
      <c r="B79">
        <v>14096</v>
      </c>
      <c r="K79" t="s">
        <v>55</v>
      </c>
      <c r="L79" t="str">
        <f>A90</f>
        <v>G10</v>
      </c>
      <c r="M79">
        <f>B90</f>
        <v>4917</v>
      </c>
      <c r="N79" s="8">
        <f t="shared" si="3"/>
        <v>0.73937888198757762</v>
      </c>
      <c r="O79">
        <f t="shared" si="4"/>
        <v>29.575155279503104</v>
      </c>
    </row>
    <row r="80" spans="1:15" x14ac:dyDescent="0.3">
      <c r="A80" t="s">
        <v>78</v>
      </c>
      <c r="B80">
        <v>3682</v>
      </c>
      <c r="K80" t="s">
        <v>56</v>
      </c>
      <c r="L80" t="str">
        <f>A102</f>
        <v>H10</v>
      </c>
      <c r="M80">
        <f>B102</f>
        <v>5909</v>
      </c>
      <c r="N80" s="8">
        <f t="shared" si="3"/>
        <v>1.2322981366459627</v>
      </c>
      <c r="O80">
        <f t="shared" si="4"/>
        <v>49.291925465838503</v>
      </c>
    </row>
    <row r="81" spans="1:15" x14ac:dyDescent="0.3">
      <c r="A81" t="s">
        <v>100</v>
      </c>
      <c r="B81">
        <v>3429</v>
      </c>
      <c r="K81" t="s">
        <v>64</v>
      </c>
      <c r="L81" t="str">
        <f>A103</f>
        <v>H11</v>
      </c>
      <c r="M81">
        <f>B103</f>
        <v>8325</v>
      </c>
      <c r="N81" s="8">
        <f t="shared" si="3"/>
        <v>2.4327950310559006</v>
      </c>
      <c r="O81">
        <f t="shared" si="4"/>
        <v>97.311801242236015</v>
      </c>
    </row>
    <row r="82" spans="1:15" x14ac:dyDescent="0.3">
      <c r="A82" t="s">
        <v>101</v>
      </c>
      <c r="B82">
        <v>57874</v>
      </c>
      <c r="K82" t="s">
        <v>63</v>
      </c>
      <c r="L82" t="str">
        <f>A91</f>
        <v>G11</v>
      </c>
      <c r="M82">
        <f>B91</f>
        <v>11026</v>
      </c>
      <c r="N82" s="8">
        <f t="shared" si="3"/>
        <v>3.7749068322981367</v>
      </c>
      <c r="O82">
        <f t="shared" si="4"/>
        <v>150.99627329192546</v>
      </c>
    </row>
    <row r="83" spans="1:15" x14ac:dyDescent="0.3">
      <c r="A83" t="s">
        <v>102</v>
      </c>
      <c r="B83">
        <v>6399</v>
      </c>
      <c r="K83" t="s">
        <v>62</v>
      </c>
      <c r="L83" t="str">
        <f>A79</f>
        <v>F11</v>
      </c>
      <c r="M83">
        <f>B79</f>
        <v>14096</v>
      </c>
      <c r="N83" s="8">
        <f t="shared" si="3"/>
        <v>5.3003726708074534</v>
      </c>
      <c r="O83">
        <f t="shared" si="4"/>
        <v>212.01490683229815</v>
      </c>
    </row>
    <row r="84" spans="1:15" x14ac:dyDescent="0.3">
      <c r="A84" t="s">
        <v>15</v>
      </c>
      <c r="B84">
        <v>3372</v>
      </c>
      <c r="K84" t="s">
        <v>61</v>
      </c>
      <c r="L84" t="str">
        <f>A67</f>
        <v>E11</v>
      </c>
      <c r="M84">
        <f>B67</f>
        <v>22537</v>
      </c>
      <c r="N84" s="8">
        <f t="shared" si="3"/>
        <v>9.4946583850931674</v>
      </c>
      <c r="O84">
        <f t="shared" si="4"/>
        <v>379.7863354037267</v>
      </c>
    </row>
    <row r="85" spans="1:15" x14ac:dyDescent="0.3">
      <c r="A85" t="s">
        <v>23</v>
      </c>
      <c r="B85">
        <v>3697</v>
      </c>
      <c r="K85" t="s">
        <v>60</v>
      </c>
      <c r="L85" t="str">
        <f>A55</f>
        <v>D11</v>
      </c>
      <c r="M85">
        <f>B55</f>
        <v>22725</v>
      </c>
      <c r="N85" s="8">
        <f t="shared" si="3"/>
        <v>9.5880745341614908</v>
      </c>
      <c r="O85">
        <f t="shared" si="4"/>
        <v>383.52298136645965</v>
      </c>
    </row>
    <row r="86" spans="1:15" x14ac:dyDescent="0.3">
      <c r="A86" t="s">
        <v>31</v>
      </c>
      <c r="B86">
        <v>4007</v>
      </c>
      <c r="K86" t="s">
        <v>59</v>
      </c>
      <c r="L86" t="str">
        <f>A43</f>
        <v>C11</v>
      </c>
      <c r="M86">
        <f>B43</f>
        <v>15295</v>
      </c>
      <c r="N86" s="8">
        <f t="shared" si="3"/>
        <v>5.8961490683229814</v>
      </c>
      <c r="O86">
        <f t="shared" si="4"/>
        <v>235.84596273291925</v>
      </c>
    </row>
    <row r="87" spans="1:15" x14ac:dyDescent="0.3">
      <c r="A87" t="s">
        <v>39</v>
      </c>
      <c r="B87">
        <v>4175</v>
      </c>
      <c r="K87" t="s">
        <v>58</v>
      </c>
      <c r="L87" t="str">
        <f>A31</f>
        <v>B11</v>
      </c>
      <c r="M87">
        <f>B31</f>
        <v>9683</v>
      </c>
      <c r="N87" s="8">
        <f t="shared" si="3"/>
        <v>3.1075776397515527</v>
      </c>
      <c r="O87">
        <f t="shared" si="4"/>
        <v>124.3031055900621</v>
      </c>
    </row>
    <row r="88" spans="1:15" x14ac:dyDescent="0.3">
      <c r="A88" t="s">
        <v>47</v>
      </c>
      <c r="B88">
        <v>30802</v>
      </c>
      <c r="K88" t="s">
        <v>57</v>
      </c>
      <c r="L88" t="str">
        <f>A19</f>
        <v>A11</v>
      </c>
      <c r="M88">
        <f>B19</f>
        <v>6170</v>
      </c>
      <c r="N88" s="8">
        <f t="shared" si="3"/>
        <v>1.3619875776397516</v>
      </c>
      <c r="O88">
        <f t="shared" si="4"/>
        <v>54.479503105590069</v>
      </c>
    </row>
    <row r="89" spans="1:15" x14ac:dyDescent="0.3">
      <c r="A89" t="s">
        <v>55</v>
      </c>
      <c r="B89">
        <v>7247</v>
      </c>
      <c r="K89" t="s">
        <v>65</v>
      </c>
      <c r="L89" t="str">
        <f>A20</f>
        <v>A12</v>
      </c>
      <c r="M89">
        <f>B20</f>
        <v>4876</v>
      </c>
      <c r="N89" s="8">
        <f t="shared" si="3"/>
        <v>0.7190062111801242</v>
      </c>
      <c r="O89">
        <f t="shared" si="4"/>
        <v>28.760248447204969</v>
      </c>
    </row>
    <row r="90" spans="1:15" x14ac:dyDescent="0.3">
      <c r="A90" t="s">
        <v>63</v>
      </c>
      <c r="B90">
        <v>4917</v>
      </c>
      <c r="K90" t="s">
        <v>66</v>
      </c>
      <c r="L90" t="str">
        <f>A32</f>
        <v>B12</v>
      </c>
      <c r="M90">
        <f>B32</f>
        <v>4312</v>
      </c>
      <c r="N90" s="8">
        <f t="shared" si="3"/>
        <v>0.43875776397515526</v>
      </c>
      <c r="O90">
        <f t="shared" si="4"/>
        <v>17.55031055900621</v>
      </c>
    </row>
    <row r="91" spans="1:15" x14ac:dyDescent="0.3">
      <c r="A91" t="s">
        <v>71</v>
      </c>
      <c r="B91">
        <v>11026</v>
      </c>
      <c r="K91" t="s">
        <v>67</v>
      </c>
      <c r="L91" t="str">
        <f>A44</f>
        <v>C12</v>
      </c>
      <c r="M91">
        <f>B44</f>
        <v>3962</v>
      </c>
      <c r="N91" s="8">
        <f t="shared" si="3"/>
        <v>0.26484472049689439</v>
      </c>
      <c r="O91">
        <f t="shared" si="4"/>
        <v>10.593788819875776</v>
      </c>
    </row>
    <row r="92" spans="1:15" x14ac:dyDescent="0.3">
      <c r="A92" t="s">
        <v>79</v>
      </c>
      <c r="B92">
        <v>3537</v>
      </c>
      <c r="K92" t="s">
        <v>68</v>
      </c>
      <c r="L92" t="str">
        <f>A56</f>
        <v>D12</v>
      </c>
      <c r="M92">
        <f>B56</f>
        <v>3814</v>
      </c>
      <c r="N92" s="8">
        <f t="shared" si="3"/>
        <v>0.19130434782608696</v>
      </c>
      <c r="O92">
        <f t="shared" si="4"/>
        <v>7.6521739130434785</v>
      </c>
    </row>
    <row r="93" spans="1:15" x14ac:dyDescent="0.3">
      <c r="A93" t="s">
        <v>103</v>
      </c>
      <c r="B93">
        <v>3418</v>
      </c>
      <c r="K93" t="s">
        <v>69</v>
      </c>
      <c r="L93" t="str">
        <f>A68</f>
        <v>E12</v>
      </c>
      <c r="M93">
        <f>B68</f>
        <v>3834</v>
      </c>
      <c r="N93" s="8">
        <f t="shared" si="3"/>
        <v>0.20124223602484473</v>
      </c>
      <c r="O93">
        <f t="shared" si="4"/>
        <v>8.0496894409937898</v>
      </c>
    </row>
    <row r="94" spans="1:15" x14ac:dyDescent="0.3">
      <c r="A94" t="s">
        <v>104</v>
      </c>
      <c r="B94">
        <v>30272</v>
      </c>
      <c r="K94" t="s">
        <v>70</v>
      </c>
      <c r="L94" t="str">
        <f>A80</f>
        <v>F12</v>
      </c>
      <c r="M94">
        <f>B80</f>
        <v>3682</v>
      </c>
      <c r="N94" s="8">
        <f t="shared" si="3"/>
        <v>0.12571428571428572</v>
      </c>
      <c r="O94">
        <f t="shared" si="4"/>
        <v>5.0285714285714285</v>
      </c>
    </row>
    <row r="95" spans="1:15" x14ac:dyDescent="0.3">
      <c r="A95" t="s">
        <v>105</v>
      </c>
      <c r="B95">
        <v>10067</v>
      </c>
      <c r="K95" t="s">
        <v>71</v>
      </c>
      <c r="L95" t="str">
        <f>A92</f>
        <v>G12</v>
      </c>
      <c r="M95">
        <f>B92</f>
        <v>3537</v>
      </c>
      <c r="N95" s="8">
        <f t="shared" si="3"/>
        <v>5.3664596273291926E-2</v>
      </c>
      <c r="O95">
        <f t="shared" si="4"/>
        <v>2.1465838509316768</v>
      </c>
    </row>
    <row r="96" spans="1:15" x14ac:dyDescent="0.3">
      <c r="A96" t="s">
        <v>16</v>
      </c>
      <c r="B96">
        <v>3376</v>
      </c>
      <c r="K96" t="s">
        <v>72</v>
      </c>
      <c r="L96" t="str">
        <f>A104</f>
        <v>H12</v>
      </c>
      <c r="M96">
        <f>B104</f>
        <v>3455</v>
      </c>
      <c r="N96" s="8">
        <f t="shared" si="3"/>
        <v>1.2919254658385093E-2</v>
      </c>
      <c r="O96">
        <f t="shared" si="4"/>
        <v>0.51677018633540373</v>
      </c>
    </row>
    <row r="97" spans="1:2" x14ac:dyDescent="0.3">
      <c r="A97" t="s">
        <v>24</v>
      </c>
      <c r="B97">
        <v>3497</v>
      </c>
    </row>
    <row r="98" spans="1:2" x14ac:dyDescent="0.3">
      <c r="A98" t="s">
        <v>33</v>
      </c>
      <c r="B98">
        <v>3815</v>
      </c>
    </row>
    <row r="99" spans="1:2" x14ac:dyDescent="0.3">
      <c r="A99" t="s">
        <v>40</v>
      </c>
      <c r="B99">
        <v>3856</v>
      </c>
    </row>
    <row r="100" spans="1:2" x14ac:dyDescent="0.3">
      <c r="A100" t="s">
        <v>48</v>
      </c>
      <c r="B100">
        <v>20304</v>
      </c>
    </row>
    <row r="101" spans="1:2" x14ac:dyDescent="0.3">
      <c r="A101" t="s">
        <v>56</v>
      </c>
      <c r="B101">
        <v>11690</v>
      </c>
    </row>
    <row r="102" spans="1:2" x14ac:dyDescent="0.3">
      <c r="A102" t="s">
        <v>64</v>
      </c>
      <c r="B102">
        <v>5909</v>
      </c>
    </row>
    <row r="103" spans="1:2" x14ac:dyDescent="0.3">
      <c r="A103" t="s">
        <v>72</v>
      </c>
      <c r="B103">
        <v>8325</v>
      </c>
    </row>
    <row r="104" spans="1:2" x14ac:dyDescent="0.3">
      <c r="A104" t="s">
        <v>80</v>
      </c>
      <c r="B104">
        <v>3455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14" workbookViewId="0">
      <selection activeCell="L37" sqref="L37"/>
    </sheetView>
  </sheetViews>
  <sheetFormatPr defaultRowHeight="12.45" x14ac:dyDescent="0.3"/>
  <cols>
    <col min="2" max="2" width="15.3828125" customWidth="1"/>
    <col min="3" max="3" width="13.07421875" style="2" customWidth="1"/>
    <col min="4" max="6" width="10.07421875" customWidth="1"/>
    <col min="7" max="8" width="14.69140625" customWidth="1"/>
    <col min="9" max="9" width="15.3046875" bestFit="1" customWidth="1"/>
    <col min="10" max="10" width="15.69140625" bestFit="1" customWidth="1"/>
    <col min="11" max="11" width="12" bestFit="1" customWidth="1"/>
    <col min="12" max="12" width="15.07421875" bestFit="1" customWidth="1"/>
  </cols>
  <sheetData>
    <row r="1" spans="1:15" x14ac:dyDescent="0.3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3">
      <c r="A2" s="7">
        <v>1</v>
      </c>
      <c r="B2" s="7" t="s">
        <v>82</v>
      </c>
      <c r="C2" s="7" t="s">
        <v>83</v>
      </c>
      <c r="D2" s="7">
        <f>'Plate 1'!N9</f>
        <v>-2.8029430902447569E-2</v>
      </c>
      <c r="E2" s="7">
        <f>'Plate 2'!N9</f>
        <v>-2.7884280237016383E-2</v>
      </c>
      <c r="F2" s="7">
        <f>'Plate 3'!N9</f>
        <v>-1.2919254658385093E-2</v>
      </c>
      <c r="G2" s="7">
        <f>AVERAGE(D2:F2)</f>
        <v>-2.2944321932616349E-2</v>
      </c>
      <c r="H2" s="7">
        <f>STDEV(D2:F2)</f>
        <v>8.6822662691583962E-3</v>
      </c>
      <c r="I2" s="7">
        <f>G2*40</f>
        <v>-0.91777287730465396</v>
      </c>
      <c r="L2" s="9" t="s">
        <v>116</v>
      </c>
      <c r="M2" s="3"/>
      <c r="N2" s="3"/>
      <c r="O2" s="3"/>
    </row>
    <row r="3" spans="1:15" x14ac:dyDescent="0.3">
      <c r="A3" s="7">
        <v>2</v>
      </c>
      <c r="B3" s="7" t="s">
        <v>85</v>
      </c>
      <c r="C3" s="7" t="s">
        <v>86</v>
      </c>
      <c r="D3" s="7">
        <f>'Plate 1'!N10</f>
        <v>1.2513138795735521E-2</v>
      </c>
      <c r="E3" s="7">
        <f>'Plate 2'!N10</f>
        <v>1.2448339391525171E-2</v>
      </c>
      <c r="F3" s="7">
        <f>'Plate 3'!N10</f>
        <v>-8.944099378881987E-3</v>
      </c>
      <c r="G3" s="7">
        <f t="shared" ref="G3:G66" si="0">AVERAGE(D3:F3)</f>
        <v>5.339126269459568E-3</v>
      </c>
      <c r="H3" s="7">
        <f t="shared" ref="H3:H66" si="1">STDEV(D3:F3)</f>
        <v>1.2369678691533504E-2</v>
      </c>
      <c r="I3" s="7">
        <f t="shared" ref="I3:I66" si="2">G3*40</f>
        <v>0.21356505077838273</v>
      </c>
      <c r="M3" s="3"/>
      <c r="N3" s="10"/>
      <c r="O3" s="11"/>
    </row>
    <row r="4" spans="1:15" x14ac:dyDescent="0.3">
      <c r="A4" s="7">
        <v>3</v>
      </c>
      <c r="B4" s="7" t="s">
        <v>88</v>
      </c>
      <c r="C4" s="7" t="s">
        <v>89</v>
      </c>
      <c r="D4" s="7">
        <f>'Plate 1'!N11</f>
        <v>0.12413033685369637</v>
      </c>
      <c r="E4" s="7">
        <f>'Plate 2'!N11</f>
        <v>0.1234875267639297</v>
      </c>
      <c r="F4" s="7">
        <f>'Plate 3'!N11</f>
        <v>7.8012422360248454E-2</v>
      </c>
      <c r="G4" s="7">
        <f t="shared" si="0"/>
        <v>0.10854342865929151</v>
      </c>
      <c r="H4" s="7">
        <f t="shared" si="1"/>
        <v>2.6442580441912882E-2</v>
      </c>
      <c r="I4" s="7">
        <f t="shared" si="2"/>
        <v>4.3417371463716599</v>
      </c>
      <c r="M4" s="3"/>
      <c r="N4" s="10"/>
      <c r="O4" s="11"/>
    </row>
    <row r="5" spans="1:15" x14ac:dyDescent="0.3">
      <c r="A5" s="7">
        <v>4</v>
      </c>
      <c r="B5" s="7" t="s">
        <v>91</v>
      </c>
      <c r="C5" s="7" t="s">
        <v>92</v>
      </c>
      <c r="D5" s="7">
        <f>'Plate 1'!N12</f>
        <v>0.70824365583863058</v>
      </c>
      <c r="E5" s="7">
        <f>'Plate 2'!N12</f>
        <v>0.70457600956032462</v>
      </c>
      <c r="F5" s="7">
        <f>'Plate 3'!N12</f>
        <v>0.72993788819875771</v>
      </c>
      <c r="G5" s="7">
        <f t="shared" si="0"/>
        <v>0.71425251786590438</v>
      </c>
      <c r="H5" s="7">
        <f t="shared" si="1"/>
        <v>1.3707152846771689E-2</v>
      </c>
      <c r="I5" s="7">
        <f t="shared" si="2"/>
        <v>28.570100714636176</v>
      </c>
      <c r="M5" s="3"/>
      <c r="N5" s="10"/>
      <c r="O5" s="11"/>
    </row>
    <row r="6" spans="1:15" x14ac:dyDescent="0.3">
      <c r="A6" s="7">
        <v>5</v>
      </c>
      <c r="B6" s="7" t="s">
        <v>94</v>
      </c>
      <c r="C6" s="7" t="s">
        <v>95</v>
      </c>
      <c r="D6" s="7">
        <f>'Plate 1'!N13</f>
        <v>1.6512337954852594</v>
      </c>
      <c r="E6" s="7">
        <f>'Plate 2'!N13</f>
        <v>1.6426828661056616</v>
      </c>
      <c r="F6" s="7">
        <f>'Plate 3'!N13</f>
        <v>1.6675776397515527</v>
      </c>
      <c r="G6" s="7">
        <f t="shared" si="0"/>
        <v>1.6538314337808246</v>
      </c>
      <c r="H6" s="7">
        <f t="shared" si="1"/>
        <v>1.2649040764262664E-2</v>
      </c>
      <c r="I6" s="7">
        <f t="shared" si="2"/>
        <v>66.15325735123298</v>
      </c>
      <c r="M6" s="12"/>
      <c r="N6" s="10"/>
      <c r="O6" s="11"/>
    </row>
    <row r="7" spans="1:15" x14ac:dyDescent="0.3">
      <c r="A7" s="7">
        <v>6</v>
      </c>
      <c r="B7" s="7" t="s">
        <v>97</v>
      </c>
      <c r="C7" s="7" t="s">
        <v>98</v>
      </c>
      <c r="D7" s="7">
        <f>'Plate 1'!N14</f>
        <v>18.351769357825717</v>
      </c>
      <c r="E7" s="7">
        <f>'Plate 2'!N14</f>
        <v>18.256734551610815</v>
      </c>
      <c r="F7" s="7">
        <f>'Plate 3'!N14</f>
        <v>17.456894409937888</v>
      </c>
      <c r="G7" s="7">
        <f t="shared" si="0"/>
        <v>18.021799439791476</v>
      </c>
      <c r="H7" s="7">
        <f t="shared" si="1"/>
        <v>0.49152433628812925</v>
      </c>
      <c r="I7" s="7">
        <f t="shared" si="2"/>
        <v>720.87197759165906</v>
      </c>
      <c r="M7" s="3"/>
      <c r="N7" s="10"/>
      <c r="O7" s="11"/>
    </row>
    <row r="8" spans="1:15" x14ac:dyDescent="0.3">
      <c r="A8" s="7">
        <v>7</v>
      </c>
      <c r="B8" s="7" t="s">
        <v>100</v>
      </c>
      <c r="C8" s="7" t="s">
        <v>101</v>
      </c>
      <c r="D8" s="7">
        <f>'Plate 1'!N15</f>
        <v>27.806196506331649</v>
      </c>
      <c r="E8" s="7">
        <f>'Plate 2'!N15</f>
        <v>27.662201862271573</v>
      </c>
      <c r="F8" s="7">
        <f>'Plate 3'!N15</f>
        <v>27.053416149068322</v>
      </c>
      <c r="G8" s="7">
        <f t="shared" si="0"/>
        <v>27.507271505890515</v>
      </c>
      <c r="H8" s="7">
        <f t="shared" si="1"/>
        <v>0.39958994990695962</v>
      </c>
      <c r="I8" s="7">
        <f t="shared" si="2"/>
        <v>1100.2908602356206</v>
      </c>
      <c r="M8" s="3"/>
      <c r="N8" s="10"/>
      <c r="O8" s="11"/>
    </row>
    <row r="9" spans="1:15" x14ac:dyDescent="0.3">
      <c r="A9" s="7">
        <v>8</v>
      </c>
      <c r="B9" s="7" t="s">
        <v>103</v>
      </c>
      <c r="C9" s="7" t="s">
        <v>104</v>
      </c>
      <c r="D9" s="7">
        <f>'Plate 1'!N16</f>
        <v>13.688372791431002</v>
      </c>
      <c r="E9" s="7">
        <f>'Plate 2'!N16</f>
        <v>13.617487427177215</v>
      </c>
      <c r="F9" s="7">
        <f>'Plate 3'!N16</f>
        <v>13.338136645962733</v>
      </c>
      <c r="G9" s="7">
        <f t="shared" si="0"/>
        <v>13.547998954856984</v>
      </c>
      <c r="H9" s="7">
        <f t="shared" si="1"/>
        <v>0.18516972008718752</v>
      </c>
      <c r="I9" s="7">
        <f t="shared" si="2"/>
        <v>541.91995819427939</v>
      </c>
      <c r="M9" s="3"/>
      <c r="N9" s="10"/>
      <c r="O9" s="11"/>
    </row>
    <row r="10" spans="1:15" x14ac:dyDescent="0.3">
      <c r="A10" s="7">
        <v>9</v>
      </c>
      <c r="B10" s="7" t="s">
        <v>104</v>
      </c>
      <c r="C10" s="7" t="s">
        <v>105</v>
      </c>
      <c r="D10" s="7">
        <f>'Plate 1'!N17</f>
        <v>3.3780469492967615</v>
      </c>
      <c r="E10" s="7">
        <f>'Plate 2'!N17</f>
        <v>3.3605537021361349</v>
      </c>
      <c r="F10" s="7">
        <f>'Plate 3'!N17</f>
        <v>3.2983850931677017</v>
      </c>
      <c r="G10" s="7">
        <f t="shared" si="0"/>
        <v>3.3456619148668665</v>
      </c>
      <c r="H10" s="7">
        <f t="shared" si="1"/>
        <v>4.1866774732914717E-2</v>
      </c>
      <c r="I10" s="7">
        <f t="shared" si="2"/>
        <v>133.82647659467466</v>
      </c>
      <c r="M10" s="3"/>
      <c r="N10" s="10"/>
      <c r="O10" s="11"/>
    </row>
    <row r="11" spans="1:15" x14ac:dyDescent="0.3">
      <c r="A11" s="7">
        <v>10</v>
      </c>
      <c r="B11" s="7" t="s">
        <v>101</v>
      </c>
      <c r="C11" s="7" t="s">
        <v>102</v>
      </c>
      <c r="D11" s="7">
        <f>'Plate 1'!N18</f>
        <v>1.5451223784974222</v>
      </c>
      <c r="E11" s="7">
        <f>'Plate 2'!N18</f>
        <v>1.5371209480655281</v>
      </c>
      <c r="F11" s="7">
        <f>'Plate 3'!N18</f>
        <v>1.475776397515528</v>
      </c>
      <c r="G11" s="7">
        <f t="shared" si="0"/>
        <v>1.5193399080261594</v>
      </c>
      <c r="H11" s="7">
        <f t="shared" si="1"/>
        <v>3.7938638724215323E-2</v>
      </c>
      <c r="I11" s="7">
        <f t="shared" si="2"/>
        <v>60.773596321046377</v>
      </c>
      <c r="M11" s="3"/>
      <c r="N11" s="10"/>
      <c r="O11" s="11"/>
    </row>
    <row r="12" spans="1:15" x14ac:dyDescent="0.3">
      <c r="A12" s="7">
        <v>11</v>
      </c>
      <c r="B12" s="7" t="s">
        <v>98</v>
      </c>
      <c r="C12" s="7" t="s">
        <v>99</v>
      </c>
      <c r="D12" s="7">
        <f>'Plate 1'!N19</f>
        <v>1.1907502878021923</v>
      </c>
      <c r="E12" s="7">
        <f>'Plate 2'!N19</f>
        <v>1.1845839764975352</v>
      </c>
      <c r="F12" s="7">
        <f>'Plate 3'!N19</f>
        <v>1.1433540372670807</v>
      </c>
      <c r="G12" s="7">
        <f t="shared" si="0"/>
        <v>1.1728961005222693</v>
      </c>
      <c r="H12" s="7">
        <f t="shared" si="1"/>
        <v>2.5769283552451783E-2</v>
      </c>
      <c r="I12" s="7">
        <f t="shared" si="2"/>
        <v>46.915844020890773</v>
      </c>
      <c r="M12" s="3"/>
      <c r="N12" s="10"/>
      <c r="O12" s="11"/>
    </row>
    <row r="13" spans="1:15" x14ac:dyDescent="0.3">
      <c r="A13" s="7">
        <v>12</v>
      </c>
      <c r="B13" s="7" t="s">
        <v>95</v>
      </c>
      <c r="C13" s="7" t="s">
        <v>96</v>
      </c>
      <c r="D13" s="7">
        <f>'Plate 1'!N20</f>
        <v>0.34886630962510634</v>
      </c>
      <c r="E13" s="7">
        <f>'Plate 2'!N20</f>
        <v>0.34705970223572175</v>
      </c>
      <c r="F13" s="7">
        <f>'Plate 3'!N20</f>
        <v>0.52819875776397518</v>
      </c>
      <c r="G13" s="7">
        <f t="shared" si="0"/>
        <v>0.40804158987493439</v>
      </c>
      <c r="H13" s="7">
        <f t="shared" si="1"/>
        <v>0.10406308040751634</v>
      </c>
      <c r="I13" s="7">
        <f t="shared" si="2"/>
        <v>16.321663594997375</v>
      </c>
      <c r="M13" s="12"/>
      <c r="N13" s="10"/>
      <c r="O13" s="11"/>
    </row>
    <row r="14" spans="1:15" x14ac:dyDescent="0.3">
      <c r="A14" s="7">
        <v>13</v>
      </c>
      <c r="B14" s="7" t="s">
        <v>92</v>
      </c>
      <c r="C14" s="7" t="s">
        <v>93</v>
      </c>
      <c r="D14" s="7">
        <f>'Plate 1'!N21</f>
        <v>0.12062665799089042</v>
      </c>
      <c r="E14" s="7">
        <f>'Plate 2'!N21</f>
        <v>0.12000199173430265</v>
      </c>
      <c r="F14" s="7">
        <f>'Plate 3'!N21</f>
        <v>9.3416149068322976E-2</v>
      </c>
      <c r="G14" s="7">
        <f t="shared" si="0"/>
        <v>0.11134826626450535</v>
      </c>
      <c r="H14" s="7">
        <f t="shared" si="1"/>
        <v>1.5532809544195211E-2</v>
      </c>
      <c r="I14" s="7">
        <f t="shared" si="2"/>
        <v>4.4539306505802143</v>
      </c>
    </row>
    <row r="15" spans="1:15" x14ac:dyDescent="0.3">
      <c r="A15" s="7">
        <v>14</v>
      </c>
      <c r="B15" s="7" t="s">
        <v>89</v>
      </c>
      <c r="C15" s="7" t="s">
        <v>90</v>
      </c>
      <c r="D15" s="7">
        <f>'Plate 1'!N22</f>
        <v>4.2044146353671354E-2</v>
      </c>
      <c r="E15" s="7">
        <f>'Plate 2'!N22</f>
        <v>4.1826420355524571E-2</v>
      </c>
      <c r="F15" s="7">
        <f>'Plate 3'!N22</f>
        <v>2.732919254658385E-2</v>
      </c>
      <c r="G15" s="7">
        <f t="shared" si="0"/>
        <v>3.7066586418593263E-2</v>
      </c>
      <c r="H15" s="7">
        <f t="shared" si="1"/>
        <v>8.4335331099457799E-3</v>
      </c>
      <c r="I15" s="7">
        <f t="shared" si="2"/>
        <v>1.4826634567437305</v>
      </c>
    </row>
    <row r="16" spans="1:15" x14ac:dyDescent="0.3">
      <c r="A16" s="7">
        <v>15</v>
      </c>
      <c r="B16" s="7" t="s">
        <v>86</v>
      </c>
      <c r="C16" s="7" t="s">
        <v>87</v>
      </c>
      <c r="D16" s="7">
        <f>'Plate 1'!N23</f>
        <v>5.255518294208919E-2</v>
      </c>
      <c r="E16" s="7">
        <f>'Plate 2'!N23</f>
        <v>5.2283025444405717E-2</v>
      </c>
      <c r="F16" s="7">
        <f>'Plate 3'!N23</f>
        <v>1.5900621118012423E-2</v>
      </c>
      <c r="G16" s="7">
        <f t="shared" si="0"/>
        <v>4.0246276501502441E-2</v>
      </c>
      <c r="H16" s="7">
        <f t="shared" si="1"/>
        <v>2.108439516478073E-2</v>
      </c>
      <c r="I16" s="7">
        <f t="shared" si="2"/>
        <v>1.6098510600600977</v>
      </c>
    </row>
    <row r="17" spans="1:12" x14ac:dyDescent="0.3">
      <c r="A17" s="7">
        <v>16</v>
      </c>
      <c r="B17" s="7" t="s">
        <v>83</v>
      </c>
      <c r="C17" s="7" t="s">
        <v>84</v>
      </c>
      <c r="D17" s="7">
        <f>'Plate 1'!N24</f>
        <v>1.0511036588417838E-2</v>
      </c>
      <c r="E17" s="7">
        <f>'Plate 2'!N24</f>
        <v>1.0456605088881143E-2</v>
      </c>
      <c r="F17" s="7">
        <f>'Plate 3'!N24</f>
        <v>-7.4534161490683228E-3</v>
      </c>
      <c r="G17" s="7">
        <f t="shared" si="0"/>
        <v>4.5047418427435534E-3</v>
      </c>
      <c r="H17" s="7">
        <f t="shared" si="1"/>
        <v>1.0356104364812385E-2</v>
      </c>
      <c r="I17" s="7">
        <f t="shared" si="2"/>
        <v>0.18018967370974215</v>
      </c>
    </row>
    <row r="18" spans="1:12" x14ac:dyDescent="0.3">
      <c r="A18" s="7">
        <v>17</v>
      </c>
      <c r="B18" s="7" t="s">
        <v>84</v>
      </c>
      <c r="C18" s="7" t="s">
        <v>9</v>
      </c>
      <c r="D18" s="7">
        <f>'Plate 1'!N25</f>
        <v>2.5026277591471044E-3</v>
      </c>
      <c r="E18" s="7">
        <f>'Plate 2'!N25</f>
        <v>2.4896678783050343E-3</v>
      </c>
      <c r="F18" s="7">
        <f>'Plate 3'!N25</f>
        <v>-1.391304347826087E-2</v>
      </c>
      <c r="G18" s="7">
        <f t="shared" si="0"/>
        <v>-2.9735826136029105E-3</v>
      </c>
      <c r="H18" s="7">
        <f t="shared" si="1"/>
        <v>9.4738532285794444E-3</v>
      </c>
      <c r="I18" s="7">
        <f t="shared" si="2"/>
        <v>-0.11894330454411642</v>
      </c>
    </row>
    <row r="19" spans="1:12" x14ac:dyDescent="0.3">
      <c r="A19" s="7">
        <v>18</v>
      </c>
      <c r="B19" s="7" t="s">
        <v>87</v>
      </c>
      <c r="C19" s="7" t="s">
        <v>10</v>
      </c>
      <c r="D19" s="7">
        <f>'Plate 1'!N26</f>
        <v>7.0073577256118923E-3</v>
      </c>
      <c r="E19" s="7">
        <f>'Plate 2'!N26</f>
        <v>6.9710700592540958E-3</v>
      </c>
      <c r="F19" s="7">
        <f>'Plate 3'!N26</f>
        <v>-1.093167701863354E-2</v>
      </c>
      <c r="G19" s="7">
        <f t="shared" si="0"/>
        <v>1.0155835887441494E-3</v>
      </c>
      <c r="H19" s="7">
        <f t="shared" si="1"/>
        <v>1.0346647100105978E-2</v>
      </c>
      <c r="I19" s="7">
        <f t="shared" si="2"/>
        <v>4.0623343549765975E-2</v>
      </c>
    </row>
    <row r="20" spans="1:12" x14ac:dyDescent="0.3">
      <c r="A20" s="7">
        <v>19</v>
      </c>
      <c r="B20" s="7" t="s">
        <v>90</v>
      </c>
      <c r="C20" s="7" t="s">
        <v>11</v>
      </c>
      <c r="D20" s="7">
        <f>'Plate 1'!N27</f>
        <v>0.28129536012813455</v>
      </c>
      <c r="E20" s="7">
        <f>'Plate 2'!N27</f>
        <v>0.27983866952148584</v>
      </c>
      <c r="F20" s="7">
        <f>'Plate 3'!N27</f>
        <v>-1.0434782608695653E-2</v>
      </c>
      <c r="G20" s="7">
        <f t="shared" si="0"/>
        <v>0.18356641568030821</v>
      </c>
      <c r="H20" s="7">
        <f t="shared" si="1"/>
        <v>0.16801154481183114</v>
      </c>
      <c r="I20" s="7">
        <f t="shared" si="2"/>
        <v>7.3426566272123281</v>
      </c>
    </row>
    <row r="21" spans="1:12" x14ac:dyDescent="0.3">
      <c r="A21" s="7">
        <v>20</v>
      </c>
      <c r="B21" s="7" t="s">
        <v>93</v>
      </c>
      <c r="C21" s="7" t="s">
        <v>12</v>
      </c>
      <c r="D21" s="7">
        <f>'Plate 1'!N28</f>
        <v>8.0084088292707335E-3</v>
      </c>
      <c r="E21" s="7">
        <f>'Plate 2'!N28</f>
        <v>7.966937210576109E-3</v>
      </c>
      <c r="F21" s="7">
        <f>'Plate 3'!N28</f>
        <v>-3.9751552795031057E-2</v>
      </c>
      <c r="G21" s="7">
        <f t="shared" si="0"/>
        <v>-7.9254022517280722E-3</v>
      </c>
      <c r="H21" s="7">
        <f t="shared" si="1"/>
        <v>2.75622626752146E-2</v>
      </c>
      <c r="I21" s="7">
        <f t="shared" si="2"/>
        <v>-0.3170160900691229</v>
      </c>
    </row>
    <row r="22" spans="1:12" x14ac:dyDescent="0.3">
      <c r="A22" s="7">
        <v>21</v>
      </c>
      <c r="B22" s="7" t="s">
        <v>96</v>
      </c>
      <c r="C22" s="7" t="s">
        <v>13</v>
      </c>
      <c r="D22" s="7">
        <f>'Plate 1'!N29</f>
        <v>5.0052555182942085E-4</v>
      </c>
      <c r="E22" s="7">
        <f>'Plate 2'!N29</f>
        <v>4.9793357566100681E-4</v>
      </c>
      <c r="F22" s="7">
        <f>'Plate 3'!N29</f>
        <v>-1.8881987577639751E-2</v>
      </c>
      <c r="G22" s="7">
        <f t="shared" si="0"/>
        <v>-5.9611761500497741E-3</v>
      </c>
      <c r="H22" s="7">
        <f t="shared" si="1"/>
        <v>1.1189751008851355E-2</v>
      </c>
      <c r="I22" s="7">
        <f t="shared" si="2"/>
        <v>-0.23844704600199096</v>
      </c>
    </row>
    <row r="23" spans="1:12" x14ac:dyDescent="0.3">
      <c r="A23" s="7">
        <v>22</v>
      </c>
      <c r="B23" s="7" t="s">
        <v>99</v>
      </c>
      <c r="C23" s="7" t="s">
        <v>14</v>
      </c>
      <c r="D23" s="7">
        <f>'Plate 1'!N30</f>
        <v>3.3034686420741775E-2</v>
      </c>
      <c r="E23" s="7">
        <f>'Plate 2'!N30</f>
        <v>3.2863615993626451E-2</v>
      </c>
      <c r="F23" s="7">
        <f>'Plate 3'!N30</f>
        <v>2.3850931677018634E-2</v>
      </c>
      <c r="G23" s="7">
        <f t="shared" si="0"/>
        <v>2.9916411363795619E-2</v>
      </c>
      <c r="H23" s="7">
        <f t="shared" si="1"/>
        <v>5.253555857301466E-3</v>
      </c>
      <c r="I23" s="7">
        <f t="shared" si="2"/>
        <v>1.1966564545518248</v>
      </c>
      <c r="J23">
        <f>SUM(I2:I23)</f>
        <v>2734.9134287646752</v>
      </c>
      <c r="K23" t="e">
        <f>J23/L2*100</f>
        <v>#VALUE!</v>
      </c>
    </row>
    <row r="24" spans="1:12" x14ac:dyDescent="0.3">
      <c r="A24">
        <v>23</v>
      </c>
      <c r="B24" t="s">
        <v>102</v>
      </c>
      <c r="C24" t="s">
        <v>15</v>
      </c>
      <c r="D24">
        <f>'Plate 1'!N31</f>
        <v>-2.7028379798788728E-2</v>
      </c>
      <c r="E24">
        <f>'Plate 2'!N31</f>
        <v>-2.6888413085694368E-2</v>
      </c>
      <c r="F24">
        <f>'Plate 3'!N31</f>
        <v>-2.8322981366459627E-2</v>
      </c>
      <c r="G24">
        <f t="shared" si="0"/>
        <v>-2.7413258083647574E-2</v>
      </c>
      <c r="H24">
        <f t="shared" si="1"/>
        <v>7.9094564203955459E-4</v>
      </c>
      <c r="I24" s="7">
        <f t="shared" si="2"/>
        <v>-1.0965303233459029</v>
      </c>
      <c r="L24" s="5"/>
    </row>
    <row r="25" spans="1:12" x14ac:dyDescent="0.3">
      <c r="A25">
        <v>24</v>
      </c>
      <c r="B25" t="s">
        <v>105</v>
      </c>
      <c r="C25" t="s">
        <v>16</v>
      </c>
      <c r="D25">
        <f>'Plate 1'!N32</f>
        <v>-1.4515241003053205E-2</v>
      </c>
      <c r="E25">
        <f>'Plate 2'!N32</f>
        <v>-1.4440073694169199E-2</v>
      </c>
      <c r="F25">
        <f>'Plate 3'!N32</f>
        <v>-2.6335403726708076E-2</v>
      </c>
      <c r="G25">
        <f t="shared" si="0"/>
        <v>-1.8430239474643492E-2</v>
      </c>
      <c r="H25">
        <f t="shared" si="1"/>
        <v>6.8461762261989032E-3</v>
      </c>
      <c r="I25" s="7">
        <f t="shared" si="2"/>
        <v>-0.73720957898573969</v>
      </c>
    </row>
    <row r="26" spans="1:12" x14ac:dyDescent="0.3">
      <c r="A26">
        <v>25</v>
      </c>
      <c r="B26" t="s">
        <v>16</v>
      </c>
      <c r="C26" t="s">
        <v>24</v>
      </c>
      <c r="D26">
        <f>'Plate 1'!N33</f>
        <v>3.8540467490865406E-2</v>
      </c>
      <c r="E26">
        <f>'Plate 2'!N33</f>
        <v>3.8340885325897529E-2</v>
      </c>
      <c r="F26">
        <f>'Plate 3'!N33</f>
        <v>3.3788819875776401E-2</v>
      </c>
      <c r="G26">
        <f t="shared" si="0"/>
        <v>3.6890057564179783E-2</v>
      </c>
      <c r="H26">
        <f t="shared" si="1"/>
        <v>2.6876038882475708E-3</v>
      </c>
      <c r="I26" s="7">
        <f t="shared" si="2"/>
        <v>1.4756023025671914</v>
      </c>
    </row>
    <row r="27" spans="1:12" x14ac:dyDescent="0.3">
      <c r="A27">
        <v>26</v>
      </c>
      <c r="B27" t="s">
        <v>15</v>
      </c>
      <c r="C27" t="s">
        <v>23</v>
      </c>
      <c r="D27">
        <f>'Plate 1'!N34</f>
        <v>0.13163822013113768</v>
      </c>
      <c r="E27">
        <f>'Plate 2'!N34</f>
        <v>0.13095653039884481</v>
      </c>
      <c r="F27">
        <f>'Plate 3'!N34</f>
        <v>0.13316770186335403</v>
      </c>
      <c r="G27">
        <f t="shared" si="0"/>
        <v>0.13192081746444551</v>
      </c>
      <c r="H27">
        <f t="shared" si="1"/>
        <v>1.1323496593188351E-3</v>
      </c>
      <c r="I27" s="7">
        <f t="shared" si="2"/>
        <v>5.2768326985778202</v>
      </c>
    </row>
    <row r="28" spans="1:12" x14ac:dyDescent="0.3">
      <c r="A28">
        <v>27</v>
      </c>
      <c r="B28" t="s">
        <v>14</v>
      </c>
      <c r="C28" t="s">
        <v>22</v>
      </c>
      <c r="D28">
        <f>'Plate 1'!N35</f>
        <v>0.49401871965563837</v>
      </c>
      <c r="E28">
        <f>'Plate 2'!N35</f>
        <v>0.49146043917741372</v>
      </c>
      <c r="F28">
        <f>'Plate 3'!N35</f>
        <v>0.45167701863354037</v>
      </c>
      <c r="G28">
        <f t="shared" si="0"/>
        <v>0.47905205915553078</v>
      </c>
      <c r="H28">
        <f t="shared" si="1"/>
        <v>2.3741963533726117E-2</v>
      </c>
      <c r="I28" s="7">
        <f t="shared" si="2"/>
        <v>19.162082366221231</v>
      </c>
    </row>
    <row r="29" spans="1:12" x14ac:dyDescent="0.3">
      <c r="A29">
        <v>28</v>
      </c>
      <c r="B29" t="s">
        <v>13</v>
      </c>
      <c r="C29" t="s">
        <v>21</v>
      </c>
      <c r="D29">
        <f>'Plate 1'!N36</f>
        <v>1.0090595124881125</v>
      </c>
      <c r="E29">
        <f>'Plate 2'!N36</f>
        <v>1.0038340885325898</v>
      </c>
      <c r="F29">
        <f>'Plate 3'!N36</f>
        <v>0.97291925465838514</v>
      </c>
      <c r="G29">
        <f t="shared" si="0"/>
        <v>0.99527095189302928</v>
      </c>
      <c r="H29">
        <f t="shared" si="1"/>
        <v>1.953266599393521E-2</v>
      </c>
      <c r="I29" s="7">
        <f t="shared" si="2"/>
        <v>39.810838075721172</v>
      </c>
    </row>
    <row r="30" spans="1:12" x14ac:dyDescent="0.3">
      <c r="A30">
        <v>29</v>
      </c>
      <c r="B30" t="s">
        <v>12</v>
      </c>
      <c r="C30" t="s">
        <v>20</v>
      </c>
      <c r="D30">
        <f>'Plate 1'!N37</f>
        <v>1.8459382351469042</v>
      </c>
      <c r="E30">
        <f>'Plate 2'!N37</f>
        <v>1.8363790270377931</v>
      </c>
      <c r="F30">
        <f>'Plate 3'!N37</f>
        <v>1.9294409937888199</v>
      </c>
      <c r="G30">
        <f t="shared" si="0"/>
        <v>1.8705860853245058</v>
      </c>
      <c r="H30">
        <f t="shared" si="1"/>
        <v>5.1193454685881719E-2</v>
      </c>
      <c r="I30" s="7">
        <f t="shared" si="2"/>
        <v>74.823443412980225</v>
      </c>
    </row>
    <row r="31" spans="1:12" x14ac:dyDescent="0.3">
      <c r="A31">
        <v>30</v>
      </c>
      <c r="B31" t="s">
        <v>11</v>
      </c>
      <c r="C31" t="s">
        <v>19</v>
      </c>
      <c r="D31">
        <f>'Plate 1'!N38</f>
        <v>3.660843886080384</v>
      </c>
      <c r="E31">
        <f>'Plate 2'!N38</f>
        <v>3.6418861723846039</v>
      </c>
      <c r="F31">
        <f>'Plate 3'!N38</f>
        <v>3.5532919254658384</v>
      </c>
      <c r="G31">
        <f t="shared" si="0"/>
        <v>3.6186739946436091</v>
      </c>
      <c r="H31">
        <f t="shared" si="1"/>
        <v>5.7410451614822333E-2</v>
      </c>
      <c r="I31" s="7">
        <f t="shared" si="2"/>
        <v>144.74695978574437</v>
      </c>
    </row>
    <row r="32" spans="1:12" x14ac:dyDescent="0.3">
      <c r="A32">
        <v>31</v>
      </c>
      <c r="B32" t="s">
        <v>10</v>
      </c>
      <c r="C32" t="s">
        <v>18</v>
      </c>
      <c r="D32">
        <f>'Plate 1'!N39</f>
        <v>4.5562840983032178</v>
      </c>
      <c r="E32">
        <f>'Plate 2'!N39</f>
        <v>4.532689339242145</v>
      </c>
      <c r="F32">
        <f>'Plate 3'!N39</f>
        <v>4.5058385093167699</v>
      </c>
      <c r="G32">
        <f t="shared" si="0"/>
        <v>4.5316039822873782</v>
      </c>
      <c r="H32">
        <f t="shared" si="1"/>
        <v>2.5240302332516843E-2</v>
      </c>
      <c r="I32" s="7">
        <f t="shared" si="2"/>
        <v>181.26415929149513</v>
      </c>
    </row>
    <row r="33" spans="1:12" x14ac:dyDescent="0.3">
      <c r="A33">
        <v>32</v>
      </c>
      <c r="B33" t="s">
        <v>9</v>
      </c>
      <c r="C33" t="s">
        <v>17</v>
      </c>
      <c r="D33">
        <f>'Plate 1'!N40</f>
        <v>8.1986085389659138</v>
      </c>
      <c r="E33">
        <f>'Plate 2'!N40</f>
        <v>8.1561519693272917</v>
      </c>
      <c r="F33">
        <f>'Plate 3'!N40</f>
        <v>8.0283229813664594</v>
      </c>
      <c r="G33">
        <f t="shared" si="0"/>
        <v>8.1276944965532198</v>
      </c>
      <c r="H33">
        <f t="shared" si="1"/>
        <v>8.8637822622481433E-2</v>
      </c>
      <c r="I33" s="7">
        <f t="shared" si="2"/>
        <v>325.10777986212878</v>
      </c>
    </row>
    <row r="34" spans="1:12" x14ac:dyDescent="0.3">
      <c r="A34">
        <v>33</v>
      </c>
      <c r="B34" t="s">
        <v>17</v>
      </c>
      <c r="C34" t="s">
        <v>25</v>
      </c>
      <c r="D34">
        <f>'Plate 1'!N41</f>
        <v>9.204664898143049</v>
      </c>
      <c r="E34">
        <f>'Plate 2'!N41</f>
        <v>9.1569984564059155</v>
      </c>
      <c r="F34">
        <f>'Plate 3'!N41</f>
        <v>9.1160248447204975</v>
      </c>
      <c r="G34">
        <f t="shared" si="0"/>
        <v>9.1592293997564891</v>
      </c>
      <c r="H34">
        <f t="shared" si="1"/>
        <v>4.4362118962728701E-2</v>
      </c>
      <c r="I34" s="7">
        <f t="shared" si="2"/>
        <v>366.36917599025958</v>
      </c>
    </row>
    <row r="35" spans="1:12" x14ac:dyDescent="0.3">
      <c r="A35">
        <v>34</v>
      </c>
      <c r="B35" t="s">
        <v>18</v>
      </c>
      <c r="C35" t="s">
        <v>26</v>
      </c>
      <c r="D35">
        <f>'Plate 1'!N42</f>
        <v>7.2696331147705084</v>
      </c>
      <c r="E35">
        <f>'Plate 2'!N42</f>
        <v>7.2319872529004634</v>
      </c>
      <c r="F35">
        <f>'Plate 3'!N42</f>
        <v>7.2387577639751557</v>
      </c>
      <c r="G35">
        <f t="shared" si="0"/>
        <v>7.2467927105487098</v>
      </c>
      <c r="H35">
        <f t="shared" si="1"/>
        <v>2.0067959632571564E-2</v>
      </c>
      <c r="I35" s="7">
        <f t="shared" si="2"/>
        <v>289.87170842194837</v>
      </c>
    </row>
    <row r="36" spans="1:12" x14ac:dyDescent="0.3">
      <c r="A36">
        <v>35</v>
      </c>
      <c r="B36" t="s">
        <v>19</v>
      </c>
      <c r="C36" t="s">
        <v>27</v>
      </c>
      <c r="D36">
        <f>'Plate 1'!N43</f>
        <v>4.3570749286751083</v>
      </c>
      <c r="E36">
        <f>'Plate 2'!N43</f>
        <v>4.3345117761290641</v>
      </c>
      <c r="F36">
        <f>'Plate 3'!N43</f>
        <v>4.4457142857142857</v>
      </c>
      <c r="G36">
        <f t="shared" si="0"/>
        <v>4.3791003301728191</v>
      </c>
      <c r="H36">
        <f t="shared" si="1"/>
        <v>5.8782125411253688E-2</v>
      </c>
      <c r="I36" s="7">
        <f t="shared" si="2"/>
        <v>175.16401320691276</v>
      </c>
    </row>
    <row r="37" spans="1:12" x14ac:dyDescent="0.3">
      <c r="A37">
        <v>36</v>
      </c>
      <c r="B37" t="s">
        <v>20</v>
      </c>
      <c r="C37" t="s">
        <v>28</v>
      </c>
      <c r="D37">
        <f>'Plate 1'!N44</f>
        <v>1.84944191400971</v>
      </c>
      <c r="E37">
        <f>'Plate 2'!N44</f>
        <v>1.8398645620674203</v>
      </c>
      <c r="F37">
        <f>'Plate 3'!N44</f>
        <v>1.8196273291925467</v>
      </c>
      <c r="G37">
        <f t="shared" si="0"/>
        <v>1.8363112684232259</v>
      </c>
      <c r="H37">
        <f t="shared" si="1"/>
        <v>1.5221589560435624E-2</v>
      </c>
      <c r="I37" s="7">
        <f t="shared" si="2"/>
        <v>73.452450736929038</v>
      </c>
    </row>
    <row r="38" spans="1:12" x14ac:dyDescent="0.3">
      <c r="A38">
        <v>37</v>
      </c>
      <c r="B38" t="s">
        <v>21</v>
      </c>
      <c r="C38" t="s">
        <v>29</v>
      </c>
      <c r="D38">
        <f>'Plate 1'!N45</f>
        <v>0.89744231443015166</v>
      </c>
      <c r="E38">
        <f>'Plate 2'!N45</f>
        <v>0.89279490116018523</v>
      </c>
      <c r="F38">
        <f>'Plate 3'!N45</f>
        <v>0.83527950310559007</v>
      </c>
      <c r="G38">
        <f t="shared" si="0"/>
        <v>0.87517223956530898</v>
      </c>
      <c r="H38">
        <f t="shared" si="1"/>
        <v>3.4626181268065138E-2</v>
      </c>
      <c r="I38" s="7">
        <f t="shared" si="2"/>
        <v>35.006889582612359</v>
      </c>
    </row>
    <row r="39" spans="1:12" x14ac:dyDescent="0.3">
      <c r="A39">
        <v>38</v>
      </c>
      <c r="B39" t="s">
        <v>22</v>
      </c>
      <c r="C39" t="s">
        <v>32</v>
      </c>
      <c r="D39">
        <f>'Plate 1'!N46</f>
        <v>0.66219530507032376</v>
      </c>
      <c r="E39">
        <f>'Plate 2'!N46</f>
        <v>0.65876612059951201</v>
      </c>
      <c r="F39">
        <f>'Plate 3'!N46</f>
        <v>0.6116770186335404</v>
      </c>
      <c r="G39">
        <f t="shared" si="0"/>
        <v>0.64421281476779202</v>
      </c>
      <c r="H39">
        <f t="shared" si="1"/>
        <v>2.8228945235359092E-2</v>
      </c>
      <c r="I39" s="7">
        <f t="shared" si="2"/>
        <v>25.76851259071168</v>
      </c>
    </row>
    <row r="40" spans="1:12" x14ac:dyDescent="0.3">
      <c r="A40">
        <v>39</v>
      </c>
      <c r="B40" t="s">
        <v>23</v>
      </c>
      <c r="C40" t="s">
        <v>31</v>
      </c>
      <c r="D40">
        <f>'Plate 1'!N47</f>
        <v>0.29380849892387007</v>
      </c>
      <c r="E40">
        <f>'Plate 2'!N47</f>
        <v>0.29228700891301101</v>
      </c>
      <c r="F40">
        <f>'Plate 3'!N47</f>
        <v>0.28720496894409936</v>
      </c>
      <c r="G40">
        <f t="shared" si="0"/>
        <v>0.29110015892699348</v>
      </c>
      <c r="H40">
        <f t="shared" si="1"/>
        <v>3.4580502765886724E-3</v>
      </c>
      <c r="I40" s="7">
        <f t="shared" si="2"/>
        <v>11.644006357079739</v>
      </c>
    </row>
    <row r="41" spans="1:12" x14ac:dyDescent="0.3">
      <c r="A41">
        <v>40</v>
      </c>
      <c r="B41" t="s">
        <v>24</v>
      </c>
      <c r="C41" t="s">
        <v>33</v>
      </c>
      <c r="D41">
        <f>'Plate 1'!N48</f>
        <v>0.20921968066469793</v>
      </c>
      <c r="E41">
        <f>'Plate 2'!N48</f>
        <v>0.20813623462630085</v>
      </c>
      <c r="F41">
        <f>'Plate 3'!N48</f>
        <v>0.19180124223602485</v>
      </c>
      <c r="G41">
        <f t="shared" si="0"/>
        <v>0.2030523858423412</v>
      </c>
      <c r="H41">
        <f t="shared" si="1"/>
        <v>9.7588236056911429E-3</v>
      </c>
      <c r="I41" s="7">
        <f t="shared" si="2"/>
        <v>8.1220954336936479</v>
      </c>
    </row>
    <row r="42" spans="1:12" x14ac:dyDescent="0.3">
      <c r="A42">
        <v>41</v>
      </c>
      <c r="B42" t="s">
        <v>33</v>
      </c>
      <c r="C42" t="s">
        <v>40</v>
      </c>
      <c r="D42">
        <f>'Plate 1'!N49</f>
        <v>0.20421442514640373</v>
      </c>
      <c r="E42">
        <f>'Plate 2'!N49</f>
        <v>0.20315689886969079</v>
      </c>
      <c r="F42">
        <f>'Plate 3'!N49</f>
        <v>0.21217391304347827</v>
      </c>
      <c r="G42">
        <f t="shared" si="0"/>
        <v>0.20651507901985763</v>
      </c>
      <c r="H42">
        <f t="shared" si="1"/>
        <v>4.9291370782977599E-3</v>
      </c>
      <c r="I42" s="7">
        <f t="shared" si="2"/>
        <v>8.2606031607943056</v>
      </c>
    </row>
    <row r="43" spans="1:12" ht="14.6" x14ac:dyDescent="0.4">
      <c r="A43">
        <v>42</v>
      </c>
      <c r="B43" t="s">
        <v>31</v>
      </c>
      <c r="C43" t="s">
        <v>39</v>
      </c>
      <c r="D43">
        <f>'Plate 1'!N50</f>
        <v>0.15916712548175585</v>
      </c>
      <c r="E43">
        <f>'Plate 2'!N50</f>
        <v>0.15834287706020017</v>
      </c>
      <c r="F43">
        <f>'Plate 3'!N50</f>
        <v>0.37068322981366458</v>
      </c>
      <c r="G43" s="15">
        <f>AVERAGE(D43:E43)</f>
        <v>0.15875500127097802</v>
      </c>
      <c r="H43" s="15">
        <f>STDEV(D43:E43)</f>
        <v>5.8283164826432863E-4</v>
      </c>
      <c r="I43" s="7">
        <f t="shared" si="2"/>
        <v>6.3502000508391205</v>
      </c>
    </row>
    <row r="44" spans="1:12" x14ac:dyDescent="0.3">
      <c r="A44">
        <v>43</v>
      </c>
      <c r="B44" t="s">
        <v>32</v>
      </c>
      <c r="C44" t="s">
        <v>30</v>
      </c>
      <c r="D44">
        <f>'Plate 1'!N51</f>
        <v>0.14064768006406728</v>
      </c>
      <c r="E44">
        <f>'Plate 2'!N51</f>
        <v>0.13991933476074292</v>
      </c>
      <c r="F44">
        <f>'Plate 3'!N51</f>
        <v>6.2111801242236024E-2</v>
      </c>
      <c r="G44">
        <f t="shared" si="0"/>
        <v>0.11422627202234874</v>
      </c>
      <c r="H44">
        <f t="shared" si="1"/>
        <v>4.5133924826438854E-2</v>
      </c>
      <c r="I44" s="7">
        <f t="shared" si="2"/>
        <v>4.5690508808939496</v>
      </c>
    </row>
    <row r="45" spans="1:12" x14ac:dyDescent="0.3">
      <c r="A45">
        <v>44</v>
      </c>
      <c r="B45" t="s">
        <v>29</v>
      </c>
      <c r="C45" t="s">
        <v>38</v>
      </c>
      <c r="D45">
        <f>'Plate 1'!N52</f>
        <v>2.5526803143300466E-2</v>
      </c>
      <c r="E45">
        <f>'Plate 2'!N52</f>
        <v>2.5394612358711349E-2</v>
      </c>
      <c r="F45">
        <f>'Plate 3'!N52</f>
        <v>3.4782608695652175E-3</v>
      </c>
      <c r="G45">
        <f t="shared" si="0"/>
        <v>1.8133225457192346E-2</v>
      </c>
      <c r="H45">
        <f t="shared" si="1"/>
        <v>1.2691743729658917E-2</v>
      </c>
      <c r="I45" s="7">
        <f t="shared" si="2"/>
        <v>0.72532901828769381</v>
      </c>
      <c r="J45">
        <f>SUM(I24:I45)</f>
        <v>1795.1379933240664</v>
      </c>
      <c r="K45" t="e">
        <f>J45/L24*100</f>
        <v>#DIV/0!</v>
      </c>
    </row>
    <row r="46" spans="1:12" x14ac:dyDescent="0.3">
      <c r="A46" s="6">
        <v>45</v>
      </c>
      <c r="B46" s="6" t="s">
        <v>28</v>
      </c>
      <c r="C46" s="6" t="s">
        <v>37</v>
      </c>
      <c r="D46" s="6">
        <f>'Plate 1'!N53</f>
        <v>-1.1011562140247259E-2</v>
      </c>
      <c r="E46" s="6">
        <f>'Plate 2'!N53</f>
        <v>-1.095453866454215E-2</v>
      </c>
      <c r="F46" s="6">
        <f>'Plate 3'!N53</f>
        <v>-2.6832298136645963E-2</v>
      </c>
      <c r="G46" s="6">
        <f t="shared" si="0"/>
        <v>-1.6266132980478458E-2</v>
      </c>
      <c r="H46" s="6">
        <f t="shared" si="1"/>
        <v>9.1506118647744824E-3</v>
      </c>
      <c r="I46" s="7">
        <f t="shared" si="2"/>
        <v>-0.65064531921913837</v>
      </c>
      <c r="L46" s="5"/>
    </row>
    <row r="47" spans="1:12" x14ac:dyDescent="0.3">
      <c r="A47" s="6">
        <v>46</v>
      </c>
      <c r="B47" s="6" t="s">
        <v>27</v>
      </c>
      <c r="C47" s="6" t="s">
        <v>36</v>
      </c>
      <c r="D47" s="6">
        <f>'Plate 1'!N54</f>
        <v>-1.7518394314029729E-2</v>
      </c>
      <c r="E47" s="6">
        <f>'Plate 2'!N54</f>
        <v>-1.742767514813524E-2</v>
      </c>
      <c r="F47" s="6">
        <f>'Plate 3'!N54</f>
        <v>-2.0869565217391306E-2</v>
      </c>
      <c r="G47" s="6">
        <f t="shared" si="0"/>
        <v>-1.8605211559852092E-2</v>
      </c>
      <c r="H47" s="6">
        <f t="shared" si="1"/>
        <v>1.9615123263883815E-3</v>
      </c>
      <c r="I47" s="7">
        <f t="shared" si="2"/>
        <v>-0.74420846239408367</v>
      </c>
    </row>
    <row r="48" spans="1:12" x14ac:dyDescent="0.3">
      <c r="A48" s="6">
        <v>47</v>
      </c>
      <c r="B48" s="6" t="s">
        <v>26</v>
      </c>
      <c r="C48" s="6" t="s">
        <v>35</v>
      </c>
      <c r="D48" s="6">
        <f>'Plate 1'!N55</f>
        <v>6.5068321737824716E-3</v>
      </c>
      <c r="E48" s="6">
        <f>'Plate 2'!N55</f>
        <v>6.4731364835930892E-3</v>
      </c>
      <c r="F48" s="6">
        <f>'Plate 3'!N55</f>
        <v>-8.4472049689441001E-3</v>
      </c>
      <c r="G48" s="6">
        <f t="shared" si="0"/>
        <v>1.5109212294771538E-3</v>
      </c>
      <c r="H48" s="6">
        <f t="shared" si="1"/>
        <v>8.6240067189008573E-3</v>
      </c>
      <c r="I48" s="7">
        <f t="shared" si="2"/>
        <v>6.043684917908615E-2</v>
      </c>
    </row>
    <row r="49" spans="1:9" x14ac:dyDescent="0.3">
      <c r="A49" s="6">
        <v>48</v>
      </c>
      <c r="B49" s="6" t="s">
        <v>25</v>
      </c>
      <c r="C49" s="6" t="s">
        <v>34</v>
      </c>
      <c r="D49" s="6">
        <f>'Plate 1'!N56</f>
        <v>5.5057810701236295E-3</v>
      </c>
      <c r="E49" s="6">
        <f>'Plate 2'!N56</f>
        <v>5.4772693322710751E-3</v>
      </c>
      <c r="F49" s="6">
        <f>'Plate 3'!N56</f>
        <v>1.4906832298136647E-3</v>
      </c>
      <c r="G49" s="6">
        <f t="shared" si="0"/>
        <v>4.1579112107361232E-3</v>
      </c>
      <c r="H49" s="6">
        <f t="shared" si="1"/>
        <v>2.3099311800269329E-3</v>
      </c>
      <c r="I49" s="7">
        <f t="shared" si="2"/>
        <v>0.16631644842944493</v>
      </c>
    </row>
    <row r="50" spans="1:9" x14ac:dyDescent="0.3">
      <c r="A50" s="6">
        <v>49</v>
      </c>
      <c r="B50" s="6" t="s">
        <v>34</v>
      </c>
      <c r="C50" s="6" t="s">
        <v>41</v>
      </c>
      <c r="D50" s="6">
        <f>'Plate 1'!N57</f>
        <v>0.10410931478051955</v>
      </c>
      <c r="E50" s="6">
        <f>'Plate 2'!N57</f>
        <v>0.10357018373748943</v>
      </c>
      <c r="F50" s="6">
        <f>'Plate 3'!N57</f>
        <v>0.10186335403726708</v>
      </c>
      <c r="G50" s="6">
        <f t="shared" si="0"/>
        <v>0.1031809508517587</v>
      </c>
      <c r="H50" s="6">
        <f t="shared" si="1"/>
        <v>1.1724809570131626E-3</v>
      </c>
      <c r="I50" s="7">
        <f t="shared" si="2"/>
        <v>4.1272380340703476</v>
      </c>
    </row>
    <row r="51" spans="1:9" x14ac:dyDescent="0.3">
      <c r="A51" s="6">
        <v>50</v>
      </c>
      <c r="B51" s="6" t="s">
        <v>35</v>
      </c>
      <c r="C51" s="6" t="s">
        <v>42</v>
      </c>
      <c r="D51" s="6">
        <f>'Plate 1'!N58</f>
        <v>0.68121527603984178</v>
      </c>
      <c r="E51" s="6">
        <f>'Plate 2'!N58</f>
        <v>0.67768759647463028</v>
      </c>
      <c r="F51" s="6">
        <f>'Plate 3'!N58</f>
        <v>0.70260869565217388</v>
      </c>
      <c r="G51" s="6">
        <f t="shared" si="0"/>
        <v>0.68717052272221535</v>
      </c>
      <c r="H51" s="6">
        <f t="shared" si="1"/>
        <v>1.3485696805882214E-2</v>
      </c>
      <c r="I51" s="7">
        <f t="shared" si="2"/>
        <v>27.486820908888614</v>
      </c>
    </row>
    <row r="52" spans="1:9" x14ac:dyDescent="0.3">
      <c r="A52" s="6">
        <v>51</v>
      </c>
      <c r="B52" s="6" t="s">
        <v>36</v>
      </c>
      <c r="C52" s="6" t="s">
        <v>43</v>
      </c>
      <c r="D52" s="6">
        <f>'Plate 1'!N59</f>
        <v>1.7538415336102908</v>
      </c>
      <c r="E52" s="6">
        <f>'Plate 2'!N59</f>
        <v>1.7447592491161679</v>
      </c>
      <c r="F52" s="6">
        <f>'Plate 3'!N59</f>
        <v>1.7177639751552796</v>
      </c>
      <c r="G52" s="6">
        <f t="shared" si="0"/>
        <v>1.738788252627246</v>
      </c>
      <c r="H52" s="6">
        <f t="shared" si="1"/>
        <v>1.8765317884910072E-2</v>
      </c>
      <c r="I52" s="7">
        <f t="shared" si="2"/>
        <v>69.551530105089839</v>
      </c>
    </row>
    <row r="53" spans="1:9" x14ac:dyDescent="0.3">
      <c r="A53" s="6">
        <v>52</v>
      </c>
      <c r="B53" s="6" t="s">
        <v>37</v>
      </c>
      <c r="C53" s="6" t="s">
        <v>44</v>
      </c>
      <c r="D53" s="6">
        <f>'Plate 1'!N60</f>
        <v>4.3265428700135136</v>
      </c>
      <c r="E53" s="6">
        <f>'Plate 2'!N60</f>
        <v>4.3041378280137428</v>
      </c>
      <c r="F53" s="6">
        <f>'Plate 3'!N60</f>
        <v>4.089937888198758</v>
      </c>
      <c r="G53" s="6">
        <f t="shared" si="0"/>
        <v>4.2402061954086712</v>
      </c>
      <c r="H53" s="6">
        <f t="shared" si="1"/>
        <v>0.13061745515264248</v>
      </c>
      <c r="I53" s="7">
        <f t="shared" si="2"/>
        <v>169.60824781634685</v>
      </c>
    </row>
    <row r="54" spans="1:9" x14ac:dyDescent="0.3">
      <c r="A54" s="6">
        <v>53</v>
      </c>
      <c r="B54" s="6" t="s">
        <v>38</v>
      </c>
      <c r="C54" s="6" t="s">
        <v>45</v>
      </c>
      <c r="D54" s="6">
        <f>'Plate 1'!N61</f>
        <v>8.3222383502677815</v>
      </c>
      <c r="E54" s="6">
        <f>'Plate 2'!N61</f>
        <v>8.2791415625155604</v>
      </c>
      <c r="F54" s="6">
        <f>'Plate 3'!N61</f>
        <v>8.3821118012422353</v>
      </c>
      <c r="G54" s="6">
        <f t="shared" si="0"/>
        <v>8.3278305713418597</v>
      </c>
      <c r="H54" s="6">
        <f t="shared" si="1"/>
        <v>5.1712399076653967E-2</v>
      </c>
      <c r="I54" s="7">
        <f t="shared" si="2"/>
        <v>333.11322285367442</v>
      </c>
    </row>
    <row r="55" spans="1:9" x14ac:dyDescent="0.3">
      <c r="A55" s="6">
        <v>54</v>
      </c>
      <c r="B55" s="6" t="s">
        <v>30</v>
      </c>
      <c r="C55" s="6" t="s">
        <v>46</v>
      </c>
      <c r="D55" s="6">
        <f>'Plate 1'!N62</f>
        <v>13.325491766354672</v>
      </c>
      <c r="E55" s="6">
        <f>'Plate 2'!N62</f>
        <v>13.256485584822984</v>
      </c>
      <c r="F55" s="6">
        <f>'Plate 3'!N62</f>
        <v>12.619627329192546</v>
      </c>
      <c r="G55" s="6">
        <f t="shared" si="0"/>
        <v>13.067201560123401</v>
      </c>
      <c r="H55" s="6">
        <f t="shared" si="1"/>
        <v>0.38914326721325321</v>
      </c>
      <c r="I55" s="7">
        <f t="shared" si="2"/>
        <v>522.68806240493609</v>
      </c>
    </row>
    <row r="56" spans="1:9" x14ac:dyDescent="0.3">
      <c r="A56" s="6">
        <v>55</v>
      </c>
      <c r="B56" s="6" t="s">
        <v>39</v>
      </c>
      <c r="C56" s="6" t="s">
        <v>47</v>
      </c>
      <c r="D56" s="6">
        <f>'Plate 1'!N63</f>
        <v>14.159867861254316</v>
      </c>
      <c r="E56" s="6">
        <f>'Plate 2'!N63</f>
        <v>14.086540855449883</v>
      </c>
      <c r="F56" s="6">
        <f>'Plate 3'!N63</f>
        <v>13.601490683229814</v>
      </c>
      <c r="G56" s="6">
        <f t="shared" si="0"/>
        <v>13.949299799978006</v>
      </c>
      <c r="H56" s="6">
        <f t="shared" si="1"/>
        <v>0.30343466959945098</v>
      </c>
      <c r="I56" s="7">
        <f t="shared" si="2"/>
        <v>557.97199199912018</v>
      </c>
    </row>
    <row r="57" spans="1:9" x14ac:dyDescent="0.3">
      <c r="A57" s="6">
        <v>56</v>
      </c>
      <c r="B57" s="6" t="s">
        <v>40</v>
      </c>
      <c r="C57" s="6" t="s">
        <v>48</v>
      </c>
      <c r="D57" s="6">
        <f>'Plate 1'!N64</f>
        <v>8.8648080484508736</v>
      </c>
      <c r="E57" s="6">
        <f>'Plate 2'!N64</f>
        <v>8.818901558532092</v>
      </c>
      <c r="F57" s="6">
        <f>'Plate 3'!N64</f>
        <v>8.3850931677018625</v>
      </c>
      <c r="G57" s="6">
        <f t="shared" si="0"/>
        <v>8.6896009248949415</v>
      </c>
      <c r="H57" s="6">
        <f t="shared" si="1"/>
        <v>0.26470848512511969</v>
      </c>
      <c r="I57" s="7">
        <f t="shared" si="2"/>
        <v>347.58403699579765</v>
      </c>
    </row>
    <row r="58" spans="1:9" x14ac:dyDescent="0.3">
      <c r="A58" s="6">
        <v>57</v>
      </c>
      <c r="B58" s="6" t="s">
        <v>48</v>
      </c>
      <c r="C58" s="6" t="s">
        <v>56</v>
      </c>
      <c r="D58" s="6">
        <f>'Plate 1'!N65</f>
        <v>4.2229340807848237</v>
      </c>
      <c r="E58" s="6">
        <f>'Plate 2'!N65</f>
        <v>4.2010655778519146</v>
      </c>
      <c r="F58" s="6">
        <f>'Plate 3'!N65</f>
        <v>4.1048447204968941</v>
      </c>
      <c r="G58" s="6">
        <f t="shared" si="0"/>
        <v>4.1762814597112108</v>
      </c>
      <c r="H58" s="6">
        <f t="shared" si="1"/>
        <v>6.2824864801385633E-2</v>
      </c>
      <c r="I58" s="7">
        <f t="shared" si="2"/>
        <v>167.05125838844845</v>
      </c>
    </row>
    <row r="59" spans="1:9" x14ac:dyDescent="0.3">
      <c r="A59" s="6">
        <v>58</v>
      </c>
      <c r="B59" s="6" t="s">
        <v>47</v>
      </c>
      <c r="C59" s="6" t="s">
        <v>55</v>
      </c>
      <c r="D59" s="6">
        <f>'Plate 1'!N66</f>
        <v>1.950548075479253</v>
      </c>
      <c r="E59" s="6">
        <f>'Plate 2'!N66</f>
        <v>1.9404471443509437</v>
      </c>
      <c r="F59" s="6">
        <f>'Plate 3'!N66</f>
        <v>1.8971428571428572</v>
      </c>
      <c r="G59" s="6">
        <f t="shared" si="0"/>
        <v>1.929379358991018</v>
      </c>
      <c r="H59" s="6">
        <f t="shared" si="1"/>
        <v>2.8370781465612914E-2</v>
      </c>
      <c r="I59" s="7">
        <f t="shared" si="2"/>
        <v>77.175174359640721</v>
      </c>
    </row>
    <row r="60" spans="1:9" x14ac:dyDescent="0.3">
      <c r="A60" s="6">
        <v>59</v>
      </c>
      <c r="B60" s="6" t="s">
        <v>46</v>
      </c>
      <c r="C60" s="6" t="s">
        <v>54</v>
      </c>
      <c r="D60" s="6">
        <f>'Plate 1'!N67</f>
        <v>1.0235747534911657</v>
      </c>
      <c r="E60" s="6">
        <f>'Plate 2'!N67</f>
        <v>1.018274162226759</v>
      </c>
      <c r="F60" s="6">
        <f>'Plate 3'!N67</f>
        <v>0.99577639751552793</v>
      </c>
      <c r="G60" s="6">
        <f t="shared" si="0"/>
        <v>1.0125417710778175</v>
      </c>
      <c r="H60" s="6">
        <f t="shared" si="1"/>
        <v>1.4759145637550149E-2</v>
      </c>
      <c r="I60" s="7">
        <f t="shared" si="2"/>
        <v>40.501670843112699</v>
      </c>
    </row>
    <row r="61" spans="1:9" x14ac:dyDescent="0.3">
      <c r="A61" s="6">
        <v>60</v>
      </c>
      <c r="B61" s="6" t="s">
        <v>45</v>
      </c>
      <c r="C61" s="6" t="s">
        <v>53</v>
      </c>
      <c r="D61" s="6">
        <f>'Plate 1'!N68</f>
        <v>0.58811752339956958</v>
      </c>
      <c r="E61" s="6">
        <f>'Plate 2'!N68</f>
        <v>0.585071951401683</v>
      </c>
      <c r="F61" s="6">
        <f>'Plate 3'!N68</f>
        <v>0.58633540372670812</v>
      </c>
      <c r="G61" s="6">
        <f t="shared" si="0"/>
        <v>0.5865082928426536</v>
      </c>
      <c r="H61" s="6">
        <f t="shared" si="1"/>
        <v>1.5301291394477154E-3</v>
      </c>
      <c r="I61" s="7">
        <f t="shared" si="2"/>
        <v>23.460331713706143</v>
      </c>
    </row>
    <row r="62" spans="1:9" x14ac:dyDescent="0.3">
      <c r="A62" s="6">
        <v>61</v>
      </c>
      <c r="B62" s="6" t="s">
        <v>44</v>
      </c>
      <c r="C62" s="6" t="s">
        <v>52</v>
      </c>
      <c r="D62" s="6">
        <f>'Plate 1'!N69</f>
        <v>0.30582111216777613</v>
      </c>
      <c r="E62" s="6">
        <f>'Plate 2'!N69</f>
        <v>0.30423741472887517</v>
      </c>
      <c r="F62" s="6">
        <f>'Plate 3'!N69</f>
        <v>0.28124223602484472</v>
      </c>
      <c r="G62" s="6">
        <f t="shared" si="0"/>
        <v>0.2971002543071653</v>
      </c>
      <c r="H62" s="6">
        <f t="shared" si="1"/>
        <v>1.375625611408521E-2</v>
      </c>
      <c r="I62" s="7">
        <f t="shared" si="2"/>
        <v>11.884010172286612</v>
      </c>
    </row>
    <row r="63" spans="1:9" x14ac:dyDescent="0.3">
      <c r="A63" s="6">
        <v>62</v>
      </c>
      <c r="B63" s="6" t="s">
        <v>43</v>
      </c>
      <c r="C63" s="6" t="s">
        <v>51</v>
      </c>
      <c r="D63" s="6">
        <f>'Plate 1'!N70</f>
        <v>0.19520496521347414</v>
      </c>
      <c r="E63" s="6">
        <f>'Plate 2'!N70</f>
        <v>0.19419409450779265</v>
      </c>
      <c r="F63" s="6">
        <f>'Plate 3'!N70</f>
        <v>0.16795031055900622</v>
      </c>
      <c r="G63" s="6">
        <f t="shared" si="0"/>
        <v>0.18578312342675765</v>
      </c>
      <c r="H63" s="6">
        <f t="shared" si="1"/>
        <v>1.5451937612418788E-2</v>
      </c>
      <c r="I63" s="7">
        <f t="shared" si="2"/>
        <v>7.4313249370703058</v>
      </c>
    </row>
    <row r="64" spans="1:9" x14ac:dyDescent="0.3">
      <c r="A64" s="6">
        <v>63</v>
      </c>
      <c r="B64" s="6" t="s">
        <v>42</v>
      </c>
      <c r="C64" s="6" t="s">
        <v>50</v>
      </c>
      <c r="D64" s="6">
        <f>'Plate 1'!N71</f>
        <v>0.26477801691776365</v>
      </c>
      <c r="E64" s="6">
        <f>'Plate 2'!N71</f>
        <v>0.26340686152467263</v>
      </c>
      <c r="F64" s="6">
        <f>'Plate 3'!N71</f>
        <v>0.22559006211180124</v>
      </c>
      <c r="G64" s="6">
        <f t="shared" si="0"/>
        <v>0.2512583135180792</v>
      </c>
      <c r="H64" s="6">
        <f t="shared" si="1"/>
        <v>2.2239927258647169E-2</v>
      </c>
      <c r="I64" s="7">
        <f t="shared" si="2"/>
        <v>10.050332540723169</v>
      </c>
    </row>
    <row r="65" spans="1:12" x14ac:dyDescent="0.3">
      <c r="A65" s="6">
        <v>64</v>
      </c>
      <c r="B65" s="6" t="s">
        <v>41</v>
      </c>
      <c r="C65" s="6" t="s">
        <v>49</v>
      </c>
      <c r="D65" s="6">
        <f>'Plate 1'!N72</f>
        <v>0.16116922768907352</v>
      </c>
      <c r="E65" s="6">
        <f>'Plate 2'!N72</f>
        <v>0.16033461136284419</v>
      </c>
      <c r="F65" s="6">
        <f>'Plate 3'!N72</f>
        <v>0.13813664596273292</v>
      </c>
      <c r="G65" s="6">
        <f t="shared" si="0"/>
        <v>0.15321349500488354</v>
      </c>
      <c r="H65" s="6">
        <f t="shared" si="1"/>
        <v>1.3063601298372921E-2</v>
      </c>
      <c r="I65" s="7">
        <f t="shared" si="2"/>
        <v>6.1285398001953419</v>
      </c>
    </row>
    <row r="66" spans="1:12" x14ac:dyDescent="0.3">
      <c r="A66" s="6">
        <v>65</v>
      </c>
      <c r="B66" s="6" t="s">
        <v>49</v>
      </c>
      <c r="C66" s="6" t="s">
        <v>57</v>
      </c>
      <c r="D66" s="6">
        <f>'Plate 1'!N73</f>
        <v>7.6580409429901394E-2</v>
      </c>
      <c r="E66" s="6">
        <f>'Plate 2'!N73</f>
        <v>7.6183837076134048E-2</v>
      </c>
      <c r="F66" s="6">
        <f>'Plate 3'!N73</f>
        <v>7.9503105590062115E-2</v>
      </c>
      <c r="G66" s="6">
        <f t="shared" si="0"/>
        <v>7.7422450698699186E-2</v>
      </c>
      <c r="H66" s="6">
        <f t="shared" si="1"/>
        <v>1.8127771486472089E-3</v>
      </c>
      <c r="I66" s="7">
        <f t="shared" si="2"/>
        <v>3.0968980279479674</v>
      </c>
    </row>
    <row r="67" spans="1:12" x14ac:dyDescent="0.3">
      <c r="A67" s="6">
        <v>66</v>
      </c>
      <c r="B67" s="6" t="s">
        <v>50</v>
      </c>
      <c r="C67" s="6" t="s">
        <v>58</v>
      </c>
      <c r="D67" s="6">
        <f>'Plate 1'!N74</f>
        <v>4.7549927423794984E-2</v>
      </c>
      <c r="E67" s="6">
        <f>'Plate 2'!N74</f>
        <v>4.730368968779565E-2</v>
      </c>
      <c r="F67" s="6">
        <f>'Plate 3'!N74</f>
        <v>3.4782608695652175E-3</v>
      </c>
      <c r="G67" s="6">
        <f t="shared" ref="G67:G73" si="3">AVERAGE(D67:F67)</f>
        <v>3.2777292660385281E-2</v>
      </c>
      <c r="H67" s="6">
        <f t="shared" ref="H67:H73" si="4">STDEV(D67:F67)</f>
        <v>2.5374004535454613E-2</v>
      </c>
      <c r="I67" s="7">
        <f t="shared" ref="I67:I89" si="5">G67*40</f>
        <v>1.3110917064154113</v>
      </c>
      <c r="J67">
        <f>SUM(I46:I67)</f>
        <v>2379.0536831234663</v>
      </c>
      <c r="K67" t="e">
        <f>J67/L46*100</f>
        <v>#DIV/0!</v>
      </c>
    </row>
    <row r="68" spans="1:12" x14ac:dyDescent="0.3">
      <c r="A68">
        <v>67</v>
      </c>
      <c r="B68" t="s">
        <v>51</v>
      </c>
      <c r="C68" t="s">
        <v>59</v>
      </c>
      <c r="D68">
        <f>'Plate 1'!N75</f>
        <v>-2.8029430902447569E-2</v>
      </c>
      <c r="E68">
        <f>'Plate 2'!N75</f>
        <v>-2.7884280237016383E-2</v>
      </c>
      <c r="F68">
        <f>'Plate 3'!N75</f>
        <v>-2.4844720496894411E-3</v>
      </c>
      <c r="G68">
        <f t="shared" si="3"/>
        <v>-1.946606106305113E-2</v>
      </c>
      <c r="H68">
        <f t="shared" si="4"/>
        <v>1.4706666557822122E-2</v>
      </c>
      <c r="I68" s="7">
        <f t="shared" si="5"/>
        <v>-0.77864244252204518</v>
      </c>
      <c r="L68" s="5"/>
    </row>
    <row r="69" spans="1:12" x14ac:dyDescent="0.3">
      <c r="A69">
        <v>68</v>
      </c>
      <c r="B69" t="s">
        <v>52</v>
      </c>
      <c r="C69" t="s">
        <v>60</v>
      </c>
      <c r="D69">
        <f>'Plate 1'!N76</f>
        <v>5.2054657390259773E-2</v>
      </c>
      <c r="E69">
        <f>'Plate 2'!N76</f>
        <v>5.1785091868744713E-2</v>
      </c>
      <c r="F69">
        <f>'Plate 3'!N76</f>
        <v>6.4596273291925464E-3</v>
      </c>
      <c r="G69">
        <f t="shared" si="3"/>
        <v>3.6766458862732346E-2</v>
      </c>
      <c r="H69">
        <f t="shared" si="4"/>
        <v>2.6246832086832279E-2</v>
      </c>
      <c r="I69" s="7">
        <f t="shared" si="5"/>
        <v>1.4706583545092937</v>
      </c>
    </row>
    <row r="70" spans="1:12" x14ac:dyDescent="0.3">
      <c r="A70">
        <v>69</v>
      </c>
      <c r="B70" t="s">
        <v>53</v>
      </c>
      <c r="C70" t="s">
        <v>61</v>
      </c>
      <c r="D70">
        <f>'Plate 1'!N77</f>
        <v>0.15416186996346162</v>
      </c>
      <c r="E70">
        <f>'Plate 2'!N77</f>
        <v>0.15336354130359012</v>
      </c>
      <c r="F70">
        <f>'Plate 3'!N77</f>
        <v>0.1341614906832298</v>
      </c>
      <c r="G70">
        <f t="shared" si="3"/>
        <v>0.14722896731676052</v>
      </c>
      <c r="H70">
        <f t="shared" si="4"/>
        <v>1.1323804190209067E-2</v>
      </c>
      <c r="I70" s="7">
        <f t="shared" si="5"/>
        <v>5.8891586926704207</v>
      </c>
    </row>
    <row r="71" spans="1:12" x14ac:dyDescent="0.3">
      <c r="A71">
        <v>70</v>
      </c>
      <c r="B71" t="s">
        <v>54</v>
      </c>
      <c r="C71" t="s">
        <v>62</v>
      </c>
      <c r="D71">
        <f>'Plate 1'!N78</f>
        <v>0.33084738975924721</v>
      </c>
      <c r="E71">
        <f>'Plate 2'!N78</f>
        <v>0.32913409351192552</v>
      </c>
      <c r="F71">
        <f>'Plate 3'!N78</f>
        <v>0.28124223602484472</v>
      </c>
      <c r="G71">
        <f t="shared" si="3"/>
        <v>0.31374123976533919</v>
      </c>
      <c r="H71">
        <f t="shared" si="4"/>
        <v>2.8157996716763695E-2</v>
      </c>
      <c r="I71" s="7">
        <f t="shared" si="5"/>
        <v>12.549649590613567</v>
      </c>
    </row>
    <row r="72" spans="1:12" x14ac:dyDescent="0.3">
      <c r="A72">
        <v>71</v>
      </c>
      <c r="B72" t="s">
        <v>55</v>
      </c>
      <c r="C72" t="s">
        <v>63</v>
      </c>
      <c r="D72">
        <f>'Plate 1'!N79</f>
        <v>0.80434456178987934</v>
      </c>
      <c r="E72">
        <f>'Plate 2'!N79</f>
        <v>0.80017925608723794</v>
      </c>
      <c r="F72">
        <f>'Plate 3'!N79</f>
        <v>0.73937888198757762</v>
      </c>
      <c r="G72">
        <f t="shared" si="3"/>
        <v>0.78130089995489838</v>
      </c>
      <c r="H72">
        <f t="shared" si="4"/>
        <v>3.6365218763791077E-2</v>
      </c>
      <c r="I72" s="7">
        <f t="shared" si="5"/>
        <v>31.252035998195936</v>
      </c>
    </row>
    <row r="73" spans="1:12" x14ac:dyDescent="0.3">
      <c r="A73">
        <v>72</v>
      </c>
      <c r="B73" t="s">
        <v>56</v>
      </c>
      <c r="C73" t="s">
        <v>64</v>
      </c>
      <c r="D73">
        <f>'Plate 1'!N80</f>
        <v>1.4149857350217727</v>
      </c>
      <c r="E73">
        <f>'Plate 2'!N80</f>
        <v>1.4076582183936663</v>
      </c>
      <c r="F73">
        <f>'Plate 3'!N80</f>
        <v>1.2322981366459627</v>
      </c>
      <c r="G73">
        <f t="shared" si="3"/>
        <v>1.3516473633538009</v>
      </c>
      <c r="H73">
        <f t="shared" si="4"/>
        <v>0.10342437605227774</v>
      </c>
      <c r="I73" s="7">
        <f t="shared" si="5"/>
        <v>54.065894534152036</v>
      </c>
    </row>
    <row r="74" spans="1:12" x14ac:dyDescent="0.3">
      <c r="A74">
        <v>73</v>
      </c>
      <c r="B74" t="s">
        <v>64</v>
      </c>
      <c r="C74" t="s">
        <v>72</v>
      </c>
      <c r="D74">
        <f>'Plate 1'!N81</f>
        <v>3.0226738074978727</v>
      </c>
      <c r="E74">
        <f>'Plate 2'!N81</f>
        <v>3.0070208634168201</v>
      </c>
      <c r="F74">
        <f>'Plate 3'!N81</f>
        <v>2.4327950310559006</v>
      </c>
      <c r="G74">
        <f t="shared" ref="G74:G89" si="6">AVERAGE(D74:F74)</f>
        <v>2.8208299006568645</v>
      </c>
      <c r="H74">
        <f t="shared" ref="H74:H89" si="7">STDEV(D74:F74)</f>
        <v>0.33613918052538733</v>
      </c>
      <c r="I74" s="7">
        <f t="shared" si="5"/>
        <v>112.83319602627458</v>
      </c>
    </row>
    <row r="75" spans="1:12" x14ac:dyDescent="0.3">
      <c r="A75">
        <v>74</v>
      </c>
      <c r="B75" t="s">
        <v>63</v>
      </c>
      <c r="C75" t="s">
        <v>71</v>
      </c>
      <c r="D75">
        <f>'Plate 1'!N82</f>
        <v>4.1013063716902742</v>
      </c>
      <c r="E75">
        <f>'Plate 2'!N82</f>
        <v>4.0800677189662897</v>
      </c>
      <c r="F75">
        <f>'Plate 3'!N82</f>
        <v>3.7749068322981367</v>
      </c>
      <c r="G75">
        <f t="shared" si="6"/>
        <v>3.9854269743182336</v>
      </c>
      <c r="H75">
        <f t="shared" si="7"/>
        <v>0.18262480045027787</v>
      </c>
      <c r="I75" s="7">
        <f t="shared" si="5"/>
        <v>159.41707897272934</v>
      </c>
    </row>
    <row r="76" spans="1:12" x14ac:dyDescent="0.3">
      <c r="A76">
        <v>75</v>
      </c>
      <c r="B76" t="s">
        <v>62</v>
      </c>
      <c r="C76" t="s">
        <v>70</v>
      </c>
      <c r="D76">
        <f>'Plate 1'!N83</f>
        <v>5.3381050102607732</v>
      </c>
      <c r="E76">
        <f>'Plate 2'!N83</f>
        <v>5.3104615844246377</v>
      </c>
      <c r="F76">
        <f>'Plate 3'!N83</f>
        <v>5.3003726708074534</v>
      </c>
      <c r="G76">
        <f t="shared" si="6"/>
        <v>5.3163130884976217</v>
      </c>
      <c r="H76">
        <f t="shared" si="7"/>
        <v>1.9534902996745269E-2</v>
      </c>
      <c r="I76" s="7">
        <f t="shared" si="5"/>
        <v>212.65252353990488</v>
      </c>
    </row>
    <row r="77" spans="1:12" x14ac:dyDescent="0.3">
      <c r="A77">
        <v>76</v>
      </c>
      <c r="B77" t="s">
        <v>61</v>
      </c>
      <c r="C77" t="s">
        <v>69</v>
      </c>
      <c r="D77">
        <f>'Plate 1'!N84</f>
        <v>9.920916962810951</v>
      </c>
      <c r="E77">
        <f>'Plate 2'!N84</f>
        <v>9.8695414031768163</v>
      </c>
      <c r="F77">
        <f>'Plate 3'!N84</f>
        <v>9.4946583850931674</v>
      </c>
      <c r="G77">
        <f t="shared" si="6"/>
        <v>9.7617055836936455</v>
      </c>
      <c r="H77">
        <f t="shared" si="7"/>
        <v>0.23269189230010204</v>
      </c>
      <c r="I77" s="7">
        <f t="shared" si="5"/>
        <v>390.46822334774583</v>
      </c>
    </row>
    <row r="78" spans="1:12" x14ac:dyDescent="0.3">
      <c r="A78">
        <v>77</v>
      </c>
      <c r="B78" t="s">
        <v>60</v>
      </c>
      <c r="C78" t="s">
        <v>68</v>
      </c>
      <c r="D78">
        <f>'Plate 1'!N85</f>
        <v>10.271284849091545</v>
      </c>
      <c r="E78">
        <f>'Plate 2'!N85</f>
        <v>10.218094906139521</v>
      </c>
      <c r="F78">
        <f>'Plate 3'!N85</f>
        <v>9.5880745341614908</v>
      </c>
      <c r="G78">
        <f t="shared" si="6"/>
        <v>10.025818096464185</v>
      </c>
      <c r="H78">
        <f t="shared" si="7"/>
        <v>0.38002876504404232</v>
      </c>
      <c r="I78" s="7">
        <f t="shared" si="5"/>
        <v>401.03272385856741</v>
      </c>
    </row>
    <row r="79" spans="1:12" x14ac:dyDescent="0.3">
      <c r="A79">
        <v>78</v>
      </c>
      <c r="B79" t="s">
        <v>59</v>
      </c>
      <c r="C79" t="s">
        <v>67</v>
      </c>
      <c r="D79">
        <f>'Plate 1'!N86</f>
        <v>6.066369688172581</v>
      </c>
      <c r="E79">
        <f>'Plate 2'!N86</f>
        <v>6.0349549370114026</v>
      </c>
      <c r="F79">
        <f>'Plate 3'!N86</f>
        <v>5.8961490683229814</v>
      </c>
      <c r="G79">
        <f t="shared" si="6"/>
        <v>5.999157897835655</v>
      </c>
      <c r="H79">
        <f t="shared" si="7"/>
        <v>9.0580549047839118E-2</v>
      </c>
      <c r="I79" s="7">
        <f t="shared" si="5"/>
        <v>239.9663159134262</v>
      </c>
    </row>
    <row r="80" spans="1:12" x14ac:dyDescent="0.3">
      <c r="A80">
        <v>79</v>
      </c>
      <c r="B80" t="s">
        <v>58</v>
      </c>
      <c r="C80" t="s">
        <v>66</v>
      </c>
      <c r="D80">
        <f>'Plate 1'!N87</f>
        <v>3.2158766705040289</v>
      </c>
      <c r="E80">
        <f>'Plate 2'!N87</f>
        <v>3.1992232236219689</v>
      </c>
      <c r="F80">
        <f>'Plate 3'!N87</f>
        <v>3.1075776397515527</v>
      </c>
      <c r="G80">
        <f t="shared" si="6"/>
        <v>3.17422584462585</v>
      </c>
      <c r="H80">
        <f t="shared" si="7"/>
        <v>5.8316564824997599E-2</v>
      </c>
      <c r="I80" s="7">
        <f t="shared" si="5"/>
        <v>126.969033785034</v>
      </c>
    </row>
    <row r="81" spans="1:11" x14ac:dyDescent="0.3">
      <c r="A81">
        <v>80</v>
      </c>
      <c r="B81" t="s">
        <v>57</v>
      </c>
      <c r="C81" t="s">
        <v>65</v>
      </c>
      <c r="D81">
        <f>'Plate 1'!N88</f>
        <v>1.3984683918114018</v>
      </c>
      <c r="E81">
        <f>'Plate 2'!N88</f>
        <v>1.391226410396853</v>
      </c>
      <c r="F81">
        <f>'Plate 3'!N88</f>
        <v>1.3619875776397516</v>
      </c>
      <c r="G81">
        <f t="shared" si="6"/>
        <v>1.3838941266160021</v>
      </c>
      <c r="H81">
        <f t="shared" si="7"/>
        <v>1.9314094328723115E-2</v>
      </c>
      <c r="I81" s="7">
        <f t="shared" si="5"/>
        <v>55.355765064640082</v>
      </c>
    </row>
    <row r="82" spans="1:11" x14ac:dyDescent="0.3">
      <c r="A82">
        <v>81</v>
      </c>
      <c r="B82" t="s">
        <v>65</v>
      </c>
      <c r="C82" t="s">
        <v>73</v>
      </c>
      <c r="D82">
        <f>'Plate 1'!N89</f>
        <v>0.78182091195755543</v>
      </c>
      <c r="E82">
        <f>'Plate 2'!N89</f>
        <v>0.77777224518249266</v>
      </c>
      <c r="F82">
        <f>'Plate 3'!N89</f>
        <v>0.7190062111801242</v>
      </c>
      <c r="G82">
        <f t="shared" si="6"/>
        <v>0.7595331227733908</v>
      </c>
      <c r="H82">
        <f t="shared" si="7"/>
        <v>3.5155665946333702E-2</v>
      </c>
      <c r="I82" s="7">
        <f t="shared" si="5"/>
        <v>30.381324910935632</v>
      </c>
    </row>
    <row r="83" spans="1:11" x14ac:dyDescent="0.3">
      <c r="A83">
        <v>82</v>
      </c>
      <c r="B83" t="s">
        <v>66</v>
      </c>
      <c r="C83" t="s">
        <v>74</v>
      </c>
      <c r="D83">
        <f>'Plate 1'!N90</f>
        <v>0.50302817958856794</v>
      </c>
      <c r="E83">
        <f>'Plate 2'!N90</f>
        <v>0.50042324353931189</v>
      </c>
      <c r="F83">
        <f>'Plate 3'!N90</f>
        <v>0.43875776397515526</v>
      </c>
      <c r="G83">
        <f t="shared" si="6"/>
        <v>0.48073639570101173</v>
      </c>
      <c r="H83">
        <f t="shared" si="7"/>
        <v>3.6377885646866406E-2</v>
      </c>
      <c r="I83" s="7">
        <f t="shared" si="5"/>
        <v>19.229455828040468</v>
      </c>
    </row>
    <row r="84" spans="1:11" x14ac:dyDescent="0.3">
      <c r="A84">
        <v>83</v>
      </c>
      <c r="B84" t="s">
        <v>67</v>
      </c>
      <c r="C84" t="s">
        <v>75</v>
      </c>
      <c r="D84">
        <f>'Plate 1'!N91</f>
        <v>0.30131638220131135</v>
      </c>
      <c r="E84">
        <f>'Plate 2'!N91</f>
        <v>0.29975601254792611</v>
      </c>
      <c r="F84">
        <f>'Plate 3'!N91</f>
        <v>0.26484472049689439</v>
      </c>
      <c r="G84">
        <f t="shared" si="6"/>
        <v>0.28863903841537725</v>
      </c>
      <c r="H84">
        <f t="shared" si="7"/>
        <v>2.0621247834895405E-2</v>
      </c>
      <c r="I84" s="7">
        <f t="shared" si="5"/>
        <v>11.545561536615089</v>
      </c>
    </row>
    <row r="85" spans="1:11" x14ac:dyDescent="0.3">
      <c r="A85">
        <v>84</v>
      </c>
      <c r="B85" t="s">
        <v>68</v>
      </c>
      <c r="C85" t="s">
        <v>76</v>
      </c>
      <c r="D85">
        <f>'Plate 1'!N92</f>
        <v>0.28079483457630511</v>
      </c>
      <c r="E85">
        <f>'Plate 2'!N92</f>
        <v>0.27934073594582481</v>
      </c>
      <c r="F85">
        <f>'Plate 3'!N92</f>
        <v>0.19130434782608696</v>
      </c>
      <c r="G85">
        <f t="shared" si="6"/>
        <v>0.25047997278273898</v>
      </c>
      <c r="H85">
        <f t="shared" si="7"/>
        <v>5.1252751559936256E-2</v>
      </c>
      <c r="I85" s="7">
        <f t="shared" si="5"/>
        <v>10.019198911309559</v>
      </c>
    </row>
    <row r="86" spans="1:11" x14ac:dyDescent="0.3">
      <c r="A86">
        <v>85</v>
      </c>
      <c r="B86" t="s">
        <v>69</v>
      </c>
      <c r="C86" t="s">
        <v>77</v>
      </c>
      <c r="D86">
        <f>'Plate 1'!N93</f>
        <v>0.27378747685069321</v>
      </c>
      <c r="E86">
        <f>'Plate 2'!N93</f>
        <v>0.27236966588657074</v>
      </c>
      <c r="F86">
        <f>'Plate 3'!N93</f>
        <v>0.20124223602484473</v>
      </c>
      <c r="G86">
        <f t="shared" si="6"/>
        <v>0.24913312625403625</v>
      </c>
      <c r="H86">
        <f t="shared" si="7"/>
        <v>4.1480785578275295E-2</v>
      </c>
      <c r="I86" s="7">
        <f t="shared" si="5"/>
        <v>9.9653250501614501</v>
      </c>
    </row>
    <row r="87" spans="1:11" x14ac:dyDescent="0.3">
      <c r="A87">
        <v>86</v>
      </c>
      <c r="B87" t="s">
        <v>70</v>
      </c>
      <c r="C87" t="s">
        <v>78</v>
      </c>
      <c r="D87">
        <f>'Plate 1'!N94</f>
        <v>0.16166975324090294</v>
      </c>
      <c r="E87">
        <f>'Plate 2'!N94</f>
        <v>0.16083254493850521</v>
      </c>
      <c r="F87">
        <f>'Plate 3'!N94</f>
        <v>0.12571428571428572</v>
      </c>
      <c r="G87">
        <f t="shared" si="6"/>
        <v>0.14940552796456461</v>
      </c>
      <c r="H87">
        <f t="shared" si="7"/>
        <v>2.0521487493757696E-2</v>
      </c>
      <c r="I87" s="7">
        <f t="shared" si="5"/>
        <v>5.9762211185825844</v>
      </c>
    </row>
    <row r="88" spans="1:11" x14ac:dyDescent="0.3">
      <c r="A88">
        <v>87</v>
      </c>
      <c r="B88" t="s">
        <v>71</v>
      </c>
      <c r="C88" t="s">
        <v>79</v>
      </c>
      <c r="D88">
        <f>'Plate 1'!N95</f>
        <v>6.9573051704289499E-2</v>
      </c>
      <c r="E88">
        <f>'Plate 2'!N95</f>
        <v>6.921276701687995E-2</v>
      </c>
      <c r="F88">
        <f>'Plate 3'!N95</f>
        <v>5.3664596273291926E-2</v>
      </c>
      <c r="G88">
        <f t="shared" si="6"/>
        <v>6.4150138331487125E-2</v>
      </c>
      <c r="H88">
        <f t="shared" si="7"/>
        <v>9.0825324362002677E-3</v>
      </c>
      <c r="I88" s="7">
        <f t="shared" si="5"/>
        <v>2.5660055332594851</v>
      </c>
    </row>
    <row r="89" spans="1:11" x14ac:dyDescent="0.3">
      <c r="A89">
        <v>88</v>
      </c>
      <c r="B89" t="s">
        <v>72</v>
      </c>
      <c r="C89" t="s">
        <v>80</v>
      </c>
      <c r="D89">
        <f>'Plate 1'!N96</f>
        <v>3.3034686420741775E-2</v>
      </c>
      <c r="E89">
        <f>'Plate 2'!N96</f>
        <v>3.2863615993626451E-2</v>
      </c>
      <c r="F89">
        <f>'Plate 3'!N96</f>
        <v>1.2919254658385093E-2</v>
      </c>
      <c r="G89">
        <f t="shared" si="6"/>
        <v>2.6272519024251106E-2</v>
      </c>
      <c r="H89">
        <f t="shared" si="7"/>
        <v>1.1564582491006272E-2</v>
      </c>
      <c r="I89" s="7">
        <f t="shared" si="5"/>
        <v>1.0509007609700443</v>
      </c>
      <c r="J89">
        <f>SUM(I68:I89)</f>
        <v>1893.877608885816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Petar Penev</cp:lastModifiedBy>
  <dcterms:created xsi:type="dcterms:W3CDTF">2010-07-22T23:26:34Z</dcterms:created>
  <dcterms:modified xsi:type="dcterms:W3CDTF">2023-06-15T07:51:11Z</dcterms:modified>
</cp:coreProperties>
</file>