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Lab\2014_10_03_backup\Hopland 2016\CKI\SIP\"/>
    </mc:Choice>
  </mc:AlternateContent>
  <xr:revisionPtr revIDLastSave="0" documentId="13_ncr:1_{853A3B12-5E73-4E18-B94D-E6582E89D26B}" xr6:coauthVersionLast="47" xr6:coauthVersionMax="47" xr10:uidLastSave="{00000000-0000-0000-0000-000000000000}"/>
  <bookViews>
    <workbookView xWindow="30" yWindow="30" windowWidth="36465" windowHeight="20940" xr2:uid="{05822628-65DE-4F87-A99C-6180A8D7DD5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82" i="1" l="1"/>
  <c r="AA181" i="1"/>
  <c r="AA178" i="1"/>
  <c r="AA177" i="1"/>
  <c r="AA174" i="1"/>
  <c r="AA173" i="1"/>
  <c r="AA170" i="1"/>
  <c r="AA169" i="1"/>
  <c r="AA166" i="1"/>
  <c r="AA165" i="1"/>
  <c r="AA162" i="1"/>
  <c r="AA161" i="1"/>
  <c r="AA158" i="1"/>
  <c r="AA157" i="1"/>
  <c r="AA154" i="1"/>
  <c r="AA153" i="1"/>
  <c r="AA150" i="1"/>
  <c r="AA149" i="1"/>
  <c r="AA146" i="1"/>
  <c r="AA145" i="1"/>
  <c r="AA142" i="1"/>
  <c r="AA141" i="1"/>
  <c r="AA136" i="1"/>
  <c r="AA135" i="1"/>
  <c r="AA132" i="1"/>
  <c r="AA131" i="1"/>
  <c r="AA128" i="1"/>
  <c r="AA127" i="1"/>
  <c r="AA124" i="1"/>
  <c r="AA123" i="1"/>
  <c r="AA120" i="1"/>
  <c r="AA119" i="1"/>
  <c r="AA116" i="1"/>
  <c r="AA115" i="1"/>
  <c r="AA112" i="1"/>
  <c r="AA111" i="1"/>
  <c r="AA108" i="1"/>
  <c r="AA107" i="1"/>
  <c r="AA104" i="1"/>
  <c r="AA103" i="1"/>
  <c r="AA100" i="1"/>
  <c r="AA99" i="1"/>
  <c r="AA96" i="1"/>
  <c r="AA95" i="1"/>
  <c r="AA90" i="1"/>
  <c r="AA89" i="1"/>
  <c r="AA86" i="1"/>
  <c r="AA85" i="1"/>
  <c r="AA82" i="1"/>
  <c r="AA81" i="1"/>
  <c r="AA78" i="1"/>
  <c r="AA77" i="1"/>
  <c r="AA74" i="1"/>
  <c r="AA73" i="1"/>
  <c r="AA70" i="1"/>
  <c r="AA69" i="1"/>
  <c r="AA66" i="1"/>
  <c r="AA65" i="1"/>
  <c r="AA62" i="1"/>
  <c r="AA61" i="1"/>
  <c r="AA58" i="1"/>
  <c r="AA57" i="1"/>
  <c r="AA54" i="1"/>
  <c r="AA53" i="1"/>
  <c r="AA50" i="1"/>
  <c r="AA49" i="1"/>
  <c r="AA44" i="1"/>
  <c r="AA43" i="1"/>
  <c r="AA40" i="1"/>
  <c r="AA39" i="1"/>
  <c r="AA36" i="1"/>
  <c r="AA35" i="1"/>
  <c r="AA32" i="1"/>
  <c r="AA31" i="1"/>
  <c r="AA28" i="1"/>
  <c r="AA27" i="1"/>
  <c r="AA24" i="1"/>
  <c r="AA23" i="1"/>
  <c r="AA20" i="1"/>
  <c r="AA19" i="1"/>
  <c r="AA16" i="1"/>
  <c r="AA15" i="1"/>
  <c r="AA12" i="1"/>
  <c r="AA11" i="1"/>
  <c r="AA8" i="1"/>
  <c r="AA7" i="1"/>
  <c r="AA4" i="1"/>
  <c r="AA3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40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94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48" i="1"/>
  <c r="Y13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2" i="1"/>
  <c r="W3" i="1"/>
  <c r="Y3" i="1" s="1"/>
  <c r="W4" i="1"/>
  <c r="Y4" i="1" s="1"/>
  <c r="W5" i="1"/>
  <c r="Y5" i="1" s="1"/>
  <c r="W6" i="1"/>
  <c r="Y6" i="1" s="1"/>
  <c r="W7" i="1"/>
  <c r="Y7" i="1" s="1"/>
  <c r="W8" i="1"/>
  <c r="Y8" i="1" s="1"/>
  <c r="W9" i="1"/>
  <c r="Y9" i="1" s="1"/>
  <c r="W10" i="1"/>
  <c r="Y10" i="1" s="1"/>
  <c r="W11" i="1"/>
  <c r="Y11" i="1" s="1"/>
  <c r="W12" i="1"/>
  <c r="Y12" i="1" s="1"/>
  <c r="W13" i="1"/>
  <c r="W14" i="1"/>
  <c r="Y14" i="1" s="1"/>
  <c r="W15" i="1"/>
  <c r="Y15" i="1" s="1"/>
  <c r="W16" i="1"/>
  <c r="Y16" i="1" s="1"/>
  <c r="W17" i="1"/>
  <c r="Y17" i="1" s="1"/>
  <c r="W18" i="1"/>
  <c r="Y18" i="1" s="1"/>
  <c r="W19" i="1"/>
  <c r="Y19" i="1" s="1"/>
  <c r="W20" i="1"/>
  <c r="Y20" i="1" s="1"/>
  <c r="W21" i="1"/>
  <c r="Y21" i="1" s="1"/>
  <c r="W22" i="1"/>
  <c r="Y22" i="1" s="1"/>
  <c r="W23" i="1"/>
  <c r="Y23" i="1" s="1"/>
  <c r="W24" i="1"/>
  <c r="Y24" i="1" s="1"/>
  <c r="W25" i="1"/>
  <c r="Y25" i="1" s="1"/>
  <c r="W26" i="1"/>
  <c r="Y26" i="1" s="1"/>
  <c r="W27" i="1"/>
  <c r="Y27" i="1" s="1"/>
  <c r="W28" i="1"/>
  <c r="Y28" i="1" s="1"/>
  <c r="W29" i="1"/>
  <c r="Y29" i="1" s="1"/>
  <c r="W30" i="1"/>
  <c r="Y30" i="1" s="1"/>
  <c r="W31" i="1"/>
  <c r="Y31" i="1" s="1"/>
  <c r="W32" i="1"/>
  <c r="Y32" i="1" s="1"/>
  <c r="W33" i="1"/>
  <c r="Y33" i="1" s="1"/>
  <c r="W34" i="1"/>
  <c r="Y34" i="1" s="1"/>
  <c r="W35" i="1"/>
  <c r="Y35" i="1" s="1"/>
  <c r="W36" i="1"/>
  <c r="Y36" i="1" s="1"/>
  <c r="W37" i="1"/>
  <c r="Y37" i="1" s="1"/>
  <c r="W38" i="1"/>
  <c r="Y38" i="1" s="1"/>
  <c r="W39" i="1"/>
  <c r="Y39" i="1" s="1"/>
  <c r="W40" i="1"/>
  <c r="Y40" i="1" s="1"/>
  <c r="W41" i="1"/>
  <c r="Y41" i="1" s="1"/>
  <c r="W42" i="1"/>
  <c r="Y42" i="1" s="1"/>
  <c r="W43" i="1"/>
  <c r="Y43" i="1" s="1"/>
  <c r="W44" i="1"/>
  <c r="Y44" i="1" s="1"/>
  <c r="W45" i="1"/>
  <c r="Y45" i="1" s="1"/>
  <c r="W2" i="1"/>
  <c r="Y2" i="1" s="1"/>
  <c r="T141" i="1" l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40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94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48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40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94" i="1"/>
  <c r="N49" i="1" l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48" i="1"/>
  <c r="N3" i="1"/>
  <c r="S3" i="1" s="1"/>
  <c r="N4" i="1"/>
  <c r="S4" i="1" s="1"/>
  <c r="N5" i="1"/>
  <c r="S5" i="1" s="1"/>
  <c r="N6" i="1"/>
  <c r="S6" i="1" s="1"/>
  <c r="N7" i="1"/>
  <c r="S7" i="1" s="1"/>
  <c r="N8" i="1"/>
  <c r="S8" i="1" s="1"/>
  <c r="N9" i="1"/>
  <c r="S9" i="1" s="1"/>
  <c r="N10" i="1"/>
  <c r="S10" i="1" s="1"/>
  <c r="N11" i="1"/>
  <c r="S11" i="1" s="1"/>
  <c r="N12" i="1"/>
  <c r="S12" i="1" s="1"/>
  <c r="N13" i="1"/>
  <c r="S13" i="1" s="1"/>
  <c r="N14" i="1"/>
  <c r="S14" i="1" s="1"/>
  <c r="N15" i="1"/>
  <c r="S15" i="1" s="1"/>
  <c r="N16" i="1"/>
  <c r="S16" i="1" s="1"/>
  <c r="N17" i="1"/>
  <c r="S17" i="1" s="1"/>
  <c r="N18" i="1"/>
  <c r="S18" i="1" s="1"/>
  <c r="N19" i="1"/>
  <c r="S19" i="1" s="1"/>
  <c r="N20" i="1"/>
  <c r="S20" i="1" s="1"/>
  <c r="N21" i="1"/>
  <c r="S21" i="1" s="1"/>
  <c r="N22" i="1"/>
  <c r="S22" i="1" s="1"/>
  <c r="N23" i="1"/>
  <c r="S23" i="1" s="1"/>
  <c r="N24" i="1"/>
  <c r="S24" i="1" s="1"/>
  <c r="N25" i="1"/>
  <c r="S25" i="1" s="1"/>
  <c r="N26" i="1"/>
  <c r="S26" i="1" s="1"/>
  <c r="N27" i="1"/>
  <c r="S27" i="1" s="1"/>
  <c r="N28" i="1"/>
  <c r="S28" i="1" s="1"/>
  <c r="N29" i="1"/>
  <c r="S29" i="1" s="1"/>
  <c r="N30" i="1"/>
  <c r="S30" i="1" s="1"/>
  <c r="N31" i="1"/>
  <c r="S31" i="1" s="1"/>
  <c r="N32" i="1"/>
  <c r="S32" i="1" s="1"/>
  <c r="N33" i="1"/>
  <c r="S33" i="1" s="1"/>
  <c r="N34" i="1"/>
  <c r="S34" i="1" s="1"/>
  <c r="N35" i="1"/>
  <c r="S35" i="1" s="1"/>
  <c r="N36" i="1"/>
  <c r="S36" i="1" s="1"/>
  <c r="N37" i="1"/>
  <c r="S37" i="1" s="1"/>
  <c r="N38" i="1"/>
  <c r="S38" i="1" s="1"/>
  <c r="N39" i="1"/>
  <c r="S39" i="1" s="1"/>
  <c r="N40" i="1"/>
  <c r="S40" i="1" s="1"/>
  <c r="N41" i="1"/>
  <c r="S41" i="1" s="1"/>
  <c r="N42" i="1"/>
  <c r="S42" i="1" s="1"/>
  <c r="N43" i="1"/>
  <c r="S43" i="1" s="1"/>
  <c r="N44" i="1"/>
  <c r="S44" i="1" s="1"/>
  <c r="N45" i="1"/>
  <c r="S45" i="1" s="1"/>
  <c r="N2" i="1"/>
  <c r="S2" i="1" s="1"/>
  <c r="I183" i="1" l="1"/>
  <c r="I182" i="1"/>
  <c r="I181" i="1"/>
  <c r="J181" i="1"/>
  <c r="M181" i="1" s="1"/>
  <c r="I180" i="1"/>
  <c r="J180" i="1"/>
  <c r="M180" i="1" s="1"/>
  <c r="I179" i="1"/>
  <c r="I178" i="1"/>
  <c r="I177" i="1"/>
  <c r="I176" i="1"/>
  <c r="I175" i="1"/>
  <c r="I174" i="1"/>
  <c r="I173" i="1"/>
  <c r="I172" i="1"/>
  <c r="I171" i="1"/>
  <c r="J171" i="1"/>
  <c r="M171" i="1" s="1"/>
  <c r="I170" i="1"/>
  <c r="I169" i="1"/>
  <c r="I168" i="1"/>
  <c r="I167" i="1"/>
  <c r="I166" i="1"/>
  <c r="I165" i="1"/>
  <c r="I164" i="1"/>
  <c r="I163" i="1"/>
  <c r="I162" i="1"/>
  <c r="I161" i="1"/>
  <c r="I160" i="1"/>
  <c r="J160" i="1"/>
  <c r="M160" i="1" s="1"/>
  <c r="I159" i="1"/>
  <c r="I158" i="1"/>
  <c r="I157" i="1"/>
  <c r="J157" i="1"/>
  <c r="M157" i="1" s="1"/>
  <c r="I156" i="1"/>
  <c r="J156" i="1"/>
  <c r="M156" i="1" s="1"/>
  <c r="I155" i="1"/>
  <c r="I154" i="1"/>
  <c r="I153" i="1"/>
  <c r="J153" i="1"/>
  <c r="M153" i="1" s="1"/>
  <c r="I152" i="1"/>
  <c r="I151" i="1"/>
  <c r="J151" i="1"/>
  <c r="M151" i="1" s="1"/>
  <c r="I150" i="1"/>
  <c r="I149" i="1"/>
  <c r="J149" i="1"/>
  <c r="M149" i="1" s="1"/>
  <c r="I148" i="1"/>
  <c r="I147" i="1"/>
  <c r="I146" i="1"/>
  <c r="I145" i="1"/>
  <c r="I144" i="1"/>
  <c r="I143" i="1"/>
  <c r="I142" i="1"/>
  <c r="I141" i="1"/>
  <c r="I140" i="1"/>
  <c r="I137" i="1"/>
  <c r="J137" i="1"/>
  <c r="M137" i="1" s="1"/>
  <c r="I136" i="1"/>
  <c r="J136" i="1"/>
  <c r="M136" i="1" s="1"/>
  <c r="I135" i="1"/>
  <c r="I134" i="1"/>
  <c r="I133" i="1"/>
  <c r="I132" i="1"/>
  <c r="I131" i="1"/>
  <c r="I130" i="1"/>
  <c r="I129" i="1"/>
  <c r="I128" i="1"/>
  <c r="I127" i="1"/>
  <c r="I126" i="1"/>
  <c r="J126" i="1"/>
  <c r="M126" i="1" s="1"/>
  <c r="I125" i="1"/>
  <c r="I124" i="1"/>
  <c r="I123" i="1"/>
  <c r="I122" i="1"/>
  <c r="J135" i="1" l="1"/>
  <c r="M135" i="1" s="1"/>
  <c r="O135" i="1"/>
  <c r="J125" i="1"/>
  <c r="M125" i="1" s="1"/>
  <c r="O125" i="1" s="1"/>
  <c r="O136" i="1"/>
  <c r="J167" i="1"/>
  <c r="M167" i="1" s="1"/>
  <c r="O167" i="1"/>
  <c r="J166" i="1"/>
  <c r="M166" i="1" s="1"/>
  <c r="O166" i="1"/>
  <c r="O156" i="1"/>
  <c r="O149" i="1"/>
  <c r="J150" i="1"/>
  <c r="M150" i="1" s="1"/>
  <c r="O150" i="1"/>
  <c r="J128" i="1"/>
  <c r="M128" i="1" s="1"/>
  <c r="O128" i="1" s="1"/>
  <c r="J179" i="1"/>
  <c r="M179" i="1" s="1"/>
  <c r="O179" i="1"/>
  <c r="J130" i="1"/>
  <c r="M130" i="1" s="1"/>
  <c r="O130" i="1"/>
  <c r="O180" i="1"/>
  <c r="J164" i="1"/>
  <c r="M164" i="1" s="1"/>
  <c r="O164" i="1"/>
  <c r="J175" i="1"/>
  <c r="M175" i="1" s="1"/>
  <c r="O175" i="1" s="1"/>
  <c r="J127" i="1"/>
  <c r="M127" i="1" s="1"/>
  <c r="O127" i="1"/>
  <c r="J178" i="1"/>
  <c r="M178" i="1" s="1"/>
  <c r="O178" i="1"/>
  <c r="J158" i="1"/>
  <c r="M158" i="1" s="1"/>
  <c r="O158" i="1"/>
  <c r="O151" i="1"/>
  <c r="J142" i="1"/>
  <c r="M142" i="1" s="1"/>
  <c r="O142" i="1"/>
  <c r="J131" i="1"/>
  <c r="M131" i="1" s="1"/>
  <c r="O131" i="1"/>
  <c r="O160" i="1"/>
  <c r="O171" i="1"/>
  <c r="O126" i="1"/>
  <c r="O137" i="1"/>
  <c r="J168" i="1"/>
  <c r="M168" i="1" s="1"/>
  <c r="O168" i="1"/>
  <c r="J140" i="1"/>
  <c r="M140" i="1" s="1"/>
  <c r="O140" i="1"/>
  <c r="J169" i="1"/>
  <c r="M169" i="1" s="1"/>
  <c r="O169" i="1"/>
  <c r="J141" i="1"/>
  <c r="M141" i="1" s="1"/>
  <c r="O141" i="1" s="1"/>
  <c r="J132" i="1"/>
  <c r="M132" i="1" s="1"/>
  <c r="O132" i="1"/>
  <c r="J161" i="1"/>
  <c r="M161" i="1" s="1"/>
  <c r="O161" i="1"/>
  <c r="O181" i="1"/>
  <c r="J147" i="1"/>
  <c r="M147" i="1" s="1"/>
  <c r="O147" i="1"/>
  <c r="J148" i="1"/>
  <c r="M148" i="1" s="1"/>
  <c r="O148" i="1"/>
  <c r="J176" i="1"/>
  <c r="M176" i="1" s="1"/>
  <c r="O176" i="1"/>
  <c r="O157" i="1"/>
  <c r="J159" i="1"/>
  <c r="M159" i="1" s="1"/>
  <c r="O159" i="1"/>
  <c r="J152" i="1"/>
  <c r="M152" i="1" s="1"/>
  <c r="O152" i="1"/>
  <c r="J143" i="1"/>
  <c r="M143" i="1" s="1"/>
  <c r="O143" i="1"/>
  <c r="J122" i="1"/>
  <c r="M122" i="1" s="1"/>
  <c r="O122" i="1"/>
  <c r="J144" i="1"/>
  <c r="M144" i="1" s="1"/>
  <c r="O144" i="1"/>
  <c r="J133" i="1"/>
  <c r="M133" i="1" s="1"/>
  <c r="O133" i="1" s="1"/>
  <c r="J154" i="1"/>
  <c r="M154" i="1" s="1"/>
  <c r="O154" i="1"/>
  <c r="J173" i="1"/>
  <c r="M173" i="1" s="1"/>
  <c r="O173" i="1"/>
  <c r="J182" i="1"/>
  <c r="M182" i="1" s="1"/>
  <c r="O182" i="1"/>
  <c r="O124" i="1"/>
  <c r="J165" i="1"/>
  <c r="M165" i="1" s="1"/>
  <c r="O165" i="1"/>
  <c r="J177" i="1"/>
  <c r="M177" i="1" s="1"/>
  <c r="O177" i="1"/>
  <c r="J129" i="1"/>
  <c r="M129" i="1" s="1"/>
  <c r="O129" i="1"/>
  <c r="J170" i="1"/>
  <c r="M170" i="1" s="1"/>
  <c r="O170" i="1"/>
  <c r="O153" i="1"/>
  <c r="J172" i="1"/>
  <c r="M172" i="1" s="1"/>
  <c r="O172" i="1" s="1"/>
  <c r="J123" i="1"/>
  <c r="M123" i="1" s="1"/>
  <c r="O123" i="1"/>
  <c r="J145" i="1"/>
  <c r="M145" i="1" s="1"/>
  <c r="O145" i="1"/>
  <c r="J162" i="1"/>
  <c r="M162" i="1" s="1"/>
  <c r="O162" i="1" s="1"/>
  <c r="J124" i="1"/>
  <c r="M124" i="1" s="1"/>
  <c r="J134" i="1"/>
  <c r="M134" i="1" s="1"/>
  <c r="O134" i="1"/>
  <c r="J146" i="1"/>
  <c r="M146" i="1" s="1"/>
  <c r="O146" i="1"/>
  <c r="J155" i="1"/>
  <c r="M155" i="1" s="1"/>
  <c r="O155" i="1" s="1"/>
  <c r="J163" i="1"/>
  <c r="M163" i="1" s="1"/>
  <c r="O163" i="1"/>
  <c r="J174" i="1"/>
  <c r="M174" i="1" s="1"/>
  <c r="O174" i="1" s="1"/>
  <c r="J183" i="1"/>
  <c r="M183" i="1" s="1"/>
  <c r="O183" i="1"/>
  <c r="I121" i="1"/>
  <c r="I120" i="1"/>
  <c r="I119" i="1"/>
  <c r="I118" i="1"/>
  <c r="I117" i="1"/>
  <c r="I116" i="1"/>
  <c r="I115" i="1"/>
  <c r="I114" i="1"/>
  <c r="I113" i="1"/>
  <c r="I112" i="1"/>
  <c r="J114" i="1" l="1"/>
  <c r="M114" i="1" s="1"/>
  <c r="O114" i="1"/>
  <c r="J115" i="1"/>
  <c r="M115" i="1" s="1"/>
  <c r="O115" i="1"/>
  <c r="J112" i="1"/>
  <c r="M112" i="1" s="1"/>
  <c r="O112" i="1"/>
  <c r="J113" i="1"/>
  <c r="M113" i="1" s="1"/>
  <c r="O113" i="1"/>
  <c r="J116" i="1"/>
  <c r="M116" i="1" s="1"/>
  <c r="O116" i="1"/>
  <c r="J117" i="1"/>
  <c r="M117" i="1" s="1"/>
  <c r="O117" i="1"/>
  <c r="J118" i="1"/>
  <c r="M118" i="1" s="1"/>
  <c r="O118" i="1"/>
  <c r="J119" i="1"/>
  <c r="M119" i="1" s="1"/>
  <c r="O119" i="1"/>
  <c r="J120" i="1"/>
  <c r="M120" i="1" s="1"/>
  <c r="O120" i="1"/>
  <c r="J121" i="1"/>
  <c r="M121" i="1" s="1"/>
  <c r="O121" i="1"/>
  <c r="I111" i="1"/>
  <c r="I110" i="1"/>
  <c r="I109" i="1"/>
  <c r="I108" i="1"/>
  <c r="I107" i="1"/>
  <c r="I106" i="1"/>
  <c r="I105" i="1"/>
  <c r="J105" i="1"/>
  <c r="M105" i="1" s="1"/>
  <c r="I104" i="1"/>
  <c r="I103" i="1"/>
  <c r="I102" i="1"/>
  <c r="I101" i="1"/>
  <c r="I100" i="1"/>
  <c r="J100" i="1"/>
  <c r="M100" i="1" s="1"/>
  <c r="I99" i="1"/>
  <c r="I98" i="1"/>
  <c r="I97" i="1"/>
  <c r="I96" i="1"/>
  <c r="I95" i="1"/>
  <c r="I94" i="1"/>
  <c r="I91" i="1"/>
  <c r="I90" i="1"/>
  <c r="I89" i="1"/>
  <c r="I88" i="1"/>
  <c r="I87" i="1"/>
  <c r="I86" i="1"/>
  <c r="I85" i="1"/>
  <c r="I84" i="1"/>
  <c r="I83" i="1"/>
  <c r="J83" i="1"/>
  <c r="M83" i="1" s="1"/>
  <c r="I82" i="1"/>
  <c r="I81" i="1"/>
  <c r="I80" i="1"/>
  <c r="I79" i="1"/>
  <c r="I78" i="1"/>
  <c r="J78" i="1"/>
  <c r="M78" i="1" s="1"/>
  <c r="I77" i="1"/>
  <c r="I76" i="1"/>
  <c r="I75" i="1"/>
  <c r="J75" i="1"/>
  <c r="M75" i="1" s="1"/>
  <c r="I74" i="1"/>
  <c r="I73" i="1"/>
  <c r="I72" i="1"/>
  <c r="I71" i="1"/>
  <c r="I70" i="1"/>
  <c r="I69" i="1"/>
  <c r="I68" i="1"/>
  <c r="I67" i="1"/>
  <c r="I66" i="1"/>
  <c r="J66" i="1"/>
  <c r="M66" i="1" s="1"/>
  <c r="I65" i="1"/>
  <c r="J65" i="1"/>
  <c r="M65" i="1" s="1"/>
  <c r="I64" i="1"/>
  <c r="J64" i="1"/>
  <c r="M64" i="1" s="1"/>
  <c r="I63" i="1"/>
  <c r="J63" i="1"/>
  <c r="M63" i="1" s="1"/>
  <c r="I62" i="1"/>
  <c r="I61" i="1"/>
  <c r="I60" i="1"/>
  <c r="I59" i="1"/>
  <c r="I58" i="1"/>
  <c r="I57" i="1"/>
  <c r="I56" i="1"/>
  <c r="J56" i="1"/>
  <c r="M56" i="1" s="1"/>
  <c r="I55" i="1"/>
  <c r="J55" i="1"/>
  <c r="M55" i="1" s="1"/>
  <c r="I54" i="1"/>
  <c r="J54" i="1"/>
  <c r="M54" i="1" s="1"/>
  <c r="I53" i="1"/>
  <c r="I52" i="1"/>
  <c r="I51" i="1"/>
  <c r="I50" i="1"/>
  <c r="I49" i="1"/>
  <c r="I48" i="1"/>
  <c r="I45" i="1"/>
  <c r="I44" i="1"/>
  <c r="I43" i="1"/>
  <c r="I42" i="1"/>
  <c r="J42" i="1"/>
  <c r="I41" i="1"/>
  <c r="J41" i="1"/>
  <c r="I40" i="1"/>
  <c r="I39" i="1"/>
  <c r="I38" i="1"/>
  <c r="J38" i="1"/>
  <c r="I37" i="1"/>
  <c r="J37" i="1"/>
  <c r="I36" i="1"/>
  <c r="I35" i="1"/>
  <c r="I34" i="1"/>
  <c r="I33" i="1"/>
  <c r="I32" i="1"/>
  <c r="J32" i="1"/>
  <c r="I31" i="1"/>
  <c r="I30" i="1"/>
  <c r="I29" i="1"/>
  <c r="I28" i="1"/>
  <c r="I27" i="1"/>
  <c r="I26" i="1"/>
  <c r="I23" i="1"/>
  <c r="I24" i="1"/>
  <c r="I25" i="1"/>
  <c r="I22" i="1"/>
  <c r="I20" i="1"/>
  <c r="I21" i="1"/>
  <c r="I19" i="1"/>
  <c r="I18" i="1"/>
  <c r="J18" i="1"/>
  <c r="J17" i="1"/>
  <c r="J16" i="1"/>
  <c r="J15" i="1"/>
  <c r="J14" i="1"/>
  <c r="I13" i="1"/>
  <c r="J12" i="1"/>
  <c r="I11" i="1"/>
  <c r="I10" i="1"/>
  <c r="I9" i="1"/>
  <c r="J8" i="1"/>
  <c r="I7" i="1"/>
  <c r="I2" i="1"/>
  <c r="I6" i="1"/>
  <c r="I5" i="1"/>
  <c r="I4" i="1"/>
  <c r="J3" i="1"/>
  <c r="J108" i="1" l="1"/>
  <c r="M108" i="1" s="1"/>
  <c r="O108" i="1"/>
  <c r="J26" i="1"/>
  <c r="J48" i="1"/>
  <c r="M48" i="1" s="1"/>
  <c r="O48" i="1"/>
  <c r="J110" i="1"/>
  <c r="M110" i="1" s="1"/>
  <c r="O110" i="1" s="1"/>
  <c r="R3" i="1"/>
  <c r="M3" i="1"/>
  <c r="O3" i="1" s="1"/>
  <c r="T3" i="1" s="1"/>
  <c r="R37" i="1"/>
  <c r="M37" i="1"/>
  <c r="O37" i="1" s="1"/>
  <c r="T37" i="1" s="1"/>
  <c r="J109" i="1"/>
  <c r="M109" i="1" s="1"/>
  <c r="O109" i="1"/>
  <c r="J6" i="1"/>
  <c r="J58" i="1"/>
  <c r="M58" i="1" s="1"/>
  <c r="O58" i="1"/>
  <c r="J87" i="1"/>
  <c r="M87" i="1" s="1"/>
  <c r="O87" i="1"/>
  <c r="J111" i="1"/>
  <c r="M111" i="1" s="1"/>
  <c r="O111" i="1"/>
  <c r="O65" i="1"/>
  <c r="J49" i="1"/>
  <c r="M49" i="1" s="1"/>
  <c r="O49" i="1"/>
  <c r="J67" i="1"/>
  <c r="M67" i="1" s="1"/>
  <c r="O67" i="1"/>
  <c r="R15" i="1"/>
  <c r="M15" i="1"/>
  <c r="O15" i="1" s="1"/>
  <c r="T15" i="1" s="1"/>
  <c r="J57" i="1"/>
  <c r="M57" i="1" s="1"/>
  <c r="O57" i="1" s="1"/>
  <c r="O100" i="1"/>
  <c r="O78" i="1"/>
  <c r="J23" i="1"/>
  <c r="J4" i="1"/>
  <c r="J99" i="1"/>
  <c r="M99" i="1" s="1"/>
  <c r="O99" i="1"/>
  <c r="J86" i="1"/>
  <c r="M86" i="1" s="1"/>
  <c r="O86" i="1"/>
  <c r="R38" i="1"/>
  <c r="M38" i="1"/>
  <c r="O38" i="1"/>
  <c r="T38" i="1" s="1"/>
  <c r="O18" i="1"/>
  <c r="T18" i="1" s="1"/>
  <c r="J69" i="1"/>
  <c r="M69" i="1" s="1"/>
  <c r="O69" i="1"/>
  <c r="R14" i="1"/>
  <c r="M14" i="1"/>
  <c r="O14" i="1" s="1"/>
  <c r="T14" i="1" s="1"/>
  <c r="J84" i="1"/>
  <c r="M84" i="1" s="1"/>
  <c r="O84" i="1"/>
  <c r="J85" i="1"/>
  <c r="M85" i="1" s="1"/>
  <c r="O85" i="1"/>
  <c r="J5" i="1"/>
  <c r="J27" i="1"/>
  <c r="J28" i="1"/>
  <c r="J77" i="1"/>
  <c r="M77" i="1" s="1"/>
  <c r="O77" i="1"/>
  <c r="J101" i="1"/>
  <c r="M101" i="1" s="1"/>
  <c r="O101" i="1"/>
  <c r="J51" i="1"/>
  <c r="M51" i="1" s="1"/>
  <c r="O51" i="1"/>
  <c r="R8" i="1"/>
  <c r="M8" i="1"/>
  <c r="O8" i="1" s="1"/>
  <c r="J61" i="1"/>
  <c r="M61" i="1" s="1"/>
  <c r="O61" i="1"/>
  <c r="J9" i="1"/>
  <c r="J53" i="1"/>
  <c r="M53" i="1" s="1"/>
  <c r="O53" i="1"/>
  <c r="J62" i="1"/>
  <c r="M62" i="1" s="1"/>
  <c r="O62" i="1" s="1"/>
  <c r="J70" i="1"/>
  <c r="M70" i="1" s="1"/>
  <c r="O70" i="1"/>
  <c r="J80" i="1"/>
  <c r="M80" i="1" s="1"/>
  <c r="O80" i="1" s="1"/>
  <c r="J91" i="1"/>
  <c r="M91" i="1" s="1"/>
  <c r="O91" i="1"/>
  <c r="J104" i="1"/>
  <c r="M104" i="1" s="1"/>
  <c r="O104" i="1"/>
  <c r="J44" i="1"/>
  <c r="J98" i="1"/>
  <c r="M98" i="1" s="1"/>
  <c r="O98" i="1" s="1"/>
  <c r="O56" i="1"/>
  <c r="R18" i="1"/>
  <c r="M18" i="1"/>
  <c r="J88" i="1"/>
  <c r="M88" i="1" s="1"/>
  <c r="O88" i="1"/>
  <c r="J30" i="1"/>
  <c r="J102" i="1"/>
  <c r="M102" i="1" s="1"/>
  <c r="O102" i="1" s="1"/>
  <c r="J40" i="1"/>
  <c r="J79" i="1"/>
  <c r="M79" i="1" s="1"/>
  <c r="O79" i="1"/>
  <c r="J10" i="1"/>
  <c r="J71" i="1"/>
  <c r="M71" i="1" s="1"/>
  <c r="O71" i="1"/>
  <c r="J81" i="1"/>
  <c r="M81" i="1" s="1"/>
  <c r="O81" i="1"/>
  <c r="J94" i="1"/>
  <c r="M94" i="1" s="1"/>
  <c r="O94" i="1" s="1"/>
  <c r="O75" i="1"/>
  <c r="R17" i="1"/>
  <c r="M17" i="1"/>
  <c r="O17" i="1" s="1"/>
  <c r="T17" i="1" s="1"/>
  <c r="J60" i="1"/>
  <c r="M60" i="1" s="1"/>
  <c r="O60" i="1"/>
  <c r="J31" i="1"/>
  <c r="J11" i="1"/>
  <c r="O63" i="1"/>
  <c r="J82" i="1"/>
  <c r="M82" i="1" s="1"/>
  <c r="O82" i="1" s="1"/>
  <c r="J95" i="1"/>
  <c r="M95" i="1" s="1"/>
  <c r="O95" i="1"/>
  <c r="O105" i="1"/>
  <c r="J2" i="1"/>
  <c r="J59" i="1"/>
  <c r="M59" i="1" s="1"/>
  <c r="O59" i="1"/>
  <c r="J39" i="1"/>
  <c r="J89" i="1"/>
  <c r="M89" i="1" s="1"/>
  <c r="O89" i="1"/>
  <c r="J19" i="1"/>
  <c r="J90" i="1"/>
  <c r="M90" i="1" s="1"/>
  <c r="O90" i="1"/>
  <c r="J21" i="1"/>
  <c r="R32" i="1"/>
  <c r="M32" i="1"/>
  <c r="R41" i="1"/>
  <c r="M41" i="1"/>
  <c r="O41" i="1" s="1"/>
  <c r="T41" i="1" s="1"/>
  <c r="O32" i="1"/>
  <c r="T32" i="1" s="1"/>
  <c r="J33" i="1"/>
  <c r="O54" i="1"/>
  <c r="R12" i="1"/>
  <c r="M12" i="1"/>
  <c r="O12" i="1" s="1"/>
  <c r="T12" i="1" s="1"/>
  <c r="J25" i="1"/>
  <c r="J34" i="1"/>
  <c r="O42" i="1"/>
  <c r="T42" i="1" s="1"/>
  <c r="J73" i="1"/>
  <c r="M73" i="1" s="1"/>
  <c r="O73" i="1"/>
  <c r="J96" i="1"/>
  <c r="M96" i="1" s="1"/>
  <c r="O96" i="1" s="1"/>
  <c r="J106" i="1"/>
  <c r="M106" i="1" s="1"/>
  <c r="O106" i="1"/>
  <c r="J36" i="1"/>
  <c r="J45" i="1"/>
  <c r="R16" i="1"/>
  <c r="M16" i="1"/>
  <c r="O16" i="1" s="1"/>
  <c r="T16" i="1" s="1"/>
  <c r="J76" i="1"/>
  <c r="M76" i="1" s="1"/>
  <c r="O76" i="1"/>
  <c r="O66" i="1"/>
  <c r="J29" i="1"/>
  <c r="J50" i="1"/>
  <c r="M50" i="1" s="1"/>
  <c r="O50" i="1"/>
  <c r="J7" i="1"/>
  <c r="J68" i="1"/>
  <c r="M68" i="1" s="1"/>
  <c r="O68" i="1"/>
  <c r="J52" i="1"/>
  <c r="M52" i="1" s="1"/>
  <c r="O52" i="1"/>
  <c r="J103" i="1"/>
  <c r="M103" i="1" s="1"/>
  <c r="O103" i="1"/>
  <c r="J20" i="1"/>
  <c r="J22" i="1"/>
  <c r="R42" i="1"/>
  <c r="M42" i="1"/>
  <c r="J72" i="1"/>
  <c r="M72" i="1" s="1"/>
  <c r="O72" i="1"/>
  <c r="J13" i="1"/>
  <c r="J24" i="1"/>
  <c r="J35" i="1"/>
  <c r="J43" i="1"/>
  <c r="O55" i="1"/>
  <c r="O64" i="1"/>
  <c r="J74" i="1"/>
  <c r="M74" i="1" s="1"/>
  <c r="O74" i="1"/>
  <c r="O83" i="1"/>
  <c r="J97" i="1"/>
  <c r="M97" i="1" s="1"/>
  <c r="O97" i="1"/>
  <c r="J107" i="1"/>
  <c r="M107" i="1" s="1"/>
  <c r="O107" i="1"/>
  <c r="R13" i="1" l="1"/>
  <c r="M13" i="1"/>
  <c r="O13" i="1" s="1"/>
  <c r="T13" i="1" s="1"/>
  <c r="R23" i="1"/>
  <c r="M23" i="1"/>
  <c r="O23" i="1" s="1"/>
  <c r="T23" i="1" s="1"/>
  <c r="R27" i="1"/>
  <c r="M27" i="1"/>
  <c r="O27" i="1" s="1"/>
  <c r="T27" i="1" s="1"/>
  <c r="T8" i="1"/>
  <c r="R11" i="1"/>
  <c r="M11" i="1"/>
  <c r="O11" i="1" s="1"/>
  <c r="T11" i="1" s="1"/>
  <c r="R5" i="1"/>
  <c r="M5" i="1"/>
  <c r="O5" i="1" s="1"/>
  <c r="T5" i="1" s="1"/>
  <c r="R10" i="1"/>
  <c r="M10" i="1"/>
  <c r="O10" i="1" s="1"/>
  <c r="R24" i="1"/>
  <c r="M24" i="1"/>
  <c r="O24" i="1" s="1"/>
  <c r="T24" i="1" s="1"/>
  <c r="R9" i="1"/>
  <c r="M9" i="1"/>
  <c r="O9" i="1" s="1"/>
  <c r="T9" i="1" s="1"/>
  <c r="R30" i="1"/>
  <c r="M30" i="1"/>
  <c r="O30" i="1" s="1"/>
  <c r="T30" i="1" s="1"/>
  <c r="R25" i="1"/>
  <c r="M25" i="1"/>
  <c r="O25" i="1" s="1"/>
  <c r="T25" i="1" s="1"/>
  <c r="R21" i="1"/>
  <c r="M21" i="1"/>
  <c r="O21" i="1" s="1"/>
  <c r="T21" i="1" s="1"/>
  <c r="R2" i="1"/>
  <c r="M2" i="1"/>
  <c r="O2" i="1" s="1"/>
  <c r="R6" i="1"/>
  <c r="M6" i="1"/>
  <c r="O6" i="1" s="1"/>
  <c r="T6" i="1" s="1"/>
  <c r="R33" i="1"/>
  <c r="M33" i="1"/>
  <c r="O33" i="1" s="1"/>
  <c r="T33" i="1" s="1"/>
  <c r="R31" i="1"/>
  <c r="M31" i="1"/>
  <c r="O31" i="1" s="1"/>
  <c r="T31" i="1" s="1"/>
  <c r="R22" i="1"/>
  <c r="M22" i="1"/>
  <c r="O22" i="1" s="1"/>
  <c r="T22" i="1" s="1"/>
  <c r="R26" i="1"/>
  <c r="M26" i="1"/>
  <c r="O26" i="1" s="1"/>
  <c r="T26" i="1" s="1"/>
  <c r="R45" i="1"/>
  <c r="M45" i="1"/>
  <c r="O45" i="1" s="1"/>
  <c r="R36" i="1"/>
  <c r="M36" i="1"/>
  <c r="O36" i="1" s="1"/>
  <c r="T36" i="1" s="1"/>
  <c r="R28" i="1"/>
  <c r="M28" i="1"/>
  <c r="O28" i="1" s="1"/>
  <c r="T28" i="1" s="1"/>
  <c r="R39" i="1"/>
  <c r="M39" i="1"/>
  <c r="O39" i="1" s="1"/>
  <c r="T39" i="1" s="1"/>
  <c r="R34" i="1"/>
  <c r="M34" i="1"/>
  <c r="O34" i="1" s="1"/>
  <c r="T34" i="1" s="1"/>
  <c r="R7" i="1"/>
  <c r="M7" i="1"/>
  <c r="O7" i="1" s="1"/>
  <c r="T7" i="1" s="1"/>
  <c r="R43" i="1"/>
  <c r="M43" i="1"/>
  <c r="O43" i="1" s="1"/>
  <c r="R35" i="1"/>
  <c r="M35" i="1"/>
  <c r="O35" i="1" s="1"/>
  <c r="T35" i="1" s="1"/>
  <c r="R40" i="1"/>
  <c r="M40" i="1"/>
  <c r="O40" i="1" s="1"/>
  <c r="T40" i="1" s="1"/>
  <c r="R20" i="1"/>
  <c r="M20" i="1"/>
  <c r="O20" i="1" s="1"/>
  <c r="T20" i="1" s="1"/>
  <c r="R29" i="1"/>
  <c r="M29" i="1"/>
  <c r="O29" i="1" s="1"/>
  <c r="T29" i="1" s="1"/>
  <c r="R19" i="1"/>
  <c r="M19" i="1"/>
  <c r="O19" i="1" s="1"/>
  <c r="T19" i="1" s="1"/>
  <c r="R44" i="1"/>
  <c r="M44" i="1"/>
  <c r="O44" i="1" s="1"/>
  <c r="R4" i="1"/>
  <c r="M4" i="1"/>
  <c r="O4" i="1" s="1"/>
  <c r="T4" i="1" s="1"/>
  <c r="T44" i="1" l="1"/>
  <c r="T43" i="1"/>
  <c r="T45" i="1"/>
  <c r="T2" i="1"/>
  <c r="T10" i="1"/>
</calcChain>
</file>

<file path=xl/sharedStrings.xml><?xml version="1.0" encoding="utf-8"?>
<sst xmlns="http://schemas.openxmlformats.org/spreadsheetml/2006/main" count="713" uniqueCount="239">
  <si>
    <t>New Bin</t>
  </si>
  <si>
    <t>Fractions</t>
  </si>
  <si>
    <t>Sample</t>
  </si>
  <si>
    <t>Average Density</t>
  </si>
  <si>
    <t>Total DNA (ng)</t>
  </si>
  <si>
    <t>Total ul</t>
  </si>
  <si>
    <t>New Concen (ng/ul)</t>
  </si>
  <si>
    <t>RH1_1</t>
  </si>
  <si>
    <t>RH1_2</t>
  </si>
  <si>
    <t>RH1_3</t>
  </si>
  <si>
    <t>RH1_4</t>
  </si>
  <si>
    <t>RH2_1</t>
  </si>
  <si>
    <t>RH2_2</t>
  </si>
  <si>
    <t>RH2_3</t>
  </si>
  <si>
    <t>RH2_4</t>
  </si>
  <si>
    <t>RH3_1</t>
  </si>
  <si>
    <t>RH3_2</t>
  </si>
  <si>
    <t>RH3_3</t>
  </si>
  <si>
    <t>RH3_4</t>
  </si>
  <si>
    <t>RH4_1</t>
  </si>
  <si>
    <t>RH4_2</t>
  </si>
  <si>
    <t>RH4_3</t>
  </si>
  <si>
    <t>RH4_4</t>
  </si>
  <si>
    <t>RH5_1</t>
  </si>
  <si>
    <t>RH5_2</t>
  </si>
  <si>
    <t>RH5_3</t>
  </si>
  <si>
    <t>RH5_4</t>
  </si>
  <si>
    <t>RH6_1</t>
  </si>
  <si>
    <t>RH6_2</t>
  </si>
  <si>
    <t>RH6_3</t>
  </si>
  <si>
    <t>RH6_4</t>
  </si>
  <si>
    <t>RH7_1</t>
  </si>
  <si>
    <t>RH7_2</t>
  </si>
  <si>
    <t>RH7_3</t>
  </si>
  <si>
    <t>RH7_4</t>
  </si>
  <si>
    <t>RH8_1</t>
  </si>
  <si>
    <t>RH8_2</t>
  </si>
  <si>
    <t>RH8_3</t>
  </si>
  <si>
    <t>RH8_4</t>
  </si>
  <si>
    <t>RH9_1</t>
  </si>
  <si>
    <t>RH9_2</t>
  </si>
  <si>
    <t>RH9_3</t>
  </si>
  <si>
    <t>RH9_4</t>
  </si>
  <si>
    <t>RH10_1</t>
  </si>
  <si>
    <t>RH10_2</t>
  </si>
  <si>
    <t>RH10_3</t>
  </si>
  <si>
    <t>RH10_4</t>
  </si>
  <si>
    <t>RH11_1</t>
  </si>
  <si>
    <t>RH11_2</t>
  </si>
  <si>
    <t>RH11_3</t>
  </si>
  <si>
    <t>RH11_4</t>
  </si>
  <si>
    <t>RH12_1</t>
  </si>
  <si>
    <t>RH12_2</t>
  </si>
  <si>
    <t>RH12_3</t>
  </si>
  <si>
    <t>RH12_4</t>
  </si>
  <si>
    <t>RH13_1</t>
  </si>
  <si>
    <t>RH13_2</t>
  </si>
  <si>
    <t>RH13_3</t>
  </si>
  <si>
    <t>RH13_4</t>
  </si>
  <si>
    <t>RH14_1</t>
  </si>
  <si>
    <t>RH14_2</t>
  </si>
  <si>
    <t>RH14_3</t>
  </si>
  <si>
    <t>RH14_4</t>
  </si>
  <si>
    <t>RH15_1</t>
  </si>
  <si>
    <t>RH15_2</t>
  </si>
  <si>
    <t>RH15_3</t>
  </si>
  <si>
    <t>RH15_4</t>
  </si>
  <si>
    <t>RH16_1</t>
  </si>
  <si>
    <t>RH16_2</t>
  </si>
  <si>
    <t>RH16_3</t>
  </si>
  <si>
    <t>RH16_4</t>
  </si>
  <si>
    <t>RH17_1</t>
  </si>
  <si>
    <t>RH17_2</t>
  </si>
  <si>
    <t>RH17_3</t>
  </si>
  <si>
    <t>RH17_4</t>
  </si>
  <si>
    <t>RH18_1</t>
  </si>
  <si>
    <t>RH18_2</t>
  </si>
  <si>
    <t>RH18_3</t>
  </si>
  <si>
    <t>RH18_4</t>
  </si>
  <si>
    <t>RH19_1</t>
  </si>
  <si>
    <t>RH19_2</t>
  </si>
  <si>
    <t>RH19_3</t>
  </si>
  <si>
    <t>RH19_4</t>
  </si>
  <si>
    <t>RH20_1</t>
  </si>
  <si>
    <t>RH20_2</t>
  </si>
  <si>
    <t>RH20_3</t>
  </si>
  <si>
    <t>RH20_4</t>
  </si>
  <si>
    <t>RH21_1</t>
  </si>
  <si>
    <t>RH21_2</t>
  </si>
  <si>
    <t>RH21_3</t>
  </si>
  <si>
    <t>RH21_4</t>
  </si>
  <si>
    <t>RH22_1</t>
  </si>
  <si>
    <t>RH22_2</t>
  </si>
  <si>
    <t>RH22_3</t>
  </si>
  <si>
    <t>RH22_4</t>
  </si>
  <si>
    <t>RH23_1</t>
  </si>
  <si>
    <t>RH23_2</t>
  </si>
  <si>
    <t>RH23_3</t>
  </si>
  <si>
    <t>RH23_4</t>
  </si>
  <si>
    <t>RH24_1</t>
  </si>
  <si>
    <t>RH24_2</t>
  </si>
  <si>
    <t>RH24_3</t>
  </si>
  <si>
    <t>RH24_4</t>
  </si>
  <si>
    <t>RH25_1</t>
  </si>
  <si>
    <t>RH25_2</t>
  </si>
  <si>
    <t>RH25_3</t>
  </si>
  <si>
    <t>RH25_4</t>
  </si>
  <si>
    <t>RH26_1</t>
  </si>
  <si>
    <t>RH26_2</t>
  </si>
  <si>
    <t>RH26_3</t>
  </si>
  <si>
    <t>RH26_4</t>
  </si>
  <si>
    <t>RH27_1</t>
  </si>
  <si>
    <t>RH27_2</t>
  </si>
  <si>
    <t>RH27_3</t>
  </si>
  <si>
    <t>RH27_4</t>
  </si>
  <si>
    <t>RH28_1</t>
  </si>
  <si>
    <t>RH28_2</t>
  </si>
  <si>
    <t>RH28_3</t>
  </si>
  <si>
    <t>RH28_4</t>
  </si>
  <si>
    <t>RH29_1</t>
  </si>
  <si>
    <t>RH29_2</t>
  </si>
  <si>
    <t>RH29_3</t>
  </si>
  <si>
    <t>RH29_4</t>
  </si>
  <si>
    <t>RH30_1</t>
  </si>
  <si>
    <t>RH30_2</t>
  </si>
  <si>
    <t>RH30_3</t>
  </si>
  <si>
    <t>RH30_4</t>
  </si>
  <si>
    <t>RH31_1</t>
  </si>
  <si>
    <t>RH31_2</t>
  </si>
  <si>
    <t>RH31_3</t>
  </si>
  <si>
    <t>RH31_4</t>
  </si>
  <si>
    <t>RH32_1</t>
  </si>
  <si>
    <t>RH32_2</t>
  </si>
  <si>
    <t>RH32_3</t>
  </si>
  <si>
    <t>RH32_4</t>
  </si>
  <si>
    <t>RH33_1</t>
  </si>
  <si>
    <t>RH33_2</t>
  </si>
  <si>
    <t>RH33_3</t>
  </si>
  <si>
    <t>RH33_4</t>
  </si>
  <si>
    <t>RH34_1</t>
  </si>
  <si>
    <t>RH34_2</t>
  </si>
  <si>
    <t>RH34_3</t>
  </si>
  <si>
    <t>RH34_4</t>
  </si>
  <si>
    <t>RH35_1</t>
  </si>
  <si>
    <t>RH35_2</t>
  </si>
  <si>
    <t>RH35_3</t>
  </si>
  <si>
    <t>RH35_4</t>
  </si>
  <si>
    <t>RH36_1</t>
  </si>
  <si>
    <t>RH36_2</t>
  </si>
  <si>
    <t>RH36_3</t>
  </si>
  <si>
    <t>RH36_4</t>
  </si>
  <si>
    <t>RH37_1</t>
  </si>
  <si>
    <t>RH37_2</t>
  </si>
  <si>
    <t>RH37_3</t>
  </si>
  <si>
    <t>RH37_4</t>
  </si>
  <si>
    <t>RH38_1</t>
  </si>
  <si>
    <t>RH38_2</t>
  </si>
  <si>
    <t>RH38_3</t>
  </si>
  <si>
    <t>RH38_4</t>
  </si>
  <si>
    <t>RH39_1</t>
  </si>
  <si>
    <t>RH39_2</t>
  </si>
  <si>
    <t>RH39_3</t>
  </si>
  <si>
    <t>RH39_4</t>
  </si>
  <si>
    <t>RH40_1</t>
  </si>
  <si>
    <t>RH40_2</t>
  </si>
  <si>
    <t>RH40_3</t>
  </si>
  <si>
    <t>RH40_4</t>
  </si>
  <si>
    <t>RH41_1</t>
  </si>
  <si>
    <t>RH41_2</t>
  </si>
  <si>
    <t>RH41_3</t>
  </si>
  <si>
    <t>RH41_4</t>
  </si>
  <si>
    <t>RH42_1</t>
  </si>
  <si>
    <t>RH42_2</t>
  </si>
  <si>
    <t>RH42_3</t>
  </si>
  <si>
    <t>RH42_4</t>
  </si>
  <si>
    <t>RH43_1</t>
  </si>
  <si>
    <t>RH43_2</t>
  </si>
  <si>
    <t>RH43_3</t>
  </si>
  <si>
    <t>RH43_4</t>
  </si>
  <si>
    <t>RH44_1</t>
  </si>
  <si>
    <t>RH44_2</t>
  </si>
  <si>
    <t>RH44_3</t>
  </si>
  <si>
    <t>RH44_4</t>
  </si>
  <si>
    <t>P1_12C</t>
  </si>
  <si>
    <t>P2_12C</t>
  </si>
  <si>
    <t>P3_12C</t>
  </si>
  <si>
    <t>P4_12C</t>
  </si>
  <si>
    <t>P5_12C</t>
  </si>
  <si>
    <t># fractions</t>
  </si>
  <si>
    <t>P6_12C</t>
  </si>
  <si>
    <t>P8_12C</t>
  </si>
  <si>
    <t>P10_12C</t>
  </si>
  <si>
    <t>P11_12C</t>
  </si>
  <si>
    <t>P13_12C</t>
  </si>
  <si>
    <t>P15_12C</t>
  </si>
  <si>
    <t>P1_13C</t>
  </si>
  <si>
    <t>P2_13C</t>
  </si>
  <si>
    <t>P4_13C</t>
  </si>
  <si>
    <t>P5_13C</t>
  </si>
  <si>
    <t>P6_13C</t>
  </si>
  <si>
    <t>P7_13C</t>
  </si>
  <si>
    <t>P8_13C</t>
  </si>
  <si>
    <t>P9_13C</t>
  </si>
  <si>
    <t>P11_13C</t>
  </si>
  <si>
    <t>P12_13C</t>
  </si>
  <si>
    <t>P14_13C</t>
  </si>
  <si>
    <t>2:9</t>
  </si>
  <si>
    <t>Plate</t>
  </si>
  <si>
    <t>G</t>
  </si>
  <si>
    <t>H</t>
  </si>
  <si>
    <t>I</t>
  </si>
  <si>
    <t>M</t>
  </si>
  <si>
    <t>K</t>
  </si>
  <si>
    <t>L</t>
  </si>
  <si>
    <t>A</t>
  </si>
  <si>
    <t>B</t>
  </si>
  <si>
    <t>C</t>
  </si>
  <si>
    <t>D</t>
  </si>
  <si>
    <t>E</t>
  </si>
  <si>
    <t>F</t>
  </si>
  <si>
    <t>N</t>
  </si>
  <si>
    <t>J</t>
  </si>
  <si>
    <t>O</t>
  </si>
  <si>
    <t>P</t>
  </si>
  <si>
    <t>Done</t>
  </si>
  <si>
    <t>Total For MG (ng)</t>
  </si>
  <si>
    <t>Remaing DNA (ng)</t>
  </si>
  <si>
    <t>remaining ul</t>
  </si>
  <si>
    <t>amount to pipette for  MG seq (ul)</t>
  </si>
  <si>
    <t>Total for OU (ng)</t>
  </si>
  <si>
    <t>Amt to Pipette for OU (ul)</t>
  </si>
  <si>
    <t>Remaining DNA (ng)</t>
  </si>
  <si>
    <t>Remaining ul</t>
  </si>
  <si>
    <t>Total for Javier (ng)</t>
  </si>
  <si>
    <t>Amount to pipette for Javier (ul)</t>
  </si>
  <si>
    <t>Remaining ul)</t>
  </si>
  <si>
    <t>Pipetted in 5 ul water?</t>
  </si>
  <si>
    <t>Yes</t>
  </si>
  <si>
    <t>New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</si>
</sst>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20" fontId="0" fillId="2" borderId="1" xfId="0" applyNumberFormat="1" applyFill="1" applyBorder="1"/>
    <xf numFmtId="20" fontId="0" fillId="0" borderId="1" xfId="0" applyNumberFormat="1" applyBorder="1"/>
    <xf numFmtId="49" fontId="0" fillId="0" borderId="1" xfId="0" applyNumberFormat="1" applyBorder="1" applyAlignment="1">
      <alignment horizontal="right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0" fillId="0" borderId="1" xfId="0" applyFill="1" applyBorder="1"/>
    <xf numFmtId="0" fontId="3" fillId="0" borderId="1" xfId="0" applyFont="1" applyFill="1" applyBorder="1" applyAlignment="1">
      <alignment wrapText="1"/>
    </xf>
    <xf numFmtId="0" fontId="3" fillId="0" borderId="2" xfId="0" applyFont="1" applyFill="1" applyBorder="1" applyAlignment="1">
      <alignment wrapText="1"/>
    </xf>
  </cellXfs>
  <cellStyles count="1"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FBC84-2CBC-4CED-A982-5308F01397B0}">
  <dimension ref="A1:AA183"/>
  <sheetViews>
    <sheetView tabSelected="1" topLeftCell="A154" zoomScale="110" zoomScaleNormal="110" workbookViewId="0">
      <pane xSplit="2" topLeftCell="C1" activePane="topRight" state="frozen"/>
      <selection pane="topRight" activeCell="AA181" sqref="AA181:AA182"/>
    </sheetView>
  </sheetViews>
  <sheetFormatPr defaultColWidth="8.85546875" defaultRowHeight="15" x14ac:dyDescent="0.25"/>
  <cols>
    <col min="1" max="1" width="5.42578125" bestFit="1" customWidth="1"/>
    <col min="2" max="2" width="8.140625" bestFit="1" customWidth="1"/>
    <col min="3" max="3" width="5.28515625" bestFit="1" customWidth="1"/>
    <col min="4" max="4" width="8.7109375" bestFit="1" customWidth="1"/>
    <col min="5" max="5" width="8" bestFit="1" customWidth="1"/>
    <col min="7" max="7" width="13.42578125" bestFit="1" customWidth="1"/>
    <col min="8" max="8" width="8.140625" customWidth="1"/>
    <col min="9" max="9" width="7.28515625" bestFit="1" customWidth="1"/>
    <col min="10" max="10" width="11.140625" customWidth="1"/>
    <col min="12" max="12" width="15.140625" bestFit="1" customWidth="1"/>
    <col min="13" max="13" width="15" bestFit="1" customWidth="1"/>
    <col min="14" max="14" width="15.140625" bestFit="1" customWidth="1"/>
    <col min="15" max="15" width="10.7109375" bestFit="1" customWidth="1"/>
    <col min="17" max="17" width="13.85546875" bestFit="1" customWidth="1"/>
    <col min="18" max="18" width="14.140625" customWidth="1"/>
    <col min="19" max="19" width="17.7109375" customWidth="1"/>
    <col min="20" max="20" width="13.42578125" bestFit="1" customWidth="1"/>
    <col min="23" max="23" width="17.85546875" customWidth="1"/>
    <col min="24" max="24" width="11" customWidth="1"/>
    <col min="25" max="25" width="10.7109375" customWidth="1"/>
  </cols>
  <sheetData>
    <row r="1" spans="1:27" ht="47.25" x14ac:dyDescent="0.25">
      <c r="A1" s="1" t="s">
        <v>224</v>
      </c>
      <c r="B1" s="1" t="s">
        <v>0</v>
      </c>
      <c r="C1" s="1" t="s">
        <v>207</v>
      </c>
      <c r="D1" s="1" t="s">
        <v>1</v>
      </c>
      <c r="E1" s="1" t="s">
        <v>2</v>
      </c>
      <c r="F1" s="7" t="s">
        <v>3</v>
      </c>
      <c r="G1" s="1" t="s">
        <v>4</v>
      </c>
      <c r="H1" s="7" t="s">
        <v>188</v>
      </c>
      <c r="I1" s="1" t="s">
        <v>5</v>
      </c>
      <c r="J1" s="7" t="s">
        <v>6</v>
      </c>
      <c r="L1" s="9" t="s">
        <v>225</v>
      </c>
      <c r="M1" s="8" t="s">
        <v>228</v>
      </c>
      <c r="N1" s="9" t="s">
        <v>226</v>
      </c>
      <c r="O1" s="9" t="s">
        <v>227</v>
      </c>
      <c r="Q1" s="8" t="s">
        <v>229</v>
      </c>
      <c r="R1" s="8" t="s">
        <v>230</v>
      </c>
      <c r="S1" s="8" t="s">
        <v>231</v>
      </c>
      <c r="T1" s="9" t="s">
        <v>232</v>
      </c>
      <c r="V1" s="11" t="s">
        <v>233</v>
      </c>
      <c r="W1" s="11" t="s">
        <v>234</v>
      </c>
      <c r="X1" s="11" t="s">
        <v>231</v>
      </c>
      <c r="Y1" s="11" t="s">
        <v>235</v>
      </c>
      <c r="Z1" s="12" t="s">
        <v>236</v>
      </c>
      <c r="AA1" s="12" t="s">
        <v>238</v>
      </c>
    </row>
    <row r="2" spans="1:27" x14ac:dyDescent="0.25">
      <c r="A2" s="3"/>
      <c r="B2" s="3" t="s">
        <v>7</v>
      </c>
      <c r="C2" s="3" t="s">
        <v>208</v>
      </c>
      <c r="D2" s="4">
        <v>9.0277777777777776E-2</v>
      </c>
      <c r="E2" s="3" t="s">
        <v>183</v>
      </c>
      <c r="F2" s="3">
        <v>1.7533753993333336</v>
      </c>
      <c r="G2" s="3">
        <v>703.70928790811104</v>
      </c>
      <c r="H2" s="3">
        <v>9</v>
      </c>
      <c r="I2" s="3">
        <f>9*37</f>
        <v>333</v>
      </c>
      <c r="J2" s="3">
        <f t="shared" ref="J2:J19" si="0">G2/I2</f>
        <v>2.1132411048291622</v>
      </c>
      <c r="L2" s="2">
        <v>100</v>
      </c>
      <c r="M2" s="2">
        <f>L2/J2</f>
        <v>47.320677120788901</v>
      </c>
      <c r="N2" s="2">
        <f>G2-L2</f>
        <v>603.70928790811104</v>
      </c>
      <c r="O2" s="2">
        <f>I2-M2</f>
        <v>285.6793228792111</v>
      </c>
      <c r="Q2" s="2">
        <v>50</v>
      </c>
      <c r="R2" s="2">
        <f>Q2/J2</f>
        <v>23.66033856039445</v>
      </c>
      <c r="S2" s="2">
        <f>N2-Q2</f>
        <v>553.70928790811104</v>
      </c>
      <c r="T2" s="2">
        <f>O2-R2</f>
        <v>262.01898431881665</v>
      </c>
      <c r="V2" s="2">
        <v>20</v>
      </c>
      <c r="W2" s="2">
        <f>V2/J2</f>
        <v>9.4641354241577815</v>
      </c>
      <c r="X2" s="2">
        <f>S2-V2</f>
        <v>533.70928790811104</v>
      </c>
      <c r="Y2" s="2">
        <f>T2-W2</f>
        <v>252.55484889465887</v>
      </c>
      <c r="Z2" s="2"/>
      <c r="AA2" s="2"/>
    </row>
    <row r="3" spans="1:27" x14ac:dyDescent="0.25">
      <c r="A3" s="3"/>
      <c r="B3" s="3" t="s">
        <v>8</v>
      </c>
      <c r="C3" s="3" t="s">
        <v>208</v>
      </c>
      <c r="D3" s="3">
        <v>11</v>
      </c>
      <c r="E3" s="3" t="s">
        <v>183</v>
      </c>
      <c r="F3" s="3">
        <v>1.7245993859999995</v>
      </c>
      <c r="G3" s="3">
        <v>588.54268524789245</v>
      </c>
      <c r="H3" s="3">
        <v>1</v>
      </c>
      <c r="I3" s="3">
        <v>37</v>
      </c>
      <c r="J3" s="3">
        <f t="shared" si="0"/>
        <v>15.90655906075385</v>
      </c>
      <c r="L3" s="2">
        <v>100</v>
      </c>
      <c r="M3" s="2">
        <f t="shared" ref="M3:M45" si="1">L3/J3</f>
        <v>6.2867147833832497</v>
      </c>
      <c r="N3" s="2">
        <f t="shared" ref="N3:N45" si="2">G3-L3</f>
        <v>488.54268524789245</v>
      </c>
      <c r="O3" s="2">
        <f t="shared" ref="O3:O45" si="3">I3-M3</f>
        <v>30.71328521661675</v>
      </c>
      <c r="Q3" s="2">
        <v>50</v>
      </c>
      <c r="R3" s="2">
        <f t="shared" ref="R3:R45" si="4">Q3/J3</f>
        <v>3.1433573916916249</v>
      </c>
      <c r="S3" s="2">
        <f t="shared" ref="S3:S45" si="5">N3-Q3</f>
        <v>438.54268524789245</v>
      </c>
      <c r="T3" s="2">
        <f t="shared" ref="T3:T45" si="6">O3-R3</f>
        <v>27.569927824925124</v>
      </c>
      <c r="V3" s="2">
        <v>12</v>
      </c>
      <c r="W3" s="2">
        <f t="shared" ref="W3:W45" si="7">V3/J3</f>
        <v>0.75440577400598996</v>
      </c>
      <c r="X3" s="2">
        <f t="shared" ref="X3:X45" si="8">S3-V3</f>
        <v>426.54268524789245</v>
      </c>
      <c r="Y3" s="2">
        <f t="shared" ref="Y3:Y45" si="9">T3-W3</f>
        <v>26.815522050919135</v>
      </c>
      <c r="Z3" s="2" t="s">
        <v>237</v>
      </c>
      <c r="AA3" s="2">
        <f>(J3*W3)/(W3+5)</f>
        <v>2.0853586749489987</v>
      </c>
    </row>
    <row r="4" spans="1:27" x14ac:dyDescent="0.25">
      <c r="A4" s="3"/>
      <c r="B4" s="3" t="s">
        <v>9</v>
      </c>
      <c r="C4" s="3" t="s">
        <v>208</v>
      </c>
      <c r="D4" s="4">
        <v>0.50902777777777775</v>
      </c>
      <c r="E4" s="3" t="s">
        <v>183</v>
      </c>
      <c r="F4" s="3">
        <v>1.7149557790000003</v>
      </c>
      <c r="G4" s="3">
        <v>773.74525675111568</v>
      </c>
      <c r="H4" s="3">
        <v>2</v>
      </c>
      <c r="I4" s="3">
        <f>2*37</f>
        <v>74</v>
      </c>
      <c r="J4" s="3">
        <f t="shared" si="0"/>
        <v>10.456016983123185</v>
      </c>
      <c r="L4" s="2">
        <v>100</v>
      </c>
      <c r="M4" s="2">
        <f t="shared" si="1"/>
        <v>9.563871229494719</v>
      </c>
      <c r="N4" s="2">
        <f t="shared" si="2"/>
        <v>673.74525675111568</v>
      </c>
      <c r="O4" s="2">
        <f t="shared" si="3"/>
        <v>64.436128770505277</v>
      </c>
      <c r="Q4" s="2">
        <v>50</v>
      </c>
      <c r="R4" s="2">
        <f t="shared" si="4"/>
        <v>4.7819356147473595</v>
      </c>
      <c r="S4" s="2">
        <f t="shared" si="5"/>
        <v>623.74525675111568</v>
      </c>
      <c r="T4" s="2">
        <f t="shared" si="6"/>
        <v>59.654193155757916</v>
      </c>
      <c r="V4" s="2">
        <v>12</v>
      </c>
      <c r="W4" s="2">
        <f t="shared" si="7"/>
        <v>1.1476645475393663</v>
      </c>
      <c r="X4" s="2">
        <f t="shared" si="8"/>
        <v>611.74525675111568</v>
      </c>
      <c r="Y4" s="2">
        <f t="shared" si="9"/>
        <v>58.506528608218552</v>
      </c>
      <c r="Z4" s="2" t="s">
        <v>237</v>
      </c>
      <c r="AA4" s="2">
        <f>(J4*W4)/(W4+5)</f>
        <v>1.9519607661096374</v>
      </c>
    </row>
    <row r="5" spans="1:27" x14ac:dyDescent="0.25">
      <c r="A5" s="3"/>
      <c r="B5" s="3" t="s">
        <v>10</v>
      </c>
      <c r="C5" s="3" t="s">
        <v>208</v>
      </c>
      <c r="D5" s="4">
        <v>0.59652777777777777</v>
      </c>
      <c r="E5" s="3" t="s">
        <v>183</v>
      </c>
      <c r="F5" s="3">
        <v>1.6921899456666674</v>
      </c>
      <c r="G5" s="3">
        <v>315.49677083677346</v>
      </c>
      <c r="H5" s="3">
        <v>6</v>
      </c>
      <c r="I5" s="3">
        <f>6*37</f>
        <v>222</v>
      </c>
      <c r="J5" s="3">
        <f t="shared" si="0"/>
        <v>1.4211566253908714</v>
      </c>
      <c r="L5" s="2">
        <v>100</v>
      </c>
      <c r="M5" s="2">
        <f t="shared" si="1"/>
        <v>70.365220985052403</v>
      </c>
      <c r="N5" s="2">
        <f t="shared" si="2"/>
        <v>215.49677083677346</v>
      </c>
      <c r="O5" s="2">
        <f t="shared" si="3"/>
        <v>151.63477901494758</v>
      </c>
      <c r="Q5" s="2">
        <v>50</v>
      </c>
      <c r="R5" s="2">
        <f t="shared" si="4"/>
        <v>35.182610492526202</v>
      </c>
      <c r="S5" s="2">
        <f t="shared" si="5"/>
        <v>165.49677083677346</v>
      </c>
      <c r="T5" s="2">
        <f t="shared" si="6"/>
        <v>116.45216852242137</v>
      </c>
      <c r="V5" s="2">
        <v>12</v>
      </c>
      <c r="W5" s="2">
        <f t="shared" si="7"/>
        <v>8.4438265182062882</v>
      </c>
      <c r="X5" s="2">
        <f t="shared" si="8"/>
        <v>153.49677083677346</v>
      </c>
      <c r="Y5" s="2">
        <f t="shared" si="9"/>
        <v>108.00834200421508</v>
      </c>
      <c r="Z5" s="2"/>
      <c r="AA5" s="2"/>
    </row>
    <row r="6" spans="1:27" x14ac:dyDescent="0.25">
      <c r="A6" s="2"/>
      <c r="B6" s="2" t="s">
        <v>11</v>
      </c>
      <c r="C6" s="2" t="s">
        <v>209</v>
      </c>
      <c r="D6" s="5">
        <v>9.0277777777777776E-2</v>
      </c>
      <c r="E6" s="2" t="s">
        <v>184</v>
      </c>
      <c r="F6" s="2">
        <v>1.7531932726666668</v>
      </c>
      <c r="G6" s="2">
        <v>372.27110390049251</v>
      </c>
      <c r="H6" s="2">
        <v>9</v>
      </c>
      <c r="I6" s="2">
        <f>9*37</f>
        <v>333</v>
      </c>
      <c r="J6" s="2">
        <f t="shared" si="0"/>
        <v>1.1179312429444219</v>
      </c>
      <c r="L6" s="2">
        <v>100</v>
      </c>
      <c r="M6" s="2">
        <f t="shared" si="1"/>
        <v>89.450939519874851</v>
      </c>
      <c r="N6" s="2">
        <f t="shared" si="2"/>
        <v>272.27110390049251</v>
      </c>
      <c r="O6" s="2">
        <f t="shared" si="3"/>
        <v>243.54906048012515</v>
      </c>
      <c r="Q6" s="2">
        <v>50</v>
      </c>
      <c r="R6" s="2">
        <f t="shared" si="4"/>
        <v>44.725469759937425</v>
      </c>
      <c r="S6" s="2">
        <f t="shared" si="5"/>
        <v>222.27110390049251</v>
      </c>
      <c r="T6" s="2">
        <f t="shared" si="6"/>
        <v>198.82359072018772</v>
      </c>
      <c r="V6" s="2">
        <v>12</v>
      </c>
      <c r="W6" s="2">
        <f t="shared" si="7"/>
        <v>10.734112742384982</v>
      </c>
      <c r="X6" s="2">
        <f t="shared" si="8"/>
        <v>210.27110390049251</v>
      </c>
      <c r="Y6" s="2">
        <f t="shared" si="9"/>
        <v>188.08947797780274</v>
      </c>
      <c r="Z6" s="2"/>
      <c r="AA6" s="2"/>
    </row>
    <row r="7" spans="1:27" x14ac:dyDescent="0.25">
      <c r="A7" s="2"/>
      <c r="B7" s="2" t="s">
        <v>12</v>
      </c>
      <c r="C7" s="2" t="s">
        <v>209</v>
      </c>
      <c r="D7" s="5">
        <v>0.46666666666666662</v>
      </c>
      <c r="E7" s="2" t="s">
        <v>184</v>
      </c>
      <c r="F7" s="2">
        <v>1.7240803250000001</v>
      </c>
      <c r="G7" s="2">
        <v>981.98644879631979</v>
      </c>
      <c r="H7" s="2">
        <v>2</v>
      </c>
      <c r="I7" s="2">
        <f>2*37</f>
        <v>74</v>
      </c>
      <c r="J7" s="2">
        <f t="shared" si="0"/>
        <v>13.270087145896213</v>
      </c>
      <c r="L7" s="2">
        <v>100</v>
      </c>
      <c r="M7" s="2">
        <f t="shared" si="1"/>
        <v>7.5357455381086247</v>
      </c>
      <c r="N7" s="2">
        <f t="shared" si="2"/>
        <v>881.98644879631979</v>
      </c>
      <c r="O7" s="2">
        <f t="shared" si="3"/>
        <v>66.464254461891372</v>
      </c>
      <c r="Q7" s="2">
        <v>50</v>
      </c>
      <c r="R7" s="2">
        <f t="shared" si="4"/>
        <v>3.7678727690543123</v>
      </c>
      <c r="S7" s="2">
        <f t="shared" si="5"/>
        <v>831.98644879631979</v>
      </c>
      <c r="T7" s="2">
        <f t="shared" si="6"/>
        <v>62.696381692837058</v>
      </c>
      <c r="V7" s="2">
        <v>12</v>
      </c>
      <c r="W7" s="2">
        <f t="shared" si="7"/>
        <v>0.90428946457303494</v>
      </c>
      <c r="X7" s="2">
        <f t="shared" si="8"/>
        <v>819.98644879631979</v>
      </c>
      <c r="Y7" s="2">
        <f t="shared" si="9"/>
        <v>61.792092228264025</v>
      </c>
      <c r="Z7" s="2" t="s">
        <v>237</v>
      </c>
      <c r="AA7" s="2">
        <f>(J7*W7)/(W7+5)</f>
        <v>2.0324206785596299</v>
      </c>
    </row>
    <row r="8" spans="1:27" x14ac:dyDescent="0.25">
      <c r="A8" s="2"/>
      <c r="B8" s="2" t="s">
        <v>13</v>
      </c>
      <c r="C8" s="2" t="s">
        <v>209</v>
      </c>
      <c r="D8" s="2">
        <v>13</v>
      </c>
      <c r="E8" s="2" t="s">
        <v>184</v>
      </c>
      <c r="F8" s="2">
        <v>1.7142454850000011</v>
      </c>
      <c r="G8" s="2">
        <v>327.3444469296432</v>
      </c>
      <c r="H8" s="2">
        <v>1</v>
      </c>
      <c r="I8" s="2">
        <v>37</v>
      </c>
      <c r="J8" s="2">
        <f t="shared" si="0"/>
        <v>8.8471472143146812</v>
      </c>
      <c r="L8" s="2">
        <v>100</v>
      </c>
      <c r="M8" s="2">
        <f t="shared" si="1"/>
        <v>11.303078560533054</v>
      </c>
      <c r="N8" s="2">
        <f t="shared" si="2"/>
        <v>227.3444469296432</v>
      </c>
      <c r="O8" s="2">
        <f t="shared" si="3"/>
        <v>25.696921439466948</v>
      </c>
      <c r="Q8" s="2">
        <v>50</v>
      </c>
      <c r="R8" s="2">
        <f t="shared" si="4"/>
        <v>5.651539280266527</v>
      </c>
      <c r="S8" s="2">
        <f t="shared" si="5"/>
        <v>177.3444469296432</v>
      </c>
      <c r="T8" s="2">
        <f t="shared" si="6"/>
        <v>20.045382159200422</v>
      </c>
      <c r="V8" s="2">
        <v>12</v>
      </c>
      <c r="W8" s="2">
        <f t="shared" si="7"/>
        <v>1.3563694272639664</v>
      </c>
      <c r="X8" s="2">
        <f t="shared" si="8"/>
        <v>165.3444469296432</v>
      </c>
      <c r="Y8" s="2">
        <f t="shared" si="9"/>
        <v>18.689012731936455</v>
      </c>
      <c r="Z8" s="2" t="s">
        <v>237</v>
      </c>
      <c r="AA8" s="2">
        <f>(J8*W8)/(W8+5)</f>
        <v>1.8878701336220598</v>
      </c>
    </row>
    <row r="9" spans="1:27" x14ac:dyDescent="0.25">
      <c r="A9" s="2"/>
      <c r="B9" s="2" t="s">
        <v>14</v>
      </c>
      <c r="C9" s="2" t="s">
        <v>209</v>
      </c>
      <c r="D9" s="5">
        <v>0.59652777777777777</v>
      </c>
      <c r="E9" s="2" t="s">
        <v>184</v>
      </c>
      <c r="F9" s="2">
        <v>1.6948854203333337</v>
      </c>
      <c r="G9" s="2">
        <v>366.47461559128294</v>
      </c>
      <c r="H9" s="2">
        <v>6</v>
      </c>
      <c r="I9" s="2">
        <f>6*37</f>
        <v>222</v>
      </c>
      <c r="J9" s="2">
        <f t="shared" si="0"/>
        <v>1.6507865567174906</v>
      </c>
      <c r="L9" s="2">
        <v>100</v>
      </c>
      <c r="M9" s="2">
        <f t="shared" si="1"/>
        <v>60.577183399678979</v>
      </c>
      <c r="N9" s="2">
        <f t="shared" si="2"/>
        <v>266.47461559128294</v>
      </c>
      <c r="O9" s="2">
        <f t="shared" si="3"/>
        <v>161.42281660032103</v>
      </c>
      <c r="Q9" s="2">
        <v>50</v>
      </c>
      <c r="R9" s="2">
        <f t="shared" si="4"/>
        <v>30.28859169983949</v>
      </c>
      <c r="S9" s="2">
        <f t="shared" si="5"/>
        <v>216.47461559128294</v>
      </c>
      <c r="T9" s="2">
        <f t="shared" si="6"/>
        <v>131.13422490048154</v>
      </c>
      <c r="V9" s="2">
        <v>12</v>
      </c>
      <c r="W9" s="2">
        <f t="shared" si="7"/>
        <v>7.269262007961478</v>
      </c>
      <c r="X9" s="2">
        <f t="shared" si="8"/>
        <v>204.47461559128294</v>
      </c>
      <c r="Y9" s="2">
        <f t="shared" si="9"/>
        <v>123.86496289252007</v>
      </c>
      <c r="Z9" s="2"/>
      <c r="AA9" s="2"/>
    </row>
    <row r="10" spans="1:27" x14ac:dyDescent="0.25">
      <c r="A10" s="3"/>
      <c r="B10" s="3" t="s">
        <v>15</v>
      </c>
      <c r="C10" s="3" t="s">
        <v>210</v>
      </c>
      <c r="D10" s="4">
        <v>9.0972222222222218E-2</v>
      </c>
      <c r="E10" s="3" t="s">
        <v>185</v>
      </c>
      <c r="F10" s="3">
        <v>1.7604446458999994</v>
      </c>
      <c r="G10" s="3">
        <v>672.70252585527078</v>
      </c>
      <c r="H10" s="3">
        <v>10</v>
      </c>
      <c r="I10" s="3">
        <f>10*37</f>
        <v>370</v>
      </c>
      <c r="J10" s="3">
        <f t="shared" si="0"/>
        <v>1.8181149347439751</v>
      </c>
      <c r="L10" s="2">
        <v>100</v>
      </c>
      <c r="M10" s="2">
        <f t="shared" si="1"/>
        <v>55.002023298423588</v>
      </c>
      <c r="N10" s="2">
        <f t="shared" si="2"/>
        <v>572.70252585527078</v>
      </c>
      <c r="O10" s="2">
        <f t="shared" si="3"/>
        <v>314.99797670157642</v>
      </c>
      <c r="Q10" s="2">
        <v>50</v>
      </c>
      <c r="R10" s="2">
        <f t="shared" si="4"/>
        <v>27.501011649211794</v>
      </c>
      <c r="S10" s="2">
        <f t="shared" si="5"/>
        <v>522.70252585527078</v>
      </c>
      <c r="T10" s="2">
        <f t="shared" si="6"/>
        <v>287.4969650523646</v>
      </c>
      <c r="V10" s="2">
        <v>12</v>
      </c>
      <c r="W10" s="2">
        <f t="shared" si="7"/>
        <v>6.6002427958108303</v>
      </c>
      <c r="X10" s="2">
        <f t="shared" si="8"/>
        <v>510.70252585527078</v>
      </c>
      <c r="Y10" s="2">
        <f t="shared" si="9"/>
        <v>280.89672225655374</v>
      </c>
      <c r="Z10" s="2"/>
      <c r="AA10" s="2"/>
    </row>
    <row r="11" spans="1:27" x14ac:dyDescent="0.25">
      <c r="A11" s="3"/>
      <c r="B11" s="3" t="s">
        <v>16</v>
      </c>
      <c r="C11" s="3" t="s">
        <v>210</v>
      </c>
      <c r="D11" s="4">
        <v>0.50902777777777775</v>
      </c>
      <c r="E11" s="3" t="s">
        <v>185</v>
      </c>
      <c r="F11" s="3">
        <v>1.7228782889999987</v>
      </c>
      <c r="G11" s="3">
        <v>1004.0532639495499</v>
      </c>
      <c r="H11" s="3">
        <v>2</v>
      </c>
      <c r="I11" s="3">
        <f>2*37</f>
        <v>74</v>
      </c>
      <c r="J11" s="3">
        <f t="shared" si="0"/>
        <v>13.568287350669593</v>
      </c>
      <c r="L11" s="2">
        <v>100</v>
      </c>
      <c r="M11" s="2">
        <f t="shared" si="1"/>
        <v>7.3701269302101728</v>
      </c>
      <c r="N11" s="2">
        <f t="shared" si="2"/>
        <v>904.05326394954989</v>
      </c>
      <c r="O11" s="2">
        <f t="shared" si="3"/>
        <v>66.629873069789824</v>
      </c>
      <c r="Q11" s="2">
        <v>50</v>
      </c>
      <c r="R11" s="2">
        <f t="shared" si="4"/>
        <v>3.6850634651050864</v>
      </c>
      <c r="S11" s="2">
        <f t="shared" si="5"/>
        <v>854.05326394954989</v>
      </c>
      <c r="T11" s="2">
        <f t="shared" si="6"/>
        <v>62.944809604684735</v>
      </c>
      <c r="V11" s="2">
        <v>12</v>
      </c>
      <c r="W11" s="2">
        <f t="shared" si="7"/>
        <v>0.88441523162522073</v>
      </c>
      <c r="X11" s="2">
        <f t="shared" si="8"/>
        <v>842.05326394954989</v>
      </c>
      <c r="Y11" s="2">
        <f t="shared" si="9"/>
        <v>62.060394373059516</v>
      </c>
      <c r="Z11" s="2" t="s">
        <v>237</v>
      </c>
      <c r="AA11" s="2">
        <f>(J11*W11)/(W11+5)</f>
        <v>2.0392850483268345</v>
      </c>
    </row>
    <row r="12" spans="1:27" x14ac:dyDescent="0.25">
      <c r="A12" s="3"/>
      <c r="B12" s="3" t="s">
        <v>17</v>
      </c>
      <c r="C12" s="3" t="s">
        <v>210</v>
      </c>
      <c r="D12" s="3">
        <v>14</v>
      </c>
      <c r="E12" s="3" t="s">
        <v>185</v>
      </c>
      <c r="F12" s="3">
        <v>1.7141362089999994</v>
      </c>
      <c r="G12" s="3">
        <v>201.03958322639821</v>
      </c>
      <c r="H12" s="3">
        <v>1</v>
      </c>
      <c r="I12" s="3">
        <v>37</v>
      </c>
      <c r="J12" s="3">
        <f t="shared" si="0"/>
        <v>5.4335022493621139</v>
      </c>
      <c r="L12" s="2">
        <v>100</v>
      </c>
      <c r="M12" s="2">
        <f t="shared" si="1"/>
        <v>18.404335806015332</v>
      </c>
      <c r="N12" s="2">
        <f t="shared" si="2"/>
        <v>101.03958322639821</v>
      </c>
      <c r="O12" s="2">
        <f t="shared" si="3"/>
        <v>18.595664193984668</v>
      </c>
      <c r="Q12" s="2">
        <v>50</v>
      </c>
      <c r="R12" s="2">
        <f t="shared" si="4"/>
        <v>9.2021679030076662</v>
      </c>
      <c r="S12" s="2">
        <f t="shared" si="5"/>
        <v>51.039583226398207</v>
      </c>
      <c r="T12" s="2">
        <f t="shared" si="6"/>
        <v>9.3934962909770015</v>
      </c>
      <c r="V12" s="2">
        <v>12</v>
      </c>
      <c r="W12" s="2">
        <f t="shared" si="7"/>
        <v>2.20852029672184</v>
      </c>
      <c r="X12" s="2">
        <f t="shared" si="8"/>
        <v>39.039583226398207</v>
      </c>
      <c r="Y12" s="2">
        <f t="shared" si="9"/>
        <v>7.1849759942551614</v>
      </c>
      <c r="Z12" s="2" t="s">
        <v>237</v>
      </c>
      <c r="AA12" s="2">
        <f>(J12*W12)/(W12+5)</f>
        <v>1.6646967069590057</v>
      </c>
    </row>
    <row r="13" spans="1:27" x14ac:dyDescent="0.25">
      <c r="A13" s="3"/>
      <c r="B13" s="3" t="s">
        <v>18</v>
      </c>
      <c r="C13" s="3" t="s">
        <v>210</v>
      </c>
      <c r="D13" s="4">
        <v>0.6381944444444444</v>
      </c>
      <c r="E13" s="3" t="s">
        <v>185</v>
      </c>
      <c r="F13" s="3">
        <v>1.6958925808</v>
      </c>
      <c r="G13" s="3">
        <v>158.54746708784293</v>
      </c>
      <c r="H13" s="3">
        <v>5</v>
      </c>
      <c r="I13" s="3">
        <f>5*37</f>
        <v>185</v>
      </c>
      <c r="J13" s="3">
        <f t="shared" si="0"/>
        <v>0.85701333560996185</v>
      </c>
      <c r="L13" s="2">
        <v>100</v>
      </c>
      <c r="M13" s="2">
        <f t="shared" si="1"/>
        <v>116.68429865076374</v>
      </c>
      <c r="N13" s="2">
        <f t="shared" si="2"/>
        <v>58.547467087842932</v>
      </c>
      <c r="O13" s="2">
        <f t="shared" si="3"/>
        <v>68.315701349236264</v>
      </c>
      <c r="Q13" s="3">
        <v>35</v>
      </c>
      <c r="R13" s="2">
        <f t="shared" si="4"/>
        <v>40.839504527767311</v>
      </c>
      <c r="S13" s="2">
        <f t="shared" si="5"/>
        <v>23.547467087842932</v>
      </c>
      <c r="T13" s="2">
        <f t="shared" si="6"/>
        <v>27.476196821468953</v>
      </c>
      <c r="V13" s="2">
        <v>12</v>
      </c>
      <c r="W13" s="2">
        <f t="shared" si="7"/>
        <v>14.002115838091648</v>
      </c>
      <c r="X13" s="2">
        <f t="shared" si="8"/>
        <v>11.547467087842932</v>
      </c>
      <c r="Y13" s="2">
        <f t="shared" si="9"/>
        <v>13.474080983377306</v>
      </c>
      <c r="Z13" s="2"/>
      <c r="AA13" s="2"/>
    </row>
    <row r="14" spans="1:27" x14ac:dyDescent="0.25">
      <c r="A14" s="2"/>
      <c r="B14" s="2" t="s">
        <v>19</v>
      </c>
      <c r="C14" s="2" t="s">
        <v>211</v>
      </c>
      <c r="D14" s="5">
        <v>9.0277777777777776E-2</v>
      </c>
      <c r="E14" s="2" t="s">
        <v>186</v>
      </c>
      <c r="F14" s="2">
        <v>1.754789916444446</v>
      </c>
      <c r="G14" s="2">
        <v>222.85117499900724</v>
      </c>
      <c r="H14" s="2">
        <v>9</v>
      </c>
      <c r="I14" s="2">
        <v>333</v>
      </c>
      <c r="J14" s="2">
        <f t="shared" si="0"/>
        <v>0.66922274774476653</v>
      </c>
      <c r="L14" s="2">
        <v>100</v>
      </c>
      <c r="M14" s="2">
        <f t="shared" si="1"/>
        <v>149.42707840848649</v>
      </c>
      <c r="N14" s="2">
        <f t="shared" si="2"/>
        <v>122.85117499900724</v>
      </c>
      <c r="O14" s="2">
        <f t="shared" si="3"/>
        <v>183.57292159151351</v>
      </c>
      <c r="Q14" s="2">
        <v>50</v>
      </c>
      <c r="R14" s="2">
        <f t="shared" si="4"/>
        <v>74.713539204243247</v>
      </c>
      <c r="S14" s="2">
        <f t="shared" si="5"/>
        <v>72.851174999007242</v>
      </c>
      <c r="T14" s="2">
        <f t="shared" si="6"/>
        <v>108.85938238727026</v>
      </c>
      <c r="V14" s="2">
        <v>12</v>
      </c>
      <c r="W14" s="2">
        <f t="shared" si="7"/>
        <v>17.931249409018378</v>
      </c>
      <c r="X14" s="2">
        <f t="shared" si="8"/>
        <v>60.851174999007242</v>
      </c>
      <c r="Y14" s="2">
        <f t="shared" si="9"/>
        <v>90.928132978251881</v>
      </c>
      <c r="Z14" s="2"/>
      <c r="AA14" s="2"/>
    </row>
    <row r="15" spans="1:27" x14ac:dyDescent="0.25">
      <c r="A15" s="2"/>
      <c r="B15" s="2" t="s">
        <v>20</v>
      </c>
      <c r="C15" s="2" t="s">
        <v>211</v>
      </c>
      <c r="D15" s="2">
        <v>11</v>
      </c>
      <c r="E15" s="2" t="s">
        <v>186</v>
      </c>
      <c r="F15" s="2">
        <v>1.7250911280000025</v>
      </c>
      <c r="G15" s="2">
        <v>286.65398800473412</v>
      </c>
      <c r="H15" s="2">
        <v>1</v>
      </c>
      <c r="I15" s="2">
        <v>37</v>
      </c>
      <c r="J15" s="2">
        <f t="shared" si="0"/>
        <v>7.7474050812090303</v>
      </c>
      <c r="L15" s="2">
        <v>100</v>
      </c>
      <c r="M15" s="2">
        <f t="shared" si="1"/>
        <v>12.907547617788223</v>
      </c>
      <c r="N15" s="2">
        <f t="shared" si="2"/>
        <v>186.65398800473412</v>
      </c>
      <c r="O15" s="2">
        <f t="shared" si="3"/>
        <v>24.092452382211775</v>
      </c>
      <c r="Q15" s="2">
        <v>50</v>
      </c>
      <c r="R15" s="2">
        <f t="shared" si="4"/>
        <v>6.4537738088941117</v>
      </c>
      <c r="S15" s="2">
        <f t="shared" si="5"/>
        <v>136.65398800473412</v>
      </c>
      <c r="T15" s="2">
        <f t="shared" si="6"/>
        <v>17.638678573317662</v>
      </c>
      <c r="V15" s="2">
        <v>12</v>
      </c>
      <c r="W15" s="2">
        <f t="shared" si="7"/>
        <v>1.5489057141345868</v>
      </c>
      <c r="X15" s="2">
        <f t="shared" si="8"/>
        <v>124.65398800473412</v>
      </c>
      <c r="Y15" s="2">
        <f t="shared" si="9"/>
        <v>16.089772859183075</v>
      </c>
      <c r="Z15" s="2" t="s">
        <v>237</v>
      </c>
      <c r="AA15" s="2">
        <f t="shared" ref="AA15:AA16" si="10">(J15*W15)/(W15+5)</f>
        <v>1.8323671959576768</v>
      </c>
    </row>
    <row r="16" spans="1:27" x14ac:dyDescent="0.25">
      <c r="A16" s="2"/>
      <c r="B16" s="2" t="s">
        <v>21</v>
      </c>
      <c r="C16" s="2" t="s">
        <v>211</v>
      </c>
      <c r="D16" s="5">
        <v>0.50902777777777775</v>
      </c>
      <c r="E16" s="2" t="s">
        <v>186</v>
      </c>
      <c r="F16" s="2">
        <v>1.7168954280000017</v>
      </c>
      <c r="G16" s="2">
        <v>515.676965943303</v>
      </c>
      <c r="H16" s="2">
        <v>2</v>
      </c>
      <c r="I16" s="2">
        <v>74</v>
      </c>
      <c r="J16" s="2">
        <f t="shared" si="0"/>
        <v>6.9686076478824734</v>
      </c>
      <c r="L16" s="2">
        <v>100</v>
      </c>
      <c r="M16" s="2">
        <f t="shared" si="1"/>
        <v>14.350068916620188</v>
      </c>
      <c r="N16" s="2">
        <f t="shared" si="2"/>
        <v>415.676965943303</v>
      </c>
      <c r="O16" s="2">
        <f t="shared" si="3"/>
        <v>59.649931083379812</v>
      </c>
      <c r="Q16" s="2">
        <v>50</v>
      </c>
      <c r="R16" s="2">
        <f t="shared" si="4"/>
        <v>7.175034458310094</v>
      </c>
      <c r="S16" s="2">
        <f t="shared" si="5"/>
        <v>365.676965943303</v>
      </c>
      <c r="T16" s="2">
        <f t="shared" si="6"/>
        <v>52.474896625069718</v>
      </c>
      <c r="V16" s="2">
        <v>12</v>
      </c>
      <c r="W16" s="2">
        <f t="shared" si="7"/>
        <v>1.7220082699944226</v>
      </c>
      <c r="X16" s="2">
        <f t="shared" si="8"/>
        <v>353.676965943303</v>
      </c>
      <c r="Y16" s="2">
        <f t="shared" si="9"/>
        <v>50.752888355075292</v>
      </c>
      <c r="Z16" s="2" t="s">
        <v>237</v>
      </c>
      <c r="AA16" s="2">
        <f t="shared" si="10"/>
        <v>1.7851807849694832</v>
      </c>
    </row>
    <row r="17" spans="1:27" x14ac:dyDescent="0.25">
      <c r="A17" s="2"/>
      <c r="B17" s="2" t="s">
        <v>22</v>
      </c>
      <c r="C17" s="2" t="s">
        <v>211</v>
      </c>
      <c r="D17" s="5">
        <v>0.59652777777777777</v>
      </c>
      <c r="E17" s="2" t="s">
        <v>186</v>
      </c>
      <c r="F17" s="2">
        <v>1.6945348265000015</v>
      </c>
      <c r="G17" s="2">
        <v>218.93215844749375</v>
      </c>
      <c r="H17" s="2">
        <v>6</v>
      </c>
      <c r="I17" s="2">
        <v>222</v>
      </c>
      <c r="J17" s="2">
        <f t="shared" si="0"/>
        <v>0.98618089390762953</v>
      </c>
      <c r="L17" s="2">
        <v>100</v>
      </c>
      <c r="M17" s="2">
        <f t="shared" si="1"/>
        <v>101.40127497680612</v>
      </c>
      <c r="N17" s="2">
        <f t="shared" si="2"/>
        <v>118.93215844749375</v>
      </c>
      <c r="O17" s="2">
        <f t="shared" si="3"/>
        <v>120.59872502319388</v>
      </c>
      <c r="Q17" s="2">
        <v>50</v>
      </c>
      <c r="R17" s="2">
        <f t="shared" si="4"/>
        <v>50.700637488403061</v>
      </c>
      <c r="S17" s="2">
        <f t="shared" si="5"/>
        <v>68.932158447493748</v>
      </c>
      <c r="T17" s="2">
        <f t="shared" si="6"/>
        <v>69.898087534790818</v>
      </c>
      <c r="V17" s="2">
        <v>12</v>
      </c>
      <c r="W17" s="2">
        <f t="shared" si="7"/>
        <v>12.168152997216733</v>
      </c>
      <c r="X17" s="2">
        <f t="shared" si="8"/>
        <v>56.932158447493748</v>
      </c>
      <c r="Y17" s="2">
        <f t="shared" si="9"/>
        <v>57.729934537574081</v>
      </c>
      <c r="Z17" s="2"/>
      <c r="AA17" s="2"/>
    </row>
    <row r="18" spans="1:27" x14ac:dyDescent="0.25">
      <c r="A18" s="3"/>
      <c r="B18" s="3" t="s">
        <v>23</v>
      </c>
      <c r="C18" s="3" t="s">
        <v>212</v>
      </c>
      <c r="D18" s="4">
        <v>0.13263888888888889</v>
      </c>
      <c r="E18" s="3" t="s">
        <v>187</v>
      </c>
      <c r="F18" s="3">
        <v>1.7527440268888894</v>
      </c>
      <c r="G18" s="3">
        <v>850.70595527830437</v>
      </c>
      <c r="H18" s="3">
        <v>9</v>
      </c>
      <c r="I18" s="3">
        <f>9*37</f>
        <v>333</v>
      </c>
      <c r="J18" s="3">
        <f t="shared" si="0"/>
        <v>2.5546725383732865</v>
      </c>
      <c r="L18" s="2">
        <v>100</v>
      </c>
      <c r="M18" s="2">
        <f t="shared" si="1"/>
        <v>39.143960134975266</v>
      </c>
      <c r="N18" s="2">
        <f t="shared" si="2"/>
        <v>750.70595527830437</v>
      </c>
      <c r="O18" s="2">
        <f t="shared" si="3"/>
        <v>293.85603986502474</v>
      </c>
      <c r="Q18" s="2">
        <v>50</v>
      </c>
      <c r="R18" s="2">
        <f t="shared" si="4"/>
        <v>19.571980067487633</v>
      </c>
      <c r="S18" s="2">
        <f t="shared" si="5"/>
        <v>700.70595527830437</v>
      </c>
      <c r="T18" s="2">
        <f t="shared" si="6"/>
        <v>274.28405979753711</v>
      </c>
      <c r="V18" s="2">
        <v>12</v>
      </c>
      <c r="W18" s="2">
        <f t="shared" si="7"/>
        <v>4.6972752161970321</v>
      </c>
      <c r="X18" s="2">
        <f t="shared" si="8"/>
        <v>688.70595527830437</v>
      </c>
      <c r="Y18" s="2">
        <f t="shared" si="9"/>
        <v>269.58678458134005</v>
      </c>
      <c r="Z18" s="2"/>
      <c r="AA18" s="2"/>
    </row>
    <row r="19" spans="1:27" x14ac:dyDescent="0.25">
      <c r="A19" s="3"/>
      <c r="B19" s="3" t="s">
        <v>24</v>
      </c>
      <c r="C19" s="3" t="s">
        <v>212</v>
      </c>
      <c r="D19" s="3">
        <v>12</v>
      </c>
      <c r="E19" s="3" t="s">
        <v>187</v>
      </c>
      <c r="F19" s="3">
        <v>1.7231241599999993</v>
      </c>
      <c r="G19" s="3">
        <v>720.52377549609639</v>
      </c>
      <c r="H19" s="3">
        <v>1</v>
      </c>
      <c r="I19" s="3">
        <f>H19*27</f>
        <v>27</v>
      </c>
      <c r="J19" s="3">
        <f t="shared" si="0"/>
        <v>26.68606575911468</v>
      </c>
      <c r="L19" s="2">
        <v>100</v>
      </c>
      <c r="M19" s="2">
        <f t="shared" si="1"/>
        <v>3.7472739857071211</v>
      </c>
      <c r="N19" s="2">
        <f t="shared" si="2"/>
        <v>620.52377549609639</v>
      </c>
      <c r="O19" s="2">
        <f t="shared" si="3"/>
        <v>23.252726014292879</v>
      </c>
      <c r="Q19" s="2">
        <v>50</v>
      </c>
      <c r="R19" s="2">
        <f t="shared" si="4"/>
        <v>1.8736369928535606</v>
      </c>
      <c r="S19" s="2">
        <f t="shared" si="5"/>
        <v>570.52377549609639</v>
      </c>
      <c r="T19" s="2">
        <f t="shared" si="6"/>
        <v>21.37908902143932</v>
      </c>
      <c r="V19" s="2">
        <v>12</v>
      </c>
      <c r="W19" s="2">
        <f t="shared" si="7"/>
        <v>0.44967287828485453</v>
      </c>
      <c r="X19" s="2">
        <f t="shared" si="8"/>
        <v>558.52377549609639</v>
      </c>
      <c r="Y19" s="2">
        <f t="shared" si="9"/>
        <v>20.929416143154466</v>
      </c>
      <c r="Z19" s="2" t="s">
        <v>237</v>
      </c>
      <c r="AA19" s="2">
        <f t="shared" ref="AA19:AA20" si="11">(J19*W19)/(W19+5)</f>
        <v>2.2019670295837455</v>
      </c>
    </row>
    <row r="20" spans="1:27" x14ac:dyDescent="0.25">
      <c r="A20" s="3"/>
      <c r="B20" s="3" t="s">
        <v>25</v>
      </c>
      <c r="C20" s="3" t="s">
        <v>212</v>
      </c>
      <c r="D20" s="4">
        <v>0.55138888888888882</v>
      </c>
      <c r="E20" s="3" t="s">
        <v>187</v>
      </c>
      <c r="F20" s="3">
        <v>1.7149284600000003</v>
      </c>
      <c r="G20" s="3">
        <v>735.75191774398752</v>
      </c>
      <c r="H20" s="3">
        <v>2</v>
      </c>
      <c r="I20" s="3">
        <f t="shared" ref="I20:I21" si="12">H20*27</f>
        <v>54</v>
      </c>
      <c r="J20" s="3">
        <f t="shared" ref="J20:J21" si="13">G20/I20</f>
        <v>13.625035513777547</v>
      </c>
      <c r="L20" s="2">
        <v>100</v>
      </c>
      <c r="M20" s="2">
        <f t="shared" si="1"/>
        <v>7.3394304109431969</v>
      </c>
      <c r="N20" s="2">
        <f t="shared" si="2"/>
        <v>635.75191774398752</v>
      </c>
      <c r="O20" s="2">
        <f t="shared" si="3"/>
        <v>46.660569589056806</v>
      </c>
      <c r="Q20" s="2">
        <v>50</v>
      </c>
      <c r="R20" s="2">
        <f t="shared" si="4"/>
        <v>3.6697152054715985</v>
      </c>
      <c r="S20" s="2">
        <f t="shared" si="5"/>
        <v>585.75191774398752</v>
      </c>
      <c r="T20" s="2">
        <f t="shared" si="6"/>
        <v>42.990854383585209</v>
      </c>
      <c r="V20" s="2">
        <v>12</v>
      </c>
      <c r="W20" s="2">
        <f t="shared" si="7"/>
        <v>0.88073164931318371</v>
      </c>
      <c r="X20" s="2">
        <f t="shared" si="8"/>
        <v>573.75191774398752</v>
      </c>
      <c r="Y20" s="2">
        <f t="shared" si="9"/>
        <v>42.110122734272025</v>
      </c>
      <c r="Z20" s="2" t="s">
        <v>237</v>
      </c>
      <c r="AA20" s="2">
        <f t="shared" si="11"/>
        <v>2.040562419031906</v>
      </c>
    </row>
    <row r="21" spans="1:27" x14ac:dyDescent="0.25">
      <c r="A21" s="3"/>
      <c r="B21" s="3" t="s">
        <v>26</v>
      </c>
      <c r="C21" s="3" t="s">
        <v>212</v>
      </c>
      <c r="D21" s="4">
        <v>0.6381944444444444</v>
      </c>
      <c r="E21" s="3" t="s">
        <v>187</v>
      </c>
      <c r="F21" s="3">
        <v>1.6946468344000003</v>
      </c>
      <c r="G21" s="3">
        <v>218.42073176869525</v>
      </c>
      <c r="H21" s="3">
        <v>5</v>
      </c>
      <c r="I21" s="3">
        <f t="shared" si="12"/>
        <v>135</v>
      </c>
      <c r="J21" s="3">
        <f t="shared" si="13"/>
        <v>1.6179313464347795</v>
      </c>
      <c r="L21" s="2">
        <v>100</v>
      </c>
      <c r="M21" s="2">
        <f t="shared" si="1"/>
        <v>61.807319711282389</v>
      </c>
      <c r="N21" s="2">
        <f t="shared" si="2"/>
        <v>118.42073176869525</v>
      </c>
      <c r="O21" s="2">
        <f t="shared" si="3"/>
        <v>73.192680288717611</v>
      </c>
      <c r="Q21" s="2">
        <v>50</v>
      </c>
      <c r="R21" s="2">
        <f t="shared" si="4"/>
        <v>30.903659855641195</v>
      </c>
      <c r="S21" s="2">
        <f t="shared" si="5"/>
        <v>68.420731768695248</v>
      </c>
      <c r="T21" s="2">
        <f t="shared" si="6"/>
        <v>42.289020433076416</v>
      </c>
      <c r="V21" s="2">
        <v>12</v>
      </c>
      <c r="W21" s="2">
        <f t="shared" si="7"/>
        <v>7.4168783653538863</v>
      </c>
      <c r="X21" s="2">
        <f t="shared" si="8"/>
        <v>56.420731768695248</v>
      </c>
      <c r="Y21" s="2">
        <f t="shared" si="9"/>
        <v>34.872142067722528</v>
      </c>
      <c r="Z21" s="2"/>
      <c r="AA21" s="2"/>
    </row>
    <row r="22" spans="1:27" x14ac:dyDescent="0.25">
      <c r="A22" s="2"/>
      <c r="B22" s="2" t="s">
        <v>27</v>
      </c>
      <c r="C22" s="2" t="s">
        <v>213</v>
      </c>
      <c r="D22" s="5">
        <v>9.0277777777777776E-2</v>
      </c>
      <c r="E22" s="2" t="s">
        <v>189</v>
      </c>
      <c r="F22" s="2">
        <v>1.7562317525555562</v>
      </c>
      <c r="G22" s="2">
        <v>233.71141032821831</v>
      </c>
      <c r="H22" s="2">
        <v>9</v>
      </c>
      <c r="I22" s="2">
        <f>H22*37</f>
        <v>333</v>
      </c>
      <c r="J22" s="2">
        <f>G22/I22</f>
        <v>0.70183606705170665</v>
      </c>
      <c r="L22" s="2">
        <v>100</v>
      </c>
      <c r="M22" s="2">
        <f t="shared" si="1"/>
        <v>142.48341556466727</v>
      </c>
      <c r="N22" s="2">
        <f t="shared" si="2"/>
        <v>133.71141032821831</v>
      </c>
      <c r="O22" s="2">
        <f t="shared" si="3"/>
        <v>190.51658443533273</v>
      </c>
      <c r="Q22" s="2">
        <v>50</v>
      </c>
      <c r="R22" s="2">
        <f t="shared" si="4"/>
        <v>71.241707782333634</v>
      </c>
      <c r="S22" s="2">
        <f t="shared" si="5"/>
        <v>83.711410328218307</v>
      </c>
      <c r="T22" s="2">
        <f t="shared" si="6"/>
        <v>119.2748766529991</v>
      </c>
      <c r="V22" s="2">
        <v>12</v>
      </c>
      <c r="W22" s="2">
        <f t="shared" si="7"/>
        <v>17.098009867760073</v>
      </c>
      <c r="X22" s="2">
        <f t="shared" si="8"/>
        <v>71.711410328218307</v>
      </c>
      <c r="Y22" s="2">
        <f t="shared" si="9"/>
        <v>102.17686678523903</v>
      </c>
      <c r="Z22" s="2"/>
      <c r="AA22" s="2"/>
    </row>
    <row r="23" spans="1:27" x14ac:dyDescent="0.25">
      <c r="A23" s="2"/>
      <c r="B23" s="2" t="s">
        <v>28</v>
      </c>
      <c r="C23" s="2" t="s">
        <v>213</v>
      </c>
      <c r="D23" s="5">
        <v>0.46666666666666662</v>
      </c>
      <c r="E23" s="2" t="s">
        <v>189</v>
      </c>
      <c r="F23" s="2">
        <v>1.7240530059999992</v>
      </c>
      <c r="G23" s="2">
        <v>1495.819963442241</v>
      </c>
      <c r="H23" s="2">
        <v>2</v>
      </c>
      <c r="I23" s="2">
        <f t="shared" ref="I23:I163" si="14">H23*37</f>
        <v>74</v>
      </c>
      <c r="J23" s="2">
        <f t="shared" ref="J23:J163" si="15">G23/I23</f>
        <v>20.213783289760013</v>
      </c>
      <c r="L23" s="2">
        <v>100</v>
      </c>
      <c r="M23" s="2">
        <f t="shared" si="1"/>
        <v>4.9471194267061547</v>
      </c>
      <c r="N23" s="2">
        <f t="shared" si="2"/>
        <v>1395.819963442241</v>
      </c>
      <c r="O23" s="2">
        <f t="shared" si="3"/>
        <v>69.052880573293848</v>
      </c>
      <c r="Q23" s="2">
        <v>50</v>
      </c>
      <c r="R23" s="2">
        <f t="shared" si="4"/>
        <v>2.4735597133530773</v>
      </c>
      <c r="S23" s="2">
        <f t="shared" si="5"/>
        <v>1345.819963442241</v>
      </c>
      <c r="T23" s="2">
        <f t="shared" si="6"/>
        <v>66.579320859940765</v>
      </c>
      <c r="V23" s="2">
        <v>12</v>
      </c>
      <c r="W23" s="2">
        <f t="shared" si="7"/>
        <v>0.59365433120473854</v>
      </c>
      <c r="X23" s="2">
        <f t="shared" si="8"/>
        <v>1333.819963442241</v>
      </c>
      <c r="Y23" s="2">
        <f t="shared" si="9"/>
        <v>65.985666528736033</v>
      </c>
      <c r="Z23" s="2" t="s">
        <v>237</v>
      </c>
      <c r="AA23" s="2">
        <f t="shared" ref="AA23:AA24" si="16">(J23*W23)/(W23+5)</f>
        <v>2.1452880870841171</v>
      </c>
    </row>
    <row r="24" spans="1:27" x14ac:dyDescent="0.25">
      <c r="A24" s="2"/>
      <c r="B24" s="2" t="s">
        <v>29</v>
      </c>
      <c r="C24" s="2" t="s">
        <v>213</v>
      </c>
      <c r="D24" s="5">
        <v>0.55138888888888882</v>
      </c>
      <c r="E24" s="2" t="s">
        <v>189</v>
      </c>
      <c r="F24" s="2">
        <v>1.7129614920000007</v>
      </c>
      <c r="G24" s="2">
        <v>828.8283617081189</v>
      </c>
      <c r="H24" s="2">
        <v>2</v>
      </c>
      <c r="I24" s="2">
        <f t="shared" si="14"/>
        <v>74</v>
      </c>
      <c r="J24" s="2">
        <f t="shared" si="15"/>
        <v>11.200383266325931</v>
      </c>
      <c r="L24" s="2">
        <v>100</v>
      </c>
      <c r="M24" s="2">
        <f t="shared" si="1"/>
        <v>8.9282659014581256</v>
      </c>
      <c r="N24" s="2">
        <f t="shared" si="2"/>
        <v>728.8283617081189</v>
      </c>
      <c r="O24" s="2">
        <f t="shared" si="3"/>
        <v>65.071734098541867</v>
      </c>
      <c r="Q24" s="2">
        <v>50</v>
      </c>
      <c r="R24" s="2">
        <f t="shared" si="4"/>
        <v>4.4641329507290628</v>
      </c>
      <c r="S24" s="2">
        <f t="shared" si="5"/>
        <v>678.8283617081189</v>
      </c>
      <c r="T24" s="2">
        <f t="shared" si="6"/>
        <v>60.607601147812801</v>
      </c>
      <c r="V24" s="2">
        <v>12</v>
      </c>
      <c r="W24" s="2">
        <f t="shared" si="7"/>
        <v>1.0713919081749752</v>
      </c>
      <c r="X24" s="2">
        <f t="shared" si="8"/>
        <v>666.8283617081189</v>
      </c>
      <c r="Y24" s="2">
        <f t="shared" si="9"/>
        <v>59.536209239637827</v>
      </c>
      <c r="Z24" s="2" t="s">
        <v>237</v>
      </c>
      <c r="AA24" s="2">
        <f t="shared" si="16"/>
        <v>1.9764825235284686</v>
      </c>
    </row>
    <row r="25" spans="1:27" x14ac:dyDescent="0.25">
      <c r="A25" s="2"/>
      <c r="B25" s="2" t="s">
        <v>30</v>
      </c>
      <c r="C25" s="2" t="s">
        <v>213</v>
      </c>
      <c r="D25" s="5">
        <v>0.63888888888888895</v>
      </c>
      <c r="E25" s="2" t="s">
        <v>189</v>
      </c>
      <c r="F25" s="2">
        <v>1.6892622595000004</v>
      </c>
      <c r="G25" s="2">
        <v>225.46547294532664</v>
      </c>
      <c r="H25" s="2">
        <v>6</v>
      </c>
      <c r="I25" s="2">
        <f t="shared" si="14"/>
        <v>222</v>
      </c>
      <c r="J25" s="2">
        <f t="shared" si="15"/>
        <v>1.0156102384924623</v>
      </c>
      <c r="L25" s="2">
        <v>100</v>
      </c>
      <c r="M25" s="2">
        <f t="shared" si="1"/>
        <v>98.462969562454035</v>
      </c>
      <c r="N25" s="2">
        <f t="shared" si="2"/>
        <v>125.46547294532664</v>
      </c>
      <c r="O25" s="2">
        <f t="shared" si="3"/>
        <v>123.53703043754597</v>
      </c>
      <c r="Q25" s="2">
        <v>50</v>
      </c>
      <c r="R25" s="2">
        <f t="shared" si="4"/>
        <v>49.231484781227017</v>
      </c>
      <c r="S25" s="2">
        <f t="shared" si="5"/>
        <v>75.465472945326638</v>
      </c>
      <c r="T25" s="2">
        <f t="shared" si="6"/>
        <v>74.305545656318941</v>
      </c>
      <c r="V25" s="2">
        <v>12</v>
      </c>
      <c r="W25" s="2">
        <f t="shared" si="7"/>
        <v>11.815556347494484</v>
      </c>
      <c r="X25" s="2">
        <f t="shared" si="8"/>
        <v>63.465472945326638</v>
      </c>
      <c r="Y25" s="2">
        <f t="shared" si="9"/>
        <v>62.489989308824455</v>
      </c>
      <c r="Z25" s="2"/>
      <c r="AA25" s="2"/>
    </row>
    <row r="26" spans="1:27" x14ac:dyDescent="0.25">
      <c r="A26" s="3"/>
      <c r="B26" s="3" t="s">
        <v>31</v>
      </c>
      <c r="C26" s="3" t="s">
        <v>214</v>
      </c>
      <c r="D26" s="4">
        <v>9.0277777777777776E-2</v>
      </c>
      <c r="E26" s="3" t="s">
        <v>190</v>
      </c>
      <c r="F26" s="3">
        <v>1.7614314688888895</v>
      </c>
      <c r="G26" s="3">
        <v>228.72853169272798</v>
      </c>
      <c r="H26" s="3">
        <v>9</v>
      </c>
      <c r="I26" s="3">
        <f t="shared" si="14"/>
        <v>333</v>
      </c>
      <c r="J26" s="3">
        <f t="shared" si="15"/>
        <v>0.68687246754572973</v>
      </c>
      <c r="L26" s="2">
        <v>100</v>
      </c>
      <c r="M26" s="2">
        <f t="shared" si="1"/>
        <v>145.587433948708</v>
      </c>
      <c r="N26" s="2">
        <f t="shared" si="2"/>
        <v>128.72853169272798</v>
      </c>
      <c r="O26" s="2">
        <f t="shared" si="3"/>
        <v>187.412566051292</v>
      </c>
      <c r="Q26" s="2">
        <v>50</v>
      </c>
      <c r="R26" s="2">
        <f t="shared" si="4"/>
        <v>72.793716974353998</v>
      </c>
      <c r="S26" s="2">
        <f t="shared" si="5"/>
        <v>78.728531692727984</v>
      </c>
      <c r="T26" s="2">
        <f t="shared" si="6"/>
        <v>114.61884907693801</v>
      </c>
      <c r="V26" s="2">
        <v>12</v>
      </c>
      <c r="W26" s="2">
        <f t="shared" si="7"/>
        <v>17.470492073844959</v>
      </c>
      <c r="X26" s="2">
        <f t="shared" si="8"/>
        <v>66.728531692727984</v>
      </c>
      <c r="Y26" s="2">
        <f t="shared" si="9"/>
        <v>97.148357003093054</v>
      </c>
      <c r="Z26" s="2"/>
      <c r="AA26" s="2"/>
    </row>
    <row r="27" spans="1:27" x14ac:dyDescent="0.25">
      <c r="A27" s="3"/>
      <c r="B27" s="3" t="s">
        <v>32</v>
      </c>
      <c r="C27" s="3" t="s">
        <v>214</v>
      </c>
      <c r="D27" s="4">
        <v>0.46666666666666662</v>
      </c>
      <c r="E27" s="3" t="s">
        <v>190</v>
      </c>
      <c r="F27" s="3">
        <v>1.7255555509999994</v>
      </c>
      <c r="G27" s="3">
        <v>1345.3661848773318</v>
      </c>
      <c r="H27" s="3">
        <v>2</v>
      </c>
      <c r="I27" s="3">
        <f t="shared" si="14"/>
        <v>74</v>
      </c>
      <c r="J27" s="3">
        <f t="shared" si="15"/>
        <v>18.180624119963944</v>
      </c>
      <c r="L27" s="2">
        <v>100</v>
      </c>
      <c r="M27" s="2">
        <f t="shared" si="1"/>
        <v>5.5003612274339408</v>
      </c>
      <c r="N27" s="2">
        <f t="shared" si="2"/>
        <v>1245.3661848773318</v>
      </c>
      <c r="O27" s="2">
        <f t="shared" si="3"/>
        <v>68.499638772566058</v>
      </c>
      <c r="Q27" s="2">
        <v>50</v>
      </c>
      <c r="R27" s="2">
        <f t="shared" si="4"/>
        <v>2.7501806137169704</v>
      </c>
      <c r="S27" s="2">
        <f t="shared" si="5"/>
        <v>1195.3661848773318</v>
      </c>
      <c r="T27" s="2">
        <f t="shared" si="6"/>
        <v>65.749458158849095</v>
      </c>
      <c r="V27" s="2">
        <v>12</v>
      </c>
      <c r="W27" s="2">
        <f t="shared" si="7"/>
        <v>0.66004334729207292</v>
      </c>
      <c r="X27" s="2">
        <f t="shared" si="8"/>
        <v>1183.3661848773318</v>
      </c>
      <c r="Y27" s="2">
        <f t="shared" si="9"/>
        <v>65.08941481155702</v>
      </c>
      <c r="Z27" s="2" t="s">
        <v>237</v>
      </c>
      <c r="AA27" s="2">
        <f t="shared" ref="AA27:AA28" si="17">(J27*W27)/(W27+5)</f>
        <v>2.1201251057098607</v>
      </c>
    </row>
    <row r="28" spans="1:27" x14ac:dyDescent="0.25">
      <c r="A28" s="3"/>
      <c r="B28" s="3" t="s">
        <v>33</v>
      </c>
      <c r="C28" s="3" t="s">
        <v>214</v>
      </c>
      <c r="D28" s="4">
        <v>0.55138888888888882</v>
      </c>
      <c r="E28" s="3" t="s">
        <v>190</v>
      </c>
      <c r="F28" s="3">
        <v>1.7153655640000016</v>
      </c>
      <c r="G28" s="3">
        <v>534.62960805542048</v>
      </c>
      <c r="H28" s="3">
        <v>2</v>
      </c>
      <c r="I28" s="3">
        <f t="shared" si="14"/>
        <v>74</v>
      </c>
      <c r="J28" s="3">
        <f t="shared" si="15"/>
        <v>7.2247244331813576</v>
      </c>
      <c r="L28" s="2">
        <v>100</v>
      </c>
      <c r="M28" s="2">
        <f t="shared" si="1"/>
        <v>13.841358369424436</v>
      </c>
      <c r="N28" s="2">
        <f t="shared" si="2"/>
        <v>434.62960805542048</v>
      </c>
      <c r="O28" s="2">
        <f t="shared" si="3"/>
        <v>60.158641630575566</v>
      </c>
      <c r="Q28" s="2">
        <v>50</v>
      </c>
      <c r="R28" s="2">
        <f t="shared" si="4"/>
        <v>6.9206791847122178</v>
      </c>
      <c r="S28" s="2">
        <f t="shared" si="5"/>
        <v>384.62960805542048</v>
      </c>
      <c r="T28" s="2">
        <f t="shared" si="6"/>
        <v>53.237962445863346</v>
      </c>
      <c r="V28" s="2">
        <v>12</v>
      </c>
      <c r="W28" s="2">
        <f t="shared" si="7"/>
        <v>1.6609630043309322</v>
      </c>
      <c r="X28" s="2">
        <f t="shared" si="8"/>
        <v>372.62960805542048</v>
      </c>
      <c r="Y28" s="2">
        <f t="shared" si="9"/>
        <v>51.576999441532415</v>
      </c>
      <c r="Z28" s="2" t="s">
        <v>237</v>
      </c>
      <c r="AA28" s="2">
        <f t="shared" si="17"/>
        <v>1.8015413074952744</v>
      </c>
    </row>
    <row r="29" spans="1:27" x14ac:dyDescent="0.25">
      <c r="A29" s="3"/>
      <c r="B29" s="3" t="s">
        <v>34</v>
      </c>
      <c r="C29" s="3" t="s">
        <v>214</v>
      </c>
      <c r="D29" s="4">
        <v>0.6381944444444444</v>
      </c>
      <c r="E29" s="3" t="s">
        <v>190</v>
      </c>
      <c r="F29" s="3">
        <v>1.6955210424</v>
      </c>
      <c r="G29" s="3">
        <v>215.64249818438165</v>
      </c>
      <c r="H29" s="3">
        <v>5</v>
      </c>
      <c r="I29" s="3">
        <f t="shared" si="14"/>
        <v>185</v>
      </c>
      <c r="J29" s="3">
        <f t="shared" si="15"/>
        <v>1.1656351253209818</v>
      </c>
      <c r="L29" s="2">
        <v>100</v>
      </c>
      <c r="M29" s="2">
        <f t="shared" si="1"/>
        <v>85.790139493662679</v>
      </c>
      <c r="N29" s="2">
        <f t="shared" si="2"/>
        <v>115.64249818438165</v>
      </c>
      <c r="O29" s="2">
        <f t="shared" si="3"/>
        <v>99.209860506337321</v>
      </c>
      <c r="Q29" s="2">
        <v>50</v>
      </c>
      <c r="R29" s="2">
        <f t="shared" si="4"/>
        <v>42.895069746831339</v>
      </c>
      <c r="S29" s="2">
        <f t="shared" si="5"/>
        <v>65.642498184381651</v>
      </c>
      <c r="T29" s="2">
        <f t="shared" si="6"/>
        <v>56.314790759505982</v>
      </c>
      <c r="V29" s="2">
        <v>12</v>
      </c>
      <c r="W29" s="2">
        <f t="shared" si="7"/>
        <v>10.29481673923952</v>
      </c>
      <c r="X29" s="2">
        <f t="shared" si="8"/>
        <v>53.642498184381651</v>
      </c>
      <c r="Y29" s="2">
        <f t="shared" si="9"/>
        <v>46.01997402026646</v>
      </c>
      <c r="Z29" s="2"/>
      <c r="AA29" s="2"/>
    </row>
    <row r="30" spans="1:27" x14ac:dyDescent="0.25">
      <c r="A30" s="2"/>
      <c r="B30" s="2" t="s">
        <v>35</v>
      </c>
      <c r="C30" s="2" t="s">
        <v>215</v>
      </c>
      <c r="D30" s="5">
        <v>9.0277777777777776E-2</v>
      </c>
      <c r="E30" s="2" t="s">
        <v>191</v>
      </c>
      <c r="F30" s="2">
        <v>1.7575612772222231</v>
      </c>
      <c r="G30" s="2">
        <v>240.32311566220307</v>
      </c>
      <c r="H30" s="2">
        <v>9</v>
      </c>
      <c r="I30" s="2">
        <f t="shared" si="14"/>
        <v>333</v>
      </c>
      <c r="J30" s="2">
        <f t="shared" si="15"/>
        <v>0.72169103802463386</v>
      </c>
      <c r="L30" s="2">
        <v>100</v>
      </c>
      <c r="M30" s="2">
        <f t="shared" si="1"/>
        <v>138.56344991301756</v>
      </c>
      <c r="N30" s="2">
        <f t="shared" si="2"/>
        <v>140.32311566220307</v>
      </c>
      <c r="O30" s="2">
        <f t="shared" si="3"/>
        <v>194.43655008698244</v>
      </c>
      <c r="Q30" s="2">
        <v>50</v>
      </c>
      <c r="R30" s="2">
        <f t="shared" si="4"/>
        <v>69.281724956508782</v>
      </c>
      <c r="S30" s="2">
        <f t="shared" si="5"/>
        <v>90.323115662203065</v>
      </c>
      <c r="T30" s="2">
        <f t="shared" si="6"/>
        <v>125.15482513047365</v>
      </c>
      <c r="V30" s="2">
        <v>12</v>
      </c>
      <c r="W30" s="2">
        <f t="shared" si="7"/>
        <v>16.627613989562107</v>
      </c>
      <c r="X30" s="2">
        <f t="shared" si="8"/>
        <v>78.323115662203065</v>
      </c>
      <c r="Y30" s="2">
        <f t="shared" si="9"/>
        <v>108.52721114091155</v>
      </c>
      <c r="Z30" s="2"/>
      <c r="AA30" s="2"/>
    </row>
    <row r="31" spans="1:27" x14ac:dyDescent="0.25">
      <c r="A31" s="2"/>
      <c r="B31" s="2" t="s">
        <v>36</v>
      </c>
      <c r="C31" s="2" t="s">
        <v>215</v>
      </c>
      <c r="D31" s="5">
        <v>0.46666666666666662</v>
      </c>
      <c r="E31" s="2" t="s">
        <v>191</v>
      </c>
      <c r="F31" s="2">
        <v>1.7242305794999995</v>
      </c>
      <c r="G31" s="2">
        <v>1442.7534479401631</v>
      </c>
      <c r="H31" s="2">
        <v>2</v>
      </c>
      <c r="I31" s="2">
        <f t="shared" si="14"/>
        <v>74</v>
      </c>
      <c r="J31" s="2">
        <f t="shared" si="15"/>
        <v>19.49666821540761</v>
      </c>
      <c r="L31" s="2">
        <v>100</v>
      </c>
      <c r="M31" s="2">
        <f t="shared" si="1"/>
        <v>5.1290814869062151</v>
      </c>
      <c r="N31" s="2">
        <f t="shared" si="2"/>
        <v>1342.7534479401631</v>
      </c>
      <c r="O31" s="2">
        <f t="shared" si="3"/>
        <v>68.870918513093784</v>
      </c>
      <c r="Q31" s="2">
        <v>50</v>
      </c>
      <c r="R31" s="2">
        <f t="shared" si="4"/>
        <v>2.5645407434531076</v>
      </c>
      <c r="S31" s="2">
        <f t="shared" si="5"/>
        <v>1292.7534479401631</v>
      </c>
      <c r="T31" s="2">
        <f t="shared" si="6"/>
        <v>66.306377769640676</v>
      </c>
      <c r="V31" s="2">
        <v>12</v>
      </c>
      <c r="W31" s="2">
        <f t="shared" si="7"/>
        <v>0.61548977842874575</v>
      </c>
      <c r="X31" s="2">
        <f t="shared" si="8"/>
        <v>1280.7534479401631</v>
      </c>
      <c r="Y31" s="2">
        <f t="shared" si="9"/>
        <v>65.690887991211923</v>
      </c>
      <c r="Z31" s="2" t="s">
        <v>237</v>
      </c>
      <c r="AA31" s="2">
        <f t="shared" ref="AA31:AA32" si="18">(J31*W31)/(W31+5)</f>
        <v>2.1369462813549429</v>
      </c>
    </row>
    <row r="32" spans="1:27" x14ac:dyDescent="0.25">
      <c r="A32" s="2"/>
      <c r="B32" s="2" t="s">
        <v>37</v>
      </c>
      <c r="C32" s="2" t="s">
        <v>215</v>
      </c>
      <c r="D32" s="5">
        <v>0.55138888888888882</v>
      </c>
      <c r="E32" s="2" t="s">
        <v>191</v>
      </c>
      <c r="F32" s="2">
        <v>1.7133985960000011</v>
      </c>
      <c r="G32" s="2">
        <v>720.56446659424807</v>
      </c>
      <c r="H32" s="2">
        <v>2</v>
      </c>
      <c r="I32" s="2">
        <f t="shared" si="14"/>
        <v>74</v>
      </c>
      <c r="J32" s="2">
        <f t="shared" si="15"/>
        <v>9.7373576566790288</v>
      </c>
      <c r="L32" s="2">
        <v>100</v>
      </c>
      <c r="M32" s="2">
        <f t="shared" si="1"/>
        <v>10.269726503412166</v>
      </c>
      <c r="N32" s="2">
        <f t="shared" si="2"/>
        <v>620.56446659424807</v>
      </c>
      <c r="O32" s="2">
        <f t="shared" si="3"/>
        <v>63.730273496587834</v>
      </c>
      <c r="Q32" s="2">
        <v>50</v>
      </c>
      <c r="R32" s="2">
        <f t="shared" si="4"/>
        <v>5.1348632517060828</v>
      </c>
      <c r="S32" s="2">
        <f t="shared" si="5"/>
        <v>570.56446659424807</v>
      </c>
      <c r="T32" s="2">
        <f t="shared" si="6"/>
        <v>58.595410244881748</v>
      </c>
      <c r="V32" s="2">
        <v>12</v>
      </c>
      <c r="W32" s="2">
        <f t="shared" si="7"/>
        <v>1.2323671804094598</v>
      </c>
      <c r="X32" s="2">
        <f t="shared" si="8"/>
        <v>558.56446659424807</v>
      </c>
      <c r="Y32" s="2">
        <f t="shared" si="9"/>
        <v>57.363043064472286</v>
      </c>
      <c r="Z32" s="2" t="s">
        <v>237</v>
      </c>
      <c r="AA32" s="2">
        <f t="shared" si="18"/>
        <v>1.9254321275742956</v>
      </c>
    </row>
    <row r="33" spans="1:27" x14ac:dyDescent="0.25">
      <c r="A33" s="2"/>
      <c r="B33" s="2" t="s">
        <v>38</v>
      </c>
      <c r="C33" s="2" t="s">
        <v>215</v>
      </c>
      <c r="D33" s="5">
        <v>0.6381944444444444</v>
      </c>
      <c r="E33" s="2" t="s">
        <v>191</v>
      </c>
      <c r="F33" s="2">
        <v>1.6934065518000008</v>
      </c>
      <c r="G33" s="2">
        <v>187.94759610493469</v>
      </c>
      <c r="H33" s="2">
        <v>5</v>
      </c>
      <c r="I33" s="2">
        <f t="shared" si="14"/>
        <v>185</v>
      </c>
      <c r="J33" s="2">
        <f t="shared" si="15"/>
        <v>1.0159329519185658</v>
      </c>
      <c r="L33" s="2">
        <v>100</v>
      </c>
      <c r="M33" s="2">
        <f t="shared" si="1"/>
        <v>98.431692574940428</v>
      </c>
      <c r="N33" s="2">
        <f t="shared" si="2"/>
        <v>87.947596104934689</v>
      </c>
      <c r="O33" s="2">
        <f t="shared" si="3"/>
        <v>86.568307425059572</v>
      </c>
      <c r="Q33" s="2">
        <v>50</v>
      </c>
      <c r="R33" s="2">
        <f t="shared" si="4"/>
        <v>49.215846287470214</v>
      </c>
      <c r="S33" s="2">
        <f t="shared" si="5"/>
        <v>37.947596104934689</v>
      </c>
      <c r="T33" s="2">
        <f t="shared" si="6"/>
        <v>37.352461137589358</v>
      </c>
      <c r="V33" s="2">
        <v>12</v>
      </c>
      <c r="W33" s="2">
        <f t="shared" si="7"/>
        <v>11.811803108992851</v>
      </c>
      <c r="X33" s="2">
        <f t="shared" si="8"/>
        <v>25.947596104934689</v>
      </c>
      <c r="Y33" s="2">
        <f t="shared" si="9"/>
        <v>25.540658028596507</v>
      </c>
      <c r="Z33" s="2"/>
      <c r="AA33" s="2"/>
    </row>
    <row r="34" spans="1:27" x14ac:dyDescent="0.25">
      <c r="A34" s="3"/>
      <c r="B34" s="3" t="s">
        <v>39</v>
      </c>
      <c r="C34" s="3" t="s">
        <v>216</v>
      </c>
      <c r="D34" s="4">
        <v>9.0277777777777776E-2</v>
      </c>
      <c r="E34" s="3" t="s">
        <v>192</v>
      </c>
      <c r="F34" s="3">
        <v>1.7572820163333345</v>
      </c>
      <c r="G34" s="3">
        <v>302.76139008971194</v>
      </c>
      <c r="H34" s="3">
        <v>9</v>
      </c>
      <c r="I34" s="3">
        <f t="shared" si="14"/>
        <v>333</v>
      </c>
      <c r="J34" s="3">
        <f t="shared" si="15"/>
        <v>0.90919336363276859</v>
      </c>
      <c r="L34" s="2">
        <v>100</v>
      </c>
      <c r="M34" s="2">
        <f t="shared" si="1"/>
        <v>109.98760439741936</v>
      </c>
      <c r="N34" s="2">
        <f t="shared" si="2"/>
        <v>202.76139008971194</v>
      </c>
      <c r="O34" s="2">
        <f t="shared" si="3"/>
        <v>223.01239560258063</v>
      </c>
      <c r="Q34" s="2">
        <v>50</v>
      </c>
      <c r="R34" s="2">
        <f t="shared" si="4"/>
        <v>54.99380219870968</v>
      </c>
      <c r="S34" s="2">
        <f t="shared" si="5"/>
        <v>152.76139008971194</v>
      </c>
      <c r="T34" s="2">
        <f t="shared" si="6"/>
        <v>168.01859340387094</v>
      </c>
      <c r="V34" s="2">
        <v>12</v>
      </c>
      <c r="W34" s="2">
        <f t="shared" si="7"/>
        <v>13.198512527690324</v>
      </c>
      <c r="X34" s="2">
        <f t="shared" si="8"/>
        <v>140.76139008971194</v>
      </c>
      <c r="Y34" s="2">
        <f t="shared" si="9"/>
        <v>154.82008087618061</v>
      </c>
      <c r="Z34" s="2"/>
      <c r="AA34" s="2"/>
    </row>
    <row r="35" spans="1:27" x14ac:dyDescent="0.25">
      <c r="A35" s="3"/>
      <c r="B35" s="3" t="s">
        <v>40</v>
      </c>
      <c r="C35" s="3" t="s">
        <v>216</v>
      </c>
      <c r="D35" s="4">
        <v>0.46666666666666662</v>
      </c>
      <c r="E35" s="3" t="s">
        <v>192</v>
      </c>
      <c r="F35" s="3">
        <v>1.7250911280000008</v>
      </c>
      <c r="G35" s="3">
        <v>1513.5064974679894</v>
      </c>
      <c r="H35" s="3">
        <v>2</v>
      </c>
      <c r="I35" s="3">
        <f t="shared" si="14"/>
        <v>74</v>
      </c>
      <c r="J35" s="3">
        <f t="shared" si="15"/>
        <v>20.452790506324181</v>
      </c>
      <c r="L35" s="2">
        <v>100</v>
      </c>
      <c r="M35" s="2">
        <f t="shared" si="1"/>
        <v>4.8893083791710046</v>
      </c>
      <c r="N35" s="2">
        <f t="shared" si="2"/>
        <v>1413.5064974679894</v>
      </c>
      <c r="O35" s="2">
        <f t="shared" si="3"/>
        <v>69.110691620829002</v>
      </c>
      <c r="Q35" s="2">
        <v>50</v>
      </c>
      <c r="R35" s="2">
        <f t="shared" si="4"/>
        <v>2.4446541895855023</v>
      </c>
      <c r="S35" s="2">
        <f t="shared" si="5"/>
        <v>1363.5064974679894</v>
      </c>
      <c r="T35" s="2">
        <f t="shared" si="6"/>
        <v>66.666037431243495</v>
      </c>
      <c r="V35" s="2">
        <v>12</v>
      </c>
      <c r="W35" s="2">
        <f t="shared" si="7"/>
        <v>0.58671700550052064</v>
      </c>
      <c r="X35" s="2">
        <f t="shared" si="8"/>
        <v>1351.5064974679894</v>
      </c>
      <c r="Y35" s="2">
        <f t="shared" si="9"/>
        <v>66.079320425742978</v>
      </c>
      <c r="Z35" s="2" t="s">
        <v>237</v>
      </c>
      <c r="AA35" s="2">
        <f t="shared" ref="AA35:AA36" si="19">(J35*W35)/(W35+5)</f>
        <v>2.1479520061934667</v>
      </c>
    </row>
    <row r="36" spans="1:27" x14ac:dyDescent="0.25">
      <c r="A36" s="3"/>
      <c r="B36" s="3" t="s">
        <v>41</v>
      </c>
      <c r="C36" s="3" t="s">
        <v>216</v>
      </c>
      <c r="D36" s="4">
        <v>0.55138888888888882</v>
      </c>
      <c r="E36" s="3" t="s">
        <v>192</v>
      </c>
      <c r="F36" s="3">
        <v>1.7131663845000009</v>
      </c>
      <c r="G36" s="3">
        <v>679.88704411178458</v>
      </c>
      <c r="H36" s="3">
        <v>2</v>
      </c>
      <c r="I36" s="3">
        <f t="shared" si="14"/>
        <v>74</v>
      </c>
      <c r="J36" s="3">
        <f t="shared" si="15"/>
        <v>9.1876627582673596</v>
      </c>
      <c r="L36" s="2">
        <v>100</v>
      </c>
      <c r="M36" s="2">
        <f t="shared" si="1"/>
        <v>10.884160926566087</v>
      </c>
      <c r="N36" s="2">
        <f t="shared" si="2"/>
        <v>579.88704411178458</v>
      </c>
      <c r="O36" s="2">
        <f t="shared" si="3"/>
        <v>63.115839073433911</v>
      </c>
      <c r="Q36" s="2">
        <v>50</v>
      </c>
      <c r="R36" s="2">
        <f t="shared" si="4"/>
        <v>5.4420804632830437</v>
      </c>
      <c r="S36" s="2">
        <f t="shared" si="5"/>
        <v>529.88704411178458</v>
      </c>
      <c r="T36" s="2">
        <f t="shared" si="6"/>
        <v>57.67375861015087</v>
      </c>
      <c r="V36" s="2">
        <v>12</v>
      </c>
      <c r="W36" s="2">
        <f t="shared" si="7"/>
        <v>1.3060993111879304</v>
      </c>
      <c r="X36" s="2">
        <f t="shared" si="8"/>
        <v>517.88704411178458</v>
      </c>
      <c r="Y36" s="2">
        <f t="shared" si="9"/>
        <v>56.367659298962941</v>
      </c>
      <c r="Z36" s="2" t="s">
        <v>237</v>
      </c>
      <c r="AA36" s="2">
        <f t="shared" si="19"/>
        <v>1.9029196033608713</v>
      </c>
    </row>
    <row r="37" spans="1:27" x14ac:dyDescent="0.25">
      <c r="A37" s="3"/>
      <c r="B37" s="3" t="s">
        <v>42</v>
      </c>
      <c r="C37" s="3" t="s">
        <v>216</v>
      </c>
      <c r="D37" s="4">
        <v>0.6381944444444444</v>
      </c>
      <c r="E37" s="3" t="s">
        <v>192</v>
      </c>
      <c r="F37" s="3">
        <v>1.6927181130000004</v>
      </c>
      <c r="G37" s="3">
        <v>175.09711745208847</v>
      </c>
      <c r="H37" s="3">
        <v>5</v>
      </c>
      <c r="I37" s="3">
        <f t="shared" si="14"/>
        <v>185</v>
      </c>
      <c r="J37" s="3">
        <f t="shared" si="15"/>
        <v>0.94647090514642418</v>
      </c>
      <c r="L37" s="2">
        <v>100</v>
      </c>
      <c r="M37" s="2">
        <f t="shared" si="1"/>
        <v>105.65565138479292</v>
      </c>
      <c r="N37" s="2">
        <f t="shared" si="2"/>
        <v>75.097117452088469</v>
      </c>
      <c r="O37" s="2">
        <f t="shared" si="3"/>
        <v>79.344348615207082</v>
      </c>
      <c r="Q37" s="2">
        <v>50</v>
      </c>
      <c r="R37" s="2">
        <f t="shared" si="4"/>
        <v>52.827825692396459</v>
      </c>
      <c r="S37" s="2">
        <f t="shared" si="5"/>
        <v>25.097117452088469</v>
      </c>
      <c r="T37" s="2">
        <f t="shared" si="6"/>
        <v>26.516522922810623</v>
      </c>
      <c r="V37" s="2">
        <v>12</v>
      </c>
      <c r="W37" s="2">
        <f t="shared" si="7"/>
        <v>12.67867816617515</v>
      </c>
      <c r="X37" s="2">
        <f t="shared" si="8"/>
        <v>13.097117452088469</v>
      </c>
      <c r="Y37" s="2">
        <f t="shared" si="9"/>
        <v>13.837844756635473</v>
      </c>
      <c r="Z37" s="2"/>
      <c r="AA37" s="2"/>
    </row>
    <row r="38" spans="1:27" x14ac:dyDescent="0.25">
      <c r="A38" s="2"/>
      <c r="B38" s="2" t="s">
        <v>43</v>
      </c>
      <c r="C38" s="2" t="s">
        <v>217</v>
      </c>
      <c r="D38" s="5">
        <v>9.0277777777777776E-2</v>
      </c>
      <c r="E38" s="2" t="s">
        <v>193</v>
      </c>
      <c r="F38" s="2">
        <v>1.7545622581111122</v>
      </c>
      <c r="G38" s="2">
        <v>177.630254276751</v>
      </c>
      <c r="H38" s="2">
        <v>9</v>
      </c>
      <c r="I38" s="2">
        <f t="shared" si="14"/>
        <v>333</v>
      </c>
      <c r="J38" s="2">
        <f t="shared" si="15"/>
        <v>0.53342418701727023</v>
      </c>
      <c r="L38" s="2">
        <v>100</v>
      </c>
      <c r="M38" s="2">
        <f t="shared" si="1"/>
        <v>187.46806469194166</v>
      </c>
      <c r="N38" s="2">
        <f t="shared" si="2"/>
        <v>77.630254276751003</v>
      </c>
      <c r="O38" s="2">
        <f t="shared" si="3"/>
        <v>145.53193530805834</v>
      </c>
      <c r="Q38" s="2">
        <v>50</v>
      </c>
      <c r="R38" s="2">
        <f t="shared" si="4"/>
        <v>93.734032345970832</v>
      </c>
      <c r="S38" s="2">
        <f t="shared" si="5"/>
        <v>27.630254276751003</v>
      </c>
      <c r="T38" s="2">
        <f t="shared" si="6"/>
        <v>51.797902962087505</v>
      </c>
      <c r="V38" s="2">
        <v>12</v>
      </c>
      <c r="W38" s="2">
        <f t="shared" si="7"/>
        <v>22.496167763033</v>
      </c>
      <c r="X38" s="2">
        <f t="shared" si="8"/>
        <v>15.630254276751003</v>
      </c>
      <c r="Y38" s="2">
        <f t="shared" si="9"/>
        <v>29.301735199054505</v>
      </c>
      <c r="Z38" s="2"/>
      <c r="AA38" s="2"/>
    </row>
    <row r="39" spans="1:27" x14ac:dyDescent="0.25">
      <c r="A39" s="2"/>
      <c r="B39" s="2" t="s">
        <v>44</v>
      </c>
      <c r="C39" s="2" t="s">
        <v>217</v>
      </c>
      <c r="D39" s="2">
        <v>11</v>
      </c>
      <c r="E39" s="2" t="s">
        <v>193</v>
      </c>
      <c r="F39" s="2">
        <v>1.7258560599999999</v>
      </c>
      <c r="G39" s="2">
        <v>554.44427019327998</v>
      </c>
      <c r="H39" s="2">
        <v>1</v>
      </c>
      <c r="I39" s="2">
        <f t="shared" si="14"/>
        <v>37</v>
      </c>
      <c r="J39" s="2">
        <f t="shared" si="15"/>
        <v>14.984980275494053</v>
      </c>
      <c r="L39" s="2">
        <v>100</v>
      </c>
      <c r="M39" s="2">
        <f t="shared" si="1"/>
        <v>6.673348790691219</v>
      </c>
      <c r="N39" s="2">
        <f t="shared" si="2"/>
        <v>454.44427019327998</v>
      </c>
      <c r="O39" s="2">
        <f t="shared" si="3"/>
        <v>30.326651209308782</v>
      </c>
      <c r="Q39" s="2">
        <v>50</v>
      </c>
      <c r="R39" s="2">
        <f t="shared" si="4"/>
        <v>3.3366743953456095</v>
      </c>
      <c r="S39" s="2">
        <f t="shared" si="5"/>
        <v>404.44427019327998</v>
      </c>
      <c r="T39" s="2">
        <f t="shared" si="6"/>
        <v>26.989976813963171</v>
      </c>
      <c r="V39" s="2">
        <v>12</v>
      </c>
      <c r="W39" s="2">
        <f t="shared" si="7"/>
        <v>0.8008018548829462</v>
      </c>
      <c r="X39" s="2">
        <f t="shared" si="8"/>
        <v>392.44427019327998</v>
      </c>
      <c r="Y39" s="2">
        <f t="shared" si="9"/>
        <v>26.189174959080226</v>
      </c>
      <c r="Z39" s="2" t="s">
        <v>237</v>
      </c>
      <c r="AA39" s="2">
        <f t="shared" ref="AA39:AA40" si="20">(J39*W39)/(W39+5)</f>
        <v>2.0686795205560675</v>
      </c>
    </row>
    <row r="40" spans="1:27" x14ac:dyDescent="0.25">
      <c r="A40" s="2"/>
      <c r="B40" s="2" t="s">
        <v>45</v>
      </c>
      <c r="C40" s="2" t="s">
        <v>217</v>
      </c>
      <c r="D40" s="5">
        <v>0.50902777777777775</v>
      </c>
      <c r="E40" s="2" t="s">
        <v>193</v>
      </c>
      <c r="F40" s="2">
        <v>1.7166632165000015</v>
      </c>
      <c r="G40" s="2">
        <v>1044.824314398667</v>
      </c>
      <c r="H40" s="2">
        <v>2</v>
      </c>
      <c r="I40" s="2">
        <f t="shared" si="14"/>
        <v>74</v>
      </c>
      <c r="J40" s="2">
        <f t="shared" si="15"/>
        <v>14.119247491873878</v>
      </c>
      <c r="L40" s="2">
        <v>100</v>
      </c>
      <c r="M40" s="2">
        <f t="shared" si="1"/>
        <v>7.082530429298977</v>
      </c>
      <c r="N40" s="2">
        <f t="shared" si="2"/>
        <v>944.82431439866696</v>
      </c>
      <c r="O40" s="2">
        <f t="shared" si="3"/>
        <v>66.91746957070103</v>
      </c>
      <c r="Q40" s="2">
        <v>50</v>
      </c>
      <c r="R40" s="2">
        <f t="shared" si="4"/>
        <v>3.5412652146494885</v>
      </c>
      <c r="S40" s="2">
        <f t="shared" si="5"/>
        <v>894.82431439866696</v>
      </c>
      <c r="T40" s="2">
        <f t="shared" si="6"/>
        <v>63.376204356051545</v>
      </c>
      <c r="V40" s="2">
        <v>12</v>
      </c>
      <c r="W40" s="2">
        <f t="shared" si="7"/>
        <v>0.84990365151587721</v>
      </c>
      <c r="X40" s="2">
        <f t="shared" si="8"/>
        <v>882.82431439866696</v>
      </c>
      <c r="Y40" s="2">
        <f t="shared" si="9"/>
        <v>62.526300704535664</v>
      </c>
      <c r="Z40" s="2" t="s">
        <v>237</v>
      </c>
      <c r="AA40" s="2">
        <f t="shared" si="20"/>
        <v>2.0513158360976522</v>
      </c>
    </row>
    <row r="41" spans="1:27" x14ac:dyDescent="0.25">
      <c r="A41" s="2"/>
      <c r="B41" s="2" t="s">
        <v>46</v>
      </c>
      <c r="C41" s="2" t="s">
        <v>217</v>
      </c>
      <c r="D41" s="5">
        <v>0.59652777777777777</v>
      </c>
      <c r="E41" s="2" t="s">
        <v>193</v>
      </c>
      <c r="F41" s="2">
        <v>1.6947533785000004</v>
      </c>
      <c r="G41" s="2">
        <v>327.52083574264861</v>
      </c>
      <c r="H41" s="2">
        <v>6</v>
      </c>
      <c r="I41" s="2">
        <f t="shared" si="14"/>
        <v>222</v>
      </c>
      <c r="J41" s="2">
        <f t="shared" si="15"/>
        <v>1.4753190799218405</v>
      </c>
      <c r="L41" s="2">
        <v>100</v>
      </c>
      <c r="M41" s="2">
        <f t="shared" si="1"/>
        <v>67.78194721463089</v>
      </c>
      <c r="N41" s="2">
        <f t="shared" si="2"/>
        <v>227.52083574264861</v>
      </c>
      <c r="O41" s="2">
        <f t="shared" si="3"/>
        <v>154.21805278536911</v>
      </c>
      <c r="Q41" s="2">
        <v>50</v>
      </c>
      <c r="R41" s="2">
        <f t="shared" si="4"/>
        <v>33.890973607315445</v>
      </c>
      <c r="S41" s="2">
        <f t="shared" si="5"/>
        <v>177.52083574264861</v>
      </c>
      <c r="T41" s="2">
        <f t="shared" si="6"/>
        <v>120.32707917805367</v>
      </c>
      <c r="V41" s="2">
        <v>12</v>
      </c>
      <c r="W41" s="2">
        <f t="shared" si="7"/>
        <v>8.1338336657557058</v>
      </c>
      <c r="X41" s="2">
        <f t="shared" si="8"/>
        <v>165.52083574264861</v>
      </c>
      <c r="Y41" s="2">
        <f t="shared" si="9"/>
        <v>112.19324551229796</v>
      </c>
      <c r="Z41" s="2"/>
      <c r="AA41" s="2"/>
    </row>
    <row r="42" spans="1:27" x14ac:dyDescent="0.25">
      <c r="A42" s="3"/>
      <c r="B42" s="3" t="s">
        <v>47</v>
      </c>
      <c r="C42" s="3" t="s">
        <v>218</v>
      </c>
      <c r="D42" s="4">
        <v>9.0277777777777776E-2</v>
      </c>
      <c r="E42" s="3" t="s">
        <v>194</v>
      </c>
      <c r="F42" s="3">
        <v>1.7576159152222237</v>
      </c>
      <c r="G42" s="3">
        <v>392.65873376200864</v>
      </c>
      <c r="H42" s="3">
        <v>9</v>
      </c>
      <c r="I42" s="3">
        <f t="shared" si="14"/>
        <v>333</v>
      </c>
      <c r="J42" s="3">
        <f t="shared" si="15"/>
        <v>1.1791553566426687</v>
      </c>
      <c r="L42" s="2">
        <v>100</v>
      </c>
      <c r="M42" s="2">
        <f t="shared" si="1"/>
        <v>84.806467134851005</v>
      </c>
      <c r="N42" s="2">
        <f t="shared" si="2"/>
        <v>292.65873376200864</v>
      </c>
      <c r="O42" s="2">
        <f t="shared" si="3"/>
        <v>248.193532865149</v>
      </c>
      <c r="Q42" s="2">
        <v>50</v>
      </c>
      <c r="R42" s="2">
        <f t="shared" si="4"/>
        <v>42.403233567425502</v>
      </c>
      <c r="S42" s="2">
        <f t="shared" si="5"/>
        <v>242.65873376200864</v>
      </c>
      <c r="T42" s="2">
        <f t="shared" si="6"/>
        <v>205.79029929772349</v>
      </c>
      <c r="V42" s="2">
        <v>12</v>
      </c>
      <c r="W42" s="2">
        <f t="shared" si="7"/>
        <v>10.176776056182121</v>
      </c>
      <c r="X42" s="2">
        <f t="shared" si="8"/>
        <v>230.65873376200864</v>
      </c>
      <c r="Y42" s="2">
        <f t="shared" si="9"/>
        <v>195.61352324154137</v>
      </c>
      <c r="Z42" s="2"/>
      <c r="AA42" s="2"/>
    </row>
    <row r="43" spans="1:27" x14ac:dyDescent="0.25">
      <c r="A43" s="3"/>
      <c r="B43" s="3" t="s">
        <v>48</v>
      </c>
      <c r="C43" s="3" t="s">
        <v>218</v>
      </c>
      <c r="D43" s="4">
        <v>0.46666666666666662</v>
      </c>
      <c r="E43" s="3" t="s">
        <v>194</v>
      </c>
      <c r="F43" s="3">
        <v>1.7255009130000003</v>
      </c>
      <c r="G43" s="3">
        <v>1129.0344212110722</v>
      </c>
      <c r="H43" s="3">
        <v>2</v>
      </c>
      <c r="I43" s="3">
        <f t="shared" si="14"/>
        <v>74</v>
      </c>
      <c r="J43" s="3">
        <f t="shared" si="15"/>
        <v>15.257221908257732</v>
      </c>
      <c r="L43" s="2">
        <v>100</v>
      </c>
      <c r="M43" s="2">
        <f t="shared" si="1"/>
        <v>6.5542731567584118</v>
      </c>
      <c r="N43" s="2">
        <f t="shared" si="2"/>
        <v>1029.0344212110722</v>
      </c>
      <c r="O43" s="2">
        <f t="shared" si="3"/>
        <v>67.445726843241587</v>
      </c>
      <c r="Q43" s="2">
        <v>50</v>
      </c>
      <c r="R43" s="2">
        <f t="shared" si="4"/>
        <v>3.2771365783792059</v>
      </c>
      <c r="S43" s="2">
        <f t="shared" si="5"/>
        <v>979.03442121107219</v>
      </c>
      <c r="T43" s="2">
        <f t="shared" si="6"/>
        <v>64.168590264862388</v>
      </c>
      <c r="V43" s="2">
        <v>12</v>
      </c>
      <c r="W43" s="2">
        <f t="shared" si="7"/>
        <v>0.78651277881100945</v>
      </c>
      <c r="X43" s="2">
        <f t="shared" si="8"/>
        <v>967.03442121107219</v>
      </c>
      <c r="Y43" s="2">
        <f t="shared" si="9"/>
        <v>63.382077486051379</v>
      </c>
      <c r="Z43" s="2" t="s">
        <v>237</v>
      </c>
      <c r="AA43" s="2">
        <f t="shared" ref="AA43:AA44" si="21">(J43*W43)/(W43+5)</f>
        <v>2.0737878682202986</v>
      </c>
    </row>
    <row r="44" spans="1:27" x14ac:dyDescent="0.25">
      <c r="A44" s="3"/>
      <c r="B44" s="3" t="s">
        <v>49</v>
      </c>
      <c r="C44" s="3" t="s">
        <v>218</v>
      </c>
      <c r="D44" s="4">
        <v>0.55138888888888882</v>
      </c>
      <c r="E44" s="3" t="s">
        <v>194</v>
      </c>
      <c r="F44" s="3">
        <v>1.7151196930000019</v>
      </c>
      <c r="G44" s="3">
        <v>746.53542244140317</v>
      </c>
      <c r="H44" s="3">
        <v>2</v>
      </c>
      <c r="I44" s="3">
        <f t="shared" si="14"/>
        <v>74</v>
      </c>
      <c r="J44" s="3">
        <f t="shared" si="15"/>
        <v>10.088316519478422</v>
      </c>
      <c r="L44" s="2">
        <v>100</v>
      </c>
      <c r="M44" s="2">
        <f t="shared" si="1"/>
        <v>9.9124566330686577</v>
      </c>
      <c r="N44" s="2">
        <f t="shared" si="2"/>
        <v>646.53542244140317</v>
      </c>
      <c r="O44" s="2">
        <f t="shared" si="3"/>
        <v>64.087543366931342</v>
      </c>
      <c r="Q44" s="2">
        <v>50</v>
      </c>
      <c r="R44" s="2">
        <f t="shared" si="4"/>
        <v>4.9562283165343288</v>
      </c>
      <c r="S44" s="2">
        <f t="shared" si="5"/>
        <v>596.53542244140317</v>
      </c>
      <c r="T44" s="2">
        <f t="shared" si="6"/>
        <v>59.131315050397014</v>
      </c>
      <c r="V44" s="2">
        <v>12</v>
      </c>
      <c r="W44" s="2">
        <f t="shared" si="7"/>
        <v>1.1894947959682389</v>
      </c>
      <c r="X44" s="2">
        <f t="shared" si="8"/>
        <v>584.53542244140317</v>
      </c>
      <c r="Y44" s="2">
        <f t="shared" si="9"/>
        <v>57.941820254428777</v>
      </c>
      <c r="Z44" s="2" t="s">
        <v>237</v>
      </c>
      <c r="AA44" s="2">
        <f t="shared" si="21"/>
        <v>1.9387688972315889</v>
      </c>
    </row>
    <row r="45" spans="1:27" x14ac:dyDescent="0.25">
      <c r="A45" s="3"/>
      <c r="B45" s="3" t="s">
        <v>50</v>
      </c>
      <c r="C45" s="3" t="s">
        <v>218</v>
      </c>
      <c r="D45" s="4">
        <v>0.6381944444444444</v>
      </c>
      <c r="E45" s="3" t="s">
        <v>194</v>
      </c>
      <c r="F45" s="3">
        <v>1.695231461000001</v>
      </c>
      <c r="G45" s="3">
        <v>279.55567371799248</v>
      </c>
      <c r="H45" s="3">
        <v>5</v>
      </c>
      <c r="I45" s="3">
        <f t="shared" si="14"/>
        <v>185</v>
      </c>
      <c r="J45" s="3">
        <f t="shared" si="15"/>
        <v>1.5111117498269864</v>
      </c>
      <c r="L45" s="2">
        <v>100</v>
      </c>
      <c r="M45" s="2">
        <f t="shared" si="1"/>
        <v>66.176442616801452</v>
      </c>
      <c r="N45" s="2">
        <f t="shared" si="2"/>
        <v>179.55567371799248</v>
      </c>
      <c r="O45" s="2">
        <f t="shared" si="3"/>
        <v>118.82355738319855</v>
      </c>
      <c r="Q45" s="2">
        <v>50</v>
      </c>
      <c r="R45" s="2">
        <f t="shared" si="4"/>
        <v>33.088221308400726</v>
      </c>
      <c r="S45" s="2">
        <f t="shared" si="5"/>
        <v>129.55567371799248</v>
      </c>
      <c r="T45" s="2">
        <f t="shared" si="6"/>
        <v>85.735336074797829</v>
      </c>
      <c r="V45" s="2">
        <v>12</v>
      </c>
      <c r="W45" s="2">
        <f t="shared" si="7"/>
        <v>7.9411731140161743</v>
      </c>
      <c r="X45" s="2">
        <f t="shared" si="8"/>
        <v>117.55567371799248</v>
      </c>
      <c r="Y45" s="2">
        <f t="shared" si="9"/>
        <v>77.794162960781648</v>
      </c>
      <c r="Z45" s="2"/>
      <c r="AA45" s="2"/>
    </row>
    <row r="46" spans="1:27" x14ac:dyDescent="0.25">
      <c r="A46" s="3"/>
      <c r="B46" s="3"/>
      <c r="C46" s="3"/>
      <c r="D46" s="4"/>
      <c r="E46" s="3"/>
      <c r="F46" s="3"/>
      <c r="G46" s="3"/>
      <c r="H46" s="3"/>
      <c r="I46" s="3"/>
      <c r="J46" s="3"/>
    </row>
    <row r="47" spans="1:27" ht="47.25" x14ac:dyDescent="0.25">
      <c r="A47" s="1" t="s">
        <v>224</v>
      </c>
      <c r="B47" s="1" t="s">
        <v>0</v>
      </c>
      <c r="C47" s="1" t="s">
        <v>207</v>
      </c>
      <c r="D47" s="1" t="s">
        <v>1</v>
      </c>
      <c r="E47" s="1" t="s">
        <v>2</v>
      </c>
      <c r="F47" s="7" t="s">
        <v>3</v>
      </c>
      <c r="G47" s="1" t="s">
        <v>4</v>
      </c>
      <c r="H47" s="7" t="s">
        <v>188</v>
      </c>
      <c r="I47" s="1" t="s">
        <v>5</v>
      </c>
      <c r="J47" s="7" t="s">
        <v>6</v>
      </c>
      <c r="L47" s="8" t="s">
        <v>225</v>
      </c>
      <c r="M47" s="8" t="s">
        <v>228</v>
      </c>
      <c r="N47" s="8" t="s">
        <v>226</v>
      </c>
      <c r="O47" s="9" t="s">
        <v>227</v>
      </c>
      <c r="Q47" s="8" t="s">
        <v>229</v>
      </c>
      <c r="R47" s="8" t="s">
        <v>230</v>
      </c>
      <c r="S47" s="8" t="s">
        <v>231</v>
      </c>
      <c r="T47" s="9" t="s">
        <v>232</v>
      </c>
      <c r="V47" s="11" t="s">
        <v>233</v>
      </c>
      <c r="W47" s="11" t="s">
        <v>234</v>
      </c>
      <c r="X47" s="11" t="s">
        <v>231</v>
      </c>
      <c r="Y47" s="11" t="s">
        <v>235</v>
      </c>
      <c r="Z47" s="11" t="s">
        <v>236</v>
      </c>
      <c r="AA47" s="11" t="s">
        <v>238</v>
      </c>
    </row>
    <row r="48" spans="1:27" x14ac:dyDescent="0.25">
      <c r="A48" s="2"/>
      <c r="B48" s="2" t="s">
        <v>51</v>
      </c>
      <c r="C48" s="2" t="s">
        <v>219</v>
      </c>
      <c r="D48" s="5">
        <v>9.0277777777777776E-2</v>
      </c>
      <c r="E48" s="2" t="s">
        <v>195</v>
      </c>
      <c r="F48" s="2">
        <v>1.7561922917777786</v>
      </c>
      <c r="G48" s="2">
        <v>263.04592202802769</v>
      </c>
      <c r="H48" s="2">
        <v>9</v>
      </c>
      <c r="I48" s="2">
        <f t="shared" si="14"/>
        <v>333</v>
      </c>
      <c r="J48" s="2">
        <f t="shared" si="15"/>
        <v>0.78992769377786098</v>
      </c>
      <c r="L48" s="2">
        <v>100</v>
      </c>
      <c r="M48" s="2">
        <f>L48/J48</f>
        <v>126.59386522043046</v>
      </c>
      <c r="N48" s="2">
        <f>G48-L48</f>
        <v>163.04592202802769</v>
      </c>
      <c r="O48" s="2">
        <f>I48-M48</f>
        <v>206.40613477956953</v>
      </c>
      <c r="Q48" s="2">
        <v>50</v>
      </c>
      <c r="R48" s="2">
        <f>Q48/J48</f>
        <v>63.296932610215229</v>
      </c>
      <c r="S48" s="2">
        <f>N48-Q48</f>
        <v>113.04592202802769</v>
      </c>
      <c r="T48" s="2">
        <f>O48-R48</f>
        <v>143.10920216935429</v>
      </c>
      <c r="V48" s="2">
        <v>12</v>
      </c>
      <c r="W48" s="2">
        <f>V48/J48</f>
        <v>15.191263826451655</v>
      </c>
      <c r="X48" s="2">
        <f>S48-V48</f>
        <v>101.04592202802769</v>
      </c>
      <c r="Y48" s="2">
        <f>T48-W48</f>
        <v>127.91793834290263</v>
      </c>
      <c r="Z48" s="2"/>
      <c r="AA48" s="2"/>
    </row>
    <row r="49" spans="1:27" x14ac:dyDescent="0.25">
      <c r="A49" s="2"/>
      <c r="B49" s="2" t="s">
        <v>52</v>
      </c>
      <c r="C49" s="2" t="s">
        <v>219</v>
      </c>
      <c r="D49" s="5">
        <v>0.46666666666666662</v>
      </c>
      <c r="E49" s="2" t="s">
        <v>195</v>
      </c>
      <c r="F49" s="2">
        <v>1.7264297590000002</v>
      </c>
      <c r="G49" s="2">
        <v>946.59195485495502</v>
      </c>
      <c r="H49" s="2">
        <v>2</v>
      </c>
      <c r="I49" s="2">
        <f t="shared" si="14"/>
        <v>74</v>
      </c>
      <c r="J49" s="2">
        <f t="shared" si="15"/>
        <v>12.791783173715608</v>
      </c>
      <c r="L49" s="2">
        <v>100</v>
      </c>
      <c r="M49" s="2">
        <f t="shared" ref="M49:M91" si="22">L49/J49</f>
        <v>7.8175183742543979</v>
      </c>
      <c r="N49" s="2">
        <f t="shared" ref="N49:N91" si="23">G49-L49</f>
        <v>846.59195485495502</v>
      </c>
      <c r="O49" s="2">
        <f t="shared" ref="O49:O91" si="24">I49-M49</f>
        <v>66.182481625745595</v>
      </c>
      <c r="Q49" s="2">
        <v>50</v>
      </c>
      <c r="R49" s="2">
        <f t="shared" ref="R49:R91" si="25">Q49/J49</f>
        <v>3.9087591871271989</v>
      </c>
      <c r="S49" s="2">
        <f t="shared" ref="S49:S91" si="26">N49-Q49</f>
        <v>796.59195485495502</v>
      </c>
      <c r="T49" s="2">
        <f t="shared" ref="T49:T91" si="27">O49-R49</f>
        <v>62.273722438618393</v>
      </c>
      <c r="V49" s="2">
        <v>12</v>
      </c>
      <c r="W49" s="2">
        <f t="shared" ref="W49:W91" si="28">V49/J49</f>
        <v>0.93810220491052776</v>
      </c>
      <c r="X49" s="2">
        <f t="shared" ref="X49:X91" si="29">S49-V49</f>
        <v>784.59195485495502</v>
      </c>
      <c r="Y49" s="2">
        <f t="shared" ref="Y49:Y91" si="30">T49-W49</f>
        <v>61.335620233707864</v>
      </c>
      <c r="Z49" s="2" t="s">
        <v>237</v>
      </c>
      <c r="AA49" s="2">
        <f t="shared" ref="AA49:AA50" si="31">(J49*W49)/(W49+5)</f>
        <v>2.0208476691554034</v>
      </c>
    </row>
    <row r="50" spans="1:27" x14ac:dyDescent="0.25">
      <c r="A50" s="2"/>
      <c r="B50" s="2" t="s">
        <v>53</v>
      </c>
      <c r="C50" s="2" t="s">
        <v>219</v>
      </c>
      <c r="D50" s="5">
        <v>0.55138888888888882</v>
      </c>
      <c r="E50" s="2" t="s">
        <v>195</v>
      </c>
      <c r="F50" s="2">
        <v>1.7162397720000024</v>
      </c>
      <c r="G50" s="2">
        <v>608.58887676203938</v>
      </c>
      <c r="H50" s="2">
        <v>2</v>
      </c>
      <c r="I50" s="2">
        <f t="shared" si="14"/>
        <v>74</v>
      </c>
      <c r="J50" s="2">
        <f t="shared" si="15"/>
        <v>8.2241740102978298</v>
      </c>
      <c r="L50" s="2">
        <v>100</v>
      </c>
      <c r="M50" s="2">
        <f t="shared" si="22"/>
        <v>12.159275797762286</v>
      </c>
      <c r="N50" s="2">
        <f t="shared" si="23"/>
        <v>508.58887676203938</v>
      </c>
      <c r="O50" s="2">
        <f t="shared" si="24"/>
        <v>61.840724202237716</v>
      </c>
      <c r="Q50" s="2">
        <v>50</v>
      </c>
      <c r="R50" s="2">
        <f t="shared" si="25"/>
        <v>6.0796378988811428</v>
      </c>
      <c r="S50" s="2">
        <f t="shared" si="26"/>
        <v>458.58887676203938</v>
      </c>
      <c r="T50" s="2">
        <f t="shared" si="27"/>
        <v>55.761086303356571</v>
      </c>
      <c r="V50" s="2">
        <v>12</v>
      </c>
      <c r="W50" s="2">
        <f t="shared" si="28"/>
        <v>1.4591130957314742</v>
      </c>
      <c r="X50" s="2">
        <f t="shared" si="29"/>
        <v>446.58887676203938</v>
      </c>
      <c r="Y50" s="2">
        <f t="shared" si="30"/>
        <v>54.301973207625096</v>
      </c>
      <c r="Z50" s="2" t="s">
        <v>237</v>
      </c>
      <c r="AA50" s="2">
        <f t="shared" si="31"/>
        <v>1.8578402053263687</v>
      </c>
    </row>
    <row r="51" spans="1:27" x14ac:dyDescent="0.25">
      <c r="A51" s="2"/>
      <c r="B51" s="2" t="s">
        <v>54</v>
      </c>
      <c r="C51" s="2" t="s">
        <v>219</v>
      </c>
      <c r="D51" s="5">
        <v>0.6381944444444444</v>
      </c>
      <c r="E51" s="2" t="s">
        <v>195</v>
      </c>
      <c r="F51" s="2">
        <v>1.695406302600001</v>
      </c>
      <c r="G51" s="2">
        <v>188.7385761808618</v>
      </c>
      <c r="H51" s="2">
        <v>5</v>
      </c>
      <c r="I51" s="2">
        <f t="shared" si="14"/>
        <v>185</v>
      </c>
      <c r="J51" s="2">
        <f t="shared" si="15"/>
        <v>1.0202085198965503</v>
      </c>
      <c r="L51" s="2">
        <v>100</v>
      </c>
      <c r="M51" s="2">
        <f t="shared" si="22"/>
        <v>98.019177501223041</v>
      </c>
      <c r="N51" s="2">
        <f t="shared" si="23"/>
        <v>88.738576180861799</v>
      </c>
      <c r="O51" s="2">
        <f t="shared" si="24"/>
        <v>86.980822498776959</v>
      </c>
      <c r="Q51" s="2">
        <v>50</v>
      </c>
      <c r="R51" s="2">
        <f t="shared" si="25"/>
        <v>49.00958875061152</v>
      </c>
      <c r="S51" s="2">
        <f t="shared" si="26"/>
        <v>38.738576180861799</v>
      </c>
      <c r="T51" s="2">
        <f t="shared" si="27"/>
        <v>37.971233748165439</v>
      </c>
      <c r="V51" s="2">
        <v>12</v>
      </c>
      <c r="W51" s="2">
        <f t="shared" si="28"/>
        <v>11.762301300146765</v>
      </c>
      <c r="X51" s="2">
        <f t="shared" si="29"/>
        <v>26.738576180861799</v>
      </c>
      <c r="Y51" s="2">
        <f t="shared" si="30"/>
        <v>26.208932448018672</v>
      </c>
      <c r="Z51" s="2"/>
      <c r="AA51" s="2"/>
    </row>
    <row r="52" spans="1:27" x14ac:dyDescent="0.25">
      <c r="A52" s="3"/>
      <c r="B52" s="3" t="s">
        <v>55</v>
      </c>
      <c r="C52" s="3" t="s">
        <v>208</v>
      </c>
      <c r="D52" s="4">
        <v>9.0972222222222218E-2</v>
      </c>
      <c r="E52" s="3" t="s">
        <v>196</v>
      </c>
      <c r="F52" s="3">
        <v>1.7542760157000008</v>
      </c>
      <c r="G52" s="3">
        <v>733.75836016700498</v>
      </c>
      <c r="H52" s="3">
        <v>10</v>
      </c>
      <c r="I52" s="3">
        <f t="shared" si="14"/>
        <v>370</v>
      </c>
      <c r="J52" s="3">
        <f t="shared" si="15"/>
        <v>1.9831307031540675</v>
      </c>
      <c r="L52" s="2">
        <v>100</v>
      </c>
      <c r="M52" s="2">
        <f t="shared" si="22"/>
        <v>50.425319844504017</v>
      </c>
      <c r="N52" s="2">
        <f t="shared" si="23"/>
        <v>633.75836016700498</v>
      </c>
      <c r="O52" s="2">
        <f t="shared" si="24"/>
        <v>319.57468015549597</v>
      </c>
      <c r="Q52" s="2">
        <v>50</v>
      </c>
      <c r="R52" s="2">
        <f t="shared" si="25"/>
        <v>25.212659922252008</v>
      </c>
      <c r="S52" s="2">
        <f t="shared" si="26"/>
        <v>583.75836016700498</v>
      </c>
      <c r="T52" s="2">
        <f t="shared" si="27"/>
        <v>294.36202023324398</v>
      </c>
      <c r="V52" s="2">
        <v>12</v>
      </c>
      <c r="W52" s="2">
        <f t="shared" si="28"/>
        <v>6.051038381340482</v>
      </c>
      <c r="X52" s="2">
        <f t="shared" si="29"/>
        <v>571.75836016700498</v>
      </c>
      <c r="Y52" s="2">
        <f t="shared" si="30"/>
        <v>288.31098185190348</v>
      </c>
      <c r="Z52" s="2"/>
      <c r="AA52" s="2"/>
    </row>
    <row r="53" spans="1:27" x14ac:dyDescent="0.25">
      <c r="A53" s="3"/>
      <c r="B53" s="3" t="s">
        <v>56</v>
      </c>
      <c r="C53" s="3" t="s">
        <v>208</v>
      </c>
      <c r="D53" s="3">
        <v>12</v>
      </c>
      <c r="E53" s="3" t="s">
        <v>196</v>
      </c>
      <c r="F53" s="3">
        <v>1.7228236510000006</v>
      </c>
      <c r="G53" s="3">
        <v>350.34997125464287</v>
      </c>
      <c r="H53" s="3">
        <v>1</v>
      </c>
      <c r="I53" s="3">
        <f t="shared" si="14"/>
        <v>37</v>
      </c>
      <c r="J53" s="3">
        <f t="shared" si="15"/>
        <v>9.4689181420173743</v>
      </c>
      <c r="L53" s="2">
        <v>100</v>
      </c>
      <c r="M53" s="2">
        <f t="shared" si="22"/>
        <v>10.560868570218179</v>
      </c>
      <c r="N53" s="2">
        <f t="shared" si="23"/>
        <v>250.34997125464287</v>
      </c>
      <c r="O53" s="2">
        <f t="shared" si="24"/>
        <v>26.439131429781821</v>
      </c>
      <c r="Q53" s="2">
        <v>50</v>
      </c>
      <c r="R53" s="2">
        <f t="shared" si="25"/>
        <v>5.2804342851090897</v>
      </c>
      <c r="S53" s="2">
        <f t="shared" si="26"/>
        <v>200.34997125464287</v>
      </c>
      <c r="T53" s="2">
        <f t="shared" si="27"/>
        <v>21.158697144672729</v>
      </c>
      <c r="V53" s="2">
        <v>12</v>
      </c>
      <c r="W53" s="2">
        <f t="shared" si="28"/>
        <v>1.2673042284261815</v>
      </c>
      <c r="X53" s="2">
        <f t="shared" si="29"/>
        <v>188.34997125464287</v>
      </c>
      <c r="Y53" s="2">
        <f t="shared" si="30"/>
        <v>19.891392916246549</v>
      </c>
      <c r="Z53" s="2" t="s">
        <v>237</v>
      </c>
      <c r="AA53" s="2">
        <f t="shared" ref="AA53:AA54" si="32">(J53*W53)/(W53+5)</f>
        <v>1.9146988182849691</v>
      </c>
    </row>
    <row r="54" spans="1:27" x14ac:dyDescent="0.25">
      <c r="A54" s="3"/>
      <c r="B54" s="3" t="s">
        <v>57</v>
      </c>
      <c r="C54" s="3" t="s">
        <v>208</v>
      </c>
      <c r="D54" s="4">
        <v>0.55138888888888882</v>
      </c>
      <c r="E54" s="3" t="s">
        <v>196</v>
      </c>
      <c r="F54" s="3">
        <v>1.7146279510000006</v>
      </c>
      <c r="G54" s="3">
        <v>515.39047005476039</v>
      </c>
      <c r="H54" s="3">
        <v>2</v>
      </c>
      <c r="I54" s="3">
        <f t="shared" si="14"/>
        <v>74</v>
      </c>
      <c r="J54" s="3">
        <f t="shared" si="15"/>
        <v>6.9647360818210862</v>
      </c>
      <c r="L54" s="2">
        <v>100</v>
      </c>
      <c r="M54" s="2">
        <f t="shared" si="22"/>
        <v>14.358045850583439</v>
      </c>
      <c r="N54" s="2">
        <f t="shared" si="23"/>
        <v>415.39047005476039</v>
      </c>
      <c r="O54" s="2">
        <f t="shared" si="24"/>
        <v>59.641954149416563</v>
      </c>
      <c r="Q54" s="2">
        <v>50</v>
      </c>
      <c r="R54" s="2">
        <f t="shared" si="25"/>
        <v>7.1790229252917195</v>
      </c>
      <c r="S54" s="2">
        <f t="shared" si="26"/>
        <v>365.39047005476039</v>
      </c>
      <c r="T54" s="2">
        <f t="shared" si="27"/>
        <v>52.462931224124844</v>
      </c>
      <c r="V54" s="2">
        <v>12</v>
      </c>
      <c r="W54" s="2">
        <f t="shared" si="28"/>
        <v>1.7229655020700125</v>
      </c>
      <c r="X54" s="2">
        <f t="shared" si="29"/>
        <v>353.39047005476039</v>
      </c>
      <c r="Y54" s="2">
        <f t="shared" si="30"/>
        <v>50.739965722054833</v>
      </c>
      <c r="Z54" s="2" t="s">
        <v>237</v>
      </c>
      <c r="AA54" s="2">
        <f t="shared" si="32"/>
        <v>1.7849266066150689</v>
      </c>
    </row>
    <row r="55" spans="1:27" x14ac:dyDescent="0.25">
      <c r="A55" s="3"/>
      <c r="B55" s="3" t="s">
        <v>58</v>
      </c>
      <c r="C55" s="3" t="s">
        <v>208</v>
      </c>
      <c r="D55" s="4">
        <v>0.6381944444444444</v>
      </c>
      <c r="E55" s="3" t="s">
        <v>196</v>
      </c>
      <c r="F55" s="3">
        <v>1.6951057936000009</v>
      </c>
      <c r="G55" s="3">
        <v>234.84781658685711</v>
      </c>
      <c r="H55" s="3">
        <v>5</v>
      </c>
      <c r="I55" s="3">
        <f t="shared" si="14"/>
        <v>185</v>
      </c>
      <c r="J55" s="3">
        <f t="shared" si="15"/>
        <v>1.2694476572262545</v>
      </c>
      <c r="L55" s="2">
        <v>100</v>
      </c>
      <c r="M55" s="2">
        <f t="shared" si="22"/>
        <v>78.774417701081262</v>
      </c>
      <c r="N55" s="2">
        <f t="shared" si="23"/>
        <v>134.84781658685711</v>
      </c>
      <c r="O55" s="2">
        <f t="shared" si="24"/>
        <v>106.22558229891874</v>
      </c>
      <c r="Q55" s="2">
        <v>50</v>
      </c>
      <c r="R55" s="2">
        <f t="shared" si="25"/>
        <v>39.387208850540631</v>
      </c>
      <c r="S55" s="2">
        <f t="shared" si="26"/>
        <v>84.847816586857107</v>
      </c>
      <c r="T55" s="2">
        <f t="shared" si="27"/>
        <v>66.838373448378107</v>
      </c>
      <c r="V55" s="2">
        <v>12</v>
      </c>
      <c r="W55" s="2">
        <f t="shared" si="28"/>
        <v>9.4529301241297503</v>
      </c>
      <c r="X55" s="2">
        <f t="shared" si="29"/>
        <v>72.847816586857107</v>
      </c>
      <c r="Y55" s="2">
        <f t="shared" si="30"/>
        <v>57.385443324248357</v>
      </c>
      <c r="Z55" s="2"/>
      <c r="AA55" s="2"/>
    </row>
    <row r="56" spans="1:27" x14ac:dyDescent="0.25">
      <c r="A56" s="2"/>
      <c r="B56" s="2" t="s">
        <v>59</v>
      </c>
      <c r="C56" s="2" t="s">
        <v>220</v>
      </c>
      <c r="D56" s="5">
        <v>9.0277777777777776E-2</v>
      </c>
      <c r="E56" s="2" t="s">
        <v>197</v>
      </c>
      <c r="F56" s="2">
        <v>1.7541828275555575</v>
      </c>
      <c r="G56" s="2">
        <v>247.09668943182817</v>
      </c>
      <c r="H56" s="2">
        <v>9</v>
      </c>
      <c r="I56" s="2">
        <f t="shared" si="14"/>
        <v>333</v>
      </c>
      <c r="J56" s="2">
        <f t="shared" si="15"/>
        <v>0.74203210039588041</v>
      </c>
      <c r="L56" s="2">
        <v>100</v>
      </c>
      <c r="M56" s="2">
        <f t="shared" si="22"/>
        <v>134.76505928335061</v>
      </c>
      <c r="N56" s="2">
        <f t="shared" si="23"/>
        <v>147.09668943182817</v>
      </c>
      <c r="O56" s="2">
        <f t="shared" si="24"/>
        <v>198.23494071664939</v>
      </c>
      <c r="Q56" s="2">
        <v>50</v>
      </c>
      <c r="R56" s="2">
        <f t="shared" si="25"/>
        <v>67.382529641675305</v>
      </c>
      <c r="S56" s="2">
        <f t="shared" si="26"/>
        <v>97.096689431828167</v>
      </c>
      <c r="T56" s="2">
        <f t="shared" si="27"/>
        <v>130.8524110749741</v>
      </c>
      <c r="V56" s="2">
        <v>12</v>
      </c>
      <c r="W56" s="2">
        <f t="shared" si="28"/>
        <v>16.171807114002075</v>
      </c>
      <c r="X56" s="2">
        <f t="shared" si="29"/>
        <v>85.096689431828167</v>
      </c>
      <c r="Y56" s="2">
        <f t="shared" si="30"/>
        <v>114.68060396097202</v>
      </c>
      <c r="Z56" s="2"/>
      <c r="AA56" s="2"/>
    </row>
    <row r="57" spans="1:27" x14ac:dyDescent="0.25">
      <c r="A57" s="2"/>
      <c r="B57" s="2" t="s">
        <v>60</v>
      </c>
      <c r="C57" s="2" t="s">
        <v>220</v>
      </c>
      <c r="D57" s="2">
        <v>11</v>
      </c>
      <c r="E57" s="2" t="s">
        <v>197</v>
      </c>
      <c r="F57" s="2">
        <v>1.7247633000000011</v>
      </c>
      <c r="G57" s="2">
        <v>321.98545145311078</v>
      </c>
      <c r="H57" s="2">
        <v>1</v>
      </c>
      <c r="I57" s="2">
        <f t="shared" si="14"/>
        <v>37</v>
      </c>
      <c r="J57" s="2">
        <f t="shared" si="15"/>
        <v>8.7023094987327241</v>
      </c>
      <c r="L57" s="2">
        <v>100</v>
      </c>
      <c r="M57" s="2">
        <f t="shared" si="22"/>
        <v>11.491202423283443</v>
      </c>
      <c r="N57" s="2">
        <f t="shared" si="23"/>
        <v>221.98545145311078</v>
      </c>
      <c r="O57" s="2">
        <f t="shared" si="24"/>
        <v>25.508797576716557</v>
      </c>
      <c r="Q57" s="2">
        <v>50</v>
      </c>
      <c r="R57" s="2">
        <f t="shared" si="25"/>
        <v>5.7456012116417217</v>
      </c>
      <c r="S57" s="2">
        <f t="shared" si="26"/>
        <v>171.98545145311078</v>
      </c>
      <c r="T57" s="2">
        <f t="shared" si="27"/>
        <v>19.763196365074833</v>
      </c>
      <c r="V57" s="2">
        <v>12</v>
      </c>
      <c r="W57" s="2">
        <f t="shared" si="28"/>
        <v>1.378944290794013</v>
      </c>
      <c r="X57" s="2">
        <f t="shared" si="29"/>
        <v>159.98545145311078</v>
      </c>
      <c r="Y57" s="2">
        <f t="shared" si="30"/>
        <v>18.38425207428082</v>
      </c>
      <c r="Z57" s="2" t="s">
        <v>237</v>
      </c>
      <c r="AA57" s="2">
        <f t="shared" ref="AA57:AA58" si="33">(J57*W57)/(W57+5)</f>
        <v>1.8811890264221622</v>
      </c>
    </row>
    <row r="58" spans="1:27" x14ac:dyDescent="0.25">
      <c r="A58" s="2"/>
      <c r="B58" s="2" t="s">
        <v>61</v>
      </c>
      <c r="C58" s="2" t="s">
        <v>220</v>
      </c>
      <c r="D58" s="5">
        <v>0.50902777777777775</v>
      </c>
      <c r="E58" s="2" t="s">
        <v>197</v>
      </c>
      <c r="F58" s="2">
        <v>1.7162124530000016</v>
      </c>
      <c r="G58" s="2">
        <v>718.6398757809834</v>
      </c>
      <c r="H58" s="2">
        <v>2</v>
      </c>
      <c r="I58" s="2">
        <f t="shared" si="14"/>
        <v>74</v>
      </c>
      <c r="J58" s="2">
        <f t="shared" si="15"/>
        <v>9.7113496727159916</v>
      </c>
      <c r="L58" s="2">
        <v>100</v>
      </c>
      <c r="M58" s="2">
        <f t="shared" si="22"/>
        <v>10.297229877423701</v>
      </c>
      <c r="N58" s="2">
        <f t="shared" si="23"/>
        <v>618.6398757809834</v>
      </c>
      <c r="O58" s="2">
        <f t="shared" si="24"/>
        <v>63.702770122576297</v>
      </c>
      <c r="Q58" s="2">
        <v>50</v>
      </c>
      <c r="R58" s="2">
        <f t="shared" si="25"/>
        <v>5.1486149387118507</v>
      </c>
      <c r="S58" s="2">
        <f t="shared" si="26"/>
        <v>568.6398757809834</v>
      </c>
      <c r="T58" s="2">
        <f t="shared" si="27"/>
        <v>58.554155183864445</v>
      </c>
      <c r="V58" s="2">
        <v>12</v>
      </c>
      <c r="W58" s="2">
        <f t="shared" si="28"/>
        <v>1.2356675852908443</v>
      </c>
      <c r="X58" s="2">
        <f t="shared" si="29"/>
        <v>556.6398757809834</v>
      </c>
      <c r="Y58" s="2">
        <f t="shared" si="30"/>
        <v>57.318487598573604</v>
      </c>
      <c r="Z58" s="2" t="s">
        <v>237</v>
      </c>
      <c r="AA58" s="2">
        <f t="shared" si="33"/>
        <v>1.9244130377165214</v>
      </c>
    </row>
    <row r="59" spans="1:27" x14ac:dyDescent="0.25">
      <c r="A59" s="2"/>
      <c r="B59" s="2" t="s">
        <v>62</v>
      </c>
      <c r="C59" s="2" t="s">
        <v>220</v>
      </c>
      <c r="D59" s="5">
        <v>0.59652777777777777</v>
      </c>
      <c r="E59" s="2" t="s">
        <v>197</v>
      </c>
      <c r="F59" s="2">
        <v>1.6957277561666686</v>
      </c>
      <c r="G59" s="2">
        <v>301.53868300922579</v>
      </c>
      <c r="H59" s="2">
        <v>6</v>
      </c>
      <c r="I59" s="2">
        <f t="shared" si="14"/>
        <v>222</v>
      </c>
      <c r="J59" s="2">
        <f t="shared" si="15"/>
        <v>1.3582823558974135</v>
      </c>
      <c r="L59" s="2">
        <v>100</v>
      </c>
      <c r="M59" s="2">
        <f t="shared" si="22"/>
        <v>73.622394906197741</v>
      </c>
      <c r="N59" s="2">
        <f t="shared" si="23"/>
        <v>201.53868300922579</v>
      </c>
      <c r="O59" s="2">
        <f t="shared" si="24"/>
        <v>148.37760509380226</v>
      </c>
      <c r="Q59" s="2">
        <v>50</v>
      </c>
      <c r="R59" s="2">
        <f t="shared" si="25"/>
        <v>36.81119745309887</v>
      </c>
      <c r="S59" s="2">
        <f t="shared" si="26"/>
        <v>151.53868300922579</v>
      </c>
      <c r="T59" s="2">
        <f t="shared" si="27"/>
        <v>111.56640764070339</v>
      </c>
      <c r="V59" s="2">
        <v>12</v>
      </c>
      <c r="W59" s="2">
        <f t="shared" si="28"/>
        <v>8.8346873887437276</v>
      </c>
      <c r="X59" s="2">
        <f t="shared" si="29"/>
        <v>139.53868300922579</v>
      </c>
      <c r="Y59" s="2">
        <f t="shared" si="30"/>
        <v>102.73172025195966</v>
      </c>
      <c r="Z59" s="2"/>
      <c r="AA59" s="2"/>
    </row>
    <row r="60" spans="1:27" x14ac:dyDescent="0.25">
      <c r="A60" s="3"/>
      <c r="B60" s="3" t="s">
        <v>63</v>
      </c>
      <c r="C60" s="3" t="s">
        <v>210</v>
      </c>
      <c r="D60" s="4">
        <v>9.0277777777777776E-2</v>
      </c>
      <c r="E60" s="3" t="s">
        <v>198</v>
      </c>
      <c r="F60" s="3">
        <v>1.756134618333334</v>
      </c>
      <c r="G60" s="3">
        <v>500.69242773759396</v>
      </c>
      <c r="H60" s="3">
        <v>9</v>
      </c>
      <c r="I60" s="3">
        <f t="shared" si="14"/>
        <v>333</v>
      </c>
      <c r="J60" s="3">
        <f t="shared" si="15"/>
        <v>1.5035808640768586</v>
      </c>
      <c r="L60" s="2">
        <v>100</v>
      </c>
      <c r="M60" s="2">
        <f t="shared" si="22"/>
        <v>66.507896175837672</v>
      </c>
      <c r="N60" s="2">
        <f t="shared" si="23"/>
        <v>400.69242773759396</v>
      </c>
      <c r="O60" s="2">
        <f t="shared" si="24"/>
        <v>266.49210382416231</v>
      </c>
      <c r="Q60" s="2">
        <v>50</v>
      </c>
      <c r="R60" s="2">
        <f t="shared" si="25"/>
        <v>33.253948087918836</v>
      </c>
      <c r="S60" s="2">
        <f t="shared" si="26"/>
        <v>350.69242773759396</v>
      </c>
      <c r="T60" s="2">
        <f t="shared" si="27"/>
        <v>233.23815573624347</v>
      </c>
      <c r="V60" s="2">
        <v>12</v>
      </c>
      <c r="W60" s="2">
        <f t="shared" si="28"/>
        <v>7.9809475411005195</v>
      </c>
      <c r="X60" s="2">
        <f t="shared" si="29"/>
        <v>338.69242773759396</v>
      </c>
      <c r="Y60" s="2">
        <f t="shared" si="30"/>
        <v>225.25720819514294</v>
      </c>
      <c r="Z60" s="2"/>
      <c r="AA60" s="2"/>
    </row>
    <row r="61" spans="1:27" x14ac:dyDescent="0.25">
      <c r="A61" s="3"/>
      <c r="B61" s="3" t="s">
        <v>64</v>
      </c>
      <c r="C61" s="3" t="s">
        <v>210</v>
      </c>
      <c r="D61" s="4">
        <v>0.46736111111111112</v>
      </c>
      <c r="E61" s="3" t="s">
        <v>198</v>
      </c>
      <c r="F61" s="3">
        <v>1.7230286413333336</v>
      </c>
      <c r="G61" s="3">
        <v>1578.5491713758088</v>
      </c>
      <c r="H61" s="3">
        <v>3</v>
      </c>
      <c r="I61" s="3">
        <f t="shared" si="14"/>
        <v>111</v>
      </c>
      <c r="J61" s="3">
        <f t="shared" si="15"/>
        <v>14.221163706088367</v>
      </c>
      <c r="L61" s="2">
        <v>100</v>
      </c>
      <c r="M61" s="2">
        <f t="shared" si="22"/>
        <v>7.0317733532023112</v>
      </c>
      <c r="N61" s="2">
        <f t="shared" si="23"/>
        <v>1478.5491713758088</v>
      </c>
      <c r="O61" s="2">
        <f t="shared" si="24"/>
        <v>103.96822664679769</v>
      </c>
      <c r="Q61" s="2">
        <v>50</v>
      </c>
      <c r="R61" s="2">
        <f t="shared" si="25"/>
        <v>3.5158866766011556</v>
      </c>
      <c r="S61" s="2">
        <f t="shared" si="26"/>
        <v>1428.5491713758088</v>
      </c>
      <c r="T61" s="2">
        <f t="shared" si="27"/>
        <v>100.45233997019653</v>
      </c>
      <c r="V61" s="2">
        <v>12</v>
      </c>
      <c r="W61" s="2">
        <f t="shared" si="28"/>
        <v>0.84381280238427736</v>
      </c>
      <c r="X61" s="2">
        <f t="shared" si="29"/>
        <v>1416.5491713758088</v>
      </c>
      <c r="Y61" s="2">
        <f t="shared" si="30"/>
        <v>99.608527167812255</v>
      </c>
      <c r="Z61" s="2" t="s">
        <v>237</v>
      </c>
      <c r="AA61" s="2">
        <f t="shared" ref="AA61:AA62" si="34">(J61*W61)/(W61+5)</f>
        <v>2.0534538674996567</v>
      </c>
    </row>
    <row r="62" spans="1:27" x14ac:dyDescent="0.25">
      <c r="A62" s="3"/>
      <c r="B62" s="3" t="s">
        <v>65</v>
      </c>
      <c r="C62" s="3" t="s">
        <v>210</v>
      </c>
      <c r="D62" s="3">
        <v>14</v>
      </c>
      <c r="E62" s="3" t="s">
        <v>198</v>
      </c>
      <c r="F62" s="3">
        <v>1.7109945240000002</v>
      </c>
      <c r="G62" s="3">
        <v>277.05637659309332</v>
      </c>
      <c r="H62" s="3">
        <v>1</v>
      </c>
      <c r="I62" s="3">
        <f t="shared" si="14"/>
        <v>37</v>
      </c>
      <c r="J62" s="3">
        <f t="shared" si="15"/>
        <v>7.4880101781917112</v>
      </c>
      <c r="L62" s="2">
        <v>100</v>
      </c>
      <c r="M62" s="2">
        <f t="shared" si="22"/>
        <v>13.354682702120622</v>
      </c>
      <c r="N62" s="2">
        <f t="shared" si="23"/>
        <v>177.05637659309332</v>
      </c>
      <c r="O62" s="2">
        <f t="shared" si="24"/>
        <v>23.64531729787938</v>
      </c>
      <c r="Q62" s="2">
        <v>50</v>
      </c>
      <c r="R62" s="2">
        <f t="shared" si="25"/>
        <v>6.6773413510603108</v>
      </c>
      <c r="S62" s="2">
        <f t="shared" si="26"/>
        <v>127.05637659309332</v>
      </c>
      <c r="T62" s="2">
        <f t="shared" si="27"/>
        <v>16.96797594681907</v>
      </c>
      <c r="V62" s="2">
        <v>12</v>
      </c>
      <c r="W62" s="2">
        <f t="shared" si="28"/>
        <v>1.6025619242544746</v>
      </c>
      <c r="X62" s="2">
        <f t="shared" si="29"/>
        <v>115.05637659309332</v>
      </c>
      <c r="Y62" s="2">
        <f t="shared" si="30"/>
        <v>15.365414022564595</v>
      </c>
      <c r="Z62" s="2" t="s">
        <v>237</v>
      </c>
      <c r="AA62" s="2">
        <f t="shared" si="34"/>
        <v>1.8174763277748396</v>
      </c>
    </row>
    <row r="63" spans="1:27" x14ac:dyDescent="0.25">
      <c r="A63" s="3"/>
      <c r="B63" s="3" t="s">
        <v>66</v>
      </c>
      <c r="C63" s="3" t="s">
        <v>210</v>
      </c>
      <c r="D63" s="4">
        <v>0.6381944444444444</v>
      </c>
      <c r="E63" s="3" t="s">
        <v>198</v>
      </c>
      <c r="F63" s="3">
        <v>1.6950784746000014</v>
      </c>
      <c r="G63" s="3">
        <v>333.32119956446792</v>
      </c>
      <c r="H63" s="3">
        <v>5</v>
      </c>
      <c r="I63" s="3">
        <f t="shared" si="14"/>
        <v>185</v>
      </c>
      <c r="J63" s="3">
        <f t="shared" si="15"/>
        <v>1.8017362138619888</v>
      </c>
      <c r="L63" s="2">
        <v>100</v>
      </c>
      <c r="M63" s="2">
        <f t="shared" si="22"/>
        <v>55.502020346059325</v>
      </c>
      <c r="N63" s="2">
        <f t="shared" si="23"/>
        <v>233.32119956446792</v>
      </c>
      <c r="O63" s="2">
        <f t="shared" si="24"/>
        <v>129.49797965394066</v>
      </c>
      <c r="Q63" s="2">
        <v>50</v>
      </c>
      <c r="R63" s="2">
        <f t="shared" si="25"/>
        <v>27.751010173029663</v>
      </c>
      <c r="S63" s="2">
        <f t="shared" si="26"/>
        <v>183.32119956446792</v>
      </c>
      <c r="T63" s="2">
        <f t="shared" si="27"/>
        <v>101.74696948091099</v>
      </c>
      <c r="V63" s="2">
        <v>12</v>
      </c>
      <c r="W63" s="2">
        <f t="shared" si="28"/>
        <v>6.6602424415271191</v>
      </c>
      <c r="X63" s="2">
        <f t="shared" si="29"/>
        <v>171.32119956446792</v>
      </c>
      <c r="Y63" s="2">
        <f t="shared" si="30"/>
        <v>95.086727039383874</v>
      </c>
      <c r="Z63" s="2"/>
      <c r="AA63" s="2"/>
    </row>
    <row r="64" spans="1:27" x14ac:dyDescent="0.25">
      <c r="A64" s="2"/>
      <c r="B64" s="2" t="s">
        <v>67</v>
      </c>
      <c r="C64" s="2" t="s">
        <v>221</v>
      </c>
      <c r="D64" s="5">
        <v>9.0972222222222218E-2</v>
      </c>
      <c r="E64" s="2" t="s">
        <v>199</v>
      </c>
      <c r="F64" s="2">
        <v>1.7588410206000014</v>
      </c>
      <c r="G64" s="2">
        <v>1406.0836660359437</v>
      </c>
      <c r="H64" s="2">
        <v>10</v>
      </c>
      <c r="I64" s="2">
        <f t="shared" si="14"/>
        <v>370</v>
      </c>
      <c r="J64" s="2">
        <f t="shared" si="15"/>
        <v>3.8002261244214695</v>
      </c>
      <c r="L64" s="2">
        <v>100</v>
      </c>
      <c r="M64" s="2">
        <f t="shared" si="22"/>
        <v>26.314223608265831</v>
      </c>
      <c r="N64" s="2">
        <f t="shared" si="23"/>
        <v>1306.0836660359437</v>
      </c>
      <c r="O64" s="2">
        <f t="shared" si="24"/>
        <v>343.68577639173418</v>
      </c>
      <c r="Q64" s="2">
        <v>50</v>
      </c>
      <c r="R64" s="2">
        <f t="shared" si="25"/>
        <v>13.157111804132915</v>
      </c>
      <c r="S64" s="2">
        <f t="shared" si="26"/>
        <v>1256.0836660359437</v>
      </c>
      <c r="T64" s="2">
        <f t="shared" si="27"/>
        <v>330.52866458760127</v>
      </c>
      <c r="V64" s="2">
        <v>12</v>
      </c>
      <c r="W64" s="2">
        <f t="shared" si="28"/>
        <v>3.1577068329919</v>
      </c>
      <c r="X64" s="2">
        <f t="shared" si="29"/>
        <v>1244.0836660359437</v>
      </c>
      <c r="Y64" s="2">
        <f t="shared" si="30"/>
        <v>327.37095775460938</v>
      </c>
      <c r="Z64" s="2"/>
      <c r="AA64" s="2"/>
    </row>
    <row r="65" spans="1:27" x14ac:dyDescent="0.25">
      <c r="A65" s="2"/>
      <c r="B65" s="2" t="s">
        <v>68</v>
      </c>
      <c r="C65" s="2" t="s">
        <v>221</v>
      </c>
      <c r="D65" s="5">
        <v>0.50902777777777775</v>
      </c>
      <c r="E65" s="2" t="s">
        <v>199</v>
      </c>
      <c r="F65" s="2">
        <v>1.7230422030000012</v>
      </c>
      <c r="G65" s="2">
        <v>940.11556076301633</v>
      </c>
      <c r="H65" s="2">
        <v>2</v>
      </c>
      <c r="I65" s="2">
        <f t="shared" si="14"/>
        <v>74</v>
      </c>
      <c r="J65" s="2">
        <f t="shared" si="15"/>
        <v>12.704264334635356</v>
      </c>
      <c r="L65" s="2">
        <v>100</v>
      </c>
      <c r="M65" s="2">
        <f t="shared" si="22"/>
        <v>7.8713727427232607</v>
      </c>
      <c r="N65" s="2">
        <f t="shared" si="23"/>
        <v>840.11556076301633</v>
      </c>
      <c r="O65" s="2">
        <f t="shared" si="24"/>
        <v>66.128627257276733</v>
      </c>
      <c r="Q65" s="2">
        <v>50</v>
      </c>
      <c r="R65" s="2">
        <f t="shared" si="25"/>
        <v>3.9356863713616304</v>
      </c>
      <c r="S65" s="2">
        <f t="shared" si="26"/>
        <v>790.11556076301633</v>
      </c>
      <c r="T65" s="2">
        <f t="shared" si="27"/>
        <v>62.1929408859151</v>
      </c>
      <c r="V65" s="2">
        <v>12</v>
      </c>
      <c r="W65" s="2">
        <f t="shared" si="28"/>
        <v>0.94456472912679124</v>
      </c>
      <c r="X65" s="2">
        <f t="shared" si="29"/>
        <v>778.11556076301633</v>
      </c>
      <c r="Y65" s="2">
        <f t="shared" si="30"/>
        <v>61.248376156788311</v>
      </c>
      <c r="Z65" s="2" t="s">
        <v>237</v>
      </c>
      <c r="AA65" s="2">
        <f t="shared" ref="AA65:AA66" si="35">(J65*W65)/(W65+5)</f>
        <v>2.0186507417781456</v>
      </c>
    </row>
    <row r="66" spans="1:27" x14ac:dyDescent="0.25">
      <c r="A66" s="2"/>
      <c r="B66" s="2" t="s">
        <v>69</v>
      </c>
      <c r="C66" s="2" t="s">
        <v>221</v>
      </c>
      <c r="D66" s="5">
        <v>0.59375</v>
      </c>
      <c r="E66" s="2" t="s">
        <v>199</v>
      </c>
      <c r="F66" s="2">
        <v>1.7127565995000014</v>
      </c>
      <c r="G66" s="2">
        <v>344.07382436418737</v>
      </c>
      <c r="H66" s="2">
        <v>2</v>
      </c>
      <c r="I66" s="2">
        <f t="shared" si="14"/>
        <v>74</v>
      </c>
      <c r="J66" s="2">
        <f t="shared" si="15"/>
        <v>4.6496462751917216</v>
      </c>
      <c r="L66" s="2">
        <v>100</v>
      </c>
      <c r="M66" s="2">
        <f t="shared" si="22"/>
        <v>21.50701237931839</v>
      </c>
      <c r="N66" s="2">
        <f t="shared" si="23"/>
        <v>244.07382436418737</v>
      </c>
      <c r="O66" s="2">
        <f t="shared" si="24"/>
        <v>52.49298762068161</v>
      </c>
      <c r="Q66" s="2">
        <v>50</v>
      </c>
      <c r="R66" s="2">
        <f t="shared" si="25"/>
        <v>10.753506189659195</v>
      </c>
      <c r="S66" s="2">
        <f t="shared" si="26"/>
        <v>194.07382436418737</v>
      </c>
      <c r="T66" s="2">
        <f t="shared" si="27"/>
        <v>41.739481431022412</v>
      </c>
      <c r="V66" s="2">
        <v>12</v>
      </c>
      <c r="W66" s="2">
        <f t="shared" si="28"/>
        <v>2.5808414855182069</v>
      </c>
      <c r="X66" s="2">
        <f t="shared" si="29"/>
        <v>182.07382436418737</v>
      </c>
      <c r="Y66" s="2">
        <f t="shared" si="30"/>
        <v>39.158639945504206</v>
      </c>
      <c r="Z66" s="2" t="s">
        <v>237</v>
      </c>
      <c r="AA66" s="2">
        <f t="shared" si="35"/>
        <v>1.582937728341079</v>
      </c>
    </row>
    <row r="67" spans="1:27" x14ac:dyDescent="0.25">
      <c r="A67" s="2"/>
      <c r="B67" s="2" t="s">
        <v>70</v>
      </c>
      <c r="C67" s="2" t="s">
        <v>221</v>
      </c>
      <c r="D67" s="5">
        <v>0.67986111111111114</v>
      </c>
      <c r="E67" s="2" t="s">
        <v>199</v>
      </c>
      <c r="F67" s="2">
        <v>1.6929093460000018</v>
      </c>
      <c r="G67" s="2">
        <v>173.33153844412345</v>
      </c>
      <c r="H67" s="2">
        <v>4</v>
      </c>
      <c r="I67" s="2">
        <f t="shared" si="14"/>
        <v>148</v>
      </c>
      <c r="J67" s="2">
        <f t="shared" si="15"/>
        <v>1.1711590435413748</v>
      </c>
      <c r="L67" s="2">
        <v>100</v>
      </c>
      <c r="M67" s="2">
        <f t="shared" si="22"/>
        <v>85.385499562568327</v>
      </c>
      <c r="N67" s="2">
        <f t="shared" si="23"/>
        <v>73.331538444123453</v>
      </c>
      <c r="O67" s="2">
        <f t="shared" si="24"/>
        <v>62.614500437431673</v>
      </c>
      <c r="Q67" s="3">
        <v>35</v>
      </c>
      <c r="R67" s="2">
        <f t="shared" si="25"/>
        <v>29.884924846898915</v>
      </c>
      <c r="S67" s="2">
        <f t="shared" si="26"/>
        <v>38.331538444123453</v>
      </c>
      <c r="T67" s="2">
        <f t="shared" si="27"/>
        <v>32.729575590532761</v>
      </c>
      <c r="V67" s="2">
        <v>12</v>
      </c>
      <c r="W67" s="2">
        <f t="shared" si="28"/>
        <v>10.2462599475082</v>
      </c>
      <c r="X67" s="2">
        <f t="shared" si="29"/>
        <v>26.331538444123453</v>
      </c>
      <c r="Y67" s="2">
        <f t="shared" si="30"/>
        <v>22.483315643024561</v>
      </c>
      <c r="Z67" s="2"/>
      <c r="AA67" s="2"/>
    </row>
    <row r="68" spans="1:27" x14ac:dyDescent="0.25">
      <c r="A68" s="3"/>
      <c r="B68" s="3" t="s">
        <v>71</v>
      </c>
      <c r="C68" s="3" t="s">
        <v>212</v>
      </c>
      <c r="D68" s="4">
        <v>9.0972222222222218E-2</v>
      </c>
      <c r="E68" s="3" t="s">
        <v>200</v>
      </c>
      <c r="F68" s="3">
        <v>1.7555764001000014</v>
      </c>
      <c r="G68" s="3">
        <v>1041.0308819449156</v>
      </c>
      <c r="H68" s="3">
        <v>10</v>
      </c>
      <c r="I68" s="3">
        <f t="shared" si="14"/>
        <v>370</v>
      </c>
      <c r="J68" s="3">
        <f t="shared" si="15"/>
        <v>2.8135969782295014</v>
      </c>
      <c r="L68" s="2">
        <v>100</v>
      </c>
      <c r="M68" s="2">
        <f t="shared" si="22"/>
        <v>35.541692990773157</v>
      </c>
      <c r="N68" s="2">
        <f t="shared" si="23"/>
        <v>941.03088194491556</v>
      </c>
      <c r="O68" s="2">
        <f t="shared" si="24"/>
        <v>334.45830700922681</v>
      </c>
      <c r="Q68" s="2">
        <v>50</v>
      </c>
      <c r="R68" s="2">
        <f t="shared" si="25"/>
        <v>17.770846495386579</v>
      </c>
      <c r="S68" s="2">
        <f t="shared" si="26"/>
        <v>891.03088194491556</v>
      </c>
      <c r="T68" s="2">
        <f t="shared" si="27"/>
        <v>316.68746051384022</v>
      </c>
      <c r="V68" s="2">
        <v>12</v>
      </c>
      <c r="W68" s="2">
        <f t="shared" si="28"/>
        <v>4.265003158892779</v>
      </c>
      <c r="X68" s="2">
        <f t="shared" si="29"/>
        <v>879.03088194491556</v>
      </c>
      <c r="Y68" s="2">
        <f t="shared" si="30"/>
        <v>312.42245735494743</v>
      </c>
      <c r="Z68" s="2"/>
      <c r="AA68" s="2"/>
    </row>
    <row r="69" spans="1:27" x14ac:dyDescent="0.25">
      <c r="A69" s="3"/>
      <c r="B69" s="3" t="s">
        <v>72</v>
      </c>
      <c r="C69" s="3" t="s">
        <v>212</v>
      </c>
      <c r="D69" s="3">
        <v>12</v>
      </c>
      <c r="E69" s="3" t="s">
        <v>200</v>
      </c>
      <c r="F69" s="3">
        <v>1.7254462750000013</v>
      </c>
      <c r="G69" s="3">
        <v>538.31340418574996</v>
      </c>
      <c r="H69" s="3">
        <v>1</v>
      </c>
      <c r="I69" s="3">
        <f t="shared" si="14"/>
        <v>37</v>
      </c>
      <c r="J69" s="3">
        <f t="shared" si="15"/>
        <v>14.549010923939187</v>
      </c>
      <c r="L69" s="2">
        <v>100</v>
      </c>
      <c r="M69" s="2">
        <f t="shared" si="22"/>
        <v>6.8733194663740553</v>
      </c>
      <c r="N69" s="2">
        <f t="shared" si="23"/>
        <v>438.31340418574996</v>
      </c>
      <c r="O69" s="2">
        <f t="shared" si="24"/>
        <v>30.126680533625944</v>
      </c>
      <c r="Q69" s="2">
        <v>50</v>
      </c>
      <c r="R69" s="2">
        <f t="shared" si="25"/>
        <v>3.4366597331870277</v>
      </c>
      <c r="S69" s="2">
        <f t="shared" si="26"/>
        <v>388.31340418574996</v>
      </c>
      <c r="T69" s="2">
        <f t="shared" si="27"/>
        <v>26.690020800438916</v>
      </c>
      <c r="V69" s="2">
        <v>12</v>
      </c>
      <c r="W69" s="2">
        <f t="shared" si="28"/>
        <v>0.82479833596488661</v>
      </c>
      <c r="X69" s="2">
        <f t="shared" si="29"/>
        <v>376.31340418574996</v>
      </c>
      <c r="Y69" s="2">
        <f t="shared" si="30"/>
        <v>25.86522246447403</v>
      </c>
      <c r="Z69" s="2" t="s">
        <v>237</v>
      </c>
      <c r="AA69" s="2">
        <f t="shared" ref="AA69:AA70" si="36">(J69*W69)/(W69+5)</f>
        <v>2.0601571604473725</v>
      </c>
    </row>
    <row r="70" spans="1:27" x14ac:dyDescent="0.25">
      <c r="A70" s="3"/>
      <c r="B70" s="3" t="s">
        <v>73</v>
      </c>
      <c r="C70" s="3" t="s">
        <v>212</v>
      </c>
      <c r="D70" s="4">
        <v>0.55138888888888882</v>
      </c>
      <c r="E70" s="3" t="s">
        <v>200</v>
      </c>
      <c r="F70" s="3">
        <v>1.7156114350000005</v>
      </c>
      <c r="G70" s="3">
        <v>577.21276767664722</v>
      </c>
      <c r="H70" s="3">
        <v>2</v>
      </c>
      <c r="I70" s="3">
        <f t="shared" si="14"/>
        <v>74</v>
      </c>
      <c r="J70" s="3">
        <f t="shared" si="15"/>
        <v>7.8001725361709084</v>
      </c>
      <c r="L70" s="2">
        <v>100</v>
      </c>
      <c r="M70" s="2">
        <f t="shared" si="22"/>
        <v>12.820229236761195</v>
      </c>
      <c r="N70" s="2">
        <f t="shared" si="23"/>
        <v>477.21276767664722</v>
      </c>
      <c r="O70" s="2">
        <f t="shared" si="24"/>
        <v>61.179770763238807</v>
      </c>
      <c r="Q70" s="2">
        <v>50</v>
      </c>
      <c r="R70" s="2">
        <f t="shared" si="25"/>
        <v>6.4101146183805975</v>
      </c>
      <c r="S70" s="2">
        <f t="shared" si="26"/>
        <v>427.21276767664722</v>
      </c>
      <c r="T70" s="2">
        <f t="shared" si="27"/>
        <v>54.76965614485821</v>
      </c>
      <c r="V70" s="2">
        <v>12</v>
      </c>
      <c r="W70" s="2">
        <f t="shared" si="28"/>
        <v>1.5384275084113435</v>
      </c>
      <c r="X70" s="2">
        <f t="shared" si="29"/>
        <v>415.21276767664722</v>
      </c>
      <c r="Y70" s="2">
        <f t="shared" si="30"/>
        <v>53.231228636446865</v>
      </c>
      <c r="Z70" s="2" t="s">
        <v>237</v>
      </c>
      <c r="AA70" s="2">
        <f t="shared" si="36"/>
        <v>1.8353036696610354</v>
      </c>
    </row>
    <row r="71" spans="1:27" x14ac:dyDescent="0.25">
      <c r="A71" s="3"/>
      <c r="B71" s="3" t="s">
        <v>74</v>
      </c>
      <c r="C71" s="3" t="s">
        <v>212</v>
      </c>
      <c r="D71" s="4">
        <v>0.6381944444444444</v>
      </c>
      <c r="E71" s="3" t="s">
        <v>200</v>
      </c>
      <c r="F71" s="3">
        <v>1.6954008388000017</v>
      </c>
      <c r="G71" s="3">
        <v>300.44549125498497</v>
      </c>
      <c r="H71" s="3">
        <v>5</v>
      </c>
      <c r="I71" s="3">
        <f t="shared" si="14"/>
        <v>185</v>
      </c>
      <c r="J71" s="3">
        <f t="shared" si="15"/>
        <v>1.6240296824593783</v>
      </c>
      <c r="L71" s="2">
        <v>100</v>
      </c>
      <c r="M71" s="2">
        <f t="shared" si="22"/>
        <v>61.575229246157136</v>
      </c>
      <c r="N71" s="2">
        <f t="shared" si="23"/>
        <v>200.44549125498497</v>
      </c>
      <c r="O71" s="2">
        <f t="shared" si="24"/>
        <v>123.42477075384286</v>
      </c>
      <c r="Q71" s="2">
        <v>50</v>
      </c>
      <c r="R71" s="2">
        <f t="shared" si="25"/>
        <v>30.787614623078568</v>
      </c>
      <c r="S71" s="2">
        <f t="shared" si="26"/>
        <v>150.44549125498497</v>
      </c>
      <c r="T71" s="2">
        <f t="shared" si="27"/>
        <v>92.637156130764296</v>
      </c>
      <c r="V71" s="2">
        <v>12</v>
      </c>
      <c r="W71" s="2">
        <f t="shared" si="28"/>
        <v>7.3890275095388569</v>
      </c>
      <c r="X71" s="2">
        <f t="shared" si="29"/>
        <v>138.44549125498497</v>
      </c>
      <c r="Y71" s="2">
        <f t="shared" si="30"/>
        <v>85.248128621225433</v>
      </c>
      <c r="Z71" s="2"/>
      <c r="AA71" s="2"/>
    </row>
    <row r="72" spans="1:27" x14ac:dyDescent="0.25">
      <c r="A72" s="2"/>
      <c r="B72" s="2" t="s">
        <v>75</v>
      </c>
      <c r="C72" s="2" t="s">
        <v>213</v>
      </c>
      <c r="D72" s="5">
        <v>9.0277777777777776E-2</v>
      </c>
      <c r="E72" s="2" t="s">
        <v>201</v>
      </c>
      <c r="F72" s="2">
        <v>1.757439859444446</v>
      </c>
      <c r="G72" s="2">
        <v>348.40841299678175</v>
      </c>
      <c r="H72" s="2">
        <v>9</v>
      </c>
      <c r="I72" s="2">
        <f t="shared" si="14"/>
        <v>333</v>
      </c>
      <c r="J72" s="2">
        <f t="shared" si="15"/>
        <v>1.046271510500846</v>
      </c>
      <c r="L72" s="2">
        <v>100</v>
      </c>
      <c r="M72" s="2">
        <f t="shared" si="22"/>
        <v>95.57748538152434</v>
      </c>
      <c r="N72" s="2">
        <f t="shared" si="23"/>
        <v>248.40841299678175</v>
      </c>
      <c r="O72" s="2">
        <f t="shared" si="24"/>
        <v>237.42251461847565</v>
      </c>
      <c r="Q72" s="2">
        <v>50</v>
      </c>
      <c r="R72" s="2">
        <f t="shared" si="25"/>
        <v>47.78874269076217</v>
      </c>
      <c r="S72" s="2">
        <f t="shared" si="26"/>
        <v>198.40841299678175</v>
      </c>
      <c r="T72" s="2">
        <f t="shared" si="27"/>
        <v>189.63377192771347</v>
      </c>
      <c r="V72" s="2">
        <v>12</v>
      </c>
      <c r="W72" s="2">
        <f t="shared" si="28"/>
        <v>11.469298245782921</v>
      </c>
      <c r="X72" s="2">
        <f t="shared" si="29"/>
        <v>186.40841299678175</v>
      </c>
      <c r="Y72" s="2">
        <f t="shared" si="30"/>
        <v>178.16447368193056</v>
      </c>
      <c r="Z72" s="2"/>
      <c r="AA72" s="2"/>
    </row>
    <row r="73" spans="1:27" x14ac:dyDescent="0.25">
      <c r="A73" s="2"/>
      <c r="B73" s="2" t="s">
        <v>76</v>
      </c>
      <c r="C73" s="2" t="s">
        <v>213</v>
      </c>
      <c r="D73" s="5">
        <v>0.46666666666666662</v>
      </c>
      <c r="E73" s="2" t="s">
        <v>201</v>
      </c>
      <c r="F73" s="2">
        <v>1.7254735940000012</v>
      </c>
      <c r="G73" s="2">
        <v>997.0829721206029</v>
      </c>
      <c r="H73" s="2">
        <v>2</v>
      </c>
      <c r="I73" s="2">
        <f t="shared" si="14"/>
        <v>74</v>
      </c>
      <c r="J73" s="2">
        <f t="shared" si="15"/>
        <v>13.474094217845986</v>
      </c>
      <c r="L73" s="2">
        <v>100</v>
      </c>
      <c r="M73" s="2">
        <f t="shared" si="22"/>
        <v>7.4216491575035413</v>
      </c>
      <c r="N73" s="2">
        <f t="shared" si="23"/>
        <v>897.0829721206029</v>
      </c>
      <c r="O73" s="2">
        <f t="shared" si="24"/>
        <v>66.578350842496462</v>
      </c>
      <c r="Q73" s="2">
        <v>50</v>
      </c>
      <c r="R73" s="2">
        <f t="shared" si="25"/>
        <v>3.7108245787517706</v>
      </c>
      <c r="S73" s="2">
        <f t="shared" si="26"/>
        <v>847.0829721206029</v>
      </c>
      <c r="T73" s="2">
        <f t="shared" si="27"/>
        <v>62.867526263744693</v>
      </c>
      <c r="V73" s="2">
        <v>12</v>
      </c>
      <c r="W73" s="2">
        <f t="shared" si="28"/>
        <v>0.89059789890042496</v>
      </c>
      <c r="X73" s="2">
        <f t="shared" si="29"/>
        <v>835.0829721206029</v>
      </c>
      <c r="Y73" s="2">
        <f t="shared" si="30"/>
        <v>61.976928364844269</v>
      </c>
      <c r="Z73" s="2" t="s">
        <v>237</v>
      </c>
      <c r="AA73" s="2">
        <f t="shared" ref="AA73:AA74" si="37">(J73*W73)/(W73+5)</f>
        <v>2.0371446508409603</v>
      </c>
    </row>
    <row r="74" spans="1:27" x14ac:dyDescent="0.25">
      <c r="A74" s="2"/>
      <c r="B74" s="2" t="s">
        <v>77</v>
      </c>
      <c r="C74" s="2" t="s">
        <v>213</v>
      </c>
      <c r="D74" s="5">
        <v>0.55138888888888882</v>
      </c>
      <c r="E74" s="2" t="s">
        <v>201</v>
      </c>
      <c r="F74" s="2">
        <v>1.7134532340000019</v>
      </c>
      <c r="G74" s="2">
        <v>649.23088540794845</v>
      </c>
      <c r="H74" s="2">
        <v>2</v>
      </c>
      <c r="I74" s="2">
        <f t="shared" si="14"/>
        <v>74</v>
      </c>
      <c r="J74" s="2">
        <f t="shared" si="15"/>
        <v>8.7733903433506555</v>
      </c>
      <c r="L74" s="2">
        <v>100</v>
      </c>
      <c r="M74" s="2">
        <f t="shared" si="22"/>
        <v>11.398102225759271</v>
      </c>
      <c r="N74" s="2">
        <f t="shared" si="23"/>
        <v>549.23088540794845</v>
      </c>
      <c r="O74" s="2">
        <f t="shared" si="24"/>
        <v>62.601897774240726</v>
      </c>
      <c r="Q74" s="2">
        <v>50</v>
      </c>
      <c r="R74" s="2">
        <f t="shared" si="25"/>
        <v>5.6990511128796353</v>
      </c>
      <c r="S74" s="2">
        <f t="shared" si="26"/>
        <v>499.23088540794845</v>
      </c>
      <c r="T74" s="2">
        <f t="shared" si="27"/>
        <v>56.902846661361089</v>
      </c>
      <c r="V74" s="2">
        <v>12</v>
      </c>
      <c r="W74" s="2">
        <f t="shared" si="28"/>
        <v>1.3677722670911125</v>
      </c>
      <c r="X74" s="2">
        <f t="shared" si="29"/>
        <v>487.23088540794845</v>
      </c>
      <c r="Y74" s="2">
        <f t="shared" si="30"/>
        <v>55.535074394269976</v>
      </c>
      <c r="Z74" s="2" t="s">
        <v>237</v>
      </c>
      <c r="AA74" s="2">
        <f t="shared" si="37"/>
        <v>1.88448950381226</v>
      </c>
    </row>
    <row r="75" spans="1:27" x14ac:dyDescent="0.25">
      <c r="A75" s="2"/>
      <c r="B75" s="2" t="s">
        <v>78</v>
      </c>
      <c r="C75" s="2" t="s">
        <v>213</v>
      </c>
      <c r="D75" s="5">
        <v>0.6381944444444444</v>
      </c>
      <c r="E75" s="2" t="s">
        <v>201</v>
      </c>
      <c r="F75" s="2">
        <v>1.6947670380000015</v>
      </c>
      <c r="G75" s="2">
        <v>73.039110043190277</v>
      </c>
      <c r="H75" s="2">
        <v>5</v>
      </c>
      <c r="I75" s="2">
        <f t="shared" si="14"/>
        <v>185</v>
      </c>
      <c r="J75" s="2">
        <f t="shared" si="15"/>
        <v>0.39480600023346096</v>
      </c>
      <c r="L75" s="2">
        <v>50</v>
      </c>
      <c r="M75" s="2">
        <f t="shared" si="22"/>
        <v>126.64447847913522</v>
      </c>
      <c r="N75" s="2">
        <f t="shared" si="23"/>
        <v>23.039110043190277</v>
      </c>
      <c r="O75" s="2">
        <f t="shared" si="24"/>
        <v>58.355521520864784</v>
      </c>
      <c r="Q75" s="3">
        <v>10</v>
      </c>
      <c r="R75" s="2">
        <f t="shared" si="25"/>
        <v>25.328895695827043</v>
      </c>
      <c r="S75" s="2">
        <f t="shared" si="26"/>
        <v>13.039110043190277</v>
      </c>
      <c r="T75" s="2">
        <f t="shared" si="27"/>
        <v>33.02662582503774</v>
      </c>
      <c r="V75" s="3">
        <v>10</v>
      </c>
      <c r="W75" s="2">
        <f t="shared" si="28"/>
        <v>25.328895695827043</v>
      </c>
      <c r="X75" s="2">
        <f t="shared" si="29"/>
        <v>3.0391100431902771</v>
      </c>
      <c r="Y75" s="2">
        <f t="shared" si="30"/>
        <v>7.6977301292106972</v>
      </c>
      <c r="Z75" s="2"/>
      <c r="AA75" s="2"/>
    </row>
    <row r="76" spans="1:27" x14ac:dyDescent="0.25">
      <c r="A76" s="3"/>
      <c r="B76" s="3" t="s">
        <v>79</v>
      </c>
      <c r="C76" s="3" t="s">
        <v>211</v>
      </c>
      <c r="D76" s="4">
        <v>9.0972222222222218E-2</v>
      </c>
      <c r="E76" s="3" t="s">
        <v>202</v>
      </c>
      <c r="F76" s="3">
        <v>1.7586661790000004</v>
      </c>
      <c r="G76" s="3">
        <v>969.84849460677867</v>
      </c>
      <c r="H76" s="3">
        <v>10</v>
      </c>
      <c r="I76" s="3">
        <f t="shared" si="14"/>
        <v>370</v>
      </c>
      <c r="J76" s="3">
        <f t="shared" si="15"/>
        <v>2.6212121475858883</v>
      </c>
      <c r="L76" s="2">
        <v>100</v>
      </c>
      <c r="M76" s="2">
        <f t="shared" si="22"/>
        <v>38.150288633485488</v>
      </c>
      <c r="N76" s="2">
        <f t="shared" si="23"/>
        <v>869.84849460677867</v>
      </c>
      <c r="O76" s="2">
        <f t="shared" si="24"/>
        <v>331.8497113665145</v>
      </c>
      <c r="Q76" s="2">
        <v>50</v>
      </c>
      <c r="R76" s="2">
        <f t="shared" si="25"/>
        <v>19.075144316742744</v>
      </c>
      <c r="S76" s="2">
        <f t="shared" si="26"/>
        <v>819.84849460677867</v>
      </c>
      <c r="T76" s="2">
        <f t="shared" si="27"/>
        <v>312.77456704977175</v>
      </c>
      <c r="V76" s="2">
        <v>12</v>
      </c>
      <c r="W76" s="2">
        <f t="shared" si="28"/>
        <v>4.5780346360182582</v>
      </c>
      <c r="X76" s="2">
        <f t="shared" si="29"/>
        <v>807.84849460677867</v>
      </c>
      <c r="Y76" s="2">
        <f t="shared" si="30"/>
        <v>308.19653241375352</v>
      </c>
      <c r="Z76" s="2"/>
      <c r="AA76" s="2"/>
    </row>
    <row r="77" spans="1:27" x14ac:dyDescent="0.25">
      <c r="A77" s="3"/>
      <c r="B77" s="3" t="s">
        <v>80</v>
      </c>
      <c r="C77" s="3" t="s">
        <v>211</v>
      </c>
      <c r="D77" s="3">
        <v>12</v>
      </c>
      <c r="E77" s="3" t="s">
        <v>202</v>
      </c>
      <c r="F77" s="3">
        <v>1.7247906190000002</v>
      </c>
      <c r="G77" s="3">
        <v>501.27970832271927</v>
      </c>
      <c r="H77" s="3">
        <v>1</v>
      </c>
      <c r="I77" s="3">
        <f t="shared" si="14"/>
        <v>37</v>
      </c>
      <c r="J77" s="3">
        <f t="shared" si="15"/>
        <v>13.548100224938359</v>
      </c>
      <c r="L77" s="2">
        <v>100</v>
      </c>
      <c r="M77" s="2">
        <f t="shared" si="22"/>
        <v>7.3811086676143169</v>
      </c>
      <c r="N77" s="2">
        <f t="shared" si="23"/>
        <v>401.27970832271927</v>
      </c>
      <c r="O77" s="2">
        <f t="shared" si="24"/>
        <v>29.618891332385683</v>
      </c>
      <c r="Q77" s="2">
        <v>50</v>
      </c>
      <c r="R77" s="2">
        <f t="shared" si="25"/>
        <v>3.6905543338071585</v>
      </c>
      <c r="S77" s="2">
        <f t="shared" si="26"/>
        <v>351.27970832271927</v>
      </c>
      <c r="T77" s="2">
        <f t="shared" si="27"/>
        <v>25.928336998578523</v>
      </c>
      <c r="V77" s="2">
        <v>12</v>
      </c>
      <c r="W77" s="2">
        <f t="shared" si="28"/>
        <v>0.88573304011371801</v>
      </c>
      <c r="X77" s="2">
        <f t="shared" si="29"/>
        <v>339.27970832271927</v>
      </c>
      <c r="Y77" s="2">
        <f t="shared" si="30"/>
        <v>25.042603958464806</v>
      </c>
      <c r="Z77" s="2" t="s">
        <v>237</v>
      </c>
      <c r="AA77" s="2">
        <f t="shared" ref="AA77:AA78" si="38">(J77*W77)/(W77+5)</f>
        <v>2.0388284548780944</v>
      </c>
    </row>
    <row r="78" spans="1:27" x14ac:dyDescent="0.25">
      <c r="A78" s="3"/>
      <c r="B78" s="3" t="s">
        <v>81</v>
      </c>
      <c r="C78" s="3" t="s">
        <v>211</v>
      </c>
      <c r="D78" s="4">
        <v>0.55138888888888882</v>
      </c>
      <c r="E78" s="3" t="s">
        <v>202</v>
      </c>
      <c r="F78" s="3">
        <v>1.7160485390000009</v>
      </c>
      <c r="G78" s="3">
        <v>657.39761357634188</v>
      </c>
      <c r="H78" s="3">
        <v>2</v>
      </c>
      <c r="I78" s="3">
        <f t="shared" si="14"/>
        <v>74</v>
      </c>
      <c r="J78" s="3">
        <f t="shared" si="15"/>
        <v>8.8837515348154312</v>
      </c>
      <c r="L78" s="2">
        <v>100</v>
      </c>
      <c r="M78" s="2">
        <f t="shared" si="22"/>
        <v>11.25650572374744</v>
      </c>
      <c r="N78" s="2">
        <f t="shared" si="23"/>
        <v>557.39761357634188</v>
      </c>
      <c r="O78" s="2">
        <f t="shared" si="24"/>
        <v>62.743494276252562</v>
      </c>
      <c r="Q78" s="2">
        <v>50</v>
      </c>
      <c r="R78" s="2">
        <f t="shared" si="25"/>
        <v>5.6282528618737198</v>
      </c>
      <c r="S78" s="2">
        <f t="shared" si="26"/>
        <v>507.39761357634188</v>
      </c>
      <c r="T78" s="2">
        <f t="shared" si="27"/>
        <v>57.115241414378843</v>
      </c>
      <c r="V78" s="2">
        <v>12</v>
      </c>
      <c r="W78" s="2">
        <f t="shared" si="28"/>
        <v>1.3507806868496928</v>
      </c>
      <c r="X78" s="2">
        <f t="shared" si="29"/>
        <v>495.39761357634188</v>
      </c>
      <c r="Y78" s="2">
        <f t="shared" si="30"/>
        <v>55.764460727529148</v>
      </c>
      <c r="Z78" s="2" t="s">
        <v>237</v>
      </c>
      <c r="AA78" s="2">
        <f t="shared" si="38"/>
        <v>1.8895314752165697</v>
      </c>
    </row>
    <row r="79" spans="1:27" x14ac:dyDescent="0.25">
      <c r="A79" s="3"/>
      <c r="B79" s="3" t="s">
        <v>82</v>
      </c>
      <c r="C79" s="3" t="s">
        <v>211</v>
      </c>
      <c r="D79" s="4">
        <v>0.6381944444444444</v>
      </c>
      <c r="E79" s="3" t="s">
        <v>202</v>
      </c>
      <c r="F79" s="3">
        <v>1.6905926948000005</v>
      </c>
      <c r="G79" s="3">
        <v>259.92862491822825</v>
      </c>
      <c r="H79" s="3">
        <v>5</v>
      </c>
      <c r="I79" s="3">
        <f t="shared" si="14"/>
        <v>185</v>
      </c>
      <c r="J79" s="3">
        <f t="shared" si="15"/>
        <v>1.4050195941525851</v>
      </c>
      <c r="L79" s="2">
        <v>100</v>
      </c>
      <c r="M79" s="2">
        <f t="shared" si="22"/>
        <v>71.173384639033017</v>
      </c>
      <c r="N79" s="2">
        <f t="shared" si="23"/>
        <v>159.92862491822825</v>
      </c>
      <c r="O79" s="2">
        <f t="shared" si="24"/>
        <v>113.82661536096698</v>
      </c>
      <c r="Q79" s="2">
        <v>50</v>
      </c>
      <c r="R79" s="2">
        <f t="shared" si="25"/>
        <v>35.586692319516509</v>
      </c>
      <c r="S79" s="2">
        <f t="shared" si="26"/>
        <v>109.92862491822825</v>
      </c>
      <c r="T79" s="2">
        <f t="shared" si="27"/>
        <v>78.239923041450481</v>
      </c>
      <c r="V79" s="2">
        <v>12</v>
      </c>
      <c r="W79" s="2">
        <f t="shared" si="28"/>
        <v>8.5408061566839617</v>
      </c>
      <c r="X79" s="2">
        <f t="shared" si="29"/>
        <v>97.928624918228252</v>
      </c>
      <c r="Y79" s="2">
        <f t="shared" si="30"/>
        <v>69.699116884766525</v>
      </c>
      <c r="Z79" s="2"/>
      <c r="AA79" s="2"/>
    </row>
    <row r="80" spans="1:27" x14ac:dyDescent="0.25">
      <c r="A80" s="2"/>
      <c r="B80" s="2" t="s">
        <v>83</v>
      </c>
      <c r="C80" s="2" t="s">
        <v>220</v>
      </c>
      <c r="D80" s="5">
        <v>9.0972222222222218E-2</v>
      </c>
      <c r="E80" s="2" t="s">
        <v>203</v>
      </c>
      <c r="F80" s="2">
        <v>1.7558987643000001</v>
      </c>
      <c r="G80" s="2">
        <v>600.72354454873857</v>
      </c>
      <c r="H80" s="2">
        <v>10</v>
      </c>
      <c r="I80" s="2">
        <f t="shared" si="14"/>
        <v>370</v>
      </c>
      <c r="J80" s="2">
        <f t="shared" si="15"/>
        <v>1.6235771474290233</v>
      </c>
      <c r="L80" s="2">
        <v>100</v>
      </c>
      <c r="M80" s="2">
        <f t="shared" si="22"/>
        <v>61.592391934286958</v>
      </c>
      <c r="N80" s="2">
        <f t="shared" si="23"/>
        <v>500.72354454873857</v>
      </c>
      <c r="O80" s="2">
        <f t="shared" si="24"/>
        <v>308.40760806571302</v>
      </c>
      <c r="Q80" s="2">
        <v>50</v>
      </c>
      <c r="R80" s="2">
        <f t="shared" si="25"/>
        <v>30.796195967143479</v>
      </c>
      <c r="S80" s="2">
        <f t="shared" si="26"/>
        <v>450.72354454873857</v>
      </c>
      <c r="T80" s="2">
        <f t="shared" si="27"/>
        <v>277.61141209856953</v>
      </c>
      <c r="V80" s="2">
        <v>12</v>
      </c>
      <c r="W80" s="2">
        <f t="shared" si="28"/>
        <v>7.3910870321144353</v>
      </c>
      <c r="X80" s="2">
        <f t="shared" si="29"/>
        <v>438.72354454873857</v>
      </c>
      <c r="Y80" s="2">
        <f t="shared" si="30"/>
        <v>270.22032506645508</v>
      </c>
      <c r="Z80" s="2"/>
      <c r="AA80" s="2"/>
    </row>
    <row r="81" spans="1:27" x14ac:dyDescent="0.25">
      <c r="A81" s="2"/>
      <c r="B81" s="2" t="s">
        <v>84</v>
      </c>
      <c r="C81" s="2" t="s">
        <v>220</v>
      </c>
      <c r="D81" s="2">
        <v>12</v>
      </c>
      <c r="E81" s="2" t="s">
        <v>203</v>
      </c>
      <c r="F81" s="2">
        <v>1.7264570779999993</v>
      </c>
      <c r="G81" s="2">
        <v>487.23191231019092</v>
      </c>
      <c r="H81" s="2">
        <v>1</v>
      </c>
      <c r="I81" s="2">
        <f t="shared" si="14"/>
        <v>37</v>
      </c>
      <c r="J81" s="2">
        <f t="shared" si="15"/>
        <v>13.168430062437592</v>
      </c>
      <c r="L81" s="2">
        <v>100</v>
      </c>
      <c r="M81" s="2">
        <f t="shared" si="22"/>
        <v>7.5939196643680331</v>
      </c>
      <c r="N81" s="2">
        <f t="shared" si="23"/>
        <v>387.23191231019092</v>
      </c>
      <c r="O81" s="2">
        <f t="shared" si="24"/>
        <v>29.406080335631966</v>
      </c>
      <c r="Q81" s="2">
        <v>50</v>
      </c>
      <c r="R81" s="2">
        <f t="shared" si="25"/>
        <v>3.7969598321840166</v>
      </c>
      <c r="S81" s="2">
        <f t="shared" si="26"/>
        <v>337.23191231019092</v>
      </c>
      <c r="T81" s="2">
        <f t="shared" si="27"/>
        <v>25.609120503447951</v>
      </c>
      <c r="V81" s="2">
        <v>12</v>
      </c>
      <c r="W81" s="2">
        <f t="shared" si="28"/>
        <v>0.91127035972416404</v>
      </c>
      <c r="X81" s="2">
        <f t="shared" si="29"/>
        <v>325.23191231019092</v>
      </c>
      <c r="Y81" s="2">
        <f t="shared" si="30"/>
        <v>24.697850143723787</v>
      </c>
      <c r="Z81" s="2" t="s">
        <v>237</v>
      </c>
      <c r="AA81" s="2">
        <f t="shared" ref="AA81:AA82" si="39">(J81*W81)/(W81+5)</f>
        <v>2.0300204980913699</v>
      </c>
    </row>
    <row r="82" spans="1:27" x14ac:dyDescent="0.25">
      <c r="A82" s="2"/>
      <c r="B82" s="2" t="s">
        <v>85</v>
      </c>
      <c r="C82" s="2" t="s">
        <v>220</v>
      </c>
      <c r="D82" s="5">
        <v>0.55138888888888882</v>
      </c>
      <c r="E82" s="2" t="s">
        <v>203</v>
      </c>
      <c r="F82" s="2">
        <v>1.7166222380000011</v>
      </c>
      <c r="G82" s="2">
        <v>750.40478997178116</v>
      </c>
      <c r="H82" s="2">
        <v>2</v>
      </c>
      <c r="I82" s="2">
        <f t="shared" si="14"/>
        <v>74</v>
      </c>
      <c r="J82" s="2">
        <f t="shared" si="15"/>
        <v>10.140605269888935</v>
      </c>
      <c r="L82" s="2">
        <v>100</v>
      </c>
      <c r="M82" s="2">
        <f t="shared" si="22"/>
        <v>9.8613443022908687</v>
      </c>
      <c r="N82" s="2">
        <f t="shared" si="23"/>
        <v>650.40478997178116</v>
      </c>
      <c r="O82" s="2">
        <f t="shared" si="24"/>
        <v>64.138655697709126</v>
      </c>
      <c r="Q82" s="2">
        <v>50</v>
      </c>
      <c r="R82" s="2">
        <f t="shared" si="25"/>
        <v>4.9306721511454343</v>
      </c>
      <c r="S82" s="2">
        <f t="shared" si="26"/>
        <v>600.40478997178116</v>
      </c>
      <c r="T82" s="2">
        <f t="shared" si="27"/>
        <v>59.207983546563689</v>
      </c>
      <c r="V82" s="2">
        <v>12</v>
      </c>
      <c r="W82" s="2">
        <f t="shared" si="28"/>
        <v>1.1833613162749042</v>
      </c>
      <c r="X82" s="2">
        <f t="shared" si="29"/>
        <v>588.40478997178116</v>
      </c>
      <c r="Y82" s="2">
        <f t="shared" si="30"/>
        <v>58.024622230288784</v>
      </c>
      <c r="Z82" s="2" t="s">
        <v>237</v>
      </c>
      <c r="AA82" s="2">
        <f t="shared" si="39"/>
        <v>1.9406920259399079</v>
      </c>
    </row>
    <row r="83" spans="1:27" x14ac:dyDescent="0.25">
      <c r="A83" s="2"/>
      <c r="B83" s="2" t="s">
        <v>86</v>
      </c>
      <c r="C83" s="2" t="s">
        <v>220</v>
      </c>
      <c r="D83" s="5">
        <v>0.6381944444444444</v>
      </c>
      <c r="E83" s="2" t="s">
        <v>203</v>
      </c>
      <c r="F83" s="2">
        <v>1.6935322192000002</v>
      </c>
      <c r="G83" s="2">
        <v>244.70718157588911</v>
      </c>
      <c r="H83" s="2">
        <v>5</v>
      </c>
      <c r="I83" s="2">
        <f t="shared" si="14"/>
        <v>185</v>
      </c>
      <c r="J83" s="2">
        <f t="shared" si="15"/>
        <v>1.322741522031833</v>
      </c>
      <c r="L83" s="2">
        <v>100</v>
      </c>
      <c r="M83" s="2">
        <f t="shared" si="22"/>
        <v>75.600560150551772</v>
      </c>
      <c r="N83" s="2">
        <f t="shared" si="23"/>
        <v>144.70718157588911</v>
      </c>
      <c r="O83" s="2">
        <f t="shared" si="24"/>
        <v>109.39943984944823</v>
      </c>
      <c r="Q83" s="2">
        <v>50</v>
      </c>
      <c r="R83" s="2">
        <f t="shared" si="25"/>
        <v>37.800280075275886</v>
      </c>
      <c r="S83" s="2">
        <f t="shared" si="26"/>
        <v>94.707181575889109</v>
      </c>
      <c r="T83" s="2">
        <f t="shared" si="27"/>
        <v>71.599159774172335</v>
      </c>
      <c r="V83" s="2">
        <v>12</v>
      </c>
      <c r="W83" s="2">
        <f t="shared" si="28"/>
        <v>9.0720672180662127</v>
      </c>
      <c r="X83" s="2">
        <f t="shared" si="29"/>
        <v>82.707181575889109</v>
      </c>
      <c r="Y83" s="2">
        <f t="shared" si="30"/>
        <v>62.527092556106126</v>
      </c>
      <c r="Z83" s="2"/>
      <c r="AA83" s="2"/>
    </row>
    <row r="84" spans="1:27" x14ac:dyDescent="0.25">
      <c r="A84" s="3"/>
      <c r="B84" s="3" t="s">
        <v>87</v>
      </c>
      <c r="C84" s="3" t="s">
        <v>222</v>
      </c>
      <c r="D84" s="4">
        <v>9.0277777777777776E-2</v>
      </c>
      <c r="E84" s="3" t="s">
        <v>204</v>
      </c>
      <c r="F84" s="3">
        <v>1.7566931401111114</v>
      </c>
      <c r="G84" s="3">
        <v>515.17576134200942</v>
      </c>
      <c r="H84" s="3">
        <v>9</v>
      </c>
      <c r="I84" s="3">
        <f t="shared" si="14"/>
        <v>333</v>
      </c>
      <c r="J84" s="3">
        <f t="shared" si="15"/>
        <v>1.5470743583844127</v>
      </c>
      <c r="L84" s="2">
        <v>100</v>
      </c>
      <c r="M84" s="2">
        <f t="shared" si="22"/>
        <v>64.638134203470699</v>
      </c>
      <c r="N84" s="2">
        <f t="shared" si="23"/>
        <v>415.17576134200942</v>
      </c>
      <c r="O84" s="2">
        <f t="shared" si="24"/>
        <v>268.36186579652929</v>
      </c>
      <c r="Q84" s="2">
        <v>50</v>
      </c>
      <c r="R84" s="2">
        <f t="shared" si="25"/>
        <v>32.319067101735349</v>
      </c>
      <c r="S84" s="2">
        <f t="shared" si="26"/>
        <v>365.17576134200942</v>
      </c>
      <c r="T84" s="2">
        <f t="shared" si="27"/>
        <v>236.04279869479393</v>
      </c>
      <c r="V84" s="2">
        <v>12</v>
      </c>
      <c r="W84" s="2">
        <f t="shared" si="28"/>
        <v>7.7565761044164843</v>
      </c>
      <c r="X84" s="2">
        <f t="shared" si="29"/>
        <v>353.17576134200942</v>
      </c>
      <c r="Y84" s="2">
        <f t="shared" si="30"/>
        <v>228.28622259037743</v>
      </c>
      <c r="Z84" s="2"/>
      <c r="AA84" s="2"/>
    </row>
    <row r="85" spans="1:27" x14ac:dyDescent="0.25">
      <c r="A85" s="3"/>
      <c r="B85" s="3" t="s">
        <v>88</v>
      </c>
      <c r="C85" s="3" t="s">
        <v>222</v>
      </c>
      <c r="D85" s="4">
        <v>0.46666666666666662</v>
      </c>
      <c r="E85" s="3" t="s">
        <v>204</v>
      </c>
      <c r="F85" s="3">
        <v>1.7249408735000005</v>
      </c>
      <c r="G85" s="3">
        <v>964.68958102803424</v>
      </c>
      <c r="H85" s="3">
        <v>2</v>
      </c>
      <c r="I85" s="3">
        <f t="shared" si="14"/>
        <v>74</v>
      </c>
      <c r="J85" s="3">
        <f t="shared" si="15"/>
        <v>13.03634568956803</v>
      </c>
      <c r="L85" s="2">
        <v>100</v>
      </c>
      <c r="M85" s="2">
        <f t="shared" si="22"/>
        <v>7.6708613273443795</v>
      </c>
      <c r="N85" s="2">
        <f t="shared" si="23"/>
        <v>864.68958102803424</v>
      </c>
      <c r="O85" s="2">
        <f t="shared" si="24"/>
        <v>66.329138672655617</v>
      </c>
      <c r="Q85" s="2">
        <v>50</v>
      </c>
      <c r="R85" s="2">
        <f t="shared" si="25"/>
        <v>3.8354306636721898</v>
      </c>
      <c r="S85" s="2">
        <f t="shared" si="26"/>
        <v>814.68958102803424</v>
      </c>
      <c r="T85" s="2">
        <f t="shared" si="27"/>
        <v>62.493708008983425</v>
      </c>
      <c r="V85" s="2">
        <v>12</v>
      </c>
      <c r="W85" s="2">
        <f t="shared" si="28"/>
        <v>0.92050335928132554</v>
      </c>
      <c r="X85" s="2">
        <f t="shared" si="29"/>
        <v>802.68958102803424</v>
      </c>
      <c r="Y85" s="2">
        <f t="shared" si="30"/>
        <v>61.573204649702099</v>
      </c>
      <c r="Z85" s="2" t="s">
        <v>237</v>
      </c>
      <c r="AA85" s="2">
        <f t="shared" ref="AA85:AA86" si="40">(J85*W85)/(W85+5)</f>
        <v>2.0268546898445892</v>
      </c>
    </row>
    <row r="86" spans="1:27" x14ac:dyDescent="0.25">
      <c r="A86" s="3"/>
      <c r="B86" s="3" t="s">
        <v>89</v>
      </c>
      <c r="C86" s="3" t="s">
        <v>222</v>
      </c>
      <c r="D86" s="4">
        <v>0.55138888888888882</v>
      </c>
      <c r="E86" s="3" t="s">
        <v>204</v>
      </c>
      <c r="F86" s="3">
        <v>1.7135625100000018</v>
      </c>
      <c r="G86" s="3">
        <v>547.18604991385223</v>
      </c>
      <c r="H86" s="3">
        <v>2</v>
      </c>
      <c r="I86" s="3">
        <f t="shared" si="14"/>
        <v>74</v>
      </c>
      <c r="J86" s="3">
        <f t="shared" si="15"/>
        <v>7.394406079916922</v>
      </c>
      <c r="L86" s="2">
        <v>100</v>
      </c>
      <c r="M86" s="2">
        <f t="shared" si="22"/>
        <v>13.523736581305462</v>
      </c>
      <c r="N86" s="2">
        <f t="shared" si="23"/>
        <v>447.18604991385223</v>
      </c>
      <c r="O86" s="2">
        <f t="shared" si="24"/>
        <v>60.476263418694536</v>
      </c>
      <c r="Q86" s="2">
        <v>50</v>
      </c>
      <c r="R86" s="2">
        <f t="shared" si="25"/>
        <v>6.761868290652731</v>
      </c>
      <c r="S86" s="2">
        <f t="shared" si="26"/>
        <v>397.18604991385223</v>
      </c>
      <c r="T86" s="2">
        <f t="shared" si="27"/>
        <v>53.714395128041808</v>
      </c>
      <c r="V86" s="2">
        <v>12</v>
      </c>
      <c r="W86" s="2">
        <f t="shared" si="28"/>
        <v>1.6228483897566555</v>
      </c>
      <c r="X86" s="2">
        <f t="shared" si="29"/>
        <v>385.18604991385223</v>
      </c>
      <c r="Y86" s="2">
        <f t="shared" si="30"/>
        <v>52.091546738285153</v>
      </c>
      <c r="Z86" s="2" t="s">
        <v>237</v>
      </c>
      <c r="AA86" s="2">
        <f t="shared" si="40"/>
        <v>1.8119092109310564</v>
      </c>
    </row>
    <row r="87" spans="1:27" x14ac:dyDescent="0.25">
      <c r="A87" s="3"/>
      <c r="B87" s="3" t="s">
        <v>90</v>
      </c>
      <c r="C87" s="3" t="s">
        <v>222</v>
      </c>
      <c r="D87" s="4">
        <v>0.6381944444444444</v>
      </c>
      <c r="E87" s="3" t="s">
        <v>204</v>
      </c>
      <c r="F87" s="3">
        <v>1.6918165860000012</v>
      </c>
      <c r="G87" s="3">
        <v>203.03453903873594</v>
      </c>
      <c r="H87" s="3">
        <v>5</v>
      </c>
      <c r="I87" s="3">
        <f t="shared" si="14"/>
        <v>185</v>
      </c>
      <c r="J87" s="3">
        <f t="shared" si="15"/>
        <v>1.0974839948039781</v>
      </c>
      <c r="L87" s="2">
        <v>100</v>
      </c>
      <c r="M87" s="2">
        <f t="shared" si="22"/>
        <v>91.117501916609754</v>
      </c>
      <c r="N87" s="2">
        <f t="shared" si="23"/>
        <v>103.03453903873594</v>
      </c>
      <c r="O87" s="2">
        <f t="shared" si="24"/>
        <v>93.882498083390246</v>
      </c>
      <c r="Q87" s="2">
        <v>50</v>
      </c>
      <c r="R87" s="2">
        <f t="shared" si="25"/>
        <v>45.558750958304877</v>
      </c>
      <c r="S87" s="2">
        <f t="shared" si="26"/>
        <v>53.034539038735943</v>
      </c>
      <c r="T87" s="2">
        <f t="shared" si="27"/>
        <v>48.323747125085369</v>
      </c>
      <c r="V87" s="2">
        <v>12</v>
      </c>
      <c r="W87" s="2">
        <f t="shared" si="28"/>
        <v>10.93410022999317</v>
      </c>
      <c r="X87" s="2">
        <f t="shared" si="29"/>
        <v>41.034539038735943</v>
      </c>
      <c r="Y87" s="2">
        <f t="shared" si="30"/>
        <v>37.389646895092199</v>
      </c>
      <c r="Z87" s="2"/>
      <c r="AA87" s="2"/>
    </row>
    <row r="88" spans="1:27" x14ac:dyDescent="0.25">
      <c r="A88" s="2"/>
      <c r="B88" s="2" t="s">
        <v>91</v>
      </c>
      <c r="C88" s="2" t="s">
        <v>223</v>
      </c>
      <c r="D88" s="6" t="s">
        <v>206</v>
      </c>
      <c r="E88" s="2" t="s">
        <v>205</v>
      </c>
      <c r="F88" s="2">
        <v>1.7560572145000006</v>
      </c>
      <c r="G88" s="2">
        <v>116.5293986157844</v>
      </c>
      <c r="H88" s="2">
        <v>8</v>
      </c>
      <c r="I88" s="2">
        <f t="shared" si="14"/>
        <v>296</v>
      </c>
      <c r="J88" s="2">
        <f t="shared" si="15"/>
        <v>0.39368040072900135</v>
      </c>
      <c r="L88" s="2">
        <v>100</v>
      </c>
      <c r="M88" s="2">
        <f t="shared" si="22"/>
        <v>254.01315334678605</v>
      </c>
      <c r="N88" s="2">
        <f t="shared" si="23"/>
        <v>16.529398615784402</v>
      </c>
      <c r="O88" s="2">
        <f t="shared" si="24"/>
        <v>41.986846653213945</v>
      </c>
      <c r="Q88" s="3">
        <v>10</v>
      </c>
      <c r="R88" s="2">
        <f t="shared" si="25"/>
        <v>25.401315334678603</v>
      </c>
      <c r="S88" s="2">
        <f t="shared" si="26"/>
        <v>6.5293986157844017</v>
      </c>
      <c r="T88" s="2">
        <f t="shared" si="27"/>
        <v>16.585531318535342</v>
      </c>
      <c r="V88" s="3">
        <v>5</v>
      </c>
      <c r="W88" s="2">
        <f t="shared" si="28"/>
        <v>12.700657667339302</v>
      </c>
      <c r="X88" s="2">
        <f t="shared" si="29"/>
        <v>1.5293986157844017</v>
      </c>
      <c r="Y88" s="2">
        <f t="shared" si="30"/>
        <v>3.88487365119604</v>
      </c>
      <c r="Z88" s="2"/>
      <c r="AA88" s="2"/>
    </row>
    <row r="89" spans="1:27" x14ac:dyDescent="0.25">
      <c r="A89" s="2"/>
      <c r="B89" s="2" t="s">
        <v>92</v>
      </c>
      <c r="C89" s="2" t="s">
        <v>223</v>
      </c>
      <c r="D89" s="5">
        <v>0.42430555555555555</v>
      </c>
      <c r="E89" s="2" t="s">
        <v>205</v>
      </c>
      <c r="F89" s="2">
        <v>1.7265117160000001</v>
      </c>
      <c r="G89" s="2">
        <v>912.02706833813386</v>
      </c>
      <c r="H89" s="2">
        <v>2</v>
      </c>
      <c r="I89" s="2">
        <f t="shared" si="14"/>
        <v>74</v>
      </c>
      <c r="J89" s="2">
        <f t="shared" si="15"/>
        <v>12.324690112677484</v>
      </c>
      <c r="L89" s="2">
        <v>100</v>
      </c>
      <c r="M89" s="2">
        <f t="shared" si="22"/>
        <v>8.1137942687205982</v>
      </c>
      <c r="N89" s="2">
        <f t="shared" si="23"/>
        <v>812.02706833813386</v>
      </c>
      <c r="O89" s="2">
        <f t="shared" si="24"/>
        <v>65.886205731279404</v>
      </c>
      <c r="Q89" s="2">
        <v>50</v>
      </c>
      <c r="R89" s="2">
        <f t="shared" si="25"/>
        <v>4.0568971343602991</v>
      </c>
      <c r="S89" s="2">
        <f t="shared" si="26"/>
        <v>762.02706833813386</v>
      </c>
      <c r="T89" s="2">
        <f t="shared" si="27"/>
        <v>61.829308596919105</v>
      </c>
      <c r="V89" s="2">
        <v>12</v>
      </c>
      <c r="W89" s="2">
        <f t="shared" si="28"/>
        <v>0.97365531224647184</v>
      </c>
      <c r="X89" s="2">
        <f t="shared" si="29"/>
        <v>750.02706833813386</v>
      </c>
      <c r="Y89" s="2">
        <f t="shared" si="30"/>
        <v>60.855653284672634</v>
      </c>
      <c r="Z89" s="2" t="s">
        <v>237</v>
      </c>
      <c r="AA89" s="2">
        <f t="shared" ref="AA89:AA90" si="41">(J89*W89)/(W89+5)</f>
        <v>2.0088202905512538</v>
      </c>
    </row>
    <row r="90" spans="1:27" x14ac:dyDescent="0.25">
      <c r="A90" s="2"/>
      <c r="B90" s="2" t="s">
        <v>93</v>
      </c>
      <c r="C90" s="2" t="s">
        <v>223</v>
      </c>
      <c r="D90" s="5">
        <v>0.50902777777777775</v>
      </c>
      <c r="E90" s="2" t="s">
        <v>205</v>
      </c>
      <c r="F90" s="2">
        <v>1.715037736000002</v>
      </c>
      <c r="G90" s="2">
        <v>899.89913114893125</v>
      </c>
      <c r="H90" s="2">
        <v>2</v>
      </c>
      <c r="I90" s="2">
        <f t="shared" si="14"/>
        <v>74</v>
      </c>
      <c r="J90" s="2">
        <f t="shared" si="15"/>
        <v>12.160799069580152</v>
      </c>
      <c r="L90" s="2">
        <v>100</v>
      </c>
      <c r="M90" s="2">
        <f t="shared" si="22"/>
        <v>8.223143843412954</v>
      </c>
      <c r="N90" s="2">
        <f t="shared" si="23"/>
        <v>799.89913114893125</v>
      </c>
      <c r="O90" s="2">
        <f t="shared" si="24"/>
        <v>65.776856156587044</v>
      </c>
      <c r="Q90" s="2">
        <v>50</v>
      </c>
      <c r="R90" s="2">
        <f t="shared" si="25"/>
        <v>4.111571921706477</v>
      </c>
      <c r="S90" s="2">
        <f t="shared" si="26"/>
        <v>749.89913114893125</v>
      </c>
      <c r="T90" s="2">
        <f t="shared" si="27"/>
        <v>61.665284234880566</v>
      </c>
      <c r="V90" s="2">
        <v>12</v>
      </c>
      <c r="W90" s="2">
        <f t="shared" si="28"/>
        <v>0.98677726120955445</v>
      </c>
      <c r="X90" s="2">
        <f t="shared" si="29"/>
        <v>737.89913114893125</v>
      </c>
      <c r="Y90" s="2">
        <f t="shared" si="30"/>
        <v>60.678506973671013</v>
      </c>
      <c r="Z90" s="2" t="s">
        <v>237</v>
      </c>
      <c r="AA90" s="2">
        <f t="shared" si="41"/>
        <v>2.0044173144292907</v>
      </c>
    </row>
    <row r="91" spans="1:27" x14ac:dyDescent="0.25">
      <c r="A91" s="2"/>
      <c r="B91" s="2" t="s">
        <v>94</v>
      </c>
      <c r="C91" s="2" t="s">
        <v>223</v>
      </c>
      <c r="D91" s="5">
        <v>0.59652777777777777</v>
      </c>
      <c r="E91" s="2" t="s">
        <v>205</v>
      </c>
      <c r="F91" s="2">
        <v>1.6929776435000006</v>
      </c>
      <c r="G91" s="2">
        <v>446.93602649879631</v>
      </c>
      <c r="H91" s="2">
        <v>6</v>
      </c>
      <c r="I91" s="2">
        <f t="shared" si="14"/>
        <v>222</v>
      </c>
      <c r="J91" s="2">
        <f t="shared" si="15"/>
        <v>2.0132253445891726</v>
      </c>
      <c r="L91" s="2">
        <v>100</v>
      </c>
      <c r="M91" s="2">
        <f t="shared" si="22"/>
        <v>49.671538394230993</v>
      </c>
      <c r="N91" s="2">
        <f t="shared" si="23"/>
        <v>346.93602649879631</v>
      </c>
      <c r="O91" s="2">
        <f t="shared" si="24"/>
        <v>172.32846160576901</v>
      </c>
      <c r="Q91" s="2">
        <v>50</v>
      </c>
      <c r="R91" s="2">
        <f t="shared" si="25"/>
        <v>24.835769197115496</v>
      </c>
      <c r="S91" s="2">
        <f t="shared" si="26"/>
        <v>296.93602649879631</v>
      </c>
      <c r="T91" s="2">
        <f t="shared" si="27"/>
        <v>147.49269240865351</v>
      </c>
      <c r="V91" s="2">
        <v>12</v>
      </c>
      <c r="W91" s="2">
        <f t="shared" si="28"/>
        <v>5.9605846073077187</v>
      </c>
      <c r="X91" s="2">
        <f t="shared" si="29"/>
        <v>284.93602649879631</v>
      </c>
      <c r="Y91" s="2">
        <f t="shared" si="30"/>
        <v>141.5321078013458</v>
      </c>
      <c r="Z91" s="2"/>
      <c r="AA91" s="2"/>
    </row>
    <row r="92" spans="1:27" x14ac:dyDescent="0.25">
      <c r="A92" s="2"/>
      <c r="B92" s="2"/>
      <c r="C92" s="2"/>
      <c r="D92" s="5"/>
      <c r="E92" s="2"/>
      <c r="F92" s="2"/>
      <c r="G92" s="2"/>
      <c r="H92" s="2"/>
      <c r="I92" s="2"/>
      <c r="J92" s="2"/>
    </row>
    <row r="93" spans="1:27" ht="47.25" x14ac:dyDescent="0.25">
      <c r="A93" s="1" t="s">
        <v>224</v>
      </c>
      <c r="B93" s="1" t="s">
        <v>0</v>
      </c>
      <c r="C93" s="1" t="s">
        <v>207</v>
      </c>
      <c r="D93" s="1" t="s">
        <v>1</v>
      </c>
      <c r="E93" s="1" t="s">
        <v>2</v>
      </c>
      <c r="F93" s="7" t="s">
        <v>3</v>
      </c>
      <c r="G93" s="1" t="s">
        <v>4</v>
      </c>
      <c r="H93" s="7" t="s">
        <v>188</v>
      </c>
      <c r="I93" s="1" t="s">
        <v>5</v>
      </c>
      <c r="J93" s="7" t="s">
        <v>6</v>
      </c>
      <c r="L93" s="8" t="s">
        <v>225</v>
      </c>
      <c r="M93" s="8" t="s">
        <v>228</v>
      </c>
      <c r="N93" s="8" t="s">
        <v>226</v>
      </c>
      <c r="O93" s="8" t="s">
        <v>227</v>
      </c>
      <c r="Q93" s="8" t="s">
        <v>229</v>
      </c>
      <c r="R93" s="8" t="s">
        <v>230</v>
      </c>
      <c r="S93" s="8" t="s">
        <v>231</v>
      </c>
      <c r="T93" s="9" t="s">
        <v>232</v>
      </c>
      <c r="V93" s="11" t="s">
        <v>233</v>
      </c>
      <c r="W93" s="11" t="s">
        <v>234</v>
      </c>
      <c r="X93" s="11" t="s">
        <v>231</v>
      </c>
      <c r="Y93" s="11" t="s">
        <v>235</v>
      </c>
      <c r="Z93" s="11" t="s">
        <v>236</v>
      </c>
      <c r="AA93" s="11" t="s">
        <v>238</v>
      </c>
    </row>
    <row r="94" spans="1:27" x14ac:dyDescent="0.25">
      <c r="A94" s="3"/>
      <c r="B94" s="3" t="s">
        <v>95</v>
      </c>
      <c r="C94" s="3" t="s">
        <v>213</v>
      </c>
      <c r="D94" s="4">
        <v>9.0277777777777776E-2</v>
      </c>
      <c r="E94" s="3" t="s">
        <v>183</v>
      </c>
      <c r="F94" s="3">
        <v>1.7547868810000014</v>
      </c>
      <c r="G94" s="3">
        <v>401.73694445662483</v>
      </c>
      <c r="H94" s="3">
        <v>9</v>
      </c>
      <c r="I94" s="3">
        <f t="shared" si="14"/>
        <v>333</v>
      </c>
      <c r="J94" s="3">
        <f t="shared" si="15"/>
        <v>1.2064172506204949</v>
      </c>
      <c r="L94" s="2">
        <v>100</v>
      </c>
      <c r="M94" s="2">
        <f>L94/J94</f>
        <v>82.890061418275593</v>
      </c>
      <c r="N94" s="2">
        <f>G94-L94</f>
        <v>301.73694445662483</v>
      </c>
      <c r="O94" s="2">
        <f>I94-M94</f>
        <v>250.10993858172441</v>
      </c>
      <c r="Q94" s="2">
        <v>50</v>
      </c>
      <c r="R94" s="2">
        <f>Q94/J94</f>
        <v>41.445030709137797</v>
      </c>
      <c r="S94" s="2">
        <f>N94-Q94</f>
        <v>251.73694445662483</v>
      </c>
      <c r="T94" s="2">
        <f>O94-R94</f>
        <v>208.66490787258661</v>
      </c>
      <c r="V94" s="2">
        <v>12</v>
      </c>
      <c r="W94" s="2">
        <f>V94/J94</f>
        <v>9.9468073701930706</v>
      </c>
      <c r="X94" s="2">
        <f>S94-V94</f>
        <v>239.73694445662483</v>
      </c>
      <c r="Y94" s="2">
        <f>T94-W94</f>
        <v>198.71810050239355</v>
      </c>
      <c r="Z94" s="2"/>
      <c r="AA94" s="2"/>
    </row>
    <row r="95" spans="1:27" x14ac:dyDescent="0.25">
      <c r="A95" s="3"/>
      <c r="B95" s="3" t="s">
        <v>96</v>
      </c>
      <c r="C95" s="3" t="s">
        <v>213</v>
      </c>
      <c r="D95" s="4">
        <v>0.46666666666666662</v>
      </c>
      <c r="E95" s="3" t="s">
        <v>183</v>
      </c>
      <c r="F95" s="3">
        <v>1.7239710490000011</v>
      </c>
      <c r="G95" s="3">
        <v>668.64425731064284</v>
      </c>
      <c r="H95" s="3">
        <v>2</v>
      </c>
      <c r="I95" s="3">
        <f t="shared" si="14"/>
        <v>74</v>
      </c>
      <c r="J95" s="3">
        <f t="shared" si="15"/>
        <v>9.0357332069005789</v>
      </c>
      <c r="L95" s="2">
        <v>100</v>
      </c>
      <c r="M95" s="2">
        <f t="shared" ref="M95:M137" si="42">L95/J95</f>
        <v>11.067170500743661</v>
      </c>
      <c r="N95" s="2">
        <f t="shared" ref="N95:N137" si="43">G95-L95</f>
        <v>568.64425731064284</v>
      </c>
      <c r="O95" s="2">
        <f t="shared" ref="O95:O137" si="44">I95-M95</f>
        <v>62.932829499256343</v>
      </c>
      <c r="Q95" s="2">
        <v>50</v>
      </c>
      <c r="R95" s="2">
        <f t="shared" ref="R95:R137" si="45">Q95/J95</f>
        <v>5.5335852503718304</v>
      </c>
      <c r="S95" s="2">
        <f t="shared" ref="S95:S137" si="46">N95-Q95</f>
        <v>518.64425731064284</v>
      </c>
      <c r="T95" s="2">
        <f t="shared" ref="T95:T137" si="47">O95-R95</f>
        <v>57.399244248884514</v>
      </c>
      <c r="V95" s="2">
        <v>12</v>
      </c>
      <c r="W95" s="2">
        <f t="shared" ref="W95:W137" si="48">V95/J95</f>
        <v>1.3280604600892392</v>
      </c>
      <c r="X95" s="2">
        <f t="shared" ref="X95:X137" si="49">S95-V95</f>
        <v>506.64425731064284</v>
      </c>
      <c r="Y95" s="2">
        <f t="shared" ref="Y95:Y137" si="50">T95-W95</f>
        <v>56.071183788795274</v>
      </c>
      <c r="Z95" s="2" t="s">
        <v>237</v>
      </c>
      <c r="AA95" s="2">
        <f t="shared" ref="AA95:AA96" si="51">(J95*W95)/(W95+5)</f>
        <v>1.8963156366288532</v>
      </c>
    </row>
    <row r="96" spans="1:27" x14ac:dyDescent="0.25">
      <c r="A96" s="3"/>
      <c r="B96" s="3" t="s">
        <v>97</v>
      </c>
      <c r="C96" s="3" t="s">
        <v>213</v>
      </c>
      <c r="D96" s="4">
        <v>0.55138888888888882</v>
      </c>
      <c r="E96" s="3" t="s">
        <v>183</v>
      </c>
      <c r="F96" s="3">
        <v>1.7136854455000012</v>
      </c>
      <c r="G96" s="3">
        <v>363.52773513555348</v>
      </c>
      <c r="H96" s="3">
        <v>2</v>
      </c>
      <c r="I96" s="3">
        <f t="shared" si="14"/>
        <v>74</v>
      </c>
      <c r="J96" s="3">
        <f t="shared" si="15"/>
        <v>4.9125369612912637</v>
      </c>
      <c r="L96" s="2">
        <v>100</v>
      </c>
      <c r="M96" s="2">
        <f t="shared" si="42"/>
        <v>20.356080939025635</v>
      </c>
      <c r="N96" s="2">
        <f t="shared" si="43"/>
        <v>263.52773513555348</v>
      </c>
      <c r="O96" s="2">
        <f t="shared" si="44"/>
        <v>53.643919060974369</v>
      </c>
      <c r="Q96" s="2">
        <v>50</v>
      </c>
      <c r="R96" s="2">
        <f t="shared" si="45"/>
        <v>10.178040469512817</v>
      </c>
      <c r="S96" s="2">
        <f t="shared" si="46"/>
        <v>213.52773513555348</v>
      </c>
      <c r="T96" s="2">
        <f t="shared" si="47"/>
        <v>43.465878591461554</v>
      </c>
      <c r="V96" s="2">
        <v>12</v>
      </c>
      <c r="W96" s="2">
        <f t="shared" si="48"/>
        <v>2.442729712683076</v>
      </c>
      <c r="X96" s="2">
        <f t="shared" si="49"/>
        <v>201.52773513555348</v>
      </c>
      <c r="Y96" s="2">
        <f t="shared" si="50"/>
        <v>41.023148878778478</v>
      </c>
      <c r="Z96" s="2" t="s">
        <v>237</v>
      </c>
      <c r="AA96" s="2">
        <f t="shared" si="51"/>
        <v>1.6123116737063456</v>
      </c>
    </row>
    <row r="97" spans="1:27" x14ac:dyDescent="0.25">
      <c r="A97" s="3"/>
      <c r="B97" s="3" t="s">
        <v>98</v>
      </c>
      <c r="C97" s="3" t="s">
        <v>213</v>
      </c>
      <c r="D97" s="4">
        <v>0.63888888888888895</v>
      </c>
      <c r="E97" s="3" t="s">
        <v>183</v>
      </c>
      <c r="F97" s="3">
        <v>1.6917437353333344</v>
      </c>
      <c r="G97" s="3">
        <v>200.15915429053618</v>
      </c>
      <c r="H97" s="3">
        <v>6</v>
      </c>
      <c r="I97" s="3">
        <f t="shared" si="14"/>
        <v>222</v>
      </c>
      <c r="J97" s="3">
        <f t="shared" si="15"/>
        <v>0.90161781211953229</v>
      </c>
      <c r="L97" s="2">
        <v>100</v>
      </c>
      <c r="M97" s="2">
        <f t="shared" si="42"/>
        <v>110.91173960385608</v>
      </c>
      <c r="N97" s="2">
        <f t="shared" si="43"/>
        <v>100.15915429053618</v>
      </c>
      <c r="O97" s="2">
        <f t="shared" si="44"/>
        <v>111.08826039614392</v>
      </c>
      <c r="Q97" s="2">
        <v>50</v>
      </c>
      <c r="R97" s="2">
        <f t="shared" si="45"/>
        <v>55.455869801928038</v>
      </c>
      <c r="S97" s="2">
        <f t="shared" si="46"/>
        <v>50.159154290536179</v>
      </c>
      <c r="T97" s="2">
        <f t="shared" si="47"/>
        <v>55.632390594215885</v>
      </c>
      <c r="V97" s="2">
        <v>12</v>
      </c>
      <c r="W97" s="2">
        <f t="shared" si="48"/>
        <v>13.30940875246273</v>
      </c>
      <c r="X97" s="2">
        <f t="shared" si="49"/>
        <v>38.159154290536179</v>
      </c>
      <c r="Y97" s="2">
        <f t="shared" si="50"/>
        <v>42.322981841753155</v>
      </c>
      <c r="Z97" s="2"/>
      <c r="AA97" s="2"/>
    </row>
    <row r="98" spans="1:27" x14ac:dyDescent="0.25">
      <c r="A98" s="2"/>
      <c r="B98" s="2" t="s">
        <v>99</v>
      </c>
      <c r="C98" s="2" t="s">
        <v>215</v>
      </c>
      <c r="D98" s="5">
        <v>8.9583333333333334E-2</v>
      </c>
      <c r="E98" s="2" t="s">
        <v>184</v>
      </c>
      <c r="F98" s="2">
        <v>1.7562996706250016</v>
      </c>
      <c r="G98" s="2">
        <v>138.50432587040376</v>
      </c>
      <c r="H98" s="2">
        <v>8</v>
      </c>
      <c r="I98" s="2">
        <f t="shared" si="14"/>
        <v>296</v>
      </c>
      <c r="J98" s="2">
        <f t="shared" si="15"/>
        <v>0.46792001983244513</v>
      </c>
      <c r="L98" s="2">
        <v>100</v>
      </c>
      <c r="M98" s="2">
        <f t="shared" si="42"/>
        <v>213.71173653952323</v>
      </c>
      <c r="N98" s="2">
        <f t="shared" si="43"/>
        <v>38.504325870403761</v>
      </c>
      <c r="O98" s="2">
        <f t="shared" si="44"/>
        <v>82.28826346047677</v>
      </c>
      <c r="Q98" s="3">
        <v>20</v>
      </c>
      <c r="R98" s="2">
        <f t="shared" si="45"/>
        <v>42.742347307904645</v>
      </c>
      <c r="S98" s="2">
        <f t="shared" si="46"/>
        <v>18.504325870403761</v>
      </c>
      <c r="T98" s="2">
        <f t="shared" si="47"/>
        <v>39.545916152572126</v>
      </c>
      <c r="V98" s="2">
        <v>12</v>
      </c>
      <c r="W98" s="2">
        <f t="shared" si="48"/>
        <v>25.645408384742787</v>
      </c>
      <c r="X98" s="2">
        <f t="shared" si="49"/>
        <v>6.5043258704037612</v>
      </c>
      <c r="Y98" s="2">
        <f t="shared" si="50"/>
        <v>13.900507767829339</v>
      </c>
      <c r="Z98" s="2"/>
      <c r="AA98" s="2"/>
    </row>
    <row r="99" spans="1:27" x14ac:dyDescent="0.25">
      <c r="A99" s="2"/>
      <c r="B99" s="2" t="s">
        <v>100</v>
      </c>
      <c r="C99" s="2" t="s">
        <v>215</v>
      </c>
      <c r="D99" s="5">
        <v>0.42430555555555555</v>
      </c>
      <c r="E99" s="2" t="s">
        <v>184</v>
      </c>
      <c r="F99" s="2">
        <v>1.7249135545000023</v>
      </c>
      <c r="G99" s="2">
        <v>1354.506003509088</v>
      </c>
      <c r="H99" s="2">
        <v>2</v>
      </c>
      <c r="I99" s="2">
        <f t="shared" si="14"/>
        <v>74</v>
      </c>
      <c r="J99" s="2">
        <f t="shared" si="15"/>
        <v>18.304135182555243</v>
      </c>
      <c r="L99" s="2">
        <v>100</v>
      </c>
      <c r="M99" s="2">
        <f t="shared" si="42"/>
        <v>5.463246364969212</v>
      </c>
      <c r="N99" s="2">
        <f t="shared" si="43"/>
        <v>1254.506003509088</v>
      </c>
      <c r="O99" s="2">
        <f t="shared" si="44"/>
        <v>68.536753635030792</v>
      </c>
      <c r="Q99" s="2">
        <v>50</v>
      </c>
      <c r="R99" s="2">
        <f t="shared" si="45"/>
        <v>2.731623182484606</v>
      </c>
      <c r="S99" s="2">
        <f t="shared" si="46"/>
        <v>1204.506003509088</v>
      </c>
      <c r="T99" s="2">
        <f t="shared" si="47"/>
        <v>65.80513045254618</v>
      </c>
      <c r="V99" s="2">
        <v>12</v>
      </c>
      <c r="W99" s="2">
        <f t="shared" si="48"/>
        <v>0.65558956379630551</v>
      </c>
      <c r="X99" s="2">
        <f t="shared" si="49"/>
        <v>1192.506003509088</v>
      </c>
      <c r="Y99" s="2">
        <f t="shared" si="50"/>
        <v>65.149540888749868</v>
      </c>
      <c r="Z99" s="2" t="s">
        <v>237</v>
      </c>
      <c r="AA99" s="2">
        <f t="shared" ref="AA99:AA100" si="52">(J99*W99)/(W99+5)</f>
        <v>2.1217947067476053</v>
      </c>
    </row>
    <row r="100" spans="1:27" x14ac:dyDescent="0.25">
      <c r="A100" s="2"/>
      <c r="B100" s="2" t="s">
        <v>101</v>
      </c>
      <c r="C100" s="2" t="s">
        <v>215</v>
      </c>
      <c r="D100" s="2">
        <v>12</v>
      </c>
      <c r="E100" s="2" t="s">
        <v>184</v>
      </c>
      <c r="F100" s="2">
        <v>1.7162670910000024</v>
      </c>
      <c r="G100" s="2">
        <v>636.78140462782767</v>
      </c>
      <c r="H100" s="2">
        <v>1</v>
      </c>
      <c r="I100" s="2">
        <f t="shared" si="14"/>
        <v>37</v>
      </c>
      <c r="J100" s="2">
        <f t="shared" si="15"/>
        <v>17.210308233184531</v>
      </c>
      <c r="L100" s="2">
        <v>100</v>
      </c>
      <c r="M100" s="2">
        <f t="shared" si="42"/>
        <v>5.8104711807068181</v>
      </c>
      <c r="N100" s="2">
        <f t="shared" si="43"/>
        <v>536.78140462782767</v>
      </c>
      <c r="O100" s="2">
        <f t="shared" si="44"/>
        <v>31.18952881929318</v>
      </c>
      <c r="Q100" s="2">
        <v>50</v>
      </c>
      <c r="R100" s="2">
        <f t="shared" si="45"/>
        <v>2.9052355903534091</v>
      </c>
      <c r="S100" s="2">
        <f t="shared" si="46"/>
        <v>486.78140462782767</v>
      </c>
      <c r="T100" s="2">
        <f t="shared" si="47"/>
        <v>28.28429322893977</v>
      </c>
      <c r="V100" s="2">
        <v>12</v>
      </c>
      <c r="W100" s="2">
        <f t="shared" si="48"/>
        <v>0.69725654168481821</v>
      </c>
      <c r="X100" s="2">
        <f t="shared" si="49"/>
        <v>474.78140462782767</v>
      </c>
      <c r="Y100" s="2">
        <f t="shared" si="50"/>
        <v>27.587036687254951</v>
      </c>
      <c r="Z100" s="2" t="s">
        <v>237</v>
      </c>
      <c r="AA100" s="2">
        <f t="shared" si="52"/>
        <v>2.1062769268331571</v>
      </c>
    </row>
    <row r="101" spans="1:27" x14ac:dyDescent="0.25">
      <c r="A101" s="2"/>
      <c r="B101" s="2" t="s">
        <v>102</v>
      </c>
      <c r="C101" s="2" t="s">
        <v>215</v>
      </c>
      <c r="D101" s="5">
        <v>0.55486111111111114</v>
      </c>
      <c r="E101" s="2" t="s">
        <v>184</v>
      </c>
      <c r="F101" s="2">
        <v>1.6927766537142876</v>
      </c>
      <c r="G101" s="2">
        <v>515.10922608667943</v>
      </c>
      <c r="H101" s="2">
        <v>7</v>
      </c>
      <c r="I101" s="2">
        <f t="shared" si="14"/>
        <v>259</v>
      </c>
      <c r="J101" s="2">
        <f t="shared" si="15"/>
        <v>1.9888387107593801</v>
      </c>
      <c r="L101" s="2">
        <v>100</v>
      </c>
      <c r="M101" s="2">
        <f t="shared" si="42"/>
        <v>50.280598149569357</v>
      </c>
      <c r="N101" s="2">
        <f t="shared" si="43"/>
        <v>415.10922608667943</v>
      </c>
      <c r="O101" s="2">
        <f t="shared" si="44"/>
        <v>208.71940185043064</v>
      </c>
      <c r="Q101" s="2">
        <v>50</v>
      </c>
      <c r="R101" s="2">
        <f t="shared" si="45"/>
        <v>25.140299074784679</v>
      </c>
      <c r="S101" s="2">
        <f t="shared" si="46"/>
        <v>365.10922608667943</v>
      </c>
      <c r="T101" s="2">
        <f t="shared" si="47"/>
        <v>183.57910277564596</v>
      </c>
      <c r="V101" s="2">
        <v>12</v>
      </c>
      <c r="W101" s="2">
        <f t="shared" si="48"/>
        <v>6.0336717779483235</v>
      </c>
      <c r="X101" s="2">
        <f t="shared" si="49"/>
        <v>353.10922608667943</v>
      </c>
      <c r="Y101" s="2">
        <f t="shared" si="50"/>
        <v>177.54543099769765</v>
      </c>
      <c r="Z101" s="2"/>
      <c r="AA101" s="2"/>
    </row>
    <row r="102" spans="1:27" x14ac:dyDescent="0.25">
      <c r="A102" s="3"/>
      <c r="B102" s="3" t="s">
        <v>103</v>
      </c>
      <c r="C102" s="3" t="s">
        <v>216</v>
      </c>
      <c r="D102" s="4">
        <v>8.9583333333333334E-2</v>
      </c>
      <c r="E102" s="3" t="s">
        <v>185</v>
      </c>
      <c r="F102" s="3">
        <v>1.7533116550000019</v>
      </c>
      <c r="G102" s="3">
        <v>164.69264932202105</v>
      </c>
      <c r="H102" s="3">
        <v>8</v>
      </c>
      <c r="I102" s="3">
        <f t="shared" si="14"/>
        <v>296</v>
      </c>
      <c r="J102" s="3">
        <f t="shared" si="15"/>
        <v>0.55639408554736847</v>
      </c>
      <c r="L102" s="2">
        <v>100</v>
      </c>
      <c r="M102" s="2">
        <f t="shared" si="42"/>
        <v>179.72872573155081</v>
      </c>
      <c r="N102" s="2">
        <f t="shared" si="43"/>
        <v>64.692649322021055</v>
      </c>
      <c r="O102" s="2">
        <f t="shared" si="44"/>
        <v>116.27127426844919</v>
      </c>
      <c r="Q102" s="10">
        <v>50</v>
      </c>
      <c r="R102" s="2">
        <f t="shared" si="45"/>
        <v>89.864362865775405</v>
      </c>
      <c r="S102" s="2">
        <f t="shared" si="46"/>
        <v>14.692649322021055</v>
      </c>
      <c r="T102" s="2">
        <f t="shared" si="47"/>
        <v>26.406911402673785</v>
      </c>
      <c r="V102" s="2">
        <v>12</v>
      </c>
      <c r="W102" s="2">
        <f t="shared" si="48"/>
        <v>21.567447087786096</v>
      </c>
      <c r="X102" s="2">
        <f t="shared" si="49"/>
        <v>2.6926493220210546</v>
      </c>
      <c r="Y102" s="2">
        <f t="shared" si="50"/>
        <v>4.8394643148876888</v>
      </c>
      <c r="Z102" s="2"/>
      <c r="AA102" s="2"/>
    </row>
    <row r="103" spans="1:27" x14ac:dyDescent="0.25">
      <c r="A103" s="3"/>
      <c r="B103" s="3" t="s">
        <v>104</v>
      </c>
      <c r="C103" s="3" t="s">
        <v>216</v>
      </c>
      <c r="D103" s="4">
        <v>0.42430555555555555</v>
      </c>
      <c r="E103" s="3" t="s">
        <v>185</v>
      </c>
      <c r="F103" s="3">
        <v>1.7241349629999982</v>
      </c>
      <c r="G103" s="3">
        <v>1142.8566804416689</v>
      </c>
      <c r="H103" s="3">
        <v>2</v>
      </c>
      <c r="I103" s="3">
        <f t="shared" si="14"/>
        <v>74</v>
      </c>
      <c r="J103" s="3">
        <f t="shared" si="15"/>
        <v>15.444009195157689</v>
      </c>
      <c r="L103" s="2">
        <v>100</v>
      </c>
      <c r="M103" s="2">
        <f t="shared" si="42"/>
        <v>6.4750026198737292</v>
      </c>
      <c r="N103" s="2">
        <f t="shared" si="43"/>
        <v>1042.8566804416689</v>
      </c>
      <c r="O103" s="2">
        <f t="shared" si="44"/>
        <v>67.524997380126266</v>
      </c>
      <c r="Q103" s="2">
        <v>50</v>
      </c>
      <c r="R103" s="2">
        <f t="shared" si="45"/>
        <v>3.2375013099368646</v>
      </c>
      <c r="S103" s="2">
        <f t="shared" si="46"/>
        <v>992.85668044166891</v>
      </c>
      <c r="T103" s="2">
        <f t="shared" si="47"/>
        <v>64.287496070189405</v>
      </c>
      <c r="V103" s="2">
        <v>12</v>
      </c>
      <c r="W103" s="2">
        <f t="shared" si="48"/>
        <v>0.77700031438484751</v>
      </c>
      <c r="X103" s="2">
        <f t="shared" si="49"/>
        <v>980.85668044166891</v>
      </c>
      <c r="Y103" s="2">
        <f t="shared" si="50"/>
        <v>63.510495755804556</v>
      </c>
      <c r="Z103" s="2" t="s">
        <v>237</v>
      </c>
      <c r="AA103" s="2">
        <f t="shared" ref="AA103:AA104" si="53">(J103*W103)/(W103+5)</f>
        <v>2.0772025873219633</v>
      </c>
    </row>
    <row r="104" spans="1:27" x14ac:dyDescent="0.25">
      <c r="A104" s="3"/>
      <c r="B104" s="3" t="s">
        <v>105</v>
      </c>
      <c r="C104" s="3" t="s">
        <v>216</v>
      </c>
      <c r="D104" s="4">
        <v>0.50902777777777775</v>
      </c>
      <c r="E104" s="3" t="s">
        <v>185</v>
      </c>
      <c r="F104" s="3">
        <v>1.7126609830000001</v>
      </c>
      <c r="G104" s="3">
        <v>675.68218006662698</v>
      </c>
      <c r="H104" s="3">
        <v>2</v>
      </c>
      <c r="I104" s="3">
        <f t="shared" si="14"/>
        <v>74</v>
      </c>
      <c r="J104" s="3">
        <f t="shared" si="15"/>
        <v>9.1308402711706353</v>
      </c>
      <c r="L104" s="2">
        <v>100</v>
      </c>
      <c r="M104" s="2">
        <f t="shared" si="42"/>
        <v>10.951894571602152</v>
      </c>
      <c r="N104" s="2">
        <f t="shared" si="43"/>
        <v>575.68218006662698</v>
      </c>
      <c r="O104" s="2">
        <f t="shared" si="44"/>
        <v>63.048105428397847</v>
      </c>
      <c r="Q104" s="2">
        <v>50</v>
      </c>
      <c r="R104" s="2">
        <f t="shared" si="45"/>
        <v>5.4759472858010758</v>
      </c>
      <c r="S104" s="2">
        <f t="shared" si="46"/>
        <v>525.68218006662698</v>
      </c>
      <c r="T104" s="2">
        <f t="shared" si="47"/>
        <v>57.57215814259677</v>
      </c>
      <c r="V104" s="2">
        <v>12</v>
      </c>
      <c r="W104" s="2">
        <f t="shared" si="48"/>
        <v>1.3142273485922582</v>
      </c>
      <c r="X104" s="2">
        <f t="shared" si="49"/>
        <v>513.68218006662698</v>
      </c>
      <c r="Y104" s="2">
        <f t="shared" si="50"/>
        <v>56.257930794004508</v>
      </c>
      <c r="Z104" s="2" t="s">
        <v>237</v>
      </c>
      <c r="AA104" s="2">
        <f t="shared" si="53"/>
        <v>1.9004700555603802</v>
      </c>
    </row>
    <row r="105" spans="1:27" x14ac:dyDescent="0.25">
      <c r="A105" s="3"/>
      <c r="B105" s="3" t="s">
        <v>106</v>
      </c>
      <c r="C105" s="3" t="s">
        <v>216</v>
      </c>
      <c r="D105" s="4">
        <v>0.59652777777777777</v>
      </c>
      <c r="E105" s="3" t="s">
        <v>185</v>
      </c>
      <c r="F105" s="3">
        <v>1.6906327626666657</v>
      </c>
      <c r="G105" s="3">
        <v>170.05347443131248</v>
      </c>
      <c r="H105" s="3">
        <v>6</v>
      </c>
      <c r="I105" s="3">
        <f t="shared" si="14"/>
        <v>222</v>
      </c>
      <c r="J105" s="3">
        <f t="shared" si="15"/>
        <v>0.76600664158248866</v>
      </c>
      <c r="L105" s="2">
        <v>100</v>
      </c>
      <c r="M105" s="2">
        <f t="shared" si="42"/>
        <v>130.54717096631248</v>
      </c>
      <c r="N105" s="2">
        <f t="shared" si="43"/>
        <v>70.05347443131248</v>
      </c>
      <c r="O105" s="2">
        <f t="shared" si="44"/>
        <v>91.452829033687522</v>
      </c>
      <c r="Q105" s="10">
        <v>50</v>
      </c>
      <c r="R105" s="2">
        <f t="shared" si="45"/>
        <v>65.273585483156239</v>
      </c>
      <c r="S105" s="2">
        <f t="shared" si="46"/>
        <v>20.05347443131248</v>
      </c>
      <c r="T105" s="2">
        <f t="shared" si="47"/>
        <v>26.179243550531282</v>
      </c>
      <c r="V105" s="2">
        <v>12</v>
      </c>
      <c r="W105" s="2">
        <f t="shared" si="48"/>
        <v>15.665660515957498</v>
      </c>
      <c r="X105" s="2">
        <f t="shared" si="49"/>
        <v>8.0534744313124804</v>
      </c>
      <c r="Y105" s="2">
        <f t="shared" si="50"/>
        <v>10.513583034573784</v>
      </c>
      <c r="Z105" s="2"/>
      <c r="AA105" s="2"/>
    </row>
    <row r="106" spans="1:27" x14ac:dyDescent="0.25">
      <c r="A106" s="2"/>
      <c r="B106" s="2" t="s">
        <v>107</v>
      </c>
      <c r="C106" s="2" t="s">
        <v>217</v>
      </c>
      <c r="D106" s="5">
        <v>0.13125000000000001</v>
      </c>
      <c r="E106" s="2" t="s">
        <v>186</v>
      </c>
      <c r="F106" s="2">
        <v>1.7515222604999996</v>
      </c>
      <c r="G106" s="2">
        <v>210.92434195826573</v>
      </c>
      <c r="H106" s="2">
        <v>8</v>
      </c>
      <c r="I106" s="2">
        <f t="shared" si="14"/>
        <v>296</v>
      </c>
      <c r="J106" s="2">
        <f t="shared" si="15"/>
        <v>0.71258223634549234</v>
      </c>
      <c r="L106" s="2">
        <v>100</v>
      </c>
      <c r="M106" s="2">
        <f t="shared" si="42"/>
        <v>140.33467984390708</v>
      </c>
      <c r="N106" s="2">
        <f t="shared" si="43"/>
        <v>110.92434195826573</v>
      </c>
      <c r="O106" s="2">
        <f t="shared" si="44"/>
        <v>155.66532015609292</v>
      </c>
      <c r="Q106" s="2">
        <v>50</v>
      </c>
      <c r="R106" s="2">
        <f t="shared" si="45"/>
        <v>70.167339921953541</v>
      </c>
      <c r="S106" s="2">
        <f t="shared" si="46"/>
        <v>60.924341958265728</v>
      </c>
      <c r="T106" s="2">
        <f t="shared" si="47"/>
        <v>85.497980234139376</v>
      </c>
      <c r="V106" s="2">
        <v>12</v>
      </c>
      <c r="W106" s="2">
        <f t="shared" si="48"/>
        <v>16.840161581268852</v>
      </c>
      <c r="X106" s="2">
        <f t="shared" si="49"/>
        <v>48.924341958265728</v>
      </c>
      <c r="Y106" s="2">
        <f t="shared" si="50"/>
        <v>68.657818652870532</v>
      </c>
      <c r="Z106" s="2"/>
      <c r="AA106" s="2"/>
    </row>
    <row r="107" spans="1:27" x14ac:dyDescent="0.25">
      <c r="A107" s="2"/>
      <c r="B107" s="2" t="s">
        <v>108</v>
      </c>
      <c r="C107" s="2" t="s">
        <v>217</v>
      </c>
      <c r="D107" s="2">
        <v>10</v>
      </c>
      <c r="E107" s="2" t="s">
        <v>186</v>
      </c>
      <c r="F107" s="2">
        <v>1.7252550419999988</v>
      </c>
      <c r="G107" s="2">
        <v>571.43864082483594</v>
      </c>
      <c r="H107" s="2">
        <v>1</v>
      </c>
      <c r="I107" s="2">
        <f t="shared" si="14"/>
        <v>37</v>
      </c>
      <c r="J107" s="2">
        <f t="shared" si="15"/>
        <v>15.444287589860432</v>
      </c>
      <c r="L107" s="2">
        <v>100</v>
      </c>
      <c r="M107" s="2">
        <f t="shared" si="42"/>
        <v>6.4748859031641279</v>
      </c>
      <c r="N107" s="2">
        <f t="shared" si="43"/>
        <v>471.43864082483594</v>
      </c>
      <c r="O107" s="2">
        <f t="shared" si="44"/>
        <v>30.525114096835871</v>
      </c>
      <c r="Q107" s="2">
        <v>50</v>
      </c>
      <c r="R107" s="2">
        <f t="shared" si="45"/>
        <v>3.237442951582064</v>
      </c>
      <c r="S107" s="2">
        <f t="shared" si="46"/>
        <v>421.43864082483594</v>
      </c>
      <c r="T107" s="2">
        <f t="shared" si="47"/>
        <v>27.287671145253807</v>
      </c>
      <c r="V107" s="2">
        <v>12</v>
      </c>
      <c r="W107" s="2">
        <f t="shared" si="48"/>
        <v>0.7769863083796954</v>
      </c>
      <c r="X107" s="2">
        <f t="shared" si="49"/>
        <v>409.43864082483594</v>
      </c>
      <c r="Y107" s="2">
        <f t="shared" si="50"/>
        <v>26.510684836874113</v>
      </c>
      <c r="Z107" s="2" t="s">
        <v>237</v>
      </c>
      <c r="AA107" s="2">
        <f t="shared" ref="AA107:AA108" si="54">(J107*W107)/(W107+5)</f>
        <v>2.077207623392431</v>
      </c>
    </row>
    <row r="108" spans="1:27" x14ac:dyDescent="0.25">
      <c r="A108" s="2"/>
      <c r="B108" s="2" t="s">
        <v>109</v>
      </c>
      <c r="C108" s="2" t="s">
        <v>217</v>
      </c>
      <c r="D108" s="5">
        <v>0.46666666666666662</v>
      </c>
      <c r="E108" s="2" t="s">
        <v>186</v>
      </c>
      <c r="F108" s="2">
        <v>1.7165129619999995</v>
      </c>
      <c r="G108" s="2">
        <v>1074.7062881625184</v>
      </c>
      <c r="H108" s="2">
        <v>2</v>
      </c>
      <c r="I108" s="2">
        <f t="shared" si="14"/>
        <v>74</v>
      </c>
      <c r="J108" s="2">
        <f t="shared" si="15"/>
        <v>14.52305794814214</v>
      </c>
      <c r="L108" s="2">
        <v>100</v>
      </c>
      <c r="M108" s="2">
        <f t="shared" si="42"/>
        <v>6.8856022166318276</v>
      </c>
      <c r="N108" s="2">
        <f t="shared" si="43"/>
        <v>974.70628816251838</v>
      </c>
      <c r="O108" s="2">
        <f t="shared" si="44"/>
        <v>67.114397783368176</v>
      </c>
      <c r="Q108" s="2">
        <v>50</v>
      </c>
      <c r="R108" s="2">
        <f t="shared" si="45"/>
        <v>3.4428011083159138</v>
      </c>
      <c r="S108" s="2">
        <f t="shared" si="46"/>
        <v>924.70628816251838</v>
      </c>
      <c r="T108" s="2">
        <f t="shared" si="47"/>
        <v>63.671596675052264</v>
      </c>
      <c r="V108" s="2">
        <v>12</v>
      </c>
      <c r="W108" s="2">
        <f t="shared" si="48"/>
        <v>0.82627226599581927</v>
      </c>
      <c r="X108" s="2">
        <f t="shared" si="49"/>
        <v>912.70628816251838</v>
      </c>
      <c r="Y108" s="2">
        <f t="shared" si="50"/>
        <v>62.845324409056445</v>
      </c>
      <c r="Z108" s="2" t="s">
        <v>237</v>
      </c>
      <c r="AA108" s="2">
        <f t="shared" si="54"/>
        <v>2.05963598200452</v>
      </c>
    </row>
    <row r="109" spans="1:27" x14ac:dyDescent="0.25">
      <c r="A109" s="2"/>
      <c r="B109" s="2" t="s">
        <v>110</v>
      </c>
      <c r="C109" s="2" t="s">
        <v>217</v>
      </c>
      <c r="D109" s="5">
        <v>0.55486111111111114</v>
      </c>
      <c r="E109" s="2" t="s">
        <v>186</v>
      </c>
      <c r="F109" s="2">
        <v>1.6909306698571434</v>
      </c>
      <c r="G109" s="2">
        <v>301.58537655775558</v>
      </c>
      <c r="H109" s="2">
        <v>7</v>
      </c>
      <c r="I109" s="2">
        <f t="shared" si="14"/>
        <v>259</v>
      </c>
      <c r="J109" s="2">
        <f t="shared" si="15"/>
        <v>1.1644223033117975</v>
      </c>
      <c r="L109" s="2">
        <v>100</v>
      </c>
      <c r="M109" s="2">
        <f t="shared" si="42"/>
        <v>85.879495536614598</v>
      </c>
      <c r="N109" s="2">
        <f t="shared" si="43"/>
        <v>201.58537655775558</v>
      </c>
      <c r="O109" s="2">
        <f t="shared" si="44"/>
        <v>173.1205044633854</v>
      </c>
      <c r="Q109" s="2">
        <v>50</v>
      </c>
      <c r="R109" s="2">
        <f t="shared" si="45"/>
        <v>42.939747768307299</v>
      </c>
      <c r="S109" s="2">
        <f t="shared" si="46"/>
        <v>151.58537655775558</v>
      </c>
      <c r="T109" s="2">
        <f t="shared" si="47"/>
        <v>130.18075669507812</v>
      </c>
      <c r="V109" s="2">
        <v>12</v>
      </c>
      <c r="W109" s="2">
        <f t="shared" si="48"/>
        <v>10.305539464393751</v>
      </c>
      <c r="X109" s="2">
        <f t="shared" si="49"/>
        <v>139.58537655775558</v>
      </c>
      <c r="Y109" s="2">
        <f t="shared" si="50"/>
        <v>119.87521723068437</v>
      </c>
      <c r="Z109" s="2"/>
      <c r="AA109" s="2"/>
    </row>
    <row r="110" spans="1:27" x14ac:dyDescent="0.25">
      <c r="A110" s="3"/>
      <c r="B110" s="3" t="s">
        <v>111</v>
      </c>
      <c r="C110" s="3" t="s">
        <v>218</v>
      </c>
      <c r="D110" s="4">
        <v>8.9583333333333334E-2</v>
      </c>
      <c r="E110" s="3" t="s">
        <v>187</v>
      </c>
      <c r="F110" s="3">
        <v>1.7517817910000022</v>
      </c>
      <c r="G110" s="3">
        <v>275.10834533343439</v>
      </c>
      <c r="H110" s="3">
        <v>8</v>
      </c>
      <c r="I110" s="3">
        <f t="shared" si="14"/>
        <v>296</v>
      </c>
      <c r="J110" s="3">
        <f t="shared" si="15"/>
        <v>0.92942008558592693</v>
      </c>
      <c r="L110" s="2">
        <v>100</v>
      </c>
      <c r="M110" s="2">
        <f t="shared" si="42"/>
        <v>107.59397343662719</v>
      </c>
      <c r="N110" s="2">
        <f t="shared" si="43"/>
        <v>175.10834533343439</v>
      </c>
      <c r="O110" s="2">
        <f t="shared" si="44"/>
        <v>188.40602656337279</v>
      </c>
      <c r="Q110" s="2">
        <v>50</v>
      </c>
      <c r="R110" s="2">
        <f t="shared" si="45"/>
        <v>53.796986718313597</v>
      </c>
      <c r="S110" s="2">
        <f t="shared" si="46"/>
        <v>125.10834533343439</v>
      </c>
      <c r="T110" s="2">
        <f t="shared" si="47"/>
        <v>134.60903984505919</v>
      </c>
      <c r="V110" s="2">
        <v>12</v>
      </c>
      <c r="W110" s="2">
        <f t="shared" si="48"/>
        <v>12.911276812395265</v>
      </c>
      <c r="X110" s="2">
        <f t="shared" si="49"/>
        <v>113.10834533343439</v>
      </c>
      <c r="Y110" s="2">
        <f t="shared" si="50"/>
        <v>121.69776303266391</v>
      </c>
      <c r="Z110" s="2"/>
      <c r="AA110" s="2"/>
    </row>
    <row r="111" spans="1:27" x14ac:dyDescent="0.25">
      <c r="A111" s="3"/>
      <c r="B111" s="3" t="s">
        <v>112</v>
      </c>
      <c r="C111" s="3" t="s">
        <v>218</v>
      </c>
      <c r="D111" s="4">
        <v>0.42430555555555555</v>
      </c>
      <c r="E111" s="3" t="s">
        <v>187</v>
      </c>
      <c r="F111" s="3">
        <v>1.723916411000002</v>
      </c>
      <c r="G111" s="3">
        <v>1046.2300226162045</v>
      </c>
      <c r="H111" s="3">
        <v>2</v>
      </c>
      <c r="I111" s="3">
        <f t="shared" si="14"/>
        <v>74</v>
      </c>
      <c r="J111" s="3">
        <f t="shared" si="15"/>
        <v>14.138243548867628</v>
      </c>
      <c r="L111" s="2">
        <v>100</v>
      </c>
      <c r="M111" s="2">
        <f t="shared" si="42"/>
        <v>7.0730143850159717</v>
      </c>
      <c r="N111" s="2">
        <f t="shared" si="43"/>
        <v>946.23002261620445</v>
      </c>
      <c r="O111" s="2">
        <f t="shared" si="44"/>
        <v>66.926985614984034</v>
      </c>
      <c r="Q111" s="2">
        <v>50</v>
      </c>
      <c r="R111" s="2">
        <f t="shared" si="45"/>
        <v>3.5365071925079858</v>
      </c>
      <c r="S111" s="2">
        <f t="shared" si="46"/>
        <v>896.23002261620445</v>
      </c>
      <c r="T111" s="2">
        <f t="shared" si="47"/>
        <v>63.39047842247605</v>
      </c>
      <c r="V111" s="2">
        <v>12</v>
      </c>
      <c r="W111" s="2">
        <f t="shared" si="48"/>
        <v>0.8487617262019167</v>
      </c>
      <c r="X111" s="2">
        <f t="shared" si="49"/>
        <v>884.23002261620445</v>
      </c>
      <c r="Y111" s="2">
        <f t="shared" si="50"/>
        <v>62.541716696274136</v>
      </c>
      <c r="Z111" s="2" t="s">
        <v>237</v>
      </c>
      <c r="AA111" s="2">
        <f t="shared" ref="AA111:AA112" si="55">(J111*W111)/(W111+5)</f>
        <v>2.0517163395870788</v>
      </c>
    </row>
    <row r="112" spans="1:27" x14ac:dyDescent="0.25">
      <c r="A112" s="3"/>
      <c r="B112" s="3" t="s">
        <v>113</v>
      </c>
      <c r="C112" s="3" t="s">
        <v>218</v>
      </c>
      <c r="D112" s="4">
        <v>0.50902777777777775</v>
      </c>
      <c r="E112" s="3" t="s">
        <v>187</v>
      </c>
      <c r="F112" s="3">
        <v>1.7137264240000016</v>
      </c>
      <c r="G112" s="3">
        <v>630.73606818149005</v>
      </c>
      <c r="H112" s="3">
        <v>2</v>
      </c>
      <c r="I112" s="3">
        <f t="shared" si="14"/>
        <v>74</v>
      </c>
      <c r="J112" s="3">
        <f t="shared" si="15"/>
        <v>8.5234603808309473</v>
      </c>
      <c r="L112" s="2">
        <v>100</v>
      </c>
      <c r="M112" s="2">
        <f t="shared" si="42"/>
        <v>11.732324142069992</v>
      </c>
      <c r="N112" s="2">
        <f t="shared" si="43"/>
        <v>530.73606818149005</v>
      </c>
      <c r="O112" s="2">
        <f t="shared" si="44"/>
        <v>62.267675857930008</v>
      </c>
      <c r="Q112" s="2">
        <v>50</v>
      </c>
      <c r="R112" s="2">
        <f t="shared" si="45"/>
        <v>5.8661620710349958</v>
      </c>
      <c r="S112" s="2">
        <f t="shared" si="46"/>
        <v>480.73606818149005</v>
      </c>
      <c r="T112" s="2">
        <f t="shared" si="47"/>
        <v>56.401513786895009</v>
      </c>
      <c r="V112" s="2">
        <v>12</v>
      </c>
      <c r="W112" s="2">
        <f t="shared" si="48"/>
        <v>1.4078788970483989</v>
      </c>
      <c r="X112" s="2">
        <f t="shared" si="49"/>
        <v>468.73606818149005</v>
      </c>
      <c r="Y112" s="2">
        <f t="shared" si="50"/>
        <v>54.993634889846611</v>
      </c>
      <c r="Z112" s="2" t="s">
        <v>237</v>
      </c>
      <c r="AA112" s="2">
        <f t="shared" si="55"/>
        <v>1.8726945675467506</v>
      </c>
    </row>
    <row r="113" spans="1:27" x14ac:dyDescent="0.25">
      <c r="A113" s="3"/>
      <c r="B113" s="3" t="s">
        <v>114</v>
      </c>
      <c r="C113" s="3" t="s">
        <v>218</v>
      </c>
      <c r="D113" s="4">
        <v>0.59652777777777777</v>
      </c>
      <c r="E113" s="3" t="s">
        <v>187</v>
      </c>
      <c r="F113" s="3">
        <v>1.6918712240000018</v>
      </c>
      <c r="G113" s="3">
        <v>228.70021071695047</v>
      </c>
      <c r="H113" s="3">
        <v>6</v>
      </c>
      <c r="I113" s="3">
        <f t="shared" si="14"/>
        <v>222</v>
      </c>
      <c r="J113" s="3">
        <f t="shared" si="15"/>
        <v>1.0301811293556327</v>
      </c>
      <c r="L113" s="2">
        <v>100</v>
      </c>
      <c r="M113" s="2">
        <f t="shared" si="42"/>
        <v>97.070308463666905</v>
      </c>
      <c r="N113" s="2">
        <f t="shared" si="43"/>
        <v>128.70021071695047</v>
      </c>
      <c r="O113" s="2">
        <f t="shared" si="44"/>
        <v>124.9296915363331</v>
      </c>
      <c r="Q113" s="2">
        <v>50</v>
      </c>
      <c r="R113" s="2">
        <f t="shared" si="45"/>
        <v>48.535154231833452</v>
      </c>
      <c r="S113" s="2">
        <f t="shared" si="46"/>
        <v>78.700210716950465</v>
      </c>
      <c r="T113" s="2">
        <f t="shared" si="47"/>
        <v>76.394537304499636</v>
      </c>
      <c r="V113" s="2">
        <v>12</v>
      </c>
      <c r="W113" s="2">
        <f t="shared" si="48"/>
        <v>11.648437015640029</v>
      </c>
      <c r="X113" s="2">
        <f t="shared" si="49"/>
        <v>66.700210716950465</v>
      </c>
      <c r="Y113" s="2">
        <f t="shared" si="50"/>
        <v>64.746100288859608</v>
      </c>
      <c r="Z113" s="2"/>
      <c r="AA113" s="2"/>
    </row>
    <row r="114" spans="1:27" x14ac:dyDescent="0.25">
      <c r="A114" s="2"/>
      <c r="B114" s="2" t="s">
        <v>115</v>
      </c>
      <c r="C114" s="2" t="s">
        <v>219</v>
      </c>
      <c r="D114" s="5">
        <v>8.9583333333333334E-2</v>
      </c>
      <c r="E114" s="2" t="s">
        <v>189</v>
      </c>
      <c r="F114" s="2">
        <v>1.7541482993750022</v>
      </c>
      <c r="G114" s="2">
        <v>210.31482720080115</v>
      </c>
      <c r="H114" s="2">
        <v>8</v>
      </c>
      <c r="I114" s="2">
        <f t="shared" si="14"/>
        <v>296</v>
      </c>
      <c r="J114" s="2">
        <f t="shared" si="15"/>
        <v>0.71052306486757144</v>
      </c>
      <c r="L114" s="2">
        <v>100</v>
      </c>
      <c r="M114" s="2">
        <f t="shared" si="42"/>
        <v>140.74138468487041</v>
      </c>
      <c r="N114" s="2">
        <f t="shared" si="43"/>
        <v>110.31482720080115</v>
      </c>
      <c r="O114" s="2">
        <f t="shared" si="44"/>
        <v>155.25861531512959</v>
      </c>
      <c r="Q114" s="2">
        <v>50</v>
      </c>
      <c r="R114" s="2">
        <f t="shared" si="45"/>
        <v>70.370692342435206</v>
      </c>
      <c r="S114" s="2">
        <f t="shared" si="46"/>
        <v>60.314827200801147</v>
      </c>
      <c r="T114" s="2">
        <f t="shared" si="47"/>
        <v>84.887922972694383</v>
      </c>
      <c r="V114" s="2">
        <v>12</v>
      </c>
      <c r="W114" s="2">
        <f t="shared" si="48"/>
        <v>16.888966162184449</v>
      </c>
      <c r="X114" s="2">
        <f t="shared" si="49"/>
        <v>48.314827200801147</v>
      </c>
      <c r="Y114" s="2">
        <f t="shared" si="50"/>
        <v>67.998956810509938</v>
      </c>
      <c r="Z114" s="2"/>
      <c r="AA114" s="2"/>
    </row>
    <row r="115" spans="1:27" x14ac:dyDescent="0.25">
      <c r="A115" s="2"/>
      <c r="B115" s="2" t="s">
        <v>116</v>
      </c>
      <c r="C115" s="2" t="s">
        <v>219</v>
      </c>
      <c r="D115" s="5">
        <v>0.42430555555555555</v>
      </c>
      <c r="E115" s="2" t="s">
        <v>189</v>
      </c>
      <c r="F115" s="2">
        <v>1.7261292500000023</v>
      </c>
      <c r="G115" s="2">
        <v>725.07008654729634</v>
      </c>
      <c r="H115" s="2">
        <v>2</v>
      </c>
      <c r="I115" s="2">
        <f t="shared" si="14"/>
        <v>74</v>
      </c>
      <c r="J115" s="2">
        <f t="shared" si="15"/>
        <v>9.7982444128013011</v>
      </c>
      <c r="L115" s="2">
        <v>100</v>
      </c>
      <c r="M115" s="2">
        <f t="shared" si="42"/>
        <v>10.205909935187071</v>
      </c>
      <c r="N115" s="2">
        <f t="shared" si="43"/>
        <v>625.07008654729634</v>
      </c>
      <c r="O115" s="2">
        <f t="shared" si="44"/>
        <v>63.794090064812927</v>
      </c>
      <c r="Q115" s="2">
        <v>50</v>
      </c>
      <c r="R115" s="2">
        <f t="shared" si="45"/>
        <v>5.1029549675935355</v>
      </c>
      <c r="S115" s="2">
        <f t="shared" si="46"/>
        <v>575.07008654729634</v>
      </c>
      <c r="T115" s="2">
        <f t="shared" si="47"/>
        <v>58.691135097219394</v>
      </c>
      <c r="V115" s="2">
        <v>12</v>
      </c>
      <c r="W115" s="2">
        <f t="shared" si="48"/>
        <v>1.2247091922224485</v>
      </c>
      <c r="X115" s="2">
        <f t="shared" si="49"/>
        <v>563.07008654729634</v>
      </c>
      <c r="Y115" s="2">
        <f t="shared" si="50"/>
        <v>57.466425904996946</v>
      </c>
      <c r="Z115" s="2" t="s">
        <v>237</v>
      </c>
      <c r="AA115" s="2">
        <f t="shared" ref="AA115:AA116" si="56">(J115*W115)/(W115+5)</f>
        <v>1.9278009027302947</v>
      </c>
    </row>
    <row r="116" spans="1:27" x14ac:dyDescent="0.25">
      <c r="A116" s="2"/>
      <c r="B116" s="2" t="s">
        <v>117</v>
      </c>
      <c r="C116" s="2" t="s">
        <v>219</v>
      </c>
      <c r="D116" s="5">
        <v>0.50902777777777775</v>
      </c>
      <c r="E116" s="2" t="s">
        <v>189</v>
      </c>
      <c r="F116" s="2">
        <v>1.7146552700000024</v>
      </c>
      <c r="G116" s="2">
        <v>672.88865073187492</v>
      </c>
      <c r="H116" s="2">
        <v>2</v>
      </c>
      <c r="I116" s="2">
        <f t="shared" si="14"/>
        <v>74</v>
      </c>
      <c r="J116" s="2">
        <f t="shared" si="15"/>
        <v>9.0930898747550657</v>
      </c>
      <c r="L116" s="2">
        <v>100</v>
      </c>
      <c r="M116" s="2">
        <f t="shared" si="42"/>
        <v>10.997361884393959</v>
      </c>
      <c r="N116" s="2">
        <f t="shared" si="43"/>
        <v>572.88865073187492</v>
      </c>
      <c r="O116" s="2">
        <f t="shared" si="44"/>
        <v>63.00263811560604</v>
      </c>
      <c r="Q116" s="2">
        <v>50</v>
      </c>
      <c r="R116" s="2">
        <f t="shared" si="45"/>
        <v>5.4986809421969793</v>
      </c>
      <c r="S116" s="2">
        <f t="shared" si="46"/>
        <v>522.88865073187492</v>
      </c>
      <c r="T116" s="2">
        <f t="shared" si="47"/>
        <v>57.503957173409063</v>
      </c>
      <c r="V116" s="2">
        <v>12</v>
      </c>
      <c r="W116" s="2">
        <f t="shared" si="48"/>
        <v>1.3196834261272752</v>
      </c>
      <c r="X116" s="2">
        <f t="shared" si="49"/>
        <v>510.88865073187492</v>
      </c>
      <c r="Y116" s="2">
        <f t="shared" si="50"/>
        <v>56.184273747281786</v>
      </c>
      <c r="Z116" s="2" t="s">
        <v>237</v>
      </c>
      <c r="AA116" s="2">
        <f t="shared" si="56"/>
        <v>1.8988292910984694</v>
      </c>
    </row>
    <row r="117" spans="1:27" x14ac:dyDescent="0.25">
      <c r="A117" s="2"/>
      <c r="B117" s="2" t="s">
        <v>118</v>
      </c>
      <c r="C117" s="2" t="s">
        <v>219</v>
      </c>
      <c r="D117" s="5">
        <v>0.59652777777777777</v>
      </c>
      <c r="E117" s="2" t="s">
        <v>189</v>
      </c>
      <c r="F117" s="2">
        <v>1.6934420665000014</v>
      </c>
      <c r="G117" s="2">
        <v>307.40372276068871</v>
      </c>
      <c r="H117" s="2">
        <v>6</v>
      </c>
      <c r="I117" s="2">
        <f t="shared" si="14"/>
        <v>222</v>
      </c>
      <c r="J117" s="2">
        <f t="shared" si="15"/>
        <v>1.3847014538769762</v>
      </c>
      <c r="L117" s="2">
        <v>100</v>
      </c>
      <c r="M117" s="2">
        <f t="shared" si="42"/>
        <v>72.217733086084053</v>
      </c>
      <c r="N117" s="2">
        <f t="shared" si="43"/>
        <v>207.40372276068871</v>
      </c>
      <c r="O117" s="2">
        <f t="shared" si="44"/>
        <v>149.78226691391595</v>
      </c>
      <c r="Q117" s="2">
        <v>50</v>
      </c>
      <c r="R117" s="2">
        <f t="shared" si="45"/>
        <v>36.108866543042026</v>
      </c>
      <c r="S117" s="2">
        <f t="shared" si="46"/>
        <v>157.40372276068871</v>
      </c>
      <c r="T117" s="2">
        <f t="shared" si="47"/>
        <v>113.67340037087392</v>
      </c>
      <c r="V117" s="2">
        <v>12</v>
      </c>
      <c r="W117" s="2">
        <f t="shared" si="48"/>
        <v>8.666127970330086</v>
      </c>
      <c r="X117" s="2">
        <f t="shared" si="49"/>
        <v>145.40372276068871</v>
      </c>
      <c r="Y117" s="2">
        <f t="shared" si="50"/>
        <v>105.00727240054384</v>
      </c>
      <c r="Z117" s="2"/>
      <c r="AA117" s="2"/>
    </row>
    <row r="118" spans="1:27" x14ac:dyDescent="0.25">
      <c r="A118" s="3"/>
      <c r="B118" s="3" t="s">
        <v>119</v>
      </c>
      <c r="C118" s="3" t="s">
        <v>208</v>
      </c>
      <c r="D118" s="4">
        <v>8.9583333333333334E-2</v>
      </c>
      <c r="E118" s="3" t="s">
        <v>190</v>
      </c>
      <c r="F118" s="3">
        <v>1.7524169577499993</v>
      </c>
      <c r="G118" s="3">
        <v>256.51750875585651</v>
      </c>
      <c r="H118" s="3">
        <v>8</v>
      </c>
      <c r="I118" s="3">
        <f t="shared" si="14"/>
        <v>296</v>
      </c>
      <c r="J118" s="3">
        <f t="shared" si="15"/>
        <v>0.86661320525627195</v>
      </c>
      <c r="L118" s="2">
        <v>100</v>
      </c>
      <c r="M118" s="2">
        <f t="shared" si="42"/>
        <v>115.3917334670989</v>
      </c>
      <c r="N118" s="2">
        <f t="shared" si="43"/>
        <v>156.51750875585651</v>
      </c>
      <c r="O118" s="2">
        <f t="shared" si="44"/>
        <v>180.6082665329011</v>
      </c>
      <c r="Q118" s="2">
        <v>50</v>
      </c>
      <c r="R118" s="2">
        <f t="shared" si="45"/>
        <v>57.695866733549451</v>
      </c>
      <c r="S118" s="2">
        <f t="shared" si="46"/>
        <v>106.51750875585651</v>
      </c>
      <c r="T118" s="2">
        <f t="shared" si="47"/>
        <v>122.91239979935165</v>
      </c>
      <c r="V118" s="2">
        <v>12</v>
      </c>
      <c r="W118" s="2">
        <f t="shared" si="48"/>
        <v>13.847008016051868</v>
      </c>
      <c r="X118" s="2">
        <f t="shared" si="49"/>
        <v>94.517508755856511</v>
      </c>
      <c r="Y118" s="2">
        <f t="shared" si="50"/>
        <v>109.06539178329977</v>
      </c>
      <c r="Z118" s="2"/>
      <c r="AA118" s="2"/>
    </row>
    <row r="119" spans="1:27" x14ac:dyDescent="0.25">
      <c r="A119" s="3"/>
      <c r="B119" s="3" t="s">
        <v>120</v>
      </c>
      <c r="C119" s="3" t="s">
        <v>208</v>
      </c>
      <c r="D119" s="4">
        <v>0.42430555555555555</v>
      </c>
      <c r="E119" s="3" t="s">
        <v>190</v>
      </c>
      <c r="F119" s="3">
        <v>1.7243261959999989</v>
      </c>
      <c r="G119" s="3">
        <v>1204.6086067169617</v>
      </c>
      <c r="H119" s="3">
        <v>2</v>
      </c>
      <c r="I119" s="3">
        <f t="shared" si="14"/>
        <v>74</v>
      </c>
      <c r="J119" s="3">
        <f t="shared" si="15"/>
        <v>16.278494685364347</v>
      </c>
      <c r="L119" s="2">
        <v>100</v>
      </c>
      <c r="M119" s="2">
        <f t="shared" si="42"/>
        <v>6.1430741559849453</v>
      </c>
      <c r="N119" s="2">
        <f t="shared" si="43"/>
        <v>1104.6086067169617</v>
      </c>
      <c r="O119" s="2">
        <f t="shared" si="44"/>
        <v>67.856925844015052</v>
      </c>
      <c r="Q119" s="2">
        <v>50</v>
      </c>
      <c r="R119" s="2">
        <f t="shared" si="45"/>
        <v>3.0715370779924727</v>
      </c>
      <c r="S119" s="2">
        <f t="shared" si="46"/>
        <v>1054.6086067169617</v>
      </c>
      <c r="T119" s="2">
        <f t="shared" si="47"/>
        <v>64.785388766022578</v>
      </c>
      <c r="V119" s="2">
        <v>12</v>
      </c>
      <c r="W119" s="2">
        <f t="shared" si="48"/>
        <v>0.73716889871819347</v>
      </c>
      <c r="X119" s="2">
        <f t="shared" si="49"/>
        <v>1042.6086067169617</v>
      </c>
      <c r="Y119" s="2">
        <f t="shared" si="50"/>
        <v>64.048219867304383</v>
      </c>
      <c r="Z119" s="2" t="s">
        <v>237</v>
      </c>
      <c r="AA119" s="2">
        <f t="shared" ref="AA119:AA120" si="57">(J119*W119)/(W119+5)</f>
        <v>2.0916239720049128</v>
      </c>
    </row>
    <row r="120" spans="1:27" x14ac:dyDescent="0.25">
      <c r="A120" s="3"/>
      <c r="B120" s="3" t="s">
        <v>121</v>
      </c>
      <c r="C120" s="3" t="s">
        <v>208</v>
      </c>
      <c r="D120" s="4">
        <v>0.50902777777777775</v>
      </c>
      <c r="E120" s="3" t="s">
        <v>190</v>
      </c>
      <c r="F120" s="3">
        <v>1.7144913560000008</v>
      </c>
      <c r="G120" s="3">
        <v>821.28041356530332</v>
      </c>
      <c r="H120" s="3">
        <v>2</v>
      </c>
      <c r="I120" s="3">
        <f t="shared" si="14"/>
        <v>74</v>
      </c>
      <c r="J120" s="3">
        <f t="shared" si="15"/>
        <v>11.098383967098693</v>
      </c>
      <c r="L120" s="2">
        <v>100</v>
      </c>
      <c r="M120" s="2">
        <f t="shared" si="42"/>
        <v>9.0103208085475632</v>
      </c>
      <c r="N120" s="2">
        <f t="shared" si="43"/>
        <v>721.28041356530332</v>
      </c>
      <c r="O120" s="2">
        <f t="shared" si="44"/>
        <v>64.989679191452439</v>
      </c>
      <c r="Q120" s="2">
        <v>50</v>
      </c>
      <c r="R120" s="2">
        <f t="shared" si="45"/>
        <v>4.5051604042737816</v>
      </c>
      <c r="S120" s="2">
        <f t="shared" si="46"/>
        <v>671.28041356530332</v>
      </c>
      <c r="T120" s="2">
        <f t="shared" si="47"/>
        <v>60.484518787178658</v>
      </c>
      <c r="V120" s="2">
        <v>12</v>
      </c>
      <c r="W120" s="2">
        <f t="shared" si="48"/>
        <v>1.0812384970257076</v>
      </c>
      <c r="X120" s="2">
        <f t="shared" si="49"/>
        <v>659.28041356530332</v>
      </c>
      <c r="Y120" s="2">
        <f t="shared" si="50"/>
        <v>59.403280290152949</v>
      </c>
      <c r="Z120" s="2" t="s">
        <v>237</v>
      </c>
      <c r="AA120" s="2">
        <f t="shared" si="57"/>
        <v>1.9732822525985652</v>
      </c>
    </row>
    <row r="121" spans="1:27" x14ac:dyDescent="0.25">
      <c r="A121" s="3"/>
      <c r="B121" s="3" t="s">
        <v>122</v>
      </c>
      <c r="C121" s="3" t="s">
        <v>208</v>
      </c>
      <c r="D121" s="4">
        <v>0.59652777777777777</v>
      </c>
      <c r="E121" s="3" t="s">
        <v>190</v>
      </c>
      <c r="F121" s="3">
        <v>1.6926133901666667</v>
      </c>
      <c r="G121" s="3">
        <v>362.2729968734447</v>
      </c>
      <c r="H121" s="3">
        <v>6</v>
      </c>
      <c r="I121" s="3">
        <f t="shared" si="14"/>
        <v>222</v>
      </c>
      <c r="J121" s="3">
        <f t="shared" si="15"/>
        <v>1.631860346276778</v>
      </c>
      <c r="L121" s="2">
        <v>100</v>
      </c>
      <c r="M121" s="2">
        <f t="shared" si="42"/>
        <v>61.279753643231864</v>
      </c>
      <c r="N121" s="2">
        <f t="shared" si="43"/>
        <v>262.2729968734447</v>
      </c>
      <c r="O121" s="2">
        <f t="shared" si="44"/>
        <v>160.72024635676814</v>
      </c>
      <c r="Q121" s="2">
        <v>50</v>
      </c>
      <c r="R121" s="2">
        <f t="shared" si="45"/>
        <v>30.639876821615932</v>
      </c>
      <c r="S121" s="2">
        <f t="shared" si="46"/>
        <v>212.2729968734447</v>
      </c>
      <c r="T121" s="2">
        <f t="shared" si="47"/>
        <v>130.08036953515222</v>
      </c>
      <c r="V121" s="2">
        <v>12</v>
      </c>
      <c r="W121" s="2">
        <f t="shared" si="48"/>
        <v>7.3535704371878241</v>
      </c>
      <c r="X121" s="2">
        <f t="shared" si="49"/>
        <v>200.2729968734447</v>
      </c>
      <c r="Y121" s="2">
        <f t="shared" si="50"/>
        <v>122.72679909796439</v>
      </c>
      <c r="Z121" s="2"/>
      <c r="AA121" s="2"/>
    </row>
    <row r="122" spans="1:27" x14ac:dyDescent="0.25">
      <c r="A122" s="2"/>
      <c r="B122" s="2" t="s">
        <v>123</v>
      </c>
      <c r="C122" s="2" t="s">
        <v>209</v>
      </c>
      <c r="D122" s="5">
        <v>8.9583333333333334E-2</v>
      </c>
      <c r="E122" s="2" t="s">
        <v>191</v>
      </c>
      <c r="F122" s="2">
        <v>1.7519798537499995</v>
      </c>
      <c r="G122" s="2">
        <v>250.59836437474064</v>
      </c>
      <c r="H122" s="2">
        <v>8</v>
      </c>
      <c r="I122" s="2">
        <f t="shared" si="14"/>
        <v>296</v>
      </c>
      <c r="J122" s="2">
        <f t="shared" si="15"/>
        <v>0.84661609586061026</v>
      </c>
      <c r="L122" s="2">
        <v>100</v>
      </c>
      <c r="M122" s="2">
        <f t="shared" si="42"/>
        <v>118.11729128342056</v>
      </c>
      <c r="N122" s="2">
        <f t="shared" si="43"/>
        <v>150.59836437474064</v>
      </c>
      <c r="O122" s="2">
        <f t="shared" si="44"/>
        <v>177.88270871657943</v>
      </c>
      <c r="Q122" s="2">
        <v>50</v>
      </c>
      <c r="R122" s="2">
        <f t="shared" si="45"/>
        <v>59.058645641710278</v>
      </c>
      <c r="S122" s="2">
        <f t="shared" si="46"/>
        <v>100.59836437474064</v>
      </c>
      <c r="T122" s="2">
        <f t="shared" si="47"/>
        <v>118.82406307486914</v>
      </c>
      <c r="V122" s="2">
        <v>12</v>
      </c>
      <c r="W122" s="2">
        <f t="shared" si="48"/>
        <v>14.174074954010466</v>
      </c>
      <c r="X122" s="2">
        <f t="shared" si="49"/>
        <v>88.59836437474064</v>
      </c>
      <c r="Y122" s="2">
        <f t="shared" si="50"/>
        <v>104.64998812085868</v>
      </c>
      <c r="Z122" s="2"/>
      <c r="AA122" s="2"/>
    </row>
    <row r="123" spans="1:27" x14ac:dyDescent="0.25">
      <c r="A123" s="2"/>
      <c r="B123" s="2" t="s">
        <v>124</v>
      </c>
      <c r="C123" s="2" t="s">
        <v>209</v>
      </c>
      <c r="D123" s="5">
        <v>0.42430555555555555</v>
      </c>
      <c r="E123" s="2" t="s">
        <v>191</v>
      </c>
      <c r="F123" s="2">
        <v>1.7236159019999997</v>
      </c>
      <c r="G123" s="2">
        <v>1092.1682361137548</v>
      </c>
      <c r="H123" s="2">
        <v>2</v>
      </c>
      <c r="I123" s="2">
        <f t="shared" si="14"/>
        <v>74</v>
      </c>
      <c r="J123" s="2">
        <f t="shared" si="15"/>
        <v>14.759030217753443</v>
      </c>
      <c r="L123" s="2">
        <v>100</v>
      </c>
      <c r="M123" s="2">
        <f t="shared" si="42"/>
        <v>6.7755129249421362</v>
      </c>
      <c r="N123" s="2">
        <f t="shared" si="43"/>
        <v>992.1682361137548</v>
      </c>
      <c r="O123" s="2">
        <f t="shared" si="44"/>
        <v>67.224487075057866</v>
      </c>
      <c r="Q123" s="2">
        <v>50</v>
      </c>
      <c r="R123" s="2">
        <f t="shared" si="45"/>
        <v>3.3877564624710681</v>
      </c>
      <c r="S123" s="2">
        <f t="shared" si="46"/>
        <v>942.1682361137548</v>
      </c>
      <c r="T123" s="2">
        <f t="shared" si="47"/>
        <v>63.836730612586798</v>
      </c>
      <c r="V123" s="2">
        <v>12</v>
      </c>
      <c r="W123" s="2">
        <f t="shared" si="48"/>
        <v>0.81306155099305633</v>
      </c>
      <c r="X123" s="2">
        <f t="shared" si="49"/>
        <v>930.1682361137548</v>
      </c>
      <c r="Y123" s="2">
        <f t="shared" si="50"/>
        <v>63.023669061593743</v>
      </c>
      <c r="Z123" s="2" t="s">
        <v>237</v>
      </c>
      <c r="AA123" s="2">
        <f t="shared" ref="AA123:AA124" si="58">(J123*W123)/(W123+5)</f>
        <v>2.0643166934900279</v>
      </c>
    </row>
    <row r="124" spans="1:27" x14ac:dyDescent="0.25">
      <c r="A124" s="2"/>
      <c r="B124" s="2" t="s">
        <v>125</v>
      </c>
      <c r="C124" s="2" t="s">
        <v>209</v>
      </c>
      <c r="D124" s="5">
        <v>0.50902777777777775</v>
      </c>
      <c r="E124" s="2" t="s">
        <v>191</v>
      </c>
      <c r="F124" s="2">
        <v>1.7139722950000005</v>
      </c>
      <c r="G124" s="2">
        <v>817.23402469208168</v>
      </c>
      <c r="H124" s="2">
        <v>2</v>
      </c>
      <c r="I124" s="2">
        <f t="shared" si="14"/>
        <v>74</v>
      </c>
      <c r="J124" s="2">
        <f t="shared" si="15"/>
        <v>11.043703036379481</v>
      </c>
      <c r="L124" s="2">
        <v>100</v>
      </c>
      <c r="M124" s="2">
        <f t="shared" si="42"/>
        <v>9.0549338089394649</v>
      </c>
      <c r="N124" s="2">
        <f t="shared" si="43"/>
        <v>717.23402469208168</v>
      </c>
      <c r="O124" s="2">
        <f t="shared" si="44"/>
        <v>64.945066191060533</v>
      </c>
      <c r="Q124" s="2">
        <v>50</v>
      </c>
      <c r="R124" s="2">
        <f t="shared" si="45"/>
        <v>4.5274669044697324</v>
      </c>
      <c r="S124" s="2">
        <f t="shared" si="46"/>
        <v>667.23402469208168</v>
      </c>
      <c r="T124" s="2">
        <f t="shared" si="47"/>
        <v>60.4175992865908</v>
      </c>
      <c r="V124" s="2">
        <v>12</v>
      </c>
      <c r="W124" s="2">
        <f t="shared" si="48"/>
        <v>1.0865920570727359</v>
      </c>
      <c r="X124" s="2">
        <f t="shared" si="49"/>
        <v>655.23402469208168</v>
      </c>
      <c r="Y124" s="2">
        <f t="shared" si="50"/>
        <v>59.331007229518065</v>
      </c>
      <c r="Z124" s="2" t="s">
        <v>237</v>
      </c>
      <c r="AA124" s="2">
        <f t="shared" si="58"/>
        <v>1.9715466204204983</v>
      </c>
    </row>
    <row r="125" spans="1:27" x14ac:dyDescent="0.25">
      <c r="A125" s="2"/>
      <c r="B125" s="2" t="s">
        <v>126</v>
      </c>
      <c r="C125" s="2" t="s">
        <v>209</v>
      </c>
      <c r="D125" s="5">
        <v>0.59652777777777777</v>
      </c>
      <c r="E125" s="2" t="s">
        <v>191</v>
      </c>
      <c r="F125" s="2">
        <v>1.6927909636666663</v>
      </c>
      <c r="G125" s="2">
        <v>320.82223632191796</v>
      </c>
      <c r="H125" s="2">
        <v>6</v>
      </c>
      <c r="I125" s="2">
        <f t="shared" si="14"/>
        <v>222</v>
      </c>
      <c r="J125" s="2">
        <f t="shared" si="15"/>
        <v>1.445145208657288</v>
      </c>
      <c r="L125" s="2">
        <v>100</v>
      </c>
      <c r="M125" s="2">
        <f t="shared" si="42"/>
        <v>69.197198593566881</v>
      </c>
      <c r="N125" s="2">
        <f t="shared" si="43"/>
        <v>220.82223632191796</v>
      </c>
      <c r="O125" s="2">
        <f t="shared" si="44"/>
        <v>152.8028014064331</v>
      </c>
      <c r="Q125" s="2">
        <v>50</v>
      </c>
      <c r="R125" s="2">
        <f t="shared" si="45"/>
        <v>34.598599296783441</v>
      </c>
      <c r="S125" s="2">
        <f t="shared" si="46"/>
        <v>170.82223632191796</v>
      </c>
      <c r="T125" s="2">
        <f t="shared" si="47"/>
        <v>118.20420210964966</v>
      </c>
      <c r="V125" s="2">
        <v>12</v>
      </c>
      <c r="W125" s="2">
        <f t="shared" si="48"/>
        <v>8.3036638312280253</v>
      </c>
      <c r="X125" s="2">
        <f t="shared" si="49"/>
        <v>158.82223632191796</v>
      </c>
      <c r="Y125" s="2">
        <f t="shared" si="50"/>
        <v>109.90053827842164</v>
      </c>
      <c r="Z125" s="2"/>
      <c r="AA125" s="2"/>
    </row>
    <row r="126" spans="1:27" x14ac:dyDescent="0.25">
      <c r="A126" s="3"/>
      <c r="B126" s="3" t="s">
        <v>127</v>
      </c>
      <c r="C126" s="3" t="s">
        <v>210</v>
      </c>
      <c r="D126" s="4">
        <v>9.0277777777777776E-2</v>
      </c>
      <c r="E126" s="3" t="s">
        <v>192</v>
      </c>
      <c r="F126" s="3">
        <v>1.7554243243333356</v>
      </c>
      <c r="G126" s="3">
        <v>665.71520479716298</v>
      </c>
      <c r="H126" s="3">
        <v>9</v>
      </c>
      <c r="I126" s="3">
        <f t="shared" si="14"/>
        <v>333</v>
      </c>
      <c r="J126" s="3">
        <f t="shared" si="15"/>
        <v>1.9991447591506395</v>
      </c>
      <c r="L126" s="2">
        <v>100</v>
      </c>
      <c r="M126" s="2">
        <f t="shared" si="42"/>
        <v>50.021390168106784</v>
      </c>
      <c r="N126" s="2">
        <f t="shared" si="43"/>
        <v>565.71520479716298</v>
      </c>
      <c r="O126" s="2">
        <f t="shared" si="44"/>
        <v>282.97860983189321</v>
      </c>
      <c r="Q126" s="2">
        <v>50</v>
      </c>
      <c r="R126" s="2">
        <f t="shared" si="45"/>
        <v>25.010695084053392</v>
      </c>
      <c r="S126" s="2">
        <f t="shared" si="46"/>
        <v>515.71520479716298</v>
      </c>
      <c r="T126" s="2">
        <f t="shared" si="47"/>
        <v>257.96791474783981</v>
      </c>
      <c r="V126" s="2">
        <v>12</v>
      </c>
      <c r="W126" s="2">
        <f t="shared" si="48"/>
        <v>6.002566820172814</v>
      </c>
      <c r="X126" s="2">
        <f t="shared" si="49"/>
        <v>503.71520479716298</v>
      </c>
      <c r="Y126" s="2">
        <f t="shared" si="50"/>
        <v>251.96534792766701</v>
      </c>
      <c r="Z126" s="2"/>
      <c r="AA126" s="2"/>
    </row>
    <row r="127" spans="1:27" x14ac:dyDescent="0.25">
      <c r="A127" s="3"/>
      <c r="B127" s="3" t="s">
        <v>128</v>
      </c>
      <c r="C127" s="3" t="s">
        <v>210</v>
      </c>
      <c r="D127" s="3">
        <v>11</v>
      </c>
      <c r="E127" s="3" t="s">
        <v>192</v>
      </c>
      <c r="F127" s="3">
        <v>1.7244901100000014</v>
      </c>
      <c r="G127" s="3">
        <v>737.16974368380352</v>
      </c>
      <c r="H127" s="3">
        <v>1</v>
      </c>
      <c r="I127" s="3">
        <f t="shared" si="14"/>
        <v>37</v>
      </c>
      <c r="J127" s="3">
        <f t="shared" si="15"/>
        <v>19.923506586048745</v>
      </c>
      <c r="L127" s="2">
        <v>100</v>
      </c>
      <c r="M127" s="2">
        <f t="shared" si="42"/>
        <v>5.0191967748299939</v>
      </c>
      <c r="N127" s="2">
        <f t="shared" si="43"/>
        <v>637.16974368380352</v>
      </c>
      <c r="O127" s="2">
        <f t="shared" si="44"/>
        <v>31.980803225170007</v>
      </c>
      <c r="Q127" s="2">
        <v>50</v>
      </c>
      <c r="R127" s="2">
        <f t="shared" si="45"/>
        <v>2.509598387414997</v>
      </c>
      <c r="S127" s="2">
        <f t="shared" si="46"/>
        <v>587.16974368380352</v>
      </c>
      <c r="T127" s="2">
        <f t="shared" si="47"/>
        <v>29.47120483775501</v>
      </c>
      <c r="V127" s="2">
        <v>12</v>
      </c>
      <c r="W127" s="2">
        <f t="shared" si="48"/>
        <v>0.60230361297959922</v>
      </c>
      <c r="X127" s="2">
        <f t="shared" si="49"/>
        <v>575.16974368380352</v>
      </c>
      <c r="Y127" s="2">
        <f t="shared" si="50"/>
        <v>28.86890122477541</v>
      </c>
      <c r="Z127" s="2" t="s">
        <v>237</v>
      </c>
      <c r="AA127" s="2">
        <f t="shared" ref="AA127:AA128" si="59">(J127*W127)/(W127+5)</f>
        <v>2.1419760207565348</v>
      </c>
    </row>
    <row r="128" spans="1:27" x14ac:dyDescent="0.25">
      <c r="A128" s="3"/>
      <c r="B128" s="3" t="s">
        <v>129</v>
      </c>
      <c r="C128" s="3" t="s">
        <v>210</v>
      </c>
      <c r="D128" s="4">
        <v>0.50902777777777775</v>
      </c>
      <c r="E128" s="3" t="s">
        <v>192</v>
      </c>
      <c r="F128" s="3">
        <v>1.7162944100000024</v>
      </c>
      <c r="G128" s="3">
        <v>679.51558529130864</v>
      </c>
      <c r="H128" s="3">
        <v>2</v>
      </c>
      <c r="I128" s="3">
        <f t="shared" si="14"/>
        <v>74</v>
      </c>
      <c r="J128" s="3">
        <f t="shared" si="15"/>
        <v>9.1826430444771443</v>
      </c>
      <c r="L128" s="2">
        <v>100</v>
      </c>
      <c r="M128" s="2">
        <f t="shared" si="42"/>
        <v>10.890110779177517</v>
      </c>
      <c r="N128" s="2">
        <f t="shared" si="43"/>
        <v>579.51558529130864</v>
      </c>
      <c r="O128" s="2">
        <f t="shared" si="44"/>
        <v>63.109889220822481</v>
      </c>
      <c r="Q128" s="2">
        <v>50</v>
      </c>
      <c r="R128" s="2">
        <f t="shared" si="45"/>
        <v>5.4450553895887586</v>
      </c>
      <c r="S128" s="2">
        <f t="shared" si="46"/>
        <v>529.51558529130864</v>
      </c>
      <c r="T128" s="2">
        <f t="shared" si="47"/>
        <v>57.664833831233722</v>
      </c>
      <c r="V128" s="2">
        <v>12</v>
      </c>
      <c r="W128" s="2">
        <f t="shared" si="48"/>
        <v>1.3068132935013019</v>
      </c>
      <c r="X128" s="2">
        <f t="shared" si="49"/>
        <v>517.51558529130864</v>
      </c>
      <c r="Y128" s="2">
        <f t="shared" si="50"/>
        <v>56.358020537732422</v>
      </c>
      <c r="Z128" s="2" t="s">
        <v>237</v>
      </c>
      <c r="AA128" s="2">
        <f t="shared" si="59"/>
        <v>1.9027041774591773</v>
      </c>
    </row>
    <row r="129" spans="1:27" x14ac:dyDescent="0.25">
      <c r="A129" s="3"/>
      <c r="B129" s="3" t="s">
        <v>130</v>
      </c>
      <c r="C129" s="3" t="s">
        <v>210</v>
      </c>
      <c r="D129" s="4">
        <v>0.59652777777777777</v>
      </c>
      <c r="E129" s="3" t="s">
        <v>192</v>
      </c>
      <c r="F129" s="3">
        <v>1.6931734296666665</v>
      </c>
      <c r="G129" s="3">
        <v>170.31295024057403</v>
      </c>
      <c r="H129" s="3">
        <v>6</v>
      </c>
      <c r="I129" s="3">
        <f t="shared" si="14"/>
        <v>222</v>
      </c>
      <c r="J129" s="3">
        <f t="shared" si="15"/>
        <v>0.76717545153411726</v>
      </c>
      <c r="L129" s="2">
        <v>100</v>
      </c>
      <c r="M129" s="2">
        <f t="shared" si="42"/>
        <v>130.3482792626256</v>
      </c>
      <c r="N129" s="2">
        <f t="shared" si="43"/>
        <v>70.312950240574025</v>
      </c>
      <c r="O129" s="2">
        <f t="shared" si="44"/>
        <v>91.651720737374404</v>
      </c>
      <c r="Q129" s="2">
        <v>50</v>
      </c>
      <c r="R129" s="2">
        <f t="shared" si="45"/>
        <v>65.174139631312798</v>
      </c>
      <c r="S129" s="2">
        <f t="shared" si="46"/>
        <v>20.312950240574025</v>
      </c>
      <c r="T129" s="2">
        <f t="shared" si="47"/>
        <v>26.477581106061606</v>
      </c>
      <c r="V129" s="2">
        <v>12</v>
      </c>
      <c r="W129" s="2">
        <f t="shared" si="48"/>
        <v>15.64179351151507</v>
      </c>
      <c r="X129" s="2">
        <f t="shared" si="49"/>
        <v>8.3129502405740254</v>
      </c>
      <c r="Y129" s="2">
        <f t="shared" si="50"/>
        <v>10.835787594546536</v>
      </c>
      <c r="Z129" s="2"/>
      <c r="AA129" s="2"/>
    </row>
    <row r="130" spans="1:27" x14ac:dyDescent="0.25">
      <c r="A130" s="2"/>
      <c r="B130" s="2" t="s">
        <v>131</v>
      </c>
      <c r="C130" s="2" t="s">
        <v>211</v>
      </c>
      <c r="D130" s="5">
        <v>9.0277777777777776E-2</v>
      </c>
      <c r="E130" s="2" t="s">
        <v>193</v>
      </c>
      <c r="F130" s="2">
        <v>1.7536091285555571</v>
      </c>
      <c r="G130" s="2">
        <v>340.14897982306275</v>
      </c>
      <c r="H130" s="2">
        <v>9</v>
      </c>
      <c r="I130" s="2">
        <f t="shared" si="14"/>
        <v>333</v>
      </c>
      <c r="J130" s="2">
        <f t="shared" si="15"/>
        <v>1.0214684078770653</v>
      </c>
      <c r="L130" s="2">
        <v>100</v>
      </c>
      <c r="M130" s="2">
        <f t="shared" si="42"/>
        <v>97.898279798815963</v>
      </c>
      <c r="N130" s="2">
        <f t="shared" si="43"/>
        <v>240.14897982306275</v>
      </c>
      <c r="O130" s="2">
        <f t="shared" si="44"/>
        <v>235.10172020118404</v>
      </c>
      <c r="Q130" s="2">
        <v>50</v>
      </c>
      <c r="R130" s="2">
        <f t="shared" si="45"/>
        <v>48.949139899407982</v>
      </c>
      <c r="S130" s="2">
        <f t="shared" si="46"/>
        <v>190.14897982306275</v>
      </c>
      <c r="T130" s="2">
        <f t="shared" si="47"/>
        <v>186.15258030177606</v>
      </c>
      <c r="V130" s="2">
        <v>12</v>
      </c>
      <c r="W130" s="2">
        <f t="shared" si="48"/>
        <v>11.747793575857916</v>
      </c>
      <c r="X130" s="2">
        <f t="shared" si="49"/>
        <v>178.14897982306275</v>
      </c>
      <c r="Y130" s="2">
        <f t="shared" si="50"/>
        <v>174.40478672591814</v>
      </c>
      <c r="Z130" s="2"/>
      <c r="AA130" s="2"/>
    </row>
    <row r="131" spans="1:27" x14ac:dyDescent="0.25">
      <c r="A131" s="2"/>
      <c r="B131" s="2" t="s">
        <v>132</v>
      </c>
      <c r="C131" s="2" t="s">
        <v>211</v>
      </c>
      <c r="D131" s="5">
        <v>0.46666666666666662</v>
      </c>
      <c r="E131" s="2" t="s">
        <v>193</v>
      </c>
      <c r="F131" s="2">
        <v>1.724735981000002</v>
      </c>
      <c r="G131" s="2">
        <v>513.90716728177711</v>
      </c>
      <c r="H131" s="2">
        <v>2</v>
      </c>
      <c r="I131" s="2">
        <f t="shared" si="14"/>
        <v>74</v>
      </c>
      <c r="J131" s="2">
        <f t="shared" si="15"/>
        <v>6.9446914497537451</v>
      </c>
      <c r="L131" s="2">
        <v>100</v>
      </c>
      <c r="M131" s="2">
        <f t="shared" si="42"/>
        <v>14.39948782800796</v>
      </c>
      <c r="N131" s="2">
        <f t="shared" si="43"/>
        <v>413.90716728177711</v>
      </c>
      <c r="O131" s="2">
        <f t="shared" si="44"/>
        <v>59.600512171992037</v>
      </c>
      <c r="Q131" s="2">
        <v>50</v>
      </c>
      <c r="R131" s="2">
        <f t="shared" si="45"/>
        <v>7.1997439140039798</v>
      </c>
      <c r="S131" s="2">
        <f t="shared" si="46"/>
        <v>363.90716728177711</v>
      </c>
      <c r="T131" s="2">
        <f t="shared" si="47"/>
        <v>52.400768257988055</v>
      </c>
      <c r="V131" s="2">
        <v>12</v>
      </c>
      <c r="W131" s="2">
        <f t="shared" si="48"/>
        <v>1.7279385393609552</v>
      </c>
      <c r="X131" s="2">
        <f t="shared" si="49"/>
        <v>351.90716728177711</v>
      </c>
      <c r="Y131" s="2">
        <f t="shared" si="50"/>
        <v>50.672829718627099</v>
      </c>
      <c r="Z131" s="2" t="s">
        <v>237</v>
      </c>
      <c r="AA131" s="2">
        <f t="shared" ref="AA131:AA132" si="60">(J131*W131)/(W131+5)</f>
        <v>1.7836072564865917</v>
      </c>
    </row>
    <row r="132" spans="1:27" x14ac:dyDescent="0.25">
      <c r="A132" s="2"/>
      <c r="B132" s="2" t="s">
        <v>133</v>
      </c>
      <c r="C132" s="2" t="s">
        <v>211</v>
      </c>
      <c r="D132" s="5">
        <v>0.55138888888888882</v>
      </c>
      <c r="E132" s="2" t="s">
        <v>193</v>
      </c>
      <c r="F132" s="2">
        <v>1.7132620010000021</v>
      </c>
      <c r="G132" s="2">
        <v>334.59550966209645</v>
      </c>
      <c r="H132" s="2">
        <v>2</v>
      </c>
      <c r="I132" s="2">
        <f t="shared" si="14"/>
        <v>74</v>
      </c>
      <c r="J132" s="2">
        <f t="shared" si="15"/>
        <v>4.5215609413796818</v>
      </c>
      <c r="L132" s="2">
        <v>100</v>
      </c>
      <c r="M132" s="2">
        <f t="shared" si="42"/>
        <v>22.11625615500089</v>
      </c>
      <c r="N132" s="2">
        <f t="shared" si="43"/>
        <v>234.59550966209645</v>
      </c>
      <c r="O132" s="2">
        <f t="shared" si="44"/>
        <v>51.88374384499911</v>
      </c>
      <c r="Q132" s="2">
        <v>50</v>
      </c>
      <c r="R132" s="2">
        <f t="shared" si="45"/>
        <v>11.058128077500445</v>
      </c>
      <c r="S132" s="2">
        <f t="shared" si="46"/>
        <v>184.59550966209645</v>
      </c>
      <c r="T132" s="2">
        <f t="shared" si="47"/>
        <v>40.825615767498661</v>
      </c>
      <c r="V132" s="2">
        <v>12</v>
      </c>
      <c r="W132" s="2">
        <f t="shared" si="48"/>
        <v>2.6539507386001064</v>
      </c>
      <c r="X132" s="2">
        <f t="shared" si="49"/>
        <v>172.59550966209645</v>
      </c>
      <c r="Y132" s="2">
        <f t="shared" si="50"/>
        <v>38.171665028898552</v>
      </c>
      <c r="Z132" s="2" t="s">
        <v>237</v>
      </c>
      <c r="AA132" s="2">
        <f t="shared" si="60"/>
        <v>1.5678177727852447</v>
      </c>
    </row>
    <row r="133" spans="1:27" x14ac:dyDescent="0.25">
      <c r="A133" s="2"/>
      <c r="B133" s="2" t="s">
        <v>134</v>
      </c>
      <c r="C133" s="2" t="s">
        <v>211</v>
      </c>
      <c r="D133" s="5">
        <v>0.6381944444444444</v>
      </c>
      <c r="E133" s="2" t="s">
        <v>193</v>
      </c>
      <c r="F133" s="2">
        <v>1.6957778410000013</v>
      </c>
      <c r="G133" s="2">
        <v>139.18356082722795</v>
      </c>
      <c r="H133" s="2">
        <v>5</v>
      </c>
      <c r="I133" s="2">
        <f t="shared" si="14"/>
        <v>185</v>
      </c>
      <c r="J133" s="2">
        <f t="shared" si="15"/>
        <v>0.75234357203906999</v>
      </c>
      <c r="L133" s="2">
        <v>100</v>
      </c>
      <c r="M133" s="2">
        <f t="shared" si="42"/>
        <v>132.91799613436041</v>
      </c>
      <c r="N133" s="2">
        <f t="shared" si="43"/>
        <v>39.18356082722795</v>
      </c>
      <c r="O133" s="2">
        <f t="shared" si="44"/>
        <v>52.082003865639592</v>
      </c>
      <c r="Q133" s="3">
        <v>20</v>
      </c>
      <c r="R133" s="2">
        <f t="shared" si="45"/>
        <v>26.583599226872082</v>
      </c>
      <c r="S133" s="2">
        <f t="shared" si="46"/>
        <v>19.18356082722795</v>
      </c>
      <c r="T133" s="2">
        <f t="shared" si="47"/>
        <v>25.498404638767511</v>
      </c>
      <c r="V133" s="2">
        <v>12</v>
      </c>
      <c r="W133" s="2">
        <f t="shared" si="48"/>
        <v>15.950159536123248</v>
      </c>
      <c r="X133" s="2">
        <f t="shared" si="49"/>
        <v>7.1835608272279501</v>
      </c>
      <c r="Y133" s="2">
        <f t="shared" si="50"/>
        <v>9.5482451026442625</v>
      </c>
      <c r="Z133" s="2"/>
      <c r="AA133" s="2"/>
    </row>
    <row r="134" spans="1:27" x14ac:dyDescent="0.25">
      <c r="A134" s="3"/>
      <c r="B134" s="3" t="s">
        <v>135</v>
      </c>
      <c r="C134" s="3" t="s">
        <v>212</v>
      </c>
      <c r="D134" s="4">
        <v>9.0277777777777776E-2</v>
      </c>
      <c r="E134" s="3" t="s">
        <v>194</v>
      </c>
      <c r="F134" s="3">
        <v>1.7555093167777778</v>
      </c>
      <c r="G134" s="3">
        <v>501.90942315592292</v>
      </c>
      <c r="H134" s="3">
        <v>9</v>
      </c>
      <c r="I134" s="3">
        <f t="shared" si="14"/>
        <v>333</v>
      </c>
      <c r="J134" s="3">
        <f t="shared" si="15"/>
        <v>1.5072355049727415</v>
      </c>
      <c r="L134" s="2">
        <v>100</v>
      </c>
      <c r="M134" s="2">
        <f t="shared" si="42"/>
        <v>66.346632407527125</v>
      </c>
      <c r="N134" s="2">
        <f t="shared" si="43"/>
        <v>401.90942315592292</v>
      </c>
      <c r="O134" s="2">
        <f t="shared" si="44"/>
        <v>266.65336759247288</v>
      </c>
      <c r="Q134" s="2">
        <v>50</v>
      </c>
      <c r="R134" s="2">
        <f t="shared" si="45"/>
        <v>33.173316203763562</v>
      </c>
      <c r="S134" s="2">
        <f t="shared" si="46"/>
        <v>351.90942315592292</v>
      </c>
      <c r="T134" s="2">
        <f t="shared" si="47"/>
        <v>233.48005138870931</v>
      </c>
      <c r="V134" s="2">
        <v>12</v>
      </c>
      <c r="W134" s="2">
        <f t="shared" si="48"/>
        <v>7.961595888903255</v>
      </c>
      <c r="X134" s="2">
        <f t="shared" si="49"/>
        <v>339.90942315592292</v>
      </c>
      <c r="Y134" s="2">
        <f t="shared" si="50"/>
        <v>225.51845549980607</v>
      </c>
      <c r="Z134" s="2"/>
      <c r="AA134" s="2"/>
    </row>
    <row r="135" spans="1:27" x14ac:dyDescent="0.25">
      <c r="A135" s="3"/>
      <c r="B135" s="3" t="s">
        <v>136</v>
      </c>
      <c r="C135" s="3" t="s">
        <v>212</v>
      </c>
      <c r="D135" s="4">
        <v>0.46666666666666662</v>
      </c>
      <c r="E135" s="3" t="s">
        <v>194</v>
      </c>
      <c r="F135" s="3">
        <v>1.7245720669999995</v>
      </c>
      <c r="G135" s="3">
        <v>1190.4987884143798</v>
      </c>
      <c r="H135" s="3">
        <v>2</v>
      </c>
      <c r="I135" s="3">
        <f t="shared" si="14"/>
        <v>74</v>
      </c>
      <c r="J135" s="3">
        <f t="shared" si="15"/>
        <v>16.087821465059186</v>
      </c>
      <c r="L135" s="2">
        <v>100</v>
      </c>
      <c r="M135" s="2">
        <f t="shared" si="42"/>
        <v>6.2158820084613682</v>
      </c>
      <c r="N135" s="2">
        <f t="shared" si="43"/>
        <v>1090.4987884143798</v>
      </c>
      <c r="O135" s="2">
        <f t="shared" si="44"/>
        <v>67.784117991538636</v>
      </c>
      <c r="Q135" s="2">
        <v>50</v>
      </c>
      <c r="R135" s="2">
        <f t="shared" si="45"/>
        <v>3.1079410042306841</v>
      </c>
      <c r="S135" s="2">
        <f t="shared" si="46"/>
        <v>1040.4987884143798</v>
      </c>
      <c r="T135" s="2">
        <f t="shared" si="47"/>
        <v>64.676176987307954</v>
      </c>
      <c r="V135" s="2">
        <v>12</v>
      </c>
      <c r="W135" s="2">
        <f t="shared" si="48"/>
        <v>0.74590584101536417</v>
      </c>
      <c r="X135" s="2">
        <f t="shared" si="49"/>
        <v>1028.4987884143798</v>
      </c>
      <c r="Y135" s="2">
        <f t="shared" si="50"/>
        <v>63.93027114629259</v>
      </c>
      <c r="Z135" s="2" t="s">
        <v>237</v>
      </c>
      <c r="AA135" s="2">
        <f t="shared" ref="AA135:AA136" si="61">(J135*W135)/(W135+5)</f>
        <v>2.088443551292074</v>
      </c>
    </row>
    <row r="136" spans="1:27" x14ac:dyDescent="0.25">
      <c r="A136" s="3"/>
      <c r="B136" s="3" t="s">
        <v>137</v>
      </c>
      <c r="C136" s="3" t="s">
        <v>212</v>
      </c>
      <c r="D136" s="4">
        <v>0.55138888888888882</v>
      </c>
      <c r="E136" s="3" t="s">
        <v>194</v>
      </c>
      <c r="F136" s="3">
        <v>1.7131937035000009</v>
      </c>
      <c r="G136" s="3">
        <v>400.26729575330944</v>
      </c>
      <c r="H136" s="3">
        <v>2</v>
      </c>
      <c r="I136" s="3">
        <f t="shared" si="14"/>
        <v>74</v>
      </c>
      <c r="J136" s="3">
        <f t="shared" si="15"/>
        <v>5.409017510179857</v>
      </c>
      <c r="L136" s="2">
        <v>100</v>
      </c>
      <c r="M136" s="2">
        <f t="shared" si="42"/>
        <v>18.487645826954417</v>
      </c>
      <c r="N136" s="2">
        <f t="shared" si="43"/>
        <v>300.26729575330944</v>
      </c>
      <c r="O136" s="2">
        <f t="shared" si="44"/>
        <v>55.51235417304558</v>
      </c>
      <c r="Q136" s="2">
        <v>50</v>
      </c>
      <c r="R136" s="2">
        <f t="shared" si="45"/>
        <v>9.2438229134772083</v>
      </c>
      <c r="S136" s="2">
        <f t="shared" si="46"/>
        <v>250.26729575330944</v>
      </c>
      <c r="T136" s="2">
        <f t="shared" si="47"/>
        <v>46.26853125956837</v>
      </c>
      <c r="V136" s="2">
        <v>12</v>
      </c>
      <c r="W136" s="2">
        <f t="shared" si="48"/>
        <v>2.21851749923453</v>
      </c>
      <c r="X136" s="2">
        <f t="shared" si="49"/>
        <v>238.26729575330944</v>
      </c>
      <c r="Y136" s="2">
        <f t="shared" si="50"/>
        <v>44.05001376033384</v>
      </c>
      <c r="Z136" s="2" t="s">
        <v>237</v>
      </c>
      <c r="AA136" s="2">
        <f t="shared" si="61"/>
        <v>1.6623912044644225</v>
      </c>
    </row>
    <row r="137" spans="1:27" x14ac:dyDescent="0.25">
      <c r="A137" s="3"/>
      <c r="B137" s="3" t="s">
        <v>138</v>
      </c>
      <c r="C137" s="3" t="s">
        <v>212</v>
      </c>
      <c r="D137" s="4">
        <v>0.6381944444444444</v>
      </c>
      <c r="E137" s="3" t="s">
        <v>194</v>
      </c>
      <c r="F137" s="3">
        <v>1.6931825359999997</v>
      </c>
      <c r="G137" s="3">
        <v>131.43424344798294</v>
      </c>
      <c r="H137" s="3">
        <v>5</v>
      </c>
      <c r="I137" s="3">
        <f t="shared" si="14"/>
        <v>185</v>
      </c>
      <c r="J137" s="3">
        <f t="shared" si="15"/>
        <v>0.71045536998909697</v>
      </c>
      <c r="L137" s="2">
        <v>100</v>
      </c>
      <c r="M137" s="2">
        <f t="shared" si="42"/>
        <v>140.75479505705567</v>
      </c>
      <c r="N137" s="2">
        <f t="shared" si="43"/>
        <v>31.434243447982936</v>
      </c>
      <c r="O137" s="2">
        <f t="shared" si="44"/>
        <v>44.245204942944326</v>
      </c>
      <c r="Q137" s="3">
        <v>10</v>
      </c>
      <c r="R137" s="2">
        <f t="shared" si="45"/>
        <v>14.075479505705566</v>
      </c>
      <c r="S137" s="2">
        <f t="shared" si="46"/>
        <v>21.434243447982936</v>
      </c>
      <c r="T137" s="2">
        <f t="shared" si="47"/>
        <v>30.16972543723876</v>
      </c>
      <c r="V137" s="2">
        <v>12</v>
      </c>
      <c r="W137" s="2">
        <f t="shared" si="48"/>
        <v>16.890575406846679</v>
      </c>
      <c r="X137" s="2">
        <f t="shared" si="49"/>
        <v>9.4342434479829365</v>
      </c>
      <c r="Y137" s="2">
        <f t="shared" si="50"/>
        <v>13.279150030392081</v>
      </c>
      <c r="Z137" s="2"/>
      <c r="AA137" s="2"/>
    </row>
    <row r="138" spans="1:27" x14ac:dyDescent="0.25">
      <c r="A138" s="3"/>
      <c r="B138" s="3"/>
      <c r="C138" s="3"/>
      <c r="D138" s="4"/>
      <c r="E138" s="3"/>
      <c r="F138" s="3"/>
      <c r="G138" s="3"/>
      <c r="H138" s="3"/>
      <c r="I138" s="3"/>
      <c r="J138" s="3"/>
    </row>
    <row r="139" spans="1:27" ht="47.25" x14ac:dyDescent="0.25">
      <c r="A139" s="1" t="s">
        <v>224</v>
      </c>
      <c r="B139" s="1" t="s">
        <v>0</v>
      </c>
      <c r="C139" s="1" t="s">
        <v>207</v>
      </c>
      <c r="D139" s="1" t="s">
        <v>1</v>
      </c>
      <c r="E139" s="1" t="s">
        <v>2</v>
      </c>
      <c r="F139" s="7" t="s">
        <v>3</v>
      </c>
      <c r="G139" s="1" t="s">
        <v>4</v>
      </c>
      <c r="H139" s="7" t="s">
        <v>188</v>
      </c>
      <c r="I139" s="1" t="s">
        <v>5</v>
      </c>
      <c r="J139" s="7" t="s">
        <v>6</v>
      </c>
      <c r="L139" s="9" t="s">
        <v>225</v>
      </c>
      <c r="M139" s="8" t="s">
        <v>228</v>
      </c>
      <c r="N139" s="8" t="s">
        <v>226</v>
      </c>
      <c r="O139" s="9" t="s">
        <v>227</v>
      </c>
      <c r="Q139" s="8" t="s">
        <v>229</v>
      </c>
      <c r="R139" s="8" t="s">
        <v>230</v>
      </c>
      <c r="S139" s="8" t="s">
        <v>231</v>
      </c>
      <c r="T139" s="9" t="s">
        <v>232</v>
      </c>
      <c r="V139" s="11" t="s">
        <v>233</v>
      </c>
      <c r="W139" s="11" t="s">
        <v>234</v>
      </c>
      <c r="X139" s="11" t="s">
        <v>231</v>
      </c>
      <c r="Y139" s="11" t="s">
        <v>235</v>
      </c>
      <c r="Z139" s="11" t="s">
        <v>236</v>
      </c>
      <c r="AA139" s="11" t="s">
        <v>238</v>
      </c>
    </row>
    <row r="140" spans="1:27" x14ac:dyDescent="0.25">
      <c r="A140" s="2"/>
      <c r="B140" s="2" t="s">
        <v>139</v>
      </c>
      <c r="C140" s="2" t="s">
        <v>213</v>
      </c>
      <c r="D140" s="5">
        <v>9.0277777777777776E-2</v>
      </c>
      <c r="E140" s="2" t="s">
        <v>195</v>
      </c>
      <c r="F140" s="2">
        <v>1.753366293</v>
      </c>
      <c r="G140" s="2">
        <v>153.14590318233417</v>
      </c>
      <c r="H140" s="2">
        <v>9</v>
      </c>
      <c r="I140" s="2">
        <f t="shared" si="14"/>
        <v>333</v>
      </c>
      <c r="J140" s="2">
        <f t="shared" si="15"/>
        <v>0.45989760715415667</v>
      </c>
      <c r="L140" s="2">
        <v>100</v>
      </c>
      <c r="M140" s="2">
        <f>L140/J140</f>
        <v>217.43970493519055</v>
      </c>
      <c r="N140" s="2">
        <f>G140-L140</f>
        <v>53.145903182334166</v>
      </c>
      <c r="O140" s="2">
        <f>I140-M140</f>
        <v>115.56029506480945</v>
      </c>
      <c r="Q140" s="3">
        <v>20</v>
      </c>
      <c r="R140" s="2">
        <f>Q140/J140</f>
        <v>43.487940987038108</v>
      </c>
      <c r="S140" s="2">
        <f>N140-Q140</f>
        <v>33.145903182334166</v>
      </c>
      <c r="T140" s="2">
        <f>O140-R140</f>
        <v>72.072354077771337</v>
      </c>
      <c r="V140" s="2">
        <v>12</v>
      </c>
      <c r="W140" s="2">
        <f>V140/J140</f>
        <v>26.092764592222863</v>
      </c>
      <c r="X140" s="2">
        <f>S140-V140</f>
        <v>21.145903182334166</v>
      </c>
      <c r="Y140" s="2">
        <f>T140-W140</f>
        <v>45.979589485548473</v>
      </c>
      <c r="Z140" s="2"/>
      <c r="AA140" s="2"/>
    </row>
    <row r="141" spans="1:27" x14ac:dyDescent="0.25">
      <c r="A141" s="2"/>
      <c r="B141" s="2" t="s">
        <v>140</v>
      </c>
      <c r="C141" s="2" t="s">
        <v>213</v>
      </c>
      <c r="D141" s="2">
        <v>11</v>
      </c>
      <c r="E141" s="2" t="s">
        <v>195</v>
      </c>
      <c r="F141" s="2">
        <v>1.723315393</v>
      </c>
      <c r="G141" s="2">
        <v>660.40552385564865</v>
      </c>
      <c r="H141" s="2">
        <v>1</v>
      </c>
      <c r="I141" s="2">
        <f t="shared" si="14"/>
        <v>37</v>
      </c>
      <c r="J141" s="2">
        <f t="shared" si="15"/>
        <v>17.848797942044559</v>
      </c>
      <c r="L141" s="2">
        <v>100</v>
      </c>
      <c r="M141" s="2">
        <f t="shared" ref="M141:M183" si="62">L141/J141</f>
        <v>5.6026181888944127</v>
      </c>
      <c r="N141" s="2">
        <f t="shared" ref="N141:N183" si="63">G141-L141</f>
        <v>560.40552385564865</v>
      </c>
      <c r="O141" s="2">
        <f t="shared" ref="O141:O183" si="64">I141-M141</f>
        <v>31.397381811105589</v>
      </c>
      <c r="Q141" s="2">
        <v>50</v>
      </c>
      <c r="R141" s="2">
        <f t="shared" ref="R141:R183" si="65">Q141/J141</f>
        <v>2.8013090944472063</v>
      </c>
      <c r="S141" s="2">
        <f t="shared" ref="S141:S183" si="66">N141-Q141</f>
        <v>510.40552385564865</v>
      </c>
      <c r="T141" s="2">
        <f t="shared" ref="T141:T183" si="67">O141-R141</f>
        <v>28.596072716658384</v>
      </c>
      <c r="V141" s="2">
        <v>12</v>
      </c>
      <c r="W141" s="2">
        <f t="shared" ref="W141:W183" si="68">V141/J141</f>
        <v>0.67231418266732945</v>
      </c>
      <c r="X141" s="2">
        <f t="shared" ref="X141:X183" si="69">S141-V141</f>
        <v>498.40552385564865</v>
      </c>
      <c r="Y141" s="2">
        <f t="shared" ref="Y141:Y183" si="70">T141-W141</f>
        <v>27.923758533991055</v>
      </c>
      <c r="Z141" s="2" t="s">
        <v>237</v>
      </c>
      <c r="AA141" s="2">
        <f t="shared" ref="AA141:AA142" si="71">(J141*W141)/(W141+5)</f>
        <v>2.115538669678759</v>
      </c>
    </row>
    <row r="142" spans="1:27" x14ac:dyDescent="0.25">
      <c r="A142" s="2"/>
      <c r="B142" s="2" t="s">
        <v>141</v>
      </c>
      <c r="C142" s="2" t="s">
        <v>213</v>
      </c>
      <c r="D142" s="5">
        <v>0.50902777777777775</v>
      </c>
      <c r="E142" s="2" t="s">
        <v>195</v>
      </c>
      <c r="F142" s="2">
        <v>1.715119693000001</v>
      </c>
      <c r="G142" s="2">
        <v>855.71344336250718</v>
      </c>
      <c r="H142" s="2">
        <v>2</v>
      </c>
      <c r="I142" s="2">
        <f t="shared" si="14"/>
        <v>74</v>
      </c>
      <c r="J142" s="2">
        <f t="shared" si="15"/>
        <v>11.563695180574422</v>
      </c>
      <c r="L142" s="2">
        <v>100</v>
      </c>
      <c r="M142" s="2">
        <f t="shared" si="62"/>
        <v>8.6477547564542885</v>
      </c>
      <c r="N142" s="2">
        <f t="shared" si="63"/>
        <v>755.71344336250718</v>
      </c>
      <c r="O142" s="2">
        <f t="shared" si="64"/>
        <v>65.35224524354571</v>
      </c>
      <c r="Q142" s="2">
        <v>50</v>
      </c>
      <c r="R142" s="2">
        <f t="shared" si="65"/>
        <v>4.3238773782271442</v>
      </c>
      <c r="S142" s="2">
        <f t="shared" si="66"/>
        <v>705.71344336250718</v>
      </c>
      <c r="T142" s="2">
        <f t="shared" si="67"/>
        <v>61.028367865318565</v>
      </c>
      <c r="V142" s="2">
        <v>12</v>
      </c>
      <c r="W142" s="2">
        <f t="shared" si="68"/>
        <v>1.0377305707745148</v>
      </c>
      <c r="X142" s="2">
        <f t="shared" si="69"/>
        <v>693.71344336250718</v>
      </c>
      <c r="Y142" s="2">
        <f t="shared" si="70"/>
        <v>59.990637294544051</v>
      </c>
      <c r="Z142" s="2" t="s">
        <v>237</v>
      </c>
      <c r="AA142" s="2">
        <f t="shared" si="71"/>
        <v>1.9875017375047679</v>
      </c>
    </row>
    <row r="143" spans="1:27" x14ac:dyDescent="0.25">
      <c r="A143" s="2"/>
      <c r="B143" s="2" t="s">
        <v>142</v>
      </c>
      <c r="C143" s="2" t="s">
        <v>213</v>
      </c>
      <c r="D143" s="5">
        <v>0.59652777777777777</v>
      </c>
      <c r="E143" s="2" t="s">
        <v>195</v>
      </c>
      <c r="F143" s="2">
        <v>1.6917847138333333</v>
      </c>
      <c r="G143" s="2">
        <v>155.62977997900299</v>
      </c>
      <c r="H143" s="2">
        <v>6</v>
      </c>
      <c r="I143" s="2">
        <f t="shared" si="14"/>
        <v>222</v>
      </c>
      <c r="J143" s="2">
        <f t="shared" si="15"/>
        <v>0.70103504495046387</v>
      </c>
      <c r="L143" s="2">
        <v>100</v>
      </c>
      <c r="M143" s="2">
        <f t="shared" si="62"/>
        <v>142.64622107025497</v>
      </c>
      <c r="N143" s="2">
        <f t="shared" si="63"/>
        <v>55.62977997900299</v>
      </c>
      <c r="O143" s="2">
        <f t="shared" si="64"/>
        <v>79.353778929745033</v>
      </c>
      <c r="Q143" s="3">
        <v>20</v>
      </c>
      <c r="R143" s="2">
        <f t="shared" si="65"/>
        <v>28.529244214050994</v>
      </c>
      <c r="S143" s="2">
        <f t="shared" si="66"/>
        <v>35.62977997900299</v>
      </c>
      <c r="T143" s="2">
        <f t="shared" si="67"/>
        <v>50.824534715694043</v>
      </c>
      <c r="V143" s="2">
        <v>12</v>
      </c>
      <c r="W143" s="2">
        <f t="shared" si="68"/>
        <v>17.117546528430598</v>
      </c>
      <c r="X143" s="2">
        <f t="shared" si="69"/>
        <v>23.62977997900299</v>
      </c>
      <c r="Y143" s="2">
        <f t="shared" si="70"/>
        <v>33.706988187263448</v>
      </c>
      <c r="Z143" s="2"/>
      <c r="AA143" s="2"/>
    </row>
    <row r="144" spans="1:27" x14ac:dyDescent="0.25">
      <c r="A144" s="3"/>
      <c r="B144" s="3" t="s">
        <v>143</v>
      </c>
      <c r="C144" s="3" t="s">
        <v>211</v>
      </c>
      <c r="D144" s="4">
        <v>9.0277777777777776E-2</v>
      </c>
      <c r="E144" s="3" t="s">
        <v>196</v>
      </c>
      <c r="F144" s="3">
        <v>1.7585690447777798</v>
      </c>
      <c r="G144" s="3">
        <v>1038.3700599112431</v>
      </c>
      <c r="H144" s="3">
        <v>9</v>
      </c>
      <c r="I144" s="3">
        <f t="shared" si="14"/>
        <v>333</v>
      </c>
      <c r="J144" s="3">
        <f t="shared" si="15"/>
        <v>3.1182284081418712</v>
      </c>
      <c r="L144" s="2">
        <v>100</v>
      </c>
      <c r="M144" s="2">
        <f t="shared" si="62"/>
        <v>32.069491682807559</v>
      </c>
      <c r="N144" s="2">
        <f t="shared" si="63"/>
        <v>938.37005991124306</v>
      </c>
      <c r="O144" s="2">
        <f t="shared" si="64"/>
        <v>300.93050831719245</v>
      </c>
      <c r="Q144" s="2">
        <v>50</v>
      </c>
      <c r="R144" s="2">
        <f t="shared" si="65"/>
        <v>16.03474584140378</v>
      </c>
      <c r="S144" s="2">
        <f t="shared" si="66"/>
        <v>888.37005991124306</v>
      </c>
      <c r="T144" s="2">
        <f t="shared" si="67"/>
        <v>284.89576247578867</v>
      </c>
      <c r="V144" s="2">
        <v>12</v>
      </c>
      <c r="W144" s="2">
        <f t="shared" si="68"/>
        <v>3.8483390019369073</v>
      </c>
      <c r="X144" s="2">
        <f t="shared" si="69"/>
        <v>876.37005991124306</v>
      </c>
      <c r="Y144" s="2">
        <f t="shared" si="70"/>
        <v>281.04742347385178</v>
      </c>
      <c r="Z144" s="2"/>
      <c r="AA144" s="2"/>
    </row>
    <row r="145" spans="1:27" x14ac:dyDescent="0.25">
      <c r="A145" s="3"/>
      <c r="B145" s="3" t="s">
        <v>144</v>
      </c>
      <c r="C145" s="3" t="s">
        <v>211</v>
      </c>
      <c r="D145" s="4">
        <v>0.46666666666666662</v>
      </c>
      <c r="E145" s="3" t="s">
        <v>196</v>
      </c>
      <c r="F145" s="3">
        <v>1.7255282320000012</v>
      </c>
      <c r="G145" s="3">
        <v>1304.8930847389486</v>
      </c>
      <c r="H145" s="3">
        <v>2</v>
      </c>
      <c r="I145" s="3">
        <f t="shared" si="14"/>
        <v>74</v>
      </c>
      <c r="J145" s="3">
        <f t="shared" si="15"/>
        <v>17.633690334310117</v>
      </c>
      <c r="L145" s="2">
        <v>100</v>
      </c>
      <c r="M145" s="2">
        <f t="shared" si="62"/>
        <v>5.6709626915376079</v>
      </c>
      <c r="N145" s="2">
        <f t="shared" si="63"/>
        <v>1204.8930847389486</v>
      </c>
      <c r="O145" s="2">
        <f t="shared" si="64"/>
        <v>68.329037308462389</v>
      </c>
      <c r="Q145" s="2">
        <v>50</v>
      </c>
      <c r="R145" s="2">
        <f t="shared" si="65"/>
        <v>2.835481345768804</v>
      </c>
      <c r="S145" s="2">
        <f t="shared" si="66"/>
        <v>1154.8930847389486</v>
      </c>
      <c r="T145" s="2">
        <f t="shared" si="67"/>
        <v>65.493555962693591</v>
      </c>
      <c r="V145" s="2">
        <v>12</v>
      </c>
      <c r="W145" s="2">
        <f t="shared" si="68"/>
        <v>0.6805155229845129</v>
      </c>
      <c r="X145" s="2">
        <f t="shared" si="69"/>
        <v>1142.8930847389486</v>
      </c>
      <c r="Y145" s="2">
        <f t="shared" si="70"/>
        <v>64.813040439709084</v>
      </c>
      <c r="Z145" s="2" t="s">
        <v>237</v>
      </c>
      <c r="AA145" s="2">
        <f t="shared" ref="AA145:AA146" si="72">(J145*W145)/(W145+5)</f>
        <v>2.1124843249605738</v>
      </c>
    </row>
    <row r="146" spans="1:27" x14ac:dyDescent="0.25">
      <c r="A146" s="3"/>
      <c r="B146" s="3" t="s">
        <v>145</v>
      </c>
      <c r="C146" s="3" t="s">
        <v>211</v>
      </c>
      <c r="D146" s="4">
        <v>0.55138888888888882</v>
      </c>
      <c r="E146" s="3" t="s">
        <v>196</v>
      </c>
      <c r="F146" s="3">
        <v>1.7151470120000019</v>
      </c>
      <c r="G146" s="3">
        <v>457.1087710074674</v>
      </c>
      <c r="H146" s="3">
        <v>2</v>
      </c>
      <c r="I146" s="3">
        <f t="shared" si="14"/>
        <v>74</v>
      </c>
      <c r="J146" s="3">
        <f t="shared" si="15"/>
        <v>6.1771455541549649</v>
      </c>
      <c r="L146" s="2">
        <v>100</v>
      </c>
      <c r="M146" s="2">
        <f t="shared" si="62"/>
        <v>16.188707085384525</v>
      </c>
      <c r="N146" s="2">
        <f t="shared" si="63"/>
        <v>357.1087710074674</v>
      </c>
      <c r="O146" s="2">
        <f t="shared" si="64"/>
        <v>57.811292914615478</v>
      </c>
      <c r="Q146" s="2">
        <v>50</v>
      </c>
      <c r="R146" s="2">
        <f t="shared" si="65"/>
        <v>8.0943535426922626</v>
      </c>
      <c r="S146" s="2">
        <f t="shared" si="66"/>
        <v>307.1087710074674</v>
      </c>
      <c r="T146" s="2">
        <f t="shared" si="67"/>
        <v>49.716939371923218</v>
      </c>
      <c r="V146" s="2">
        <v>12</v>
      </c>
      <c r="W146" s="2">
        <f t="shared" si="68"/>
        <v>1.9426448502461431</v>
      </c>
      <c r="X146" s="2">
        <f t="shared" si="69"/>
        <v>295.1087710074674</v>
      </c>
      <c r="Y146" s="2">
        <f t="shared" si="70"/>
        <v>47.774294521677078</v>
      </c>
      <c r="Z146" s="2" t="s">
        <v>237</v>
      </c>
      <c r="AA146" s="2">
        <f t="shared" si="72"/>
        <v>1.7284479126963486</v>
      </c>
    </row>
    <row r="147" spans="1:27" x14ac:dyDescent="0.25">
      <c r="A147" s="3"/>
      <c r="B147" s="3" t="s">
        <v>146</v>
      </c>
      <c r="C147" s="3" t="s">
        <v>211</v>
      </c>
      <c r="D147" s="4">
        <v>0.6381944444444444</v>
      </c>
      <c r="E147" s="3" t="s">
        <v>196</v>
      </c>
      <c r="F147" s="3">
        <v>1.6945703412000017</v>
      </c>
      <c r="G147" s="3">
        <v>197.65336622613873</v>
      </c>
      <c r="H147" s="3">
        <v>5</v>
      </c>
      <c r="I147" s="3">
        <f t="shared" si="14"/>
        <v>185</v>
      </c>
      <c r="J147" s="3">
        <f t="shared" si="15"/>
        <v>1.0683965741953445</v>
      </c>
      <c r="L147" s="2">
        <v>100</v>
      </c>
      <c r="M147" s="2">
        <f t="shared" si="62"/>
        <v>93.598203527856043</v>
      </c>
      <c r="N147" s="2">
        <f t="shared" si="63"/>
        <v>97.653366226138729</v>
      </c>
      <c r="O147" s="2">
        <f t="shared" si="64"/>
        <v>91.401796472143957</v>
      </c>
      <c r="Q147" s="2">
        <v>50</v>
      </c>
      <c r="R147" s="2">
        <f t="shared" si="65"/>
        <v>46.799101763928022</v>
      </c>
      <c r="S147" s="2">
        <f t="shared" si="66"/>
        <v>47.653366226138729</v>
      </c>
      <c r="T147" s="2">
        <f t="shared" si="67"/>
        <v>44.602694708215935</v>
      </c>
      <c r="V147" s="2">
        <v>12</v>
      </c>
      <c r="W147" s="2">
        <f t="shared" si="68"/>
        <v>11.231784423342724</v>
      </c>
      <c r="X147" s="2">
        <f t="shared" si="69"/>
        <v>35.653366226138729</v>
      </c>
      <c r="Y147" s="2">
        <f t="shared" si="70"/>
        <v>33.370910284873212</v>
      </c>
      <c r="Z147" s="2"/>
      <c r="AA147" s="2"/>
    </row>
    <row r="148" spans="1:27" x14ac:dyDescent="0.25">
      <c r="A148" s="2"/>
      <c r="B148" s="2" t="s">
        <v>147</v>
      </c>
      <c r="C148" s="2" t="s">
        <v>220</v>
      </c>
      <c r="D148" s="5">
        <v>9.0277777777777776E-2</v>
      </c>
      <c r="E148" s="2" t="s">
        <v>197</v>
      </c>
      <c r="F148" s="2">
        <v>1.7546654632222238</v>
      </c>
      <c r="G148" s="2">
        <v>957.27210748107234</v>
      </c>
      <c r="H148" s="2">
        <v>9</v>
      </c>
      <c r="I148" s="2">
        <f t="shared" si="14"/>
        <v>333</v>
      </c>
      <c r="J148" s="2">
        <f t="shared" si="15"/>
        <v>2.8746910134566739</v>
      </c>
      <c r="L148" s="2">
        <v>100</v>
      </c>
      <c r="M148" s="2">
        <f t="shared" si="62"/>
        <v>34.786347308942588</v>
      </c>
      <c r="N148" s="2">
        <f t="shared" si="63"/>
        <v>857.27210748107234</v>
      </c>
      <c r="O148" s="2">
        <f t="shared" si="64"/>
        <v>298.2136526910574</v>
      </c>
      <c r="Q148" s="2">
        <v>50</v>
      </c>
      <c r="R148" s="2">
        <f t="shared" si="65"/>
        <v>17.393173654471294</v>
      </c>
      <c r="S148" s="2">
        <f t="shared" si="66"/>
        <v>807.27210748107234</v>
      </c>
      <c r="T148" s="2">
        <f t="shared" si="67"/>
        <v>280.82047903658611</v>
      </c>
      <c r="V148" s="2">
        <v>12</v>
      </c>
      <c r="W148" s="2">
        <f t="shared" si="68"/>
        <v>4.1743616770731098</v>
      </c>
      <c r="X148" s="2">
        <f t="shared" si="69"/>
        <v>795.27210748107234</v>
      </c>
      <c r="Y148" s="2">
        <f t="shared" si="70"/>
        <v>276.64611735951297</v>
      </c>
      <c r="Z148" s="2"/>
      <c r="AA148" s="2"/>
    </row>
    <row r="149" spans="1:27" x14ac:dyDescent="0.25">
      <c r="A149" s="2"/>
      <c r="B149" s="2" t="s">
        <v>148</v>
      </c>
      <c r="C149" s="2" t="s">
        <v>220</v>
      </c>
      <c r="D149" s="2">
        <v>11</v>
      </c>
      <c r="E149" s="2" t="s">
        <v>197</v>
      </c>
      <c r="F149" s="2">
        <v>1.7259106980000016</v>
      </c>
      <c r="G149" s="2">
        <v>613.85649445645913</v>
      </c>
      <c r="H149" s="2">
        <v>1</v>
      </c>
      <c r="I149" s="2">
        <f t="shared" si="14"/>
        <v>37</v>
      </c>
      <c r="J149" s="2">
        <f t="shared" si="15"/>
        <v>16.590716066390787</v>
      </c>
      <c r="L149" s="2">
        <v>100</v>
      </c>
      <c r="M149" s="2">
        <f t="shared" si="62"/>
        <v>6.027467385966446</v>
      </c>
      <c r="N149" s="2">
        <f t="shared" si="63"/>
        <v>513.85649445645913</v>
      </c>
      <c r="O149" s="2">
        <f t="shared" si="64"/>
        <v>30.972532614033554</v>
      </c>
      <c r="Q149" s="2">
        <v>50</v>
      </c>
      <c r="R149" s="2">
        <f t="shared" si="65"/>
        <v>3.013733692983223</v>
      </c>
      <c r="S149" s="2">
        <f t="shared" si="66"/>
        <v>463.85649445645913</v>
      </c>
      <c r="T149" s="2">
        <f t="shared" si="67"/>
        <v>27.958798921050331</v>
      </c>
      <c r="V149" s="2">
        <v>12</v>
      </c>
      <c r="W149" s="2">
        <f t="shared" si="68"/>
        <v>0.72329608631597353</v>
      </c>
      <c r="X149" s="2">
        <f t="shared" si="69"/>
        <v>451.85649445645913</v>
      </c>
      <c r="Y149" s="2">
        <f t="shared" si="70"/>
        <v>27.235502834734358</v>
      </c>
      <c r="Z149" s="2" t="s">
        <v>237</v>
      </c>
      <c r="AA149" s="2">
        <f t="shared" ref="AA149:AA150" si="73">(J149*W149)/(W149+5)</f>
        <v>2.0966939013851151</v>
      </c>
    </row>
    <row r="150" spans="1:27" x14ac:dyDescent="0.25">
      <c r="A150" s="2"/>
      <c r="B150" s="2" t="s">
        <v>149</v>
      </c>
      <c r="C150" s="2" t="s">
        <v>220</v>
      </c>
      <c r="D150" s="5">
        <v>0.50902777777777775</v>
      </c>
      <c r="E150" s="2" t="s">
        <v>197</v>
      </c>
      <c r="F150" s="2">
        <v>1.7167178545000024</v>
      </c>
      <c r="G150" s="2">
        <v>668.1719418180694</v>
      </c>
      <c r="H150" s="2">
        <v>2</v>
      </c>
      <c r="I150" s="2">
        <f t="shared" si="14"/>
        <v>74</v>
      </c>
      <c r="J150" s="2">
        <f t="shared" si="15"/>
        <v>9.0293505651090467</v>
      </c>
      <c r="L150" s="2">
        <v>100</v>
      </c>
      <c r="M150" s="2">
        <f t="shared" si="62"/>
        <v>11.07499363092813</v>
      </c>
      <c r="N150" s="2">
        <f t="shared" si="63"/>
        <v>568.1719418180694</v>
      </c>
      <c r="O150" s="2">
        <f t="shared" si="64"/>
        <v>62.925006369071866</v>
      </c>
      <c r="Q150" s="2">
        <v>50</v>
      </c>
      <c r="R150" s="2">
        <f t="shared" si="65"/>
        <v>5.5374968154640651</v>
      </c>
      <c r="S150" s="2">
        <f t="shared" si="66"/>
        <v>518.1719418180694</v>
      </c>
      <c r="T150" s="2">
        <f t="shared" si="67"/>
        <v>57.387509553607799</v>
      </c>
      <c r="V150" s="2">
        <v>12</v>
      </c>
      <c r="W150" s="2">
        <f t="shared" si="68"/>
        <v>1.3289992357113756</v>
      </c>
      <c r="X150" s="2">
        <f t="shared" si="69"/>
        <v>506.1719418180694</v>
      </c>
      <c r="Y150" s="2">
        <f t="shared" si="70"/>
        <v>56.05851031789642</v>
      </c>
      <c r="Z150" s="2" t="s">
        <v>237</v>
      </c>
      <c r="AA150" s="2">
        <f t="shared" si="73"/>
        <v>1.896034357579</v>
      </c>
    </row>
    <row r="151" spans="1:27" x14ac:dyDescent="0.25">
      <c r="A151" s="2"/>
      <c r="B151" s="2" t="s">
        <v>150</v>
      </c>
      <c r="C151" s="2" t="s">
        <v>220</v>
      </c>
      <c r="D151" s="5">
        <v>0.59652777777777777</v>
      </c>
      <c r="E151" s="2" t="s">
        <v>197</v>
      </c>
      <c r="F151" s="2">
        <v>1.6940476376666684</v>
      </c>
      <c r="G151" s="2">
        <v>290.49059659351803</v>
      </c>
      <c r="H151" s="2">
        <v>6</v>
      </c>
      <c r="I151" s="2">
        <f t="shared" si="14"/>
        <v>222</v>
      </c>
      <c r="J151" s="2">
        <f t="shared" si="15"/>
        <v>1.3085162008717028</v>
      </c>
      <c r="L151" s="2">
        <v>100</v>
      </c>
      <c r="M151" s="2">
        <f t="shared" si="62"/>
        <v>76.42243935029795</v>
      </c>
      <c r="N151" s="2">
        <f t="shared" si="63"/>
        <v>190.49059659351803</v>
      </c>
      <c r="O151" s="2">
        <f t="shared" si="64"/>
        <v>145.57756064970204</v>
      </c>
      <c r="Q151" s="2">
        <v>50</v>
      </c>
      <c r="R151" s="2">
        <f t="shared" si="65"/>
        <v>38.211219675148975</v>
      </c>
      <c r="S151" s="2">
        <f t="shared" si="66"/>
        <v>140.49059659351803</v>
      </c>
      <c r="T151" s="2">
        <f t="shared" si="67"/>
        <v>107.36634097455305</v>
      </c>
      <c r="V151" s="2">
        <v>12</v>
      </c>
      <c r="W151" s="2">
        <f t="shared" si="68"/>
        <v>9.1706927220357546</v>
      </c>
      <c r="X151" s="2">
        <f t="shared" si="69"/>
        <v>128.49059659351803</v>
      </c>
      <c r="Y151" s="2">
        <f t="shared" si="70"/>
        <v>98.195648252517302</v>
      </c>
      <c r="Z151" s="2"/>
      <c r="AA151" s="2"/>
    </row>
    <row r="152" spans="1:27" x14ac:dyDescent="0.25">
      <c r="A152" s="3"/>
      <c r="B152" s="3" t="s">
        <v>151</v>
      </c>
      <c r="C152" s="3" t="s">
        <v>222</v>
      </c>
      <c r="D152" s="4">
        <v>9.0277777777777776E-2</v>
      </c>
      <c r="E152" s="3" t="s">
        <v>198</v>
      </c>
      <c r="F152" s="3">
        <v>1.7533693284444469</v>
      </c>
      <c r="G152" s="3">
        <v>817.51005832477654</v>
      </c>
      <c r="H152" s="3">
        <v>9</v>
      </c>
      <c r="I152" s="3">
        <f t="shared" si="14"/>
        <v>333</v>
      </c>
      <c r="J152" s="3">
        <f t="shared" si="15"/>
        <v>2.4549851601344641</v>
      </c>
      <c r="L152" s="2">
        <v>100</v>
      </c>
      <c r="M152" s="2">
        <f t="shared" si="62"/>
        <v>40.733443779563544</v>
      </c>
      <c r="N152" s="2">
        <f t="shared" si="63"/>
        <v>717.51005832477654</v>
      </c>
      <c r="O152" s="2">
        <f t="shared" si="64"/>
        <v>292.26655622043643</v>
      </c>
      <c r="Q152" s="2">
        <v>50</v>
      </c>
      <c r="R152" s="2">
        <f t="shared" si="65"/>
        <v>20.366721889781772</v>
      </c>
      <c r="S152" s="2">
        <f t="shared" si="66"/>
        <v>667.51005832477654</v>
      </c>
      <c r="T152" s="2">
        <f t="shared" si="67"/>
        <v>271.89983433065464</v>
      </c>
      <c r="V152" s="2">
        <v>12</v>
      </c>
      <c r="W152" s="2">
        <f t="shared" si="68"/>
        <v>4.8880132535476255</v>
      </c>
      <c r="X152" s="2">
        <f t="shared" si="69"/>
        <v>655.51005832477654</v>
      </c>
      <c r="Y152" s="2">
        <f t="shared" si="70"/>
        <v>267.01182107710702</v>
      </c>
      <c r="Z152" s="2"/>
      <c r="AA152" s="2"/>
    </row>
    <row r="153" spans="1:27" x14ac:dyDescent="0.25">
      <c r="A153" s="3"/>
      <c r="B153" s="3" t="s">
        <v>152</v>
      </c>
      <c r="C153" s="3" t="s">
        <v>222</v>
      </c>
      <c r="D153" s="3">
        <v>11</v>
      </c>
      <c r="E153" s="3" t="s">
        <v>198</v>
      </c>
      <c r="F153" s="3">
        <v>1.7253916370000013</v>
      </c>
      <c r="G153" s="3">
        <v>644.16431947819854</v>
      </c>
      <c r="H153" s="3">
        <v>1</v>
      </c>
      <c r="I153" s="3">
        <f t="shared" si="14"/>
        <v>37</v>
      </c>
      <c r="J153" s="3">
        <f t="shared" si="15"/>
        <v>17.409846472383744</v>
      </c>
      <c r="L153" s="2">
        <v>100</v>
      </c>
      <c r="M153" s="2">
        <f t="shared" si="62"/>
        <v>5.743876039264582</v>
      </c>
      <c r="N153" s="2">
        <f t="shared" si="63"/>
        <v>544.16431947819854</v>
      </c>
      <c r="O153" s="2">
        <f t="shared" si="64"/>
        <v>31.256123960735419</v>
      </c>
      <c r="Q153" s="2">
        <v>50</v>
      </c>
      <c r="R153" s="2">
        <f t="shared" si="65"/>
        <v>2.871938019632291</v>
      </c>
      <c r="S153" s="2">
        <f t="shared" si="66"/>
        <v>494.16431947819854</v>
      </c>
      <c r="T153" s="2">
        <f t="shared" si="67"/>
        <v>28.384185941103127</v>
      </c>
      <c r="V153" s="2">
        <v>12</v>
      </c>
      <c r="W153" s="2">
        <f t="shared" si="68"/>
        <v>0.68926512471174983</v>
      </c>
      <c r="X153" s="2">
        <f t="shared" si="69"/>
        <v>482.16431947819854</v>
      </c>
      <c r="Y153" s="2">
        <f t="shared" si="70"/>
        <v>27.694920816391377</v>
      </c>
      <c r="Z153" s="2" t="s">
        <v>237</v>
      </c>
      <c r="AA153" s="2">
        <f t="shared" ref="AA153:AA154" si="74">(J153*W153)/(W153+5)</f>
        <v>2.1092355052811831</v>
      </c>
    </row>
    <row r="154" spans="1:27" x14ac:dyDescent="0.25">
      <c r="A154" s="3"/>
      <c r="B154" s="3" t="s">
        <v>153</v>
      </c>
      <c r="C154" s="3" t="s">
        <v>222</v>
      </c>
      <c r="D154" s="4">
        <v>0.50972222222222219</v>
      </c>
      <c r="E154" s="3" t="s">
        <v>198</v>
      </c>
      <c r="F154" s="3">
        <v>1.7154930526666685</v>
      </c>
      <c r="G154" s="3">
        <v>829.50199937825835</v>
      </c>
      <c r="H154" s="3">
        <v>3</v>
      </c>
      <c r="I154" s="3">
        <f t="shared" si="14"/>
        <v>111</v>
      </c>
      <c r="J154" s="3">
        <f t="shared" si="15"/>
        <v>7.472990985389715</v>
      </c>
      <c r="L154" s="2">
        <v>100</v>
      </c>
      <c r="M154" s="2">
        <f t="shared" si="62"/>
        <v>13.381522899667331</v>
      </c>
      <c r="N154" s="2">
        <f t="shared" si="63"/>
        <v>729.50199937825835</v>
      </c>
      <c r="O154" s="2">
        <f t="shared" si="64"/>
        <v>97.618477100332669</v>
      </c>
      <c r="Q154" s="2">
        <v>50</v>
      </c>
      <c r="R154" s="2">
        <f t="shared" si="65"/>
        <v>6.6907614498336656</v>
      </c>
      <c r="S154" s="2">
        <f t="shared" si="66"/>
        <v>679.50199937825835</v>
      </c>
      <c r="T154" s="2">
        <f t="shared" si="67"/>
        <v>90.92771565049901</v>
      </c>
      <c r="V154" s="2">
        <v>12</v>
      </c>
      <c r="W154" s="2">
        <f t="shared" si="68"/>
        <v>1.6057827479600797</v>
      </c>
      <c r="X154" s="2">
        <f t="shared" si="69"/>
        <v>667.50199937825835</v>
      </c>
      <c r="Y154" s="2">
        <f t="shared" si="70"/>
        <v>89.321932902538933</v>
      </c>
      <c r="Z154" s="2" t="s">
        <v>237</v>
      </c>
      <c r="AA154" s="2">
        <f t="shared" si="74"/>
        <v>1.8165901692279693</v>
      </c>
    </row>
    <row r="155" spans="1:27" x14ac:dyDescent="0.25">
      <c r="A155" s="3"/>
      <c r="B155" s="3" t="s">
        <v>154</v>
      </c>
      <c r="C155" s="3" t="s">
        <v>222</v>
      </c>
      <c r="D155" s="4">
        <v>0.6381944444444444</v>
      </c>
      <c r="E155" s="3" t="s">
        <v>198</v>
      </c>
      <c r="F155" s="3">
        <v>1.6918493688000023</v>
      </c>
      <c r="G155" s="3">
        <v>166.1920533293769</v>
      </c>
      <c r="H155" s="3">
        <v>5</v>
      </c>
      <c r="I155" s="3">
        <f t="shared" si="14"/>
        <v>185</v>
      </c>
      <c r="J155" s="3">
        <f t="shared" si="15"/>
        <v>0.89833542340203731</v>
      </c>
      <c r="L155" s="2">
        <v>100</v>
      </c>
      <c r="M155" s="2">
        <f t="shared" si="62"/>
        <v>111.31699518348663</v>
      </c>
      <c r="N155" s="2">
        <f t="shared" si="63"/>
        <v>66.192053329376904</v>
      </c>
      <c r="O155" s="2">
        <f t="shared" si="64"/>
        <v>73.683004816513375</v>
      </c>
      <c r="Q155" s="3">
        <v>40</v>
      </c>
      <c r="R155" s="2">
        <f t="shared" si="65"/>
        <v>44.526798073394644</v>
      </c>
      <c r="S155" s="2">
        <f t="shared" si="66"/>
        <v>26.192053329376904</v>
      </c>
      <c r="T155" s="2">
        <f t="shared" si="67"/>
        <v>29.15620674311873</v>
      </c>
      <c r="V155" s="2">
        <v>12</v>
      </c>
      <c r="W155" s="2">
        <f t="shared" si="68"/>
        <v>13.358039422018395</v>
      </c>
      <c r="X155" s="2">
        <f t="shared" si="69"/>
        <v>14.192053329376904</v>
      </c>
      <c r="Y155" s="2">
        <f t="shared" si="70"/>
        <v>15.798167321100335</v>
      </c>
      <c r="Z155" s="2"/>
      <c r="AA155" s="2"/>
    </row>
    <row r="156" spans="1:27" x14ac:dyDescent="0.25">
      <c r="A156" s="2"/>
      <c r="B156" s="2" t="s">
        <v>155</v>
      </c>
      <c r="C156" s="2" t="s">
        <v>223</v>
      </c>
      <c r="D156" s="5">
        <v>9.0277777777777776E-2</v>
      </c>
      <c r="E156" s="2" t="s">
        <v>199</v>
      </c>
      <c r="F156" s="2">
        <v>1.7527440268888901</v>
      </c>
      <c r="G156" s="2">
        <v>832.80818597844598</v>
      </c>
      <c r="H156" s="2">
        <v>9</v>
      </c>
      <c r="I156" s="2">
        <f t="shared" si="14"/>
        <v>333</v>
      </c>
      <c r="J156" s="2">
        <f t="shared" si="15"/>
        <v>2.5009254834187566</v>
      </c>
      <c r="L156" s="2">
        <v>100</v>
      </c>
      <c r="M156" s="2">
        <f t="shared" si="62"/>
        <v>39.985197744996519</v>
      </c>
      <c r="N156" s="2">
        <f t="shared" si="63"/>
        <v>732.80818597844598</v>
      </c>
      <c r="O156" s="2">
        <f t="shared" si="64"/>
        <v>293.01480225500347</v>
      </c>
      <c r="Q156" s="2">
        <v>50</v>
      </c>
      <c r="R156" s="2">
        <f t="shared" si="65"/>
        <v>19.99259887249826</v>
      </c>
      <c r="S156" s="2">
        <f t="shared" si="66"/>
        <v>682.80818597844598</v>
      </c>
      <c r="T156" s="2">
        <f t="shared" si="67"/>
        <v>273.02220338250521</v>
      </c>
      <c r="V156" s="2">
        <v>12</v>
      </c>
      <c r="W156" s="2">
        <f t="shared" si="68"/>
        <v>4.7982237293995826</v>
      </c>
      <c r="X156" s="2">
        <f t="shared" si="69"/>
        <v>670.80818597844598</v>
      </c>
      <c r="Y156" s="2">
        <f t="shared" si="70"/>
        <v>268.22397965310563</v>
      </c>
      <c r="Z156" s="2"/>
      <c r="AA156" s="2"/>
    </row>
    <row r="157" spans="1:27" x14ac:dyDescent="0.25">
      <c r="A157" s="2"/>
      <c r="B157" s="2" t="s">
        <v>156</v>
      </c>
      <c r="C157" s="2" t="s">
        <v>223</v>
      </c>
      <c r="D157" s="2">
        <v>11</v>
      </c>
      <c r="E157" s="2" t="s">
        <v>199</v>
      </c>
      <c r="F157" s="2">
        <v>1.7246813429999985</v>
      </c>
      <c r="G157" s="2">
        <v>769.68092946438992</v>
      </c>
      <c r="H157" s="2">
        <v>1</v>
      </c>
      <c r="I157" s="2">
        <f t="shared" si="14"/>
        <v>37</v>
      </c>
      <c r="J157" s="2">
        <f t="shared" si="15"/>
        <v>20.80218728282135</v>
      </c>
      <c r="L157" s="2">
        <v>100</v>
      </c>
      <c r="M157" s="2">
        <f t="shared" si="62"/>
        <v>4.8071867943704643</v>
      </c>
      <c r="N157" s="2">
        <f t="shared" si="63"/>
        <v>669.68092946438992</v>
      </c>
      <c r="O157" s="2">
        <f t="shared" si="64"/>
        <v>32.192813205629534</v>
      </c>
      <c r="Q157" s="2">
        <v>50</v>
      </c>
      <c r="R157" s="2">
        <f t="shared" si="65"/>
        <v>2.4035933971852321</v>
      </c>
      <c r="S157" s="2">
        <f t="shared" si="66"/>
        <v>619.68092946438992</v>
      </c>
      <c r="T157" s="2">
        <f t="shared" si="67"/>
        <v>29.789219808444301</v>
      </c>
      <c r="V157" s="2">
        <v>12</v>
      </c>
      <c r="W157" s="2">
        <f t="shared" si="68"/>
        <v>0.5768624153244557</v>
      </c>
      <c r="X157" s="2">
        <f t="shared" si="69"/>
        <v>607.68092946438992</v>
      </c>
      <c r="Y157" s="2">
        <f t="shared" si="70"/>
        <v>29.212357393119845</v>
      </c>
      <c r="Z157" s="2" t="s">
        <v>237</v>
      </c>
      <c r="AA157" s="2">
        <f t="shared" ref="AA157:AA158" si="75">(J157*W157)/(W157+5)</f>
        <v>2.1517475430316586</v>
      </c>
    </row>
    <row r="158" spans="1:27" x14ac:dyDescent="0.25">
      <c r="A158" s="2"/>
      <c r="B158" s="2" t="s">
        <v>157</v>
      </c>
      <c r="C158" s="2" t="s">
        <v>223</v>
      </c>
      <c r="D158" s="5">
        <v>0.50902777777777775</v>
      </c>
      <c r="E158" s="2" t="s">
        <v>199</v>
      </c>
      <c r="F158" s="2">
        <v>1.7159392630000001</v>
      </c>
      <c r="G158" s="2">
        <v>1074.3405709424055</v>
      </c>
      <c r="H158" s="2">
        <v>2</v>
      </c>
      <c r="I158" s="2">
        <f t="shared" si="14"/>
        <v>74</v>
      </c>
      <c r="J158" s="2">
        <f t="shared" si="15"/>
        <v>14.518115823546021</v>
      </c>
      <c r="L158" s="2">
        <v>100</v>
      </c>
      <c r="M158" s="2">
        <f t="shared" si="62"/>
        <v>6.8879461505477373</v>
      </c>
      <c r="N158" s="2">
        <f t="shared" si="63"/>
        <v>974.34057094240552</v>
      </c>
      <c r="O158" s="2">
        <f t="shared" si="64"/>
        <v>67.112053849452266</v>
      </c>
      <c r="Q158" s="2">
        <v>50</v>
      </c>
      <c r="R158" s="2">
        <f t="shared" si="65"/>
        <v>3.4439730752738686</v>
      </c>
      <c r="S158" s="2">
        <f t="shared" si="66"/>
        <v>924.34057094240552</v>
      </c>
      <c r="T158" s="2">
        <f t="shared" si="67"/>
        <v>63.668080774178399</v>
      </c>
      <c r="V158" s="2">
        <v>12</v>
      </c>
      <c r="W158" s="2">
        <f t="shared" si="68"/>
        <v>0.8265535380657284</v>
      </c>
      <c r="X158" s="2">
        <f t="shared" si="69"/>
        <v>912.34057094240552</v>
      </c>
      <c r="Y158" s="2">
        <f t="shared" si="70"/>
        <v>62.841527236112668</v>
      </c>
      <c r="Z158" s="2" t="s">
        <v>237</v>
      </c>
      <c r="AA158" s="2">
        <f t="shared" si="75"/>
        <v>2.0595365547750037</v>
      </c>
    </row>
    <row r="159" spans="1:27" x14ac:dyDescent="0.25">
      <c r="A159" s="2"/>
      <c r="B159" s="2" t="s">
        <v>158</v>
      </c>
      <c r="C159" s="2" t="s">
        <v>223</v>
      </c>
      <c r="D159" s="5">
        <v>0.59652777777777777</v>
      </c>
      <c r="E159" s="2" t="s">
        <v>199</v>
      </c>
      <c r="F159" s="2">
        <v>1.695090312833333</v>
      </c>
      <c r="G159" s="2">
        <v>447.21814617287089</v>
      </c>
      <c r="H159" s="2">
        <v>6</v>
      </c>
      <c r="I159" s="2">
        <f t="shared" si="14"/>
        <v>222</v>
      </c>
      <c r="J159" s="2">
        <f t="shared" si="15"/>
        <v>2.0144961539318507</v>
      </c>
      <c r="L159" s="2">
        <v>100</v>
      </c>
      <c r="M159" s="2">
        <f t="shared" si="62"/>
        <v>49.640203980941898</v>
      </c>
      <c r="N159" s="2">
        <f t="shared" si="63"/>
        <v>347.21814617287089</v>
      </c>
      <c r="O159" s="2">
        <f t="shared" si="64"/>
        <v>172.35979601905811</v>
      </c>
      <c r="Q159" s="2">
        <v>50</v>
      </c>
      <c r="R159" s="2">
        <f t="shared" si="65"/>
        <v>24.820101990470949</v>
      </c>
      <c r="S159" s="2">
        <f t="shared" si="66"/>
        <v>297.21814617287089</v>
      </c>
      <c r="T159" s="2">
        <f t="shared" si="67"/>
        <v>147.53969402858715</v>
      </c>
      <c r="V159" s="2">
        <v>12</v>
      </c>
      <c r="W159" s="2">
        <f t="shared" si="68"/>
        <v>5.9568244777130284</v>
      </c>
      <c r="X159" s="2">
        <f t="shared" si="69"/>
        <v>285.21814617287089</v>
      </c>
      <c r="Y159" s="2">
        <f t="shared" si="70"/>
        <v>141.58286955087411</v>
      </c>
      <c r="Z159" s="2"/>
      <c r="AA159" s="2"/>
    </row>
    <row r="160" spans="1:27" x14ac:dyDescent="0.25">
      <c r="A160" s="3"/>
      <c r="B160" s="3" t="s">
        <v>159</v>
      </c>
      <c r="C160" s="3" t="s">
        <v>214</v>
      </c>
      <c r="D160" s="4">
        <v>9.0972222222222218E-2</v>
      </c>
      <c r="E160" s="3" t="s">
        <v>200</v>
      </c>
      <c r="F160" s="3">
        <v>1.7606358789000001</v>
      </c>
      <c r="G160" s="3">
        <v>965.89061577736015</v>
      </c>
      <c r="H160" s="3">
        <v>10</v>
      </c>
      <c r="I160" s="3">
        <f t="shared" si="14"/>
        <v>370</v>
      </c>
      <c r="J160" s="3">
        <f t="shared" si="15"/>
        <v>2.6105151777766489</v>
      </c>
      <c r="L160" s="2">
        <v>100</v>
      </c>
      <c r="M160" s="2">
        <f t="shared" si="62"/>
        <v>38.306615051044851</v>
      </c>
      <c r="N160" s="2">
        <f t="shared" si="63"/>
        <v>865.89061577736015</v>
      </c>
      <c r="O160" s="2">
        <f t="shared" si="64"/>
        <v>331.69338494895516</v>
      </c>
      <c r="Q160" s="2">
        <v>50</v>
      </c>
      <c r="R160" s="2">
        <f t="shared" si="65"/>
        <v>19.153307525522425</v>
      </c>
      <c r="S160" s="2">
        <f t="shared" si="66"/>
        <v>815.89061577736015</v>
      </c>
      <c r="T160" s="2">
        <f t="shared" si="67"/>
        <v>312.54007742343271</v>
      </c>
      <c r="V160" s="2">
        <v>12</v>
      </c>
      <c r="W160" s="2">
        <f t="shared" si="68"/>
        <v>4.5967938061253824</v>
      </c>
      <c r="X160" s="2">
        <f t="shared" si="69"/>
        <v>803.89061577736015</v>
      </c>
      <c r="Y160" s="2">
        <f t="shared" si="70"/>
        <v>307.94328361730732</v>
      </c>
      <c r="Z160" s="2"/>
      <c r="AA160" s="2"/>
    </row>
    <row r="161" spans="1:27" x14ac:dyDescent="0.25">
      <c r="A161" s="3"/>
      <c r="B161" s="3" t="s">
        <v>160</v>
      </c>
      <c r="C161" s="3" t="s">
        <v>214</v>
      </c>
      <c r="D161" s="3">
        <v>12</v>
      </c>
      <c r="E161" s="3" t="s">
        <v>200</v>
      </c>
      <c r="F161" s="3">
        <v>1.7245993859999995</v>
      </c>
      <c r="G161" s="3">
        <v>727.5458384744195</v>
      </c>
      <c r="H161" s="3">
        <v>1</v>
      </c>
      <c r="I161" s="3">
        <f t="shared" si="14"/>
        <v>37</v>
      </c>
      <c r="J161" s="3">
        <f t="shared" si="15"/>
        <v>19.663401039849177</v>
      </c>
      <c r="L161" s="2">
        <v>100</v>
      </c>
      <c r="M161" s="2">
        <f t="shared" si="62"/>
        <v>5.0855902189729747</v>
      </c>
      <c r="N161" s="2">
        <f t="shared" si="63"/>
        <v>627.5458384744195</v>
      </c>
      <c r="O161" s="2">
        <f t="shared" si="64"/>
        <v>31.914409781027025</v>
      </c>
      <c r="Q161" s="2">
        <v>50</v>
      </c>
      <c r="R161" s="2">
        <f t="shared" si="65"/>
        <v>2.5427951094864873</v>
      </c>
      <c r="S161" s="2">
        <f t="shared" si="66"/>
        <v>577.5458384744195</v>
      </c>
      <c r="T161" s="2">
        <f t="shared" si="67"/>
        <v>29.371614671540538</v>
      </c>
      <c r="V161" s="2">
        <v>12</v>
      </c>
      <c r="W161" s="2">
        <f t="shared" si="68"/>
        <v>0.61027082627675699</v>
      </c>
      <c r="X161" s="2">
        <f t="shared" si="69"/>
        <v>565.5458384744195</v>
      </c>
      <c r="Y161" s="2">
        <f t="shared" si="70"/>
        <v>28.761343845263781</v>
      </c>
      <c r="Z161" s="2" t="s">
        <v>237</v>
      </c>
      <c r="AA161" s="2">
        <f t="shared" ref="AA161:AA162" si="76">(J161*W161)/(W161+5)</f>
        <v>2.1389341747631407</v>
      </c>
    </row>
    <row r="162" spans="1:27" x14ac:dyDescent="0.25">
      <c r="A162" s="3"/>
      <c r="B162" s="3" t="s">
        <v>161</v>
      </c>
      <c r="C162" s="3" t="s">
        <v>214</v>
      </c>
      <c r="D162" s="4">
        <v>0.55138888888888882</v>
      </c>
      <c r="E162" s="3" t="s">
        <v>200</v>
      </c>
      <c r="F162" s="3">
        <v>1.7165949190000012</v>
      </c>
      <c r="G162" s="3">
        <v>608.5522641054788</v>
      </c>
      <c r="H162" s="3">
        <v>2</v>
      </c>
      <c r="I162" s="3">
        <f t="shared" si="14"/>
        <v>74</v>
      </c>
      <c r="J162" s="3">
        <f t="shared" si="15"/>
        <v>8.2236792446686326</v>
      </c>
      <c r="L162" s="2">
        <v>100</v>
      </c>
      <c r="M162" s="2">
        <f t="shared" si="62"/>
        <v>12.160007342799693</v>
      </c>
      <c r="N162" s="2">
        <f t="shared" si="63"/>
        <v>508.5522641054788</v>
      </c>
      <c r="O162" s="2">
        <f t="shared" si="64"/>
        <v>61.839992657200305</v>
      </c>
      <c r="Q162" s="2">
        <v>50</v>
      </c>
      <c r="R162" s="2">
        <f t="shared" si="65"/>
        <v>6.0800036713998464</v>
      </c>
      <c r="S162" s="2">
        <f t="shared" si="66"/>
        <v>458.5522641054788</v>
      </c>
      <c r="T162" s="2">
        <f t="shared" si="67"/>
        <v>55.759988985800462</v>
      </c>
      <c r="V162" s="2">
        <v>12</v>
      </c>
      <c r="W162" s="2">
        <f t="shared" si="68"/>
        <v>1.4592008811359631</v>
      </c>
      <c r="X162" s="2">
        <f t="shared" si="69"/>
        <v>446.5522641054788</v>
      </c>
      <c r="Y162" s="2">
        <f t="shared" si="70"/>
        <v>54.300788104664498</v>
      </c>
      <c r="Z162" s="2" t="s">
        <v>237</v>
      </c>
      <c r="AA162" s="2">
        <f t="shared" si="76"/>
        <v>1.8578149558788131</v>
      </c>
    </row>
    <row r="163" spans="1:27" x14ac:dyDescent="0.25">
      <c r="A163" s="3"/>
      <c r="B163" s="3" t="s">
        <v>162</v>
      </c>
      <c r="C163" s="3" t="s">
        <v>214</v>
      </c>
      <c r="D163" s="4">
        <v>0.6381944444444444</v>
      </c>
      <c r="E163" s="3" t="s">
        <v>200</v>
      </c>
      <c r="F163" s="3">
        <v>1.6960182482000004</v>
      </c>
      <c r="G163" s="3">
        <v>150.02828843506259</v>
      </c>
      <c r="H163" s="3">
        <v>5</v>
      </c>
      <c r="I163" s="3">
        <f t="shared" si="14"/>
        <v>185</v>
      </c>
      <c r="J163" s="3">
        <f t="shared" si="15"/>
        <v>0.81096372127060856</v>
      </c>
      <c r="L163" s="2">
        <v>100</v>
      </c>
      <c r="M163" s="2">
        <f t="shared" si="62"/>
        <v>123.31007833904229</v>
      </c>
      <c r="N163" s="2">
        <f t="shared" si="63"/>
        <v>50.028288435062592</v>
      </c>
      <c r="O163" s="2">
        <f t="shared" si="64"/>
        <v>61.689921660957708</v>
      </c>
      <c r="Q163" s="3">
        <v>20</v>
      </c>
      <c r="R163" s="2">
        <f t="shared" si="65"/>
        <v>24.662015667808458</v>
      </c>
      <c r="S163" s="2">
        <f t="shared" si="66"/>
        <v>30.028288435062592</v>
      </c>
      <c r="T163" s="2">
        <f t="shared" si="67"/>
        <v>37.027905993149247</v>
      </c>
      <c r="V163" s="2">
        <v>12</v>
      </c>
      <c r="W163" s="2">
        <f t="shared" si="68"/>
        <v>14.797209400685075</v>
      </c>
      <c r="X163" s="2">
        <f t="shared" si="69"/>
        <v>18.028288435062592</v>
      </c>
      <c r="Y163" s="2">
        <f t="shared" si="70"/>
        <v>22.23069659246417</v>
      </c>
      <c r="Z163" s="2"/>
      <c r="AA163" s="2"/>
    </row>
    <row r="164" spans="1:27" x14ac:dyDescent="0.25">
      <c r="A164" s="2"/>
      <c r="B164" s="2" t="s">
        <v>163</v>
      </c>
      <c r="C164" s="2" t="s">
        <v>215</v>
      </c>
      <c r="D164" s="5">
        <v>9.0972222222222218E-2</v>
      </c>
      <c r="E164" s="2" t="s">
        <v>201</v>
      </c>
      <c r="F164" s="2">
        <v>1.75563377</v>
      </c>
      <c r="G164" s="2">
        <v>902.1578250942224</v>
      </c>
      <c r="H164">
        <v>10</v>
      </c>
      <c r="I164" s="2">
        <f t="shared" ref="I164:I183" si="77">H164*37</f>
        <v>370</v>
      </c>
      <c r="J164" s="2">
        <f t="shared" ref="J164:J183" si="78">G164/I164</f>
        <v>2.438264392146547</v>
      </c>
      <c r="L164" s="2">
        <v>100</v>
      </c>
      <c r="M164" s="2">
        <f t="shared" si="62"/>
        <v>41.012779550114388</v>
      </c>
      <c r="N164" s="2">
        <f t="shared" si="63"/>
        <v>802.1578250942224</v>
      </c>
      <c r="O164" s="2">
        <f t="shared" si="64"/>
        <v>328.98722044988563</v>
      </c>
      <c r="Q164" s="2">
        <v>50</v>
      </c>
      <c r="R164" s="2">
        <f t="shared" si="65"/>
        <v>20.506389775057194</v>
      </c>
      <c r="S164" s="2">
        <f t="shared" si="66"/>
        <v>752.1578250942224</v>
      </c>
      <c r="T164" s="2">
        <f t="shared" si="67"/>
        <v>308.48083067482844</v>
      </c>
      <c r="V164" s="2">
        <v>12</v>
      </c>
      <c r="W164" s="2">
        <f t="shared" si="68"/>
        <v>4.9215335460137268</v>
      </c>
      <c r="X164" s="2">
        <f t="shared" si="69"/>
        <v>740.1578250942224</v>
      </c>
      <c r="Y164" s="2">
        <f t="shared" si="70"/>
        <v>303.55929712881471</v>
      </c>
      <c r="Z164" s="2"/>
      <c r="AA164" s="2"/>
    </row>
    <row r="165" spans="1:27" x14ac:dyDescent="0.25">
      <c r="A165" s="2"/>
      <c r="B165" s="2" t="s">
        <v>164</v>
      </c>
      <c r="C165" s="2" t="s">
        <v>215</v>
      </c>
      <c r="D165" s="5">
        <v>0.50902777777777775</v>
      </c>
      <c r="E165" s="2" t="s">
        <v>201</v>
      </c>
      <c r="F165" s="2">
        <v>1.7222772710000003</v>
      </c>
      <c r="G165" s="2">
        <v>613.74698770465693</v>
      </c>
      <c r="H165" s="2">
        <v>2</v>
      </c>
      <c r="I165" s="2">
        <f t="shared" si="77"/>
        <v>74</v>
      </c>
      <c r="J165" s="2">
        <f t="shared" si="78"/>
        <v>8.2938782122250938</v>
      </c>
      <c r="L165" s="2">
        <v>100</v>
      </c>
      <c r="M165" s="2">
        <f t="shared" si="62"/>
        <v>12.057085652957985</v>
      </c>
      <c r="N165" s="2">
        <f t="shared" si="63"/>
        <v>513.74698770465693</v>
      </c>
      <c r="O165" s="2">
        <f t="shared" si="64"/>
        <v>61.942914347042013</v>
      </c>
      <c r="Q165" s="2">
        <v>50</v>
      </c>
      <c r="R165" s="2">
        <f t="shared" si="65"/>
        <v>6.0285428264789926</v>
      </c>
      <c r="S165" s="2">
        <f t="shared" si="66"/>
        <v>463.74698770465693</v>
      </c>
      <c r="T165" s="2">
        <f t="shared" si="67"/>
        <v>55.914371520563023</v>
      </c>
      <c r="V165" s="2">
        <v>12</v>
      </c>
      <c r="W165" s="2">
        <f t="shared" si="68"/>
        <v>1.4468502783549582</v>
      </c>
      <c r="X165" s="2">
        <f t="shared" si="69"/>
        <v>451.74698770465693</v>
      </c>
      <c r="Y165" s="2">
        <f t="shared" si="70"/>
        <v>54.467521242208065</v>
      </c>
      <c r="Z165" s="2" t="s">
        <v>237</v>
      </c>
      <c r="AA165" s="2">
        <f t="shared" ref="AA165:AA166" si="79">(J165*W165)/(W165+5)</f>
        <v>1.8613740791048801</v>
      </c>
    </row>
    <row r="166" spans="1:27" x14ac:dyDescent="0.25">
      <c r="A166" s="2"/>
      <c r="B166" s="2" t="s">
        <v>165</v>
      </c>
      <c r="C166" s="2" t="s">
        <v>215</v>
      </c>
      <c r="D166" s="2">
        <v>14</v>
      </c>
      <c r="E166" s="2" t="s">
        <v>201</v>
      </c>
      <c r="F166" s="2">
        <v>1.7148191840000013</v>
      </c>
      <c r="G166" s="2">
        <v>178.62158441790189</v>
      </c>
      <c r="H166" s="2">
        <v>1</v>
      </c>
      <c r="I166" s="2">
        <f t="shared" si="77"/>
        <v>37</v>
      </c>
      <c r="J166" s="2">
        <f t="shared" si="78"/>
        <v>4.8276103896730236</v>
      </c>
      <c r="L166" s="2">
        <v>100</v>
      </c>
      <c r="M166" s="2">
        <f t="shared" si="62"/>
        <v>20.714181950953389</v>
      </c>
      <c r="N166" s="2">
        <f t="shared" si="63"/>
        <v>78.621584417901886</v>
      </c>
      <c r="O166" s="2">
        <f t="shared" si="64"/>
        <v>16.285818049046611</v>
      </c>
      <c r="Q166" s="2">
        <v>50</v>
      </c>
      <c r="R166" s="2">
        <f t="shared" si="65"/>
        <v>10.357090975476694</v>
      </c>
      <c r="S166" s="2">
        <f t="shared" si="66"/>
        <v>28.621584417901886</v>
      </c>
      <c r="T166" s="2">
        <f t="shared" si="67"/>
        <v>5.9287270735699167</v>
      </c>
      <c r="V166" s="2">
        <v>12</v>
      </c>
      <c r="W166" s="2">
        <f t="shared" si="68"/>
        <v>2.4857018341144066</v>
      </c>
      <c r="X166" s="2">
        <f t="shared" si="69"/>
        <v>16.621584417901886</v>
      </c>
      <c r="Y166" s="2">
        <f t="shared" si="70"/>
        <v>3.4430252394555101</v>
      </c>
      <c r="Z166" s="2" t="s">
        <v>237</v>
      </c>
      <c r="AA166" s="2">
        <f t="shared" si="79"/>
        <v>1.6030561016086284</v>
      </c>
    </row>
    <row r="167" spans="1:27" x14ac:dyDescent="0.25">
      <c r="A167" s="2"/>
      <c r="B167" s="2" t="s">
        <v>166</v>
      </c>
      <c r="C167" s="2" t="s">
        <v>215</v>
      </c>
      <c r="D167" s="5">
        <v>0.6381944444444444</v>
      </c>
      <c r="E167" s="2" t="s">
        <v>201</v>
      </c>
      <c r="F167" s="2">
        <v>1.6960237120000001</v>
      </c>
      <c r="G167" s="2">
        <v>177.88176594511316</v>
      </c>
      <c r="H167" s="2">
        <v>5</v>
      </c>
      <c r="I167" s="2">
        <f t="shared" si="77"/>
        <v>185</v>
      </c>
      <c r="J167" s="2">
        <f t="shared" si="78"/>
        <v>0.96152305916277381</v>
      </c>
      <c r="L167" s="2">
        <v>100</v>
      </c>
      <c r="M167" s="2">
        <f t="shared" si="62"/>
        <v>104.00166594764032</v>
      </c>
      <c r="N167" s="2">
        <f t="shared" si="63"/>
        <v>77.881765945113159</v>
      </c>
      <c r="O167" s="2">
        <f t="shared" si="64"/>
        <v>80.998334052359681</v>
      </c>
      <c r="Q167" s="2">
        <v>50</v>
      </c>
      <c r="R167" s="2">
        <f t="shared" si="65"/>
        <v>52.00083297382016</v>
      </c>
      <c r="S167" s="2">
        <f t="shared" si="66"/>
        <v>27.881765945113159</v>
      </c>
      <c r="T167" s="2">
        <f t="shared" si="67"/>
        <v>28.997501078539521</v>
      </c>
      <c r="V167" s="2">
        <v>12</v>
      </c>
      <c r="W167" s="2">
        <f t="shared" si="68"/>
        <v>12.480199913716838</v>
      </c>
      <c r="X167" s="2">
        <f t="shared" si="69"/>
        <v>15.881765945113159</v>
      </c>
      <c r="Y167" s="2">
        <f t="shared" si="70"/>
        <v>16.517301164822683</v>
      </c>
      <c r="Z167" s="2"/>
      <c r="AA167" s="2"/>
    </row>
    <row r="168" spans="1:27" x14ac:dyDescent="0.25">
      <c r="A168" s="3"/>
      <c r="B168" s="3" t="s">
        <v>167</v>
      </c>
      <c r="C168" s="3" t="s">
        <v>216</v>
      </c>
      <c r="D168" s="4">
        <v>9.0277777777777776E-2</v>
      </c>
      <c r="E168" s="3" t="s">
        <v>202</v>
      </c>
      <c r="F168" s="3">
        <v>1.7573882568888897</v>
      </c>
      <c r="G168" s="3">
        <v>483.13085678205209</v>
      </c>
      <c r="H168" s="3">
        <v>9</v>
      </c>
      <c r="I168" s="3">
        <f t="shared" si="77"/>
        <v>333</v>
      </c>
      <c r="J168" s="3">
        <f t="shared" si="78"/>
        <v>1.4508434137599162</v>
      </c>
      <c r="L168" s="2">
        <v>100</v>
      </c>
      <c r="M168" s="2">
        <f t="shared" si="62"/>
        <v>68.925425756902442</v>
      </c>
      <c r="N168" s="2">
        <f t="shared" si="63"/>
        <v>383.13085678205209</v>
      </c>
      <c r="O168" s="2">
        <f t="shared" si="64"/>
        <v>264.07457424309757</v>
      </c>
      <c r="Q168" s="2">
        <v>50</v>
      </c>
      <c r="R168" s="2">
        <f t="shared" si="65"/>
        <v>34.462712878451221</v>
      </c>
      <c r="S168" s="2">
        <f t="shared" si="66"/>
        <v>333.13085678205209</v>
      </c>
      <c r="T168" s="2">
        <f t="shared" si="67"/>
        <v>229.61186136464636</v>
      </c>
      <c r="V168" s="2">
        <v>12</v>
      </c>
      <c r="W168" s="2">
        <f t="shared" si="68"/>
        <v>8.2710510908282942</v>
      </c>
      <c r="X168" s="2">
        <f t="shared" si="69"/>
        <v>321.13085678205209</v>
      </c>
      <c r="Y168" s="2">
        <f t="shared" si="70"/>
        <v>221.34081027381808</v>
      </c>
      <c r="Z168" s="2"/>
      <c r="AA168" s="2"/>
    </row>
    <row r="169" spans="1:27" x14ac:dyDescent="0.25">
      <c r="A169" s="3"/>
      <c r="B169" s="3" t="s">
        <v>168</v>
      </c>
      <c r="C169" s="3" t="s">
        <v>216</v>
      </c>
      <c r="D169" s="4">
        <v>0.46666666666666662</v>
      </c>
      <c r="E169" s="3" t="s">
        <v>202</v>
      </c>
      <c r="F169" s="3">
        <v>1.7255145724999998</v>
      </c>
      <c r="G169" s="3">
        <v>1425.1196143734387</v>
      </c>
      <c r="H169" s="3">
        <v>2</v>
      </c>
      <c r="I169" s="3">
        <f t="shared" si="77"/>
        <v>74</v>
      </c>
      <c r="J169" s="3">
        <f t="shared" si="78"/>
        <v>19.258373167208632</v>
      </c>
      <c r="L169" s="2">
        <v>100</v>
      </c>
      <c r="M169" s="2">
        <f t="shared" si="62"/>
        <v>5.1925465942404063</v>
      </c>
      <c r="N169" s="2">
        <f t="shared" si="63"/>
        <v>1325.1196143734387</v>
      </c>
      <c r="O169" s="2">
        <f t="shared" si="64"/>
        <v>68.807453405759588</v>
      </c>
      <c r="Q169" s="2">
        <v>50</v>
      </c>
      <c r="R169" s="2">
        <f t="shared" si="65"/>
        <v>2.5962732971202032</v>
      </c>
      <c r="S169" s="2">
        <f t="shared" si="66"/>
        <v>1275.1196143734387</v>
      </c>
      <c r="T169" s="2">
        <f t="shared" si="67"/>
        <v>66.211180108639383</v>
      </c>
      <c r="V169" s="2">
        <v>12</v>
      </c>
      <c r="W169" s="2">
        <f t="shared" si="68"/>
        <v>0.62310559130884868</v>
      </c>
      <c r="X169" s="2">
        <f t="shared" si="69"/>
        <v>1263.1196143734387</v>
      </c>
      <c r="Y169" s="2">
        <f t="shared" si="70"/>
        <v>65.58807451733054</v>
      </c>
      <c r="Z169" s="2" t="s">
        <v>237</v>
      </c>
      <c r="AA169" s="2">
        <f t="shared" ref="AA169:AA170" si="80">(J169*W169)/(W169+5)</f>
        <v>2.1340520474215117</v>
      </c>
    </row>
    <row r="170" spans="1:27" x14ac:dyDescent="0.25">
      <c r="A170" s="3"/>
      <c r="B170" s="3" t="s">
        <v>169</v>
      </c>
      <c r="C170" s="3" t="s">
        <v>216</v>
      </c>
      <c r="D170" s="4">
        <v>0.55138888888888882</v>
      </c>
      <c r="E170" s="3" t="s">
        <v>202</v>
      </c>
      <c r="F170" s="3">
        <v>1.7130434490000015</v>
      </c>
      <c r="G170" s="3">
        <v>600.08045769299224</v>
      </c>
      <c r="H170" s="3">
        <v>2</v>
      </c>
      <c r="I170" s="3">
        <f t="shared" si="77"/>
        <v>74</v>
      </c>
      <c r="J170" s="3">
        <f t="shared" si="78"/>
        <v>8.1091953742296248</v>
      </c>
      <c r="L170" s="2">
        <v>100</v>
      </c>
      <c r="M170" s="2">
        <f t="shared" si="62"/>
        <v>12.331679702500695</v>
      </c>
      <c r="N170" s="2">
        <f t="shared" si="63"/>
        <v>500.08045769299224</v>
      </c>
      <c r="O170" s="2">
        <f t="shared" si="64"/>
        <v>61.668320297499307</v>
      </c>
      <c r="Q170" s="2">
        <v>50</v>
      </c>
      <c r="R170" s="2">
        <f t="shared" si="65"/>
        <v>6.1658398512503476</v>
      </c>
      <c r="S170" s="2">
        <f t="shared" si="66"/>
        <v>450.08045769299224</v>
      </c>
      <c r="T170" s="2">
        <f t="shared" si="67"/>
        <v>55.50248044624896</v>
      </c>
      <c r="V170" s="2">
        <v>12</v>
      </c>
      <c r="W170" s="2">
        <f t="shared" si="68"/>
        <v>1.4798015643000835</v>
      </c>
      <c r="X170" s="2">
        <f t="shared" si="69"/>
        <v>438.08045769299224</v>
      </c>
      <c r="Y170" s="2">
        <f t="shared" si="70"/>
        <v>54.022678881948877</v>
      </c>
      <c r="Z170" s="2" t="s">
        <v>237</v>
      </c>
      <c r="AA170" s="2">
        <f t="shared" si="80"/>
        <v>1.85190856246478</v>
      </c>
    </row>
    <row r="171" spans="1:27" x14ac:dyDescent="0.25">
      <c r="A171" s="3"/>
      <c r="B171" s="3" t="s">
        <v>170</v>
      </c>
      <c r="C171" s="3" t="s">
        <v>216</v>
      </c>
      <c r="D171" s="4">
        <v>0.6381944444444444</v>
      </c>
      <c r="E171" s="3" t="s">
        <v>202</v>
      </c>
      <c r="F171" s="3">
        <v>1.6937015970000009</v>
      </c>
      <c r="G171" s="3">
        <v>185.51946736660838</v>
      </c>
      <c r="H171" s="3">
        <v>5</v>
      </c>
      <c r="I171" s="3">
        <f t="shared" si="77"/>
        <v>185</v>
      </c>
      <c r="J171" s="3">
        <f t="shared" si="78"/>
        <v>1.0028079317113967</v>
      </c>
      <c r="L171" s="2">
        <v>100</v>
      </c>
      <c r="M171" s="2">
        <f t="shared" si="62"/>
        <v>99.719993069200726</v>
      </c>
      <c r="N171" s="2">
        <f t="shared" si="63"/>
        <v>85.519467366608382</v>
      </c>
      <c r="O171" s="2">
        <f t="shared" si="64"/>
        <v>85.280006930799274</v>
      </c>
      <c r="Q171" s="2">
        <v>50</v>
      </c>
      <c r="R171" s="2">
        <f t="shared" si="65"/>
        <v>49.859996534600363</v>
      </c>
      <c r="S171" s="2">
        <f t="shared" si="66"/>
        <v>35.519467366608382</v>
      </c>
      <c r="T171" s="2">
        <f t="shared" si="67"/>
        <v>35.420010396198911</v>
      </c>
      <c r="V171" s="2">
        <v>12</v>
      </c>
      <c r="W171" s="2">
        <f t="shared" si="68"/>
        <v>11.966399168304088</v>
      </c>
      <c r="X171" s="2">
        <f t="shared" si="69"/>
        <v>23.519467366608382</v>
      </c>
      <c r="Y171" s="2">
        <f t="shared" si="70"/>
        <v>23.453611227894825</v>
      </c>
      <c r="Z171" s="2"/>
      <c r="AA171" s="2"/>
    </row>
    <row r="172" spans="1:27" x14ac:dyDescent="0.25">
      <c r="A172" s="2"/>
      <c r="B172" s="2" t="s">
        <v>171</v>
      </c>
      <c r="C172" s="2" t="s">
        <v>217</v>
      </c>
      <c r="D172" s="5">
        <v>9.1666666666666674E-2</v>
      </c>
      <c r="E172" s="2" t="s">
        <v>203</v>
      </c>
      <c r="F172" s="2">
        <v>1.7588276094545454</v>
      </c>
      <c r="G172" s="2">
        <v>1567.0490100633269</v>
      </c>
      <c r="H172" s="2">
        <v>11</v>
      </c>
      <c r="I172" s="2">
        <f t="shared" si="77"/>
        <v>407</v>
      </c>
      <c r="J172" s="2">
        <f t="shared" si="78"/>
        <v>3.8502432679688621</v>
      </c>
      <c r="L172" s="2">
        <v>100</v>
      </c>
      <c r="M172" s="2">
        <f t="shared" si="62"/>
        <v>25.972384870308076</v>
      </c>
      <c r="N172" s="2">
        <f t="shared" si="63"/>
        <v>1467.0490100633269</v>
      </c>
      <c r="O172" s="2">
        <f t="shared" si="64"/>
        <v>381.02761512969192</v>
      </c>
      <c r="Q172" s="2">
        <v>50</v>
      </c>
      <c r="R172" s="2">
        <f t="shared" si="65"/>
        <v>12.986192435154038</v>
      </c>
      <c r="S172" s="2">
        <f t="shared" si="66"/>
        <v>1417.0490100633269</v>
      </c>
      <c r="T172" s="2">
        <f t="shared" si="67"/>
        <v>368.04142269453791</v>
      </c>
      <c r="V172" s="2">
        <v>12</v>
      </c>
      <c r="W172" s="2">
        <f t="shared" si="68"/>
        <v>3.1166861844369693</v>
      </c>
      <c r="X172" s="2">
        <f t="shared" si="69"/>
        <v>1405.0490100633269</v>
      </c>
      <c r="Y172" s="2">
        <f t="shared" si="70"/>
        <v>364.92473651010096</v>
      </c>
      <c r="Z172" s="2"/>
      <c r="AA172" s="2"/>
    </row>
    <row r="173" spans="1:27" x14ac:dyDescent="0.25">
      <c r="A173" s="2"/>
      <c r="B173" s="2" t="s">
        <v>172</v>
      </c>
      <c r="C173" s="2" t="s">
        <v>217</v>
      </c>
      <c r="D173" s="2">
        <v>13</v>
      </c>
      <c r="E173" s="2" t="s">
        <v>203</v>
      </c>
      <c r="F173" s="2">
        <v>1.7253643180000005</v>
      </c>
      <c r="G173" s="2">
        <v>461.78789930401194</v>
      </c>
      <c r="H173" s="2">
        <v>1</v>
      </c>
      <c r="I173" s="2">
        <f t="shared" si="77"/>
        <v>37</v>
      </c>
      <c r="J173" s="2">
        <f t="shared" si="78"/>
        <v>12.480754035243566</v>
      </c>
      <c r="L173" s="2">
        <v>100</v>
      </c>
      <c r="M173" s="2">
        <f t="shared" si="62"/>
        <v>8.0123364115354487</v>
      </c>
      <c r="N173" s="2">
        <f t="shared" si="63"/>
        <v>361.78789930401194</v>
      </c>
      <c r="O173" s="2">
        <f t="shared" si="64"/>
        <v>28.987663588464549</v>
      </c>
      <c r="Q173" s="2">
        <v>50</v>
      </c>
      <c r="R173" s="2">
        <f t="shared" si="65"/>
        <v>4.0061682057677244</v>
      </c>
      <c r="S173" s="2">
        <f t="shared" si="66"/>
        <v>311.78789930401194</v>
      </c>
      <c r="T173" s="2">
        <f t="shared" si="67"/>
        <v>24.981495382696824</v>
      </c>
      <c r="V173" s="2">
        <v>12</v>
      </c>
      <c r="W173" s="2">
        <f t="shared" si="68"/>
        <v>0.96148036938425385</v>
      </c>
      <c r="X173" s="2">
        <f t="shared" si="69"/>
        <v>299.78789930401194</v>
      </c>
      <c r="Y173" s="2">
        <f t="shared" si="70"/>
        <v>24.02001501331257</v>
      </c>
      <c r="Z173" s="2" t="s">
        <v>237</v>
      </c>
      <c r="AA173" s="2">
        <f t="shared" ref="AA173:AA174" si="81">(J173*W173)/(W173+5)</f>
        <v>2.0129228407137152</v>
      </c>
    </row>
    <row r="174" spans="1:27" x14ac:dyDescent="0.25">
      <c r="A174" s="2"/>
      <c r="B174" s="2" t="s">
        <v>173</v>
      </c>
      <c r="C174" s="2" t="s">
        <v>217</v>
      </c>
      <c r="D174" s="5">
        <v>0.59375</v>
      </c>
      <c r="E174" s="2" t="s">
        <v>203</v>
      </c>
      <c r="F174" s="2">
        <v>1.7166222380000011</v>
      </c>
      <c r="G174" s="2">
        <v>325.57603071257637</v>
      </c>
      <c r="H174" s="2">
        <v>2</v>
      </c>
      <c r="I174" s="2">
        <f t="shared" si="77"/>
        <v>74</v>
      </c>
      <c r="J174" s="2">
        <f t="shared" si="78"/>
        <v>4.399676090710491</v>
      </c>
      <c r="L174" s="2">
        <v>100</v>
      </c>
      <c r="M174" s="2">
        <f t="shared" si="62"/>
        <v>22.728945935620295</v>
      </c>
      <c r="N174" s="2">
        <f t="shared" si="63"/>
        <v>225.57603071257637</v>
      </c>
      <c r="O174" s="2">
        <f t="shared" si="64"/>
        <v>51.271054064379705</v>
      </c>
      <c r="Q174" s="2">
        <v>50</v>
      </c>
      <c r="R174" s="2">
        <f t="shared" si="65"/>
        <v>11.364472967810148</v>
      </c>
      <c r="S174" s="2">
        <f t="shared" si="66"/>
        <v>175.57603071257637</v>
      </c>
      <c r="T174" s="2">
        <f t="shared" si="67"/>
        <v>39.906581096569553</v>
      </c>
      <c r="V174" s="2">
        <v>12</v>
      </c>
      <c r="W174" s="2">
        <f t="shared" si="68"/>
        <v>2.7274735122744351</v>
      </c>
      <c r="X174" s="2">
        <f t="shared" si="69"/>
        <v>163.57603071257637</v>
      </c>
      <c r="Y174" s="2">
        <f t="shared" si="70"/>
        <v>37.179107584295117</v>
      </c>
      <c r="Z174" s="2" t="s">
        <v>237</v>
      </c>
      <c r="AA174" s="2">
        <f t="shared" si="81"/>
        <v>1.5529008259865298</v>
      </c>
    </row>
    <row r="175" spans="1:27" x14ac:dyDescent="0.25">
      <c r="A175" s="2"/>
      <c r="B175" s="2" t="s">
        <v>174</v>
      </c>
      <c r="C175" s="2" t="s">
        <v>217</v>
      </c>
      <c r="D175" s="5">
        <v>0.67986111111111114</v>
      </c>
      <c r="E175" s="2" t="s">
        <v>203</v>
      </c>
      <c r="F175" s="2">
        <v>1.7005040279999997</v>
      </c>
      <c r="G175" s="2">
        <v>117.77277069718812</v>
      </c>
      <c r="H175" s="2">
        <v>4</v>
      </c>
      <c r="I175" s="2">
        <f t="shared" si="77"/>
        <v>148</v>
      </c>
      <c r="J175" s="2">
        <f t="shared" si="78"/>
        <v>0.79576196417018996</v>
      </c>
      <c r="L175" s="2">
        <v>100</v>
      </c>
      <c r="M175" s="2">
        <f t="shared" si="62"/>
        <v>125.66571977875152</v>
      </c>
      <c r="N175" s="2">
        <f t="shared" si="63"/>
        <v>17.772770697188122</v>
      </c>
      <c r="O175" s="2">
        <f t="shared" si="64"/>
        <v>22.334280221248477</v>
      </c>
      <c r="Q175" s="3">
        <v>10</v>
      </c>
      <c r="R175" s="2">
        <f t="shared" si="65"/>
        <v>12.566571977875151</v>
      </c>
      <c r="S175" s="2">
        <f t="shared" si="66"/>
        <v>7.7727706971881219</v>
      </c>
      <c r="T175" s="2">
        <f t="shared" si="67"/>
        <v>9.7677082433733258</v>
      </c>
      <c r="V175" s="2">
        <v>5</v>
      </c>
      <c r="W175" s="2">
        <f t="shared" si="68"/>
        <v>6.2832859889375756</v>
      </c>
      <c r="X175" s="2">
        <f t="shared" si="69"/>
        <v>2.7727706971881219</v>
      </c>
      <c r="Y175" s="2">
        <f t="shared" si="70"/>
        <v>3.4844222544357502</v>
      </c>
      <c r="Z175" s="2"/>
      <c r="AA175" s="2"/>
    </row>
    <row r="176" spans="1:27" x14ac:dyDescent="0.25">
      <c r="A176" s="3"/>
      <c r="B176" s="3" t="s">
        <v>175</v>
      </c>
      <c r="C176" s="3" t="s">
        <v>218</v>
      </c>
      <c r="D176" s="4">
        <v>9.0277777777777776E-2</v>
      </c>
      <c r="E176" s="3" t="s">
        <v>204</v>
      </c>
      <c r="F176" s="3">
        <v>1.7569116921111119</v>
      </c>
      <c r="G176" s="3">
        <v>266.43495796791649</v>
      </c>
      <c r="H176" s="3">
        <v>9</v>
      </c>
      <c r="I176" s="3">
        <f t="shared" si="77"/>
        <v>333</v>
      </c>
      <c r="J176" s="3">
        <f t="shared" si="78"/>
        <v>0.8001049788826321</v>
      </c>
      <c r="L176" s="2">
        <v>100</v>
      </c>
      <c r="M176" s="2">
        <f t="shared" si="62"/>
        <v>124.98359920176057</v>
      </c>
      <c r="N176" s="2">
        <f t="shared" si="63"/>
        <v>166.43495796791649</v>
      </c>
      <c r="O176" s="2">
        <f t="shared" si="64"/>
        <v>208.01640079823943</v>
      </c>
      <c r="Q176" s="2">
        <v>50</v>
      </c>
      <c r="R176" s="2">
        <f t="shared" si="65"/>
        <v>62.491799600880285</v>
      </c>
      <c r="S176" s="2">
        <f t="shared" si="66"/>
        <v>116.43495796791649</v>
      </c>
      <c r="T176" s="2">
        <f t="shared" si="67"/>
        <v>145.52460119735915</v>
      </c>
      <c r="V176" s="2">
        <v>12</v>
      </c>
      <c r="W176" s="2">
        <f t="shared" si="68"/>
        <v>14.998031904211269</v>
      </c>
      <c r="X176" s="2">
        <f t="shared" si="69"/>
        <v>104.43495796791649</v>
      </c>
      <c r="Y176" s="2">
        <f t="shared" si="70"/>
        <v>130.52656929314787</v>
      </c>
      <c r="Z176" s="2"/>
      <c r="AA176" s="2"/>
    </row>
    <row r="177" spans="1:27" x14ac:dyDescent="0.25">
      <c r="A177" s="3"/>
      <c r="B177" s="3" t="s">
        <v>176</v>
      </c>
      <c r="C177" s="3" t="s">
        <v>218</v>
      </c>
      <c r="D177" s="4">
        <v>0.46666666666666662</v>
      </c>
      <c r="E177" s="3" t="s">
        <v>204</v>
      </c>
      <c r="F177" s="3">
        <v>1.7255418915000007</v>
      </c>
      <c r="G177" s="3">
        <v>1405.6510137872797</v>
      </c>
      <c r="H177" s="3">
        <v>2</v>
      </c>
      <c r="I177" s="3">
        <f t="shared" si="77"/>
        <v>74</v>
      </c>
      <c r="J177" s="3">
        <f t="shared" si="78"/>
        <v>18.995283970098374</v>
      </c>
      <c r="L177" s="2">
        <v>100</v>
      </c>
      <c r="M177" s="2">
        <f t="shared" si="62"/>
        <v>5.2644645985506751</v>
      </c>
      <c r="N177" s="2">
        <f t="shared" si="63"/>
        <v>1305.6510137872797</v>
      </c>
      <c r="O177" s="2">
        <f t="shared" si="64"/>
        <v>68.735535401449326</v>
      </c>
      <c r="Q177" s="2">
        <v>50</v>
      </c>
      <c r="R177" s="2">
        <f t="shared" si="65"/>
        <v>2.6322322992753375</v>
      </c>
      <c r="S177" s="2">
        <f t="shared" si="66"/>
        <v>1255.6510137872797</v>
      </c>
      <c r="T177" s="2">
        <f t="shared" si="67"/>
        <v>66.103303102173982</v>
      </c>
      <c r="V177" s="2">
        <v>12</v>
      </c>
      <c r="W177" s="2">
        <f t="shared" si="68"/>
        <v>0.63173575182608099</v>
      </c>
      <c r="X177" s="2">
        <f t="shared" si="69"/>
        <v>1243.6510137872797</v>
      </c>
      <c r="Y177" s="2">
        <f t="shared" si="70"/>
        <v>65.471567350347897</v>
      </c>
      <c r="Z177" s="2" t="s">
        <v>237</v>
      </c>
      <c r="AA177" s="2">
        <f t="shared" ref="AA177:AA178" si="82">(J177*W177)/(W177+5)</f>
        <v>2.1307817924711787</v>
      </c>
    </row>
    <row r="178" spans="1:27" x14ac:dyDescent="0.25">
      <c r="A178" s="3"/>
      <c r="B178" s="3" t="s">
        <v>177</v>
      </c>
      <c r="C178" s="3" t="s">
        <v>218</v>
      </c>
      <c r="D178" s="4">
        <v>0.55138888888888882</v>
      </c>
      <c r="E178" s="3" t="s">
        <v>204</v>
      </c>
      <c r="F178" s="3">
        <v>1.714163528000002</v>
      </c>
      <c r="G178" s="3">
        <v>811.53633119853203</v>
      </c>
      <c r="H178" s="3">
        <v>2</v>
      </c>
      <c r="I178" s="3">
        <f t="shared" si="77"/>
        <v>74</v>
      </c>
      <c r="J178" s="3">
        <f t="shared" si="78"/>
        <v>10.966707178358542</v>
      </c>
      <c r="L178" s="2">
        <v>100</v>
      </c>
      <c r="M178" s="2">
        <f t="shared" si="62"/>
        <v>9.118507348982364</v>
      </c>
      <c r="N178" s="2">
        <f t="shared" si="63"/>
        <v>711.53633119853203</v>
      </c>
      <c r="O178" s="2">
        <f t="shared" si="64"/>
        <v>64.881492651017638</v>
      </c>
      <c r="Q178" s="2">
        <v>50</v>
      </c>
      <c r="R178" s="2">
        <f t="shared" si="65"/>
        <v>4.559253674491182</v>
      </c>
      <c r="S178" s="2">
        <f t="shared" si="66"/>
        <v>661.53633119853203</v>
      </c>
      <c r="T178" s="2">
        <f t="shared" si="67"/>
        <v>60.322238976526457</v>
      </c>
      <c r="V178" s="2">
        <v>12</v>
      </c>
      <c r="W178" s="2">
        <f t="shared" si="68"/>
        <v>1.0942208818778836</v>
      </c>
      <c r="X178" s="2">
        <f t="shared" si="69"/>
        <v>649.53633119853203</v>
      </c>
      <c r="Y178" s="2">
        <f t="shared" si="70"/>
        <v>59.228018094648576</v>
      </c>
      <c r="Z178" s="2" t="s">
        <v>237</v>
      </c>
      <c r="AA178" s="2">
        <f t="shared" si="82"/>
        <v>1.9690786127696605</v>
      </c>
    </row>
    <row r="179" spans="1:27" x14ac:dyDescent="0.25">
      <c r="A179" s="3"/>
      <c r="B179" s="3" t="s">
        <v>178</v>
      </c>
      <c r="C179" s="3" t="s">
        <v>218</v>
      </c>
      <c r="D179" s="4">
        <v>0.6381944444444444</v>
      </c>
      <c r="E179" s="3" t="s">
        <v>204</v>
      </c>
      <c r="F179" s="3">
        <v>1.6942097304000001</v>
      </c>
      <c r="G179" s="3">
        <v>298.82616211073901</v>
      </c>
      <c r="H179" s="3">
        <v>5</v>
      </c>
      <c r="I179" s="3">
        <f t="shared" si="77"/>
        <v>185</v>
      </c>
      <c r="J179" s="3">
        <f t="shared" si="78"/>
        <v>1.6152765519499406</v>
      </c>
      <c r="L179" s="2">
        <v>100</v>
      </c>
      <c r="M179" s="2">
        <f t="shared" si="62"/>
        <v>61.908903388265813</v>
      </c>
      <c r="N179" s="2">
        <f t="shared" si="63"/>
        <v>198.82616211073901</v>
      </c>
      <c r="O179" s="2">
        <f t="shared" si="64"/>
        <v>123.09109661173419</v>
      </c>
      <c r="Q179" s="2">
        <v>50</v>
      </c>
      <c r="R179" s="2">
        <f t="shared" si="65"/>
        <v>30.954451694132906</v>
      </c>
      <c r="S179" s="2">
        <f t="shared" si="66"/>
        <v>148.82616211073901</v>
      </c>
      <c r="T179" s="2">
        <f t="shared" si="67"/>
        <v>92.136644917601274</v>
      </c>
      <c r="V179" s="2">
        <v>12</v>
      </c>
      <c r="W179" s="2">
        <f t="shared" si="68"/>
        <v>7.4290684065918979</v>
      </c>
      <c r="X179" s="2">
        <f t="shared" si="69"/>
        <v>136.82616211073901</v>
      </c>
      <c r="Y179" s="2">
        <f t="shared" si="70"/>
        <v>84.707576511009378</v>
      </c>
      <c r="Z179" s="2"/>
      <c r="AA179" s="2"/>
    </row>
    <row r="180" spans="1:27" x14ac:dyDescent="0.25">
      <c r="A180" s="2"/>
      <c r="B180" s="2" t="s">
        <v>179</v>
      </c>
      <c r="C180" s="2" t="s">
        <v>219</v>
      </c>
      <c r="D180" s="5">
        <v>9.0277777777777776E-2</v>
      </c>
      <c r="E180" s="2" t="s">
        <v>205</v>
      </c>
      <c r="F180" s="2">
        <v>1.7556671598888896</v>
      </c>
      <c r="G180" s="2">
        <v>567.30666016278394</v>
      </c>
      <c r="H180" s="2">
        <v>9</v>
      </c>
      <c r="I180" s="2">
        <f t="shared" si="77"/>
        <v>333</v>
      </c>
      <c r="J180" s="2">
        <f t="shared" si="78"/>
        <v>1.7036236040924442</v>
      </c>
      <c r="L180" s="2">
        <v>100</v>
      </c>
      <c r="M180" s="2">
        <f t="shared" si="62"/>
        <v>58.69841187911463</v>
      </c>
      <c r="N180" s="2">
        <f t="shared" si="63"/>
        <v>467.30666016278394</v>
      </c>
      <c r="O180" s="2">
        <f t="shared" si="64"/>
        <v>274.30158812088536</v>
      </c>
      <c r="Q180" s="2">
        <v>50</v>
      </c>
      <c r="R180" s="2">
        <f t="shared" si="65"/>
        <v>29.349205939557315</v>
      </c>
      <c r="S180" s="2">
        <f t="shared" si="66"/>
        <v>417.30666016278394</v>
      </c>
      <c r="T180" s="2">
        <f t="shared" si="67"/>
        <v>244.95238218132803</v>
      </c>
      <c r="V180" s="2">
        <v>12</v>
      </c>
      <c r="W180" s="2">
        <f t="shared" si="68"/>
        <v>7.0438094254937553</v>
      </c>
      <c r="X180" s="2">
        <f t="shared" si="69"/>
        <v>405.30666016278394</v>
      </c>
      <c r="Y180" s="2">
        <f t="shared" si="70"/>
        <v>237.90857275583429</v>
      </c>
      <c r="Z180" s="2"/>
      <c r="AA180" s="2"/>
    </row>
    <row r="181" spans="1:27" x14ac:dyDescent="0.25">
      <c r="A181" s="2"/>
      <c r="B181" s="2" t="s">
        <v>180</v>
      </c>
      <c r="C181" s="2" t="s">
        <v>219</v>
      </c>
      <c r="D181" s="5">
        <v>0.46666666666666662</v>
      </c>
      <c r="E181" s="2" t="s">
        <v>205</v>
      </c>
      <c r="F181" s="2">
        <v>1.725746784</v>
      </c>
      <c r="G181" s="2">
        <v>975.77887516336057</v>
      </c>
      <c r="H181" s="2">
        <v>2</v>
      </c>
      <c r="I181" s="2">
        <f t="shared" si="77"/>
        <v>74</v>
      </c>
      <c r="J181" s="2">
        <f t="shared" si="78"/>
        <v>13.186201015721089</v>
      </c>
      <c r="L181" s="2">
        <v>100</v>
      </c>
      <c r="M181" s="2">
        <f t="shared" si="62"/>
        <v>7.583685390566715</v>
      </c>
      <c r="N181" s="2">
        <f t="shared" si="63"/>
        <v>875.77887516336057</v>
      </c>
      <c r="O181" s="2">
        <f t="shared" si="64"/>
        <v>66.416314609433286</v>
      </c>
      <c r="Q181" s="2">
        <v>50</v>
      </c>
      <c r="R181" s="2">
        <f t="shared" si="65"/>
        <v>3.7918426952833575</v>
      </c>
      <c r="S181" s="2">
        <f t="shared" si="66"/>
        <v>825.77887516336057</v>
      </c>
      <c r="T181" s="2">
        <f t="shared" si="67"/>
        <v>62.624471914149929</v>
      </c>
      <c r="V181" s="2">
        <v>12</v>
      </c>
      <c r="W181" s="2">
        <f t="shared" si="68"/>
        <v>0.91004224686800583</v>
      </c>
      <c r="X181" s="2">
        <f t="shared" si="69"/>
        <v>813.77887516336057</v>
      </c>
      <c r="Y181" s="2">
        <f t="shared" si="70"/>
        <v>61.714429667281919</v>
      </c>
      <c r="Z181" s="2" t="s">
        <v>237</v>
      </c>
      <c r="AA181" s="2">
        <f t="shared" ref="AA181:AA182" si="83">(J181*W181)/(W181+5)</f>
        <v>2.0304423384383306</v>
      </c>
    </row>
    <row r="182" spans="1:27" x14ac:dyDescent="0.25">
      <c r="A182" s="2"/>
      <c r="B182" s="2" t="s">
        <v>181</v>
      </c>
      <c r="C182" s="2" t="s">
        <v>219</v>
      </c>
      <c r="D182" s="5">
        <v>0.55138888888888882</v>
      </c>
      <c r="E182" s="2" t="s">
        <v>205</v>
      </c>
      <c r="F182" s="2">
        <v>1.714272804000001</v>
      </c>
      <c r="G182" s="2">
        <v>495.19275027278832</v>
      </c>
      <c r="H182" s="2">
        <v>2</v>
      </c>
      <c r="I182" s="2">
        <f t="shared" si="77"/>
        <v>74</v>
      </c>
      <c r="J182" s="2">
        <f t="shared" si="78"/>
        <v>6.6917939226052479</v>
      </c>
      <c r="L182" s="2">
        <v>100</v>
      </c>
      <c r="M182" s="2">
        <f t="shared" si="62"/>
        <v>14.943675964406868</v>
      </c>
      <c r="N182" s="2">
        <f t="shared" si="63"/>
        <v>395.19275027278832</v>
      </c>
      <c r="O182" s="2">
        <f t="shared" si="64"/>
        <v>59.056324035593136</v>
      </c>
      <c r="Q182" s="2">
        <v>50</v>
      </c>
      <c r="R182" s="2">
        <f t="shared" si="65"/>
        <v>7.471837982203434</v>
      </c>
      <c r="S182" s="2">
        <f t="shared" si="66"/>
        <v>345.19275027278832</v>
      </c>
      <c r="T182" s="2">
        <f t="shared" si="67"/>
        <v>51.584486053389703</v>
      </c>
      <c r="V182" s="2">
        <v>12</v>
      </c>
      <c r="W182" s="2">
        <f t="shared" si="68"/>
        <v>1.7932411157288242</v>
      </c>
      <c r="X182" s="2">
        <f t="shared" si="69"/>
        <v>333.19275027278832</v>
      </c>
      <c r="Y182" s="2">
        <f t="shared" si="70"/>
        <v>49.791244937660878</v>
      </c>
      <c r="Z182" s="2" t="s">
        <v>237</v>
      </c>
      <c r="AA182" s="2">
        <f t="shared" si="83"/>
        <v>1.7664616632281218</v>
      </c>
    </row>
    <row r="183" spans="1:27" x14ac:dyDescent="0.25">
      <c r="A183" s="2"/>
      <c r="B183" s="2" t="s">
        <v>182</v>
      </c>
      <c r="C183" s="2" t="s">
        <v>219</v>
      </c>
      <c r="D183" s="5">
        <v>0.6381944444444444</v>
      </c>
      <c r="E183" s="2" t="s">
        <v>205</v>
      </c>
      <c r="F183" s="2">
        <v>1.6959963929999997</v>
      </c>
      <c r="G183" s="2">
        <v>205.0353493803764</v>
      </c>
      <c r="H183" s="2">
        <v>5</v>
      </c>
      <c r="I183" s="2">
        <f t="shared" si="77"/>
        <v>185</v>
      </c>
      <c r="J183" s="2">
        <f t="shared" si="78"/>
        <v>1.1082991858398725</v>
      </c>
      <c r="L183" s="2">
        <v>100</v>
      </c>
      <c r="M183" s="2">
        <f t="shared" si="62"/>
        <v>90.228343824163048</v>
      </c>
      <c r="N183" s="2">
        <f t="shared" si="63"/>
        <v>105.0353493803764</v>
      </c>
      <c r="O183" s="2">
        <f t="shared" si="64"/>
        <v>94.771656175836952</v>
      </c>
      <c r="Q183" s="2">
        <v>50</v>
      </c>
      <c r="R183" s="2">
        <f t="shared" si="65"/>
        <v>45.114171912081524</v>
      </c>
      <c r="S183" s="2">
        <f t="shared" si="66"/>
        <v>55.035349380376402</v>
      </c>
      <c r="T183" s="2">
        <f t="shared" si="67"/>
        <v>49.657484263755428</v>
      </c>
      <c r="V183" s="2">
        <v>12</v>
      </c>
      <c r="W183" s="2">
        <f t="shared" si="68"/>
        <v>10.827401258899567</v>
      </c>
      <c r="X183" s="2">
        <f t="shared" si="69"/>
        <v>43.035349380376402</v>
      </c>
      <c r="Y183" s="2">
        <f t="shared" si="70"/>
        <v>38.830083004855865</v>
      </c>
      <c r="Z183" s="2"/>
      <c r="AA183" s="2"/>
    </row>
  </sheetData>
  <phoneticPr fontId="2" type="noConversion"/>
  <conditionalFormatting sqref="G2:G45">
    <cfRule type="cellIs" dxfId="22" priority="12" operator="lessThan">
      <formula>130</formula>
    </cfRule>
  </conditionalFormatting>
  <conditionalFormatting sqref="G48:G91">
    <cfRule type="cellIs" dxfId="21" priority="11" operator="lessThan">
      <formula>130</formula>
    </cfRule>
  </conditionalFormatting>
  <conditionalFormatting sqref="G94:G137">
    <cfRule type="cellIs" dxfId="20" priority="10" operator="lessThan">
      <formula>130</formula>
    </cfRule>
  </conditionalFormatting>
  <conditionalFormatting sqref="G140:G183">
    <cfRule type="cellIs" dxfId="19" priority="9" operator="lessThan">
      <formula>130</formula>
    </cfRule>
  </conditionalFormatting>
  <conditionalFormatting sqref="N2:N45">
    <cfRule type="cellIs" dxfId="18" priority="8" operator="lessThan">
      <formula>75</formula>
    </cfRule>
  </conditionalFormatting>
  <conditionalFormatting sqref="N48:N91">
    <cfRule type="cellIs" dxfId="17" priority="7" operator="lessThan">
      <formula>75</formula>
    </cfRule>
  </conditionalFormatting>
  <conditionalFormatting sqref="N94:N137">
    <cfRule type="cellIs" dxfId="16" priority="6" operator="lessThan">
      <formula>75</formula>
    </cfRule>
  </conditionalFormatting>
  <conditionalFormatting sqref="N140:N183">
    <cfRule type="cellIs" dxfId="15" priority="5" operator="lessThan">
      <formula>75</formula>
    </cfRule>
  </conditionalFormatting>
  <conditionalFormatting sqref="W2:W45">
    <cfRule type="cellIs" dxfId="14" priority="4" operator="lessThan">
      <formula>3</formula>
    </cfRule>
  </conditionalFormatting>
  <conditionalFormatting sqref="W48:W90">
    <cfRule type="cellIs" dxfId="13" priority="3" operator="lessThan">
      <formula>3</formula>
    </cfRule>
  </conditionalFormatting>
  <conditionalFormatting sqref="W94:W137">
    <cfRule type="cellIs" dxfId="12" priority="2" operator="lessThan">
      <formula>3</formula>
    </cfRule>
  </conditionalFormatting>
  <conditionalFormatting sqref="W140:W183">
    <cfRule type="cellIs" dxfId="0" priority="1" operator="lessThan">
      <formula>3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C6F8-F369-E149-8D46-4C3429334427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Katerina Estera</dc:creator>
  <cp:lastModifiedBy>Katerina Estera</cp:lastModifiedBy>
  <dcterms:created xsi:type="dcterms:W3CDTF">2021-11-12T22:43:26Z</dcterms:created>
  <dcterms:modified xsi:type="dcterms:W3CDTF">2021-12-11T00:31:42Z</dcterms:modified>
</cp:coreProperties>
</file>