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118 Batch 134 Water Yr\"/>
    </mc:Choice>
  </mc:AlternateContent>
  <xr:revisionPtr revIDLastSave="0" documentId="13_ncr:1_{EE404BDD-80BE-4245-90EB-966E2F5FB8A6}" xr6:coauthVersionLast="47" xr6:coauthVersionMax="47" xr10:uidLastSave="{00000000-0000-0000-0000-000000000000}"/>
  <bookViews>
    <workbookView xWindow="12800" yWindow="0" windowWidth="12800" windowHeight="1380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N90" i="6" l="1"/>
  <c r="O90" i="6" s="1"/>
  <c r="N50" i="6"/>
  <c r="O50" i="6" s="1"/>
  <c r="N89" i="6"/>
  <c r="O89" i="6" s="1"/>
  <c r="N73" i="6"/>
  <c r="O73" i="6" s="1"/>
  <c r="N57" i="6"/>
  <c r="O57" i="6" s="1"/>
  <c r="N49" i="6"/>
  <c r="O49" i="6" s="1"/>
  <c r="N9" i="6"/>
  <c r="O9" i="6" s="1"/>
  <c r="N95" i="6"/>
  <c r="O95" i="6" s="1"/>
  <c r="N79" i="6"/>
  <c r="O79" i="6" s="1"/>
  <c r="N71" i="6"/>
  <c r="O71" i="6" s="1"/>
  <c r="N63" i="6"/>
  <c r="O63" i="6" s="1"/>
  <c r="N55" i="6"/>
  <c r="O55" i="6" s="1"/>
  <c r="N23" i="6"/>
  <c r="O23" i="6" s="1"/>
  <c r="N15" i="6"/>
  <c r="O15" i="6" s="1"/>
  <c r="N24" i="6"/>
  <c r="O24" i="6" s="1"/>
  <c r="N94" i="6"/>
  <c r="O94" i="6" s="1"/>
  <c r="N86" i="6"/>
  <c r="O86" i="6" s="1"/>
  <c r="N78" i="6"/>
  <c r="O78" i="6" s="1"/>
  <c r="N70" i="6"/>
  <c r="O70" i="6" s="1"/>
  <c r="N62" i="6"/>
  <c r="O62" i="6" s="1"/>
  <c r="N30" i="6"/>
  <c r="O30" i="6" s="1"/>
  <c r="N22" i="6"/>
  <c r="O22" i="6" s="1"/>
  <c r="I16" i="6"/>
  <c r="N82" i="6" s="1"/>
  <c r="O82" i="6" s="1"/>
  <c r="N45" i="6"/>
  <c r="O45" i="6" s="1"/>
  <c r="N37" i="6"/>
  <c r="O37" i="6" s="1"/>
  <c r="N21" i="6"/>
  <c r="O21" i="6" s="1"/>
  <c r="N13" i="6"/>
  <c r="O13" i="6" s="1"/>
  <c r="N92" i="6"/>
  <c r="O92" i="6" s="1"/>
  <c r="N84" i="6"/>
  <c r="O84" i="6" s="1"/>
  <c r="N68" i="6"/>
  <c r="O68" i="6" s="1"/>
  <c r="N52" i="6"/>
  <c r="O52" i="6" s="1"/>
  <c r="N44" i="6"/>
  <c r="O44" i="6" s="1"/>
  <c r="N85" i="6"/>
  <c r="O85" i="6" s="1"/>
  <c r="N69" i="6"/>
  <c r="O69" i="6" s="1"/>
  <c r="N53" i="6"/>
  <c r="O53" i="6" s="1"/>
  <c r="N29" i="6"/>
  <c r="O29" i="6" s="1"/>
  <c r="N91" i="6"/>
  <c r="O91" i="6" s="1"/>
  <c r="N83" i="6"/>
  <c r="O83" i="6" s="1"/>
  <c r="N75" i="6"/>
  <c r="O75" i="6" s="1"/>
  <c r="N59" i="6"/>
  <c r="O59" i="6" s="1"/>
  <c r="N43" i="6"/>
  <c r="O43" i="6" s="1"/>
  <c r="N35" i="6"/>
  <c r="O35" i="6" s="1"/>
  <c r="I16" i="5"/>
  <c r="N90" i="5" s="1"/>
  <c r="O90" i="5" s="1"/>
  <c r="I16" i="1"/>
  <c r="N89" i="1" s="1"/>
  <c r="O89" i="1" s="1"/>
  <c r="G9" i="6"/>
  <c r="F66" i="3"/>
  <c r="F23" i="3"/>
  <c r="F43" i="3"/>
  <c r="F76" i="3"/>
  <c r="F62" i="3"/>
  <c r="G10" i="1"/>
  <c r="G10" i="6" s="1"/>
  <c r="F50" i="3"/>
  <c r="F36" i="3"/>
  <c r="N40" i="5" l="1"/>
  <c r="O40" i="5" s="1"/>
  <c r="N53" i="5"/>
  <c r="O53" i="5" s="1"/>
  <c r="N24" i="5"/>
  <c r="E17" i="3" s="1"/>
  <c r="N32" i="5"/>
  <c r="O32" i="5" s="1"/>
  <c r="N65" i="5"/>
  <c r="O65" i="5" s="1"/>
  <c r="N73" i="5"/>
  <c r="O73" i="5" s="1"/>
  <c r="N37" i="5"/>
  <c r="O37" i="5" s="1"/>
  <c r="N45" i="5"/>
  <c r="O45" i="5" s="1"/>
  <c r="N70" i="5"/>
  <c r="O70" i="5" s="1"/>
  <c r="N57" i="5"/>
  <c r="O57" i="5" s="1"/>
  <c r="N91" i="5"/>
  <c r="O91" i="5" s="1"/>
  <c r="N20" i="5"/>
  <c r="O20" i="5" s="1"/>
  <c r="N61" i="5"/>
  <c r="N78" i="5"/>
  <c r="E71" i="3" s="1"/>
  <c r="N83" i="5"/>
  <c r="O83" i="5" s="1"/>
  <c r="N12" i="5"/>
  <c r="O12" i="5" s="1"/>
  <c r="N86" i="5"/>
  <c r="O86" i="5" s="1"/>
  <c r="F14" i="3"/>
  <c r="N65" i="6"/>
  <c r="F42" i="3"/>
  <c r="N87" i="6"/>
  <c r="N81" i="6"/>
  <c r="N61" i="6"/>
  <c r="N48" i="6"/>
  <c r="N16" i="6"/>
  <c r="O16" i="6" s="1"/>
  <c r="N10" i="6"/>
  <c r="O10" i="6" s="1"/>
  <c r="F64" i="3"/>
  <c r="F79" i="3"/>
  <c r="F63" i="3"/>
  <c r="N12" i="6"/>
  <c r="O12" i="6" s="1"/>
  <c r="N77" i="6"/>
  <c r="N64" i="6"/>
  <c r="O64" i="6" s="1"/>
  <c r="N40" i="6"/>
  <c r="O40" i="6" s="1"/>
  <c r="N18" i="6"/>
  <c r="O18" i="6" s="1"/>
  <c r="F22" i="3"/>
  <c r="F83" i="3"/>
  <c r="F87" i="3"/>
  <c r="F72" i="3"/>
  <c r="N11" i="6"/>
  <c r="N20" i="6"/>
  <c r="N93" i="6"/>
  <c r="N88" i="6"/>
  <c r="O88" i="6" s="1"/>
  <c r="N56" i="6"/>
  <c r="N26" i="6"/>
  <c r="O26" i="6" s="1"/>
  <c r="F55" i="3"/>
  <c r="N32" i="6"/>
  <c r="N80" i="6"/>
  <c r="O80" i="6" s="1"/>
  <c r="N34" i="6"/>
  <c r="F85" i="3"/>
  <c r="F56" i="3"/>
  <c r="F84" i="3"/>
  <c r="F88" i="3"/>
  <c r="N19" i="6"/>
  <c r="N28" i="6"/>
  <c r="F48" i="3"/>
  <c r="F38" i="3"/>
  <c r="N27" i="6"/>
  <c r="N36" i="6"/>
  <c r="O36" i="6" s="1"/>
  <c r="N14" i="6"/>
  <c r="N72" i="6"/>
  <c r="N96" i="6"/>
  <c r="N42" i="6"/>
  <c r="F77" i="3"/>
  <c r="N17" i="6"/>
  <c r="O17" i="6" s="1"/>
  <c r="N58" i="6"/>
  <c r="O58" i="6" s="1"/>
  <c r="F52" i="3"/>
  <c r="F78" i="3"/>
  <c r="F82" i="3"/>
  <c r="F30" i="3"/>
  <c r="N51" i="6"/>
  <c r="N60" i="6"/>
  <c r="N38" i="6"/>
  <c r="N31" i="6"/>
  <c r="N25" i="6"/>
  <c r="N66" i="6"/>
  <c r="F2" i="3"/>
  <c r="F68" i="3"/>
  <c r="N46" i="6"/>
  <c r="O46" i="6" s="1"/>
  <c r="N39" i="6"/>
  <c r="N33" i="6"/>
  <c r="N74" i="6"/>
  <c r="F28" i="3"/>
  <c r="F8" i="3"/>
  <c r="F46" i="3"/>
  <c r="N67" i="6"/>
  <c r="N76" i="6"/>
  <c r="N54" i="6"/>
  <c r="N47" i="6"/>
  <c r="N41" i="6"/>
  <c r="O41" i="6" s="1"/>
  <c r="N94" i="5"/>
  <c r="O94" i="5" s="1"/>
  <c r="N48" i="5"/>
  <c r="O48" i="5" s="1"/>
  <c r="N81" i="5"/>
  <c r="O81" i="5" s="1"/>
  <c r="O24" i="5"/>
  <c r="N28" i="5"/>
  <c r="O28" i="5" s="1"/>
  <c r="N69" i="5"/>
  <c r="N15" i="5"/>
  <c r="N56" i="5"/>
  <c r="O56" i="5" s="1"/>
  <c r="N89" i="5"/>
  <c r="O89" i="5" s="1"/>
  <c r="N44" i="5"/>
  <c r="O44" i="5" s="1"/>
  <c r="N85" i="5"/>
  <c r="N31" i="5"/>
  <c r="N72" i="5"/>
  <c r="O72" i="5" s="1"/>
  <c r="N18" i="5"/>
  <c r="E25" i="3"/>
  <c r="N11" i="5"/>
  <c r="O11" i="5" s="1"/>
  <c r="N52" i="5"/>
  <c r="O52" i="5" s="1"/>
  <c r="N93" i="5"/>
  <c r="O93" i="5" s="1"/>
  <c r="N39" i="5"/>
  <c r="N80" i="5"/>
  <c r="O80" i="5" s="1"/>
  <c r="N26" i="5"/>
  <c r="O26" i="5" s="1"/>
  <c r="N47" i="5"/>
  <c r="N88" i="5"/>
  <c r="O88" i="5" s="1"/>
  <c r="N34" i="5"/>
  <c r="O34" i="5" s="1"/>
  <c r="N36" i="5"/>
  <c r="N60" i="5"/>
  <c r="N27" i="5"/>
  <c r="O27" i="5" s="1"/>
  <c r="N68" i="5"/>
  <c r="O68" i="5" s="1"/>
  <c r="N14" i="5"/>
  <c r="N55" i="5"/>
  <c r="N96" i="5"/>
  <c r="O96" i="5" s="1"/>
  <c r="N42" i="5"/>
  <c r="O42" i="5" s="1"/>
  <c r="N23" i="5"/>
  <c r="O23" i="5" s="1"/>
  <c r="N35" i="5"/>
  <c r="O35" i="5" s="1"/>
  <c r="N76" i="5"/>
  <c r="O76" i="5" s="1"/>
  <c r="N22" i="5"/>
  <c r="O22" i="5" s="1"/>
  <c r="N63" i="5"/>
  <c r="O63" i="5" s="1"/>
  <c r="N9" i="5"/>
  <c r="N50" i="5"/>
  <c r="N64" i="5"/>
  <c r="N43" i="5"/>
  <c r="O43" i="5" s="1"/>
  <c r="N84" i="5"/>
  <c r="N30" i="5"/>
  <c r="O30" i="5" s="1"/>
  <c r="N71" i="5"/>
  <c r="O71" i="5" s="1"/>
  <c r="N17" i="5"/>
  <c r="O17" i="5" s="1"/>
  <c r="N58" i="5"/>
  <c r="O58" i="5" s="1"/>
  <c r="N10" i="5"/>
  <c r="O10" i="5" s="1"/>
  <c r="N19" i="5"/>
  <c r="O19" i="5" s="1"/>
  <c r="N51" i="5"/>
  <c r="O51" i="5" s="1"/>
  <c r="N92" i="5"/>
  <c r="O92" i="5" s="1"/>
  <c r="N38" i="5"/>
  <c r="O38" i="5" s="1"/>
  <c r="N79" i="5"/>
  <c r="O79" i="5" s="1"/>
  <c r="N25" i="5"/>
  <c r="O25" i="5" s="1"/>
  <c r="N66" i="5"/>
  <c r="O66" i="5" s="1"/>
  <c r="N13" i="5"/>
  <c r="O13" i="5" s="1"/>
  <c r="N87" i="5"/>
  <c r="O87" i="5" s="1"/>
  <c r="N33" i="5"/>
  <c r="O33" i="5" s="1"/>
  <c r="E38" i="3"/>
  <c r="N67" i="5"/>
  <c r="O67" i="5" s="1"/>
  <c r="N21" i="5"/>
  <c r="O21" i="5" s="1"/>
  <c r="N54" i="5"/>
  <c r="N95" i="5"/>
  <c r="O95" i="5" s="1"/>
  <c r="N41" i="5"/>
  <c r="O41" i="5" s="1"/>
  <c r="N82" i="5"/>
  <c r="N77" i="5"/>
  <c r="O77" i="5" s="1"/>
  <c r="N59" i="5"/>
  <c r="N46" i="5"/>
  <c r="N74" i="5"/>
  <c r="O74" i="5" s="1"/>
  <c r="N75" i="5"/>
  <c r="O75" i="5" s="1"/>
  <c r="N29" i="5"/>
  <c r="O29" i="5" s="1"/>
  <c r="N62" i="5"/>
  <c r="O62" i="5" s="1"/>
  <c r="N16" i="5"/>
  <c r="O16" i="5" s="1"/>
  <c r="N49" i="5"/>
  <c r="O49" i="5" s="1"/>
  <c r="E9" i="3"/>
  <c r="E50" i="3"/>
  <c r="E63" i="3"/>
  <c r="E86" i="3"/>
  <c r="E21" i="3"/>
  <c r="E26" i="3"/>
  <c r="E58" i="3"/>
  <c r="E35" i="3"/>
  <c r="N11" i="1"/>
  <c r="O11" i="1" s="1"/>
  <c r="N21" i="1"/>
  <c r="O21" i="1" s="1"/>
  <c r="N70" i="1"/>
  <c r="O70" i="1" s="1"/>
  <c r="N19" i="1"/>
  <c r="O19" i="1" s="1"/>
  <c r="N29" i="1"/>
  <c r="O29" i="1" s="1"/>
  <c r="N78" i="1"/>
  <c r="O78" i="1" s="1"/>
  <c r="N47" i="1"/>
  <c r="O47" i="1" s="1"/>
  <c r="N75" i="1"/>
  <c r="O75" i="1" s="1"/>
  <c r="N85" i="1"/>
  <c r="O85" i="1" s="1"/>
  <c r="N55" i="1"/>
  <c r="O55" i="1" s="1"/>
  <c r="N67" i="1"/>
  <c r="D60" i="3" s="1"/>
  <c r="N37" i="1"/>
  <c r="O37" i="1" s="1"/>
  <c r="N18" i="1"/>
  <c r="O18" i="1" s="1"/>
  <c r="N83" i="1"/>
  <c r="N93" i="1"/>
  <c r="O93" i="1" s="1"/>
  <c r="N24" i="1"/>
  <c r="N32" i="1"/>
  <c r="O32" i="1" s="1"/>
  <c r="N26" i="1"/>
  <c r="O26" i="1" s="1"/>
  <c r="N34" i="1"/>
  <c r="O34" i="1" s="1"/>
  <c r="N52" i="1"/>
  <c r="D45" i="3" s="1"/>
  <c r="N9" i="1"/>
  <c r="O9" i="1" s="1"/>
  <c r="N88" i="1"/>
  <c r="N44" i="1"/>
  <c r="O44" i="1" s="1"/>
  <c r="N82" i="1"/>
  <c r="O82" i="1" s="1"/>
  <c r="N60" i="1"/>
  <c r="O60" i="1" s="1"/>
  <c r="N14" i="1"/>
  <c r="O14" i="1" s="1"/>
  <c r="N96" i="1"/>
  <c r="N22" i="1"/>
  <c r="O22" i="1" s="1"/>
  <c r="N86" i="1"/>
  <c r="O86" i="1" s="1"/>
  <c r="N63" i="1"/>
  <c r="N40" i="1"/>
  <c r="O40" i="1" s="1"/>
  <c r="N25" i="1"/>
  <c r="O25" i="1" s="1"/>
  <c r="N42" i="1"/>
  <c r="O42" i="1" s="1"/>
  <c r="N27" i="1"/>
  <c r="O27" i="1" s="1"/>
  <c r="N91" i="1"/>
  <c r="O91" i="1" s="1"/>
  <c r="N68" i="1"/>
  <c r="O68" i="1" s="1"/>
  <c r="N45" i="1"/>
  <c r="O45" i="1" s="1"/>
  <c r="N90" i="1"/>
  <c r="O90" i="1" s="1"/>
  <c r="N30" i="1"/>
  <c r="O30" i="1" s="1"/>
  <c r="N94" i="1"/>
  <c r="N71" i="1"/>
  <c r="N48" i="1"/>
  <c r="N33" i="1"/>
  <c r="O33" i="1" s="1"/>
  <c r="N50" i="1"/>
  <c r="O50" i="1" s="1"/>
  <c r="N79" i="1"/>
  <c r="O79" i="1" s="1"/>
  <c r="N58" i="1"/>
  <c r="O58" i="1" s="1"/>
  <c r="N43" i="1"/>
  <c r="O43" i="1" s="1"/>
  <c r="N20" i="1"/>
  <c r="N84" i="1"/>
  <c r="N61" i="1"/>
  <c r="N49" i="1"/>
  <c r="O49" i="1" s="1"/>
  <c r="N46" i="1"/>
  <c r="O46" i="1" s="1"/>
  <c r="N23" i="1"/>
  <c r="O23" i="1" s="1"/>
  <c r="N87" i="1"/>
  <c r="N64" i="1"/>
  <c r="N57" i="1"/>
  <c r="O57" i="1" s="1"/>
  <c r="N35" i="1"/>
  <c r="N12" i="1"/>
  <c r="N76" i="1"/>
  <c r="N53" i="1"/>
  <c r="O53" i="1" s="1"/>
  <c r="N17" i="1"/>
  <c r="O17" i="1" s="1"/>
  <c r="N38" i="1"/>
  <c r="O38" i="1" s="1"/>
  <c r="N15" i="1"/>
  <c r="O15" i="1" s="1"/>
  <c r="N41" i="1"/>
  <c r="O41" i="1" s="1"/>
  <c r="N66" i="1"/>
  <c r="O66" i="1" s="1"/>
  <c r="N51" i="1"/>
  <c r="N28" i="1"/>
  <c r="N92" i="1"/>
  <c r="O92" i="1" s="1"/>
  <c r="N69" i="1"/>
  <c r="N65" i="1"/>
  <c r="N54" i="1"/>
  <c r="O54" i="1" s="1"/>
  <c r="N31" i="1"/>
  <c r="N95" i="1"/>
  <c r="N72" i="1"/>
  <c r="N73" i="1"/>
  <c r="N56" i="1"/>
  <c r="O56" i="1" s="1"/>
  <c r="N10" i="1"/>
  <c r="O10" i="1" s="1"/>
  <c r="N74" i="1"/>
  <c r="O74" i="1" s="1"/>
  <c r="N59" i="1"/>
  <c r="N36" i="1"/>
  <c r="N13" i="1"/>
  <c r="O13" i="1" s="1"/>
  <c r="N77" i="1"/>
  <c r="N81" i="1"/>
  <c r="O81" i="1" s="1"/>
  <c r="N62" i="1"/>
  <c r="O62" i="1" s="1"/>
  <c r="N39" i="1"/>
  <c r="N16" i="1"/>
  <c r="N80" i="1"/>
  <c r="E79" i="3"/>
  <c r="E46" i="3"/>
  <c r="E83" i="3"/>
  <c r="E41" i="3"/>
  <c r="E66" i="3"/>
  <c r="E34" i="3"/>
  <c r="E37" i="3"/>
  <c r="E15" i="3"/>
  <c r="E82" i="3"/>
  <c r="E23" i="3"/>
  <c r="E33" i="3"/>
  <c r="E87" i="3"/>
  <c r="E3" i="3"/>
  <c r="D48" i="3"/>
  <c r="D2" i="3"/>
  <c r="D61" i="3"/>
  <c r="D22" i="3"/>
  <c r="F75" i="3"/>
  <c r="F34" i="3"/>
  <c r="F16" i="3"/>
  <c r="E42" i="3"/>
  <c r="F17" i="3"/>
  <c r="E84" i="3"/>
  <c r="E55" i="3"/>
  <c r="D82" i="3"/>
  <c r="F37" i="3"/>
  <c r="F61" i="3"/>
  <c r="E49" i="3"/>
  <c r="D25" i="3"/>
  <c r="G11" i="1"/>
  <c r="G11" i="5" s="1"/>
  <c r="G10" i="5"/>
  <c r="D7" i="3"/>
  <c r="D63" i="3"/>
  <c r="E72" i="3"/>
  <c r="E6" i="3"/>
  <c r="F15" i="3"/>
  <c r="F29" i="3"/>
  <c r="F81" i="3"/>
  <c r="F6" i="3"/>
  <c r="F45" i="3"/>
  <c r="F71" i="3"/>
  <c r="D30" i="3"/>
  <c r="D11" i="3"/>
  <c r="D27" i="3"/>
  <c r="D35" i="3"/>
  <c r="F9" i="3"/>
  <c r="E36" i="3"/>
  <c r="D4" i="3"/>
  <c r="D12" i="3"/>
  <c r="E12" i="3"/>
  <c r="D26" i="3"/>
  <c r="E22" i="3"/>
  <c r="E54" i="3" l="1"/>
  <c r="O61" i="5"/>
  <c r="E5" i="3"/>
  <c r="E73" i="3"/>
  <c r="E13" i="3"/>
  <c r="E67" i="3"/>
  <c r="E74" i="3"/>
  <c r="E69" i="3"/>
  <c r="E44" i="3"/>
  <c r="E76" i="3"/>
  <c r="E45" i="3"/>
  <c r="E81" i="3"/>
  <c r="E28" i="3"/>
  <c r="E16" i="3"/>
  <c r="E85" i="3"/>
  <c r="E68" i="3"/>
  <c r="E18" i="3"/>
  <c r="E20" i="3"/>
  <c r="O78" i="5"/>
  <c r="E70" i="3"/>
  <c r="E30" i="3"/>
  <c r="E56" i="3"/>
  <c r="O34" i="6"/>
  <c r="F27" i="3"/>
  <c r="F51" i="3"/>
  <c r="F5" i="3"/>
  <c r="O72" i="6"/>
  <c r="F65" i="3"/>
  <c r="F11" i="3"/>
  <c r="F39" i="3"/>
  <c r="O66" i="6"/>
  <c r="F59" i="3"/>
  <c r="O14" i="6"/>
  <c r="F7" i="3"/>
  <c r="G7" i="3" s="1"/>
  <c r="I7" i="3" s="1"/>
  <c r="O56" i="6"/>
  <c r="F49" i="3"/>
  <c r="O74" i="6"/>
  <c r="F67" i="3"/>
  <c r="O25" i="6"/>
  <c r="F18" i="3"/>
  <c r="O31" i="6"/>
  <c r="F24" i="3"/>
  <c r="O27" i="6"/>
  <c r="F20" i="3"/>
  <c r="O93" i="6"/>
  <c r="F86" i="3"/>
  <c r="F33" i="3"/>
  <c r="O96" i="6"/>
  <c r="F89" i="3"/>
  <c r="F10" i="3"/>
  <c r="F73" i="3"/>
  <c r="O47" i="6"/>
  <c r="F40" i="3"/>
  <c r="O38" i="6"/>
  <c r="F31" i="3"/>
  <c r="O20" i="6"/>
  <c r="F13" i="3"/>
  <c r="O48" i="6"/>
  <c r="F41" i="3"/>
  <c r="O32" i="6"/>
  <c r="F25" i="3"/>
  <c r="O33" i="6"/>
  <c r="F26" i="3"/>
  <c r="G26" i="3" s="1"/>
  <c r="I26" i="3" s="1"/>
  <c r="O39" i="6"/>
  <c r="F32" i="3"/>
  <c r="O54" i="6"/>
  <c r="F47" i="3"/>
  <c r="O11" i="6"/>
  <c r="F4" i="3"/>
  <c r="O28" i="6"/>
  <c r="F21" i="3"/>
  <c r="F19" i="3"/>
  <c r="O67" i="6"/>
  <c r="F60" i="3"/>
  <c r="O19" i="6"/>
  <c r="F12" i="3"/>
  <c r="O87" i="6"/>
  <c r="F80" i="3"/>
  <c r="O77" i="6"/>
  <c r="F70" i="3"/>
  <c r="O51" i="6"/>
  <c r="F44" i="3"/>
  <c r="O42" i="6"/>
  <c r="F35" i="3"/>
  <c r="G35" i="3" s="1"/>
  <c r="I35" i="3" s="1"/>
  <c r="O60" i="6"/>
  <c r="F53" i="3"/>
  <c r="O61" i="6"/>
  <c r="F54" i="3"/>
  <c r="F57" i="3"/>
  <c r="O76" i="6"/>
  <c r="F69" i="3"/>
  <c r="O81" i="6"/>
  <c r="F74" i="3"/>
  <c r="F3" i="3"/>
  <c r="O65" i="6"/>
  <c r="F58" i="3"/>
  <c r="E7" i="3"/>
  <c r="O14" i="5"/>
  <c r="O18" i="5"/>
  <c r="E11" i="3"/>
  <c r="E4" i="3"/>
  <c r="O60" i="5"/>
  <c r="E53" i="3"/>
  <c r="O85" i="5"/>
  <c r="E78" i="3"/>
  <c r="O55" i="5"/>
  <c r="E48" i="3"/>
  <c r="G48" i="3" s="1"/>
  <c r="I48" i="3" s="1"/>
  <c r="E60" i="3"/>
  <c r="E10" i="3"/>
  <c r="E29" i="3"/>
  <c r="O36" i="5"/>
  <c r="O64" i="5"/>
  <c r="E57" i="3"/>
  <c r="E43" i="3"/>
  <c r="O50" i="5"/>
  <c r="E88" i="3"/>
  <c r="E64" i="3"/>
  <c r="E89" i="3"/>
  <c r="O9" i="5"/>
  <c r="E2" i="3"/>
  <c r="O15" i="5"/>
  <c r="E8" i="3"/>
  <c r="O31" i="5"/>
  <c r="E24" i="3"/>
  <c r="H2" i="3"/>
  <c r="E27" i="3"/>
  <c r="H27" i="3" s="1"/>
  <c r="O47" i="5"/>
  <c r="E40" i="3"/>
  <c r="E62" i="3"/>
  <c r="O69" i="5"/>
  <c r="O54" i="5"/>
  <c r="E47" i="3"/>
  <c r="O84" i="5"/>
  <c r="E77" i="3"/>
  <c r="E61" i="3"/>
  <c r="O59" i="5"/>
  <c r="E52" i="3"/>
  <c r="E51" i="3"/>
  <c r="E19" i="3"/>
  <c r="O39" i="5"/>
  <c r="E32" i="3"/>
  <c r="E65" i="3"/>
  <c r="E39" i="3"/>
  <c r="O46" i="5"/>
  <c r="E80" i="3"/>
  <c r="E14" i="3"/>
  <c r="E31" i="3"/>
  <c r="E75" i="3"/>
  <c r="O82" i="5"/>
  <c r="E59" i="3"/>
  <c r="D79" i="3"/>
  <c r="D15" i="3"/>
  <c r="D19" i="3"/>
  <c r="D31" i="3"/>
  <c r="H31" i="3" s="1"/>
  <c r="D6" i="3"/>
  <c r="D51" i="3"/>
  <c r="D86" i="3"/>
  <c r="H86" i="3" s="1"/>
  <c r="D14" i="3"/>
  <c r="D43" i="3"/>
  <c r="H43" i="3" s="1"/>
  <c r="D53" i="3"/>
  <c r="D34" i="3"/>
  <c r="H34" i="3" s="1"/>
  <c r="D78" i="3"/>
  <c r="O67" i="1"/>
  <c r="D37" i="3"/>
  <c r="G37" i="3" s="1"/>
  <c r="I37" i="3" s="1"/>
  <c r="D67" i="3"/>
  <c r="D36" i="3"/>
  <c r="H36" i="3" s="1"/>
  <c r="D16" i="3"/>
  <c r="H16" i="3" s="1"/>
  <c r="D47" i="3"/>
  <c r="H47" i="3" s="1"/>
  <c r="D8" i="3"/>
  <c r="G8" i="3" s="1"/>
  <c r="I8" i="3" s="1"/>
  <c r="G82" i="3"/>
  <c r="I82" i="3" s="1"/>
  <c r="H63" i="3"/>
  <c r="D17" i="3"/>
  <c r="G17" i="3" s="1"/>
  <c r="I17" i="3" s="1"/>
  <c r="O24" i="1"/>
  <c r="D81" i="3"/>
  <c r="G81" i="3" s="1"/>
  <c r="I81" i="3" s="1"/>
  <c r="O88" i="1"/>
  <c r="D10" i="3"/>
  <c r="D23" i="3"/>
  <c r="G23" i="3" s="1"/>
  <c r="I23" i="3" s="1"/>
  <c r="D49" i="3"/>
  <c r="H49" i="3" s="1"/>
  <c r="O83" i="1"/>
  <c r="D76" i="3"/>
  <c r="G76" i="3" s="1"/>
  <c r="I76" i="3" s="1"/>
  <c r="D18" i="3"/>
  <c r="G18" i="3" s="1"/>
  <c r="I18" i="3" s="1"/>
  <c r="D68" i="3"/>
  <c r="D40" i="3"/>
  <c r="D89" i="3"/>
  <c r="O96" i="1"/>
  <c r="D3" i="3"/>
  <c r="D75" i="3"/>
  <c r="H75" i="3" s="1"/>
  <c r="H48" i="3"/>
  <c r="D71" i="3"/>
  <c r="G71" i="3" s="1"/>
  <c r="O52" i="1"/>
  <c r="O73" i="1"/>
  <c r="D66" i="3"/>
  <c r="O76" i="1"/>
  <c r="D69" i="3"/>
  <c r="O72" i="1"/>
  <c r="D65" i="3"/>
  <c r="O12" i="1"/>
  <c r="D5" i="3"/>
  <c r="G5" i="3" s="1"/>
  <c r="I5" i="3" s="1"/>
  <c r="D38" i="3"/>
  <c r="H38" i="3" s="1"/>
  <c r="O36" i="1"/>
  <c r="D29" i="3"/>
  <c r="D24" i="3"/>
  <c r="O31" i="1"/>
  <c r="D20" i="3"/>
  <c r="H20" i="3" s="1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D50" i="3"/>
  <c r="G50" i="3" s="1"/>
  <c r="I50" i="3" s="1"/>
  <c r="D39" i="3"/>
  <c r="D46" i="3"/>
  <c r="G46" i="3" s="1"/>
  <c r="I46" i="3" s="1"/>
  <c r="D74" i="3"/>
  <c r="O16" i="1"/>
  <c r="D9" i="3"/>
  <c r="H9" i="3" s="1"/>
  <c r="D58" i="3"/>
  <c r="O65" i="1"/>
  <c r="O64" i="1"/>
  <c r="D57" i="3"/>
  <c r="G57" i="3" s="1"/>
  <c r="I57" i="3" s="1"/>
  <c r="D87" i="3"/>
  <c r="O94" i="1"/>
  <c r="D21" i="3"/>
  <c r="O28" i="1"/>
  <c r="D70" i="3"/>
  <c r="O77" i="1"/>
  <c r="O51" i="1"/>
  <c r="D44" i="3"/>
  <c r="H44" i="3" s="1"/>
  <c r="D88" i="3"/>
  <c r="G88" i="3" s="1"/>
  <c r="I88" i="3" s="1"/>
  <c r="O95" i="1"/>
  <c r="D28" i="3"/>
  <c r="H28" i="3" s="1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D72" i="3"/>
  <c r="H72" i="3" s="1"/>
  <c r="D42" i="3"/>
  <c r="G42" i="3" s="1"/>
  <c r="I42" i="3" s="1"/>
  <c r="D59" i="3"/>
  <c r="H59" i="3" s="1"/>
  <c r="D84" i="3"/>
  <c r="G84" i="3" s="1"/>
  <c r="I84" i="3" s="1"/>
  <c r="O39" i="1"/>
  <c r="D32" i="3"/>
  <c r="D62" i="3"/>
  <c r="O69" i="1"/>
  <c r="D80" i="3"/>
  <c r="H80" i="3" s="1"/>
  <c r="O87" i="1"/>
  <c r="O63" i="1"/>
  <c r="D56" i="3"/>
  <c r="H56" i="3" s="1"/>
  <c r="O61" i="1"/>
  <c r="D54" i="3"/>
  <c r="G2" i="3"/>
  <c r="I2" i="3" s="1"/>
  <c r="G45" i="3"/>
  <c r="I45" i="3" s="1"/>
  <c r="H79" i="3"/>
  <c r="H3" i="3"/>
  <c r="G79" i="3"/>
  <c r="I79" i="3" s="1"/>
  <c r="G86" i="3"/>
  <c r="I86" i="3" s="1"/>
  <c r="G12" i="1"/>
  <c r="G13" i="1" s="1"/>
  <c r="H7" i="3"/>
  <c r="H61" i="3"/>
  <c r="G61" i="3"/>
  <c r="I61" i="3" s="1"/>
  <c r="G63" i="3"/>
  <c r="I63" i="3" s="1"/>
  <c r="G11" i="6"/>
  <c r="H82" i="3"/>
  <c r="H12" i="3"/>
  <c r="G3" i="3"/>
  <c r="I3" i="3" s="1"/>
  <c r="H35" i="3"/>
  <c r="H37" i="3"/>
  <c r="H15" i="3"/>
  <c r="G12" i="3"/>
  <c r="I12" i="3" s="1"/>
  <c r="G15" i="3"/>
  <c r="I15" i="3" s="1"/>
  <c r="H25" i="3"/>
  <c r="G25" i="3"/>
  <c r="H51" i="3"/>
  <c r="G51" i="3"/>
  <c r="I51" i="3" s="1"/>
  <c r="H22" i="3"/>
  <c r="G22" i="3"/>
  <c r="I22" i="3" s="1"/>
  <c r="G11" i="3"/>
  <c r="I11" i="3" s="1"/>
  <c r="H11" i="3"/>
  <c r="H30" i="3"/>
  <c r="G30" i="3"/>
  <c r="I30" i="3" s="1"/>
  <c r="H45" i="3"/>
  <c r="H14" i="3"/>
  <c r="H26" i="3"/>
  <c r="H6" i="3"/>
  <c r="G6" i="3"/>
  <c r="I6" i="3" s="1"/>
  <c r="G12" i="5"/>
  <c r="G29" i="3" l="1"/>
  <c r="I29" i="3" s="1"/>
  <c r="G60" i="3"/>
  <c r="I60" i="3" s="1"/>
  <c r="H68" i="3"/>
  <c r="H39" i="3"/>
  <c r="H64" i="3"/>
  <c r="G85" i="3"/>
  <c r="I85" i="3" s="1"/>
  <c r="H78" i="3"/>
  <c r="G44" i="3"/>
  <c r="I44" i="3" s="1"/>
  <c r="G4" i="3"/>
  <c r="I4" i="3" s="1"/>
  <c r="H60" i="3"/>
  <c r="H4" i="3"/>
  <c r="H70" i="3"/>
  <c r="G67" i="3"/>
  <c r="I67" i="3" s="1"/>
  <c r="G27" i="3"/>
  <c r="I27" i="3" s="1"/>
  <c r="H65" i="3"/>
  <c r="H10" i="3"/>
  <c r="G19" i="3"/>
  <c r="I19" i="3" s="1"/>
  <c r="G14" i="3"/>
  <c r="I14" i="3" s="1"/>
  <c r="H6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<sst xmlns="http://schemas.openxmlformats.org/spreadsheetml/2006/main" count="1065" uniqueCount="121">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</sst>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12652</c:v>
                </c:pt>
                <c:pt idx="1">
                  <c:v>42619</c:v>
                </c:pt>
                <c:pt idx="2">
                  <c:v>20598</c:v>
                </c:pt>
                <c:pt idx="3">
                  <c:v>7825</c:v>
                </c:pt>
                <c:pt idx="4">
                  <c:v>3399</c:v>
                </c:pt>
                <c:pt idx="5">
                  <c:v>3350</c:v>
                </c:pt>
                <c:pt idx="6">
                  <c:v>3396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69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42619</c:v>
                </c:pt>
                <c:pt idx="1">
                  <c:v>20598</c:v>
                </c:pt>
                <c:pt idx="2">
                  <c:v>7825</c:v>
                </c:pt>
                <c:pt idx="3">
                  <c:v>3399</c:v>
                </c:pt>
                <c:pt idx="4">
                  <c:v>3350</c:v>
                </c:pt>
                <c:pt idx="5">
                  <c:v>3396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12773</c:v>
                </c:pt>
                <c:pt idx="1">
                  <c:v>41957</c:v>
                </c:pt>
                <c:pt idx="2">
                  <c:v>20757</c:v>
                </c:pt>
                <c:pt idx="3">
                  <c:v>7807</c:v>
                </c:pt>
                <c:pt idx="4">
                  <c:v>3509</c:v>
                </c:pt>
                <c:pt idx="5">
                  <c:v>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4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41957</c:v>
                </c:pt>
                <c:pt idx="1">
                  <c:v>20757</c:v>
                </c:pt>
                <c:pt idx="2">
                  <c:v>7807</c:v>
                </c:pt>
                <c:pt idx="3">
                  <c:v>3509</c:v>
                </c:pt>
                <c:pt idx="4">
                  <c:v>3441</c:v>
                </c:pt>
                <c:pt idx="5">
                  <c:v>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12250</c:v>
                </c:pt>
                <c:pt idx="1">
                  <c:v>40071</c:v>
                </c:pt>
                <c:pt idx="2">
                  <c:v>19862</c:v>
                </c:pt>
                <c:pt idx="3">
                  <c:v>7650</c:v>
                </c:pt>
                <c:pt idx="4">
                  <c:v>3452</c:v>
                </c:pt>
                <c:pt idx="5">
                  <c:v>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40071</c:v>
                </c:pt>
                <c:pt idx="1">
                  <c:v>19862</c:v>
                </c:pt>
                <c:pt idx="2">
                  <c:v>7650</c:v>
                </c:pt>
                <c:pt idx="3">
                  <c:v>3452</c:v>
                </c:pt>
                <c:pt idx="4">
                  <c:v>3414</c:v>
                </c:pt>
                <c:pt idx="5">
                  <c:v>3439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-4.6757577501018652E-2</c:v>
                </c:pt>
                <c:pt idx="1">
                  <c:v>-2.6444859406313831E-2</c:v>
                </c:pt>
                <c:pt idx="2">
                  <c:v>-5.4039495308554349E-2</c:v>
                </c:pt>
                <c:pt idx="3">
                  <c:v>-3.4110036045825083E-2</c:v>
                </c:pt>
                <c:pt idx="4">
                  <c:v>-6.3620966107943419E-2</c:v>
                </c:pt>
                <c:pt idx="5">
                  <c:v>-4.9440389324847595E-2</c:v>
                </c:pt>
                <c:pt idx="6">
                  <c:v>-1.9929459262729262E-2</c:v>
                </c:pt>
                <c:pt idx="7">
                  <c:v>-2.6828118238289393E-2</c:v>
                </c:pt>
                <c:pt idx="8">
                  <c:v>-4.5607801005091965E-2</c:v>
                </c:pt>
                <c:pt idx="9">
                  <c:v>-3.6026330205702901E-2</c:v>
                </c:pt>
                <c:pt idx="10">
                  <c:v>-4.0242177357434086E-2</c:v>
                </c:pt>
                <c:pt idx="11">
                  <c:v>-5.3656236476578786E-2</c:v>
                </c:pt>
                <c:pt idx="12">
                  <c:v>-5.7872083628309978E-2</c:v>
                </c:pt>
                <c:pt idx="13">
                  <c:v>-3.3726777213849521E-2</c:v>
                </c:pt>
                <c:pt idx="14">
                  <c:v>-1.264754145519357E-2</c:v>
                </c:pt>
                <c:pt idx="15">
                  <c:v>-1.1497764959266882E-2</c:v>
                </c:pt>
                <c:pt idx="16">
                  <c:v>-2.6828118238289393E-3</c:v>
                </c:pt>
                <c:pt idx="17">
                  <c:v>1.3797317951120259E-2</c:v>
                </c:pt>
                <c:pt idx="18">
                  <c:v>2.9894188894093895E-2</c:v>
                </c:pt>
                <c:pt idx="19">
                  <c:v>6.2087930780041163E-2</c:v>
                </c:pt>
                <c:pt idx="20">
                  <c:v>0.11229483776883989</c:v>
                </c:pt>
                <c:pt idx="21">
                  <c:v>0.21079235758655951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-4.9823648156823157E-2</c:v>
                </c:pt>
                <c:pt idx="1">
                  <c:v>-5.0973424652749844E-2</c:v>
                </c:pt>
                <c:pt idx="2">
                  <c:v>-5.825534246028554E-2</c:v>
                </c:pt>
                <c:pt idx="3">
                  <c:v>-4.1008695021385211E-2</c:v>
                </c:pt>
                <c:pt idx="4">
                  <c:v>-3.8709142029531837E-2</c:v>
                </c:pt>
                <c:pt idx="5">
                  <c:v>0.12915822637576466</c:v>
                </c:pt>
                <c:pt idx="6">
                  <c:v>0.30622380674847466</c:v>
                </c:pt>
                <c:pt idx="7">
                  <c:v>1.1938512616038779</c:v>
                </c:pt>
                <c:pt idx="8">
                  <c:v>2.4950149961609136</c:v>
                </c:pt>
                <c:pt idx="9">
                  <c:v>5.9957011674257039</c:v>
                </c:pt>
                <c:pt idx="10">
                  <c:v>10.883401051610056</c:v>
                </c:pt>
                <c:pt idx="11">
                  <c:v>10.789502637776042</c:v>
                </c:pt>
                <c:pt idx="12">
                  <c:v>6.5851532510041189</c:v>
                </c:pt>
                <c:pt idx="13">
                  <c:v>2.7640626962077586</c:v>
                </c:pt>
                <c:pt idx="14">
                  <c:v>1.1405782839592746</c:v>
                </c:pt>
                <c:pt idx="15">
                  <c:v>0.6457911318788232</c:v>
                </c:pt>
                <c:pt idx="16">
                  <c:v>0.36907825519246695</c:v>
                </c:pt>
                <c:pt idx="17">
                  <c:v>0.16326826242158973</c:v>
                </c:pt>
                <c:pt idx="18">
                  <c:v>0.11152832010488876</c:v>
                </c:pt>
                <c:pt idx="19">
                  <c:v>0.13567362651934922</c:v>
                </c:pt>
                <c:pt idx="20">
                  <c:v>0.13145777936761802</c:v>
                </c:pt>
                <c:pt idx="21">
                  <c:v>4.8290612828920908E-2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-5.9021860124236665E-2</c:v>
                </c:pt>
                <c:pt idx="1">
                  <c:v>-4.484128334114084E-2</c:v>
                </c:pt>
                <c:pt idx="2">
                  <c:v>-4.9440389324847595E-2</c:v>
                </c:pt>
                <c:pt idx="3">
                  <c:v>-4.6757577501018652E-2</c:v>
                </c:pt>
                <c:pt idx="4">
                  <c:v>-1.9929459262729262E-2</c:v>
                </c:pt>
                <c:pt idx="5">
                  <c:v>0.1996778514592682</c:v>
                </c:pt>
                <c:pt idx="6">
                  <c:v>0.73049133374542263</c:v>
                </c:pt>
                <c:pt idx="7">
                  <c:v>2.074580057483721</c:v>
                </c:pt>
                <c:pt idx="8">
                  <c:v>4.6623436909827207</c:v>
                </c:pt>
                <c:pt idx="9">
                  <c:v>8.3680733373544367</c:v>
                </c:pt>
                <c:pt idx="10">
                  <c:v>9.8896109002974217</c:v>
                </c:pt>
                <c:pt idx="11">
                  <c:v>5.2265006916507488</c:v>
                </c:pt>
                <c:pt idx="12">
                  <c:v>3.3082902376130576</c:v>
                </c:pt>
                <c:pt idx="13">
                  <c:v>1.5790263877393185</c:v>
                </c:pt>
                <c:pt idx="14">
                  <c:v>0.65307304968635893</c:v>
                </c:pt>
                <c:pt idx="15">
                  <c:v>0.38824119679124508</c:v>
                </c:pt>
                <c:pt idx="16">
                  <c:v>0.17668232154073443</c:v>
                </c:pt>
                <c:pt idx="17">
                  <c:v>0.17629906270875886</c:v>
                </c:pt>
                <c:pt idx="18">
                  <c:v>6.323770727596785E-2</c:v>
                </c:pt>
                <c:pt idx="19">
                  <c:v>7.6268507563136981E-2</c:v>
                </c:pt>
                <c:pt idx="20">
                  <c:v>5.7488824796334409E-2</c:v>
                </c:pt>
                <c:pt idx="21">
                  <c:v>6.8986589755601294E-3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-4.1008695021385211E-2</c:v>
                </c:pt>
                <c:pt idx="1">
                  <c:v>-5.9405118956212227E-2</c:v>
                </c:pt>
                <c:pt idx="2">
                  <c:v>-5.0973424652749844E-2</c:v>
                </c:pt>
                <c:pt idx="3">
                  <c:v>-4.7907353996945345E-2</c:v>
                </c:pt>
                <c:pt idx="4">
                  <c:v>-1.8013165102851451E-2</c:v>
                </c:pt>
                <c:pt idx="5">
                  <c:v>-1.3030800287169133E-2</c:v>
                </c:pt>
                <c:pt idx="6">
                  <c:v>7.7035025227088105E-2</c:v>
                </c:pt>
                <c:pt idx="7">
                  <c:v>0.54806012972505469</c:v>
                </c:pt>
                <c:pt idx="8">
                  <c:v>5.4852004032342538</c:v>
                </c:pt>
                <c:pt idx="9">
                  <c:v>16.86070579510093</c:v>
                </c:pt>
                <c:pt idx="10">
                  <c:v>15.138340604202753</c:v>
                </c:pt>
                <c:pt idx="11">
                  <c:v>10.864621368843252</c:v>
                </c:pt>
                <c:pt idx="12">
                  <c:v>4.5596303240132698</c:v>
                </c:pt>
                <c:pt idx="13">
                  <c:v>2.0101925737118265</c:v>
                </c:pt>
                <c:pt idx="14">
                  <c:v>1.2670536985112104</c:v>
                </c:pt>
                <c:pt idx="15">
                  <c:v>0.65154001435845665</c:v>
                </c:pt>
                <c:pt idx="16">
                  <c:v>0.2560168997596759</c:v>
                </c:pt>
                <c:pt idx="17">
                  <c:v>0.18856334533197688</c:v>
                </c:pt>
                <c:pt idx="18">
                  <c:v>0.16173522709368748</c:v>
                </c:pt>
                <c:pt idx="19">
                  <c:v>0.15790263877393185</c:v>
                </c:pt>
                <c:pt idx="20">
                  <c:v>8.0484354714868173E-2</c:v>
                </c:pt>
                <c:pt idx="21">
                  <c:v>3.8709142029531837E-2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I16" sqref="I1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12652</v>
      </c>
      <c r="D2">
        <v>3274</v>
      </c>
      <c r="E2">
        <v>3366</v>
      </c>
      <c r="F2">
        <v>3389</v>
      </c>
      <c r="G2">
        <v>19040</v>
      </c>
      <c r="H2">
        <v>31793</v>
      </c>
      <c r="I2">
        <v>3274</v>
      </c>
      <c r="J2">
        <v>3344</v>
      </c>
      <c r="K2">
        <v>3595</v>
      </c>
      <c r="L2">
        <v>3546</v>
      </c>
      <c r="M2">
        <v>8641</v>
      </c>
      <c r="N2">
        <v>6702</v>
      </c>
      <c r="O2">
        <v>42619</v>
      </c>
      <c r="P2">
        <v>3327</v>
      </c>
      <c r="Q2">
        <v>3363</v>
      </c>
      <c r="R2">
        <v>3432</v>
      </c>
      <c r="S2">
        <v>9906</v>
      </c>
      <c r="T2">
        <v>31548</v>
      </c>
      <c r="U2">
        <v>3267</v>
      </c>
      <c r="V2">
        <v>3917</v>
      </c>
      <c r="W2">
        <v>3561</v>
      </c>
      <c r="X2">
        <v>3414</v>
      </c>
      <c r="Y2">
        <v>15293</v>
      </c>
      <c r="Z2">
        <v>5096</v>
      </c>
      <c r="AA2">
        <v>20598</v>
      </c>
      <c r="AB2">
        <v>3255</v>
      </c>
      <c r="AC2">
        <v>3308</v>
      </c>
      <c r="AD2">
        <v>3474</v>
      </c>
      <c r="AE2">
        <v>6511</v>
      </c>
      <c r="AF2">
        <v>20578</v>
      </c>
      <c r="AG2">
        <v>3279</v>
      </c>
      <c r="AH2">
        <v>5302</v>
      </c>
      <c r="AI2">
        <v>3856</v>
      </c>
      <c r="AJ2">
        <v>3289</v>
      </c>
      <c r="AK2">
        <v>31744</v>
      </c>
      <c r="AL2">
        <v>4064</v>
      </c>
      <c r="AM2">
        <v>7825</v>
      </c>
      <c r="AN2">
        <v>3307</v>
      </c>
      <c r="AO2">
        <v>3245</v>
      </c>
      <c r="AP2">
        <v>3558</v>
      </c>
      <c r="AQ2">
        <v>4195</v>
      </c>
      <c r="AR2">
        <v>10608</v>
      </c>
      <c r="AS2">
        <v>3242</v>
      </c>
      <c r="AT2">
        <v>8809</v>
      </c>
      <c r="AU2">
        <v>3857</v>
      </c>
      <c r="AV2">
        <v>3241</v>
      </c>
      <c r="AW2">
        <v>42895</v>
      </c>
      <c r="AX2">
        <v>3888</v>
      </c>
      <c r="AY2">
        <v>3399</v>
      </c>
      <c r="AZ2">
        <v>3230</v>
      </c>
      <c r="BA2">
        <v>3256</v>
      </c>
      <c r="BB2">
        <v>3689</v>
      </c>
      <c r="BC2">
        <v>3733</v>
      </c>
      <c r="BD2">
        <v>6372</v>
      </c>
      <c r="BE2">
        <v>3522</v>
      </c>
      <c r="BF2">
        <v>15561</v>
      </c>
      <c r="BG2">
        <v>4409</v>
      </c>
      <c r="BH2">
        <v>3263</v>
      </c>
      <c r="BI2">
        <v>47389</v>
      </c>
      <c r="BJ2">
        <v>3818</v>
      </c>
      <c r="BK2">
        <v>3350</v>
      </c>
      <c r="BL2">
        <v>3267</v>
      </c>
      <c r="BM2">
        <v>3291</v>
      </c>
      <c r="BN2">
        <v>3946</v>
      </c>
      <c r="BO2">
        <v>3295</v>
      </c>
      <c r="BP2">
        <v>5081</v>
      </c>
      <c r="BQ2">
        <v>3739</v>
      </c>
      <c r="BR2">
        <v>25230</v>
      </c>
      <c r="BS2">
        <v>5100</v>
      </c>
      <c r="BT2">
        <v>3271</v>
      </c>
      <c r="BU2">
        <v>17708</v>
      </c>
      <c r="BV2">
        <v>3808</v>
      </c>
      <c r="BW2">
        <v>3396</v>
      </c>
      <c r="BX2">
        <v>3344</v>
      </c>
      <c r="BY2">
        <v>3302</v>
      </c>
      <c r="BZ2">
        <v>3266</v>
      </c>
      <c r="CA2">
        <v>3289</v>
      </c>
      <c r="CB2">
        <v>4359</v>
      </c>
      <c r="CC2">
        <v>3750</v>
      </c>
      <c r="CD2">
        <v>29200</v>
      </c>
      <c r="CE2">
        <v>7516</v>
      </c>
      <c r="CF2">
        <v>3349</v>
      </c>
      <c r="CG2">
        <v>4826</v>
      </c>
      <c r="CH2">
        <v>3606</v>
      </c>
      <c r="CI2">
        <v>3402</v>
      </c>
      <c r="CJ2">
        <v>3326</v>
      </c>
      <c r="CK2">
        <v>3277</v>
      </c>
      <c r="CL2">
        <v>3263</v>
      </c>
      <c r="CM2">
        <v>3244</v>
      </c>
      <c r="CN2">
        <v>3822</v>
      </c>
      <c r="CO2">
        <v>3687</v>
      </c>
      <c r="CP2">
        <v>17033</v>
      </c>
      <c r="CQ2">
        <v>12028</v>
      </c>
      <c r="CR2">
        <v>3362</v>
      </c>
      <c r="CS2">
        <v>3597</v>
      </c>
      <c r="CT2">
        <v>3497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12652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12652</v>
      </c>
      <c r="K9" t="s">
        <v>82</v>
      </c>
      <c r="L9" s="8" t="str">
        <f>A10</f>
        <v>A2</v>
      </c>
      <c r="M9" s="8">
        <f>B10</f>
        <v>3274</v>
      </c>
      <c r="N9" s="8">
        <f>(M9-I$15)/I$16</f>
        <v>-4.6757577501018652E-2</v>
      </c>
      <c r="O9" s="8">
        <f>N9*40</f>
        <v>-1.8703031000407462</v>
      </c>
    </row>
    <row r="10" spans="1:98" x14ac:dyDescent="0.4">
      <c r="A10" t="s">
        <v>83</v>
      </c>
      <c r="B10">
        <v>3274</v>
      </c>
      <c r="E10">
        <f>E9/2</f>
        <v>15</v>
      </c>
      <c r="G10">
        <f>G9/2</f>
        <v>15</v>
      </c>
      <c r="H10" t="str">
        <f>A21</f>
        <v>B1</v>
      </c>
      <c r="I10">
        <f>B21</f>
        <v>42619</v>
      </c>
      <c r="K10" t="s">
        <v>85</v>
      </c>
      <c r="L10" s="8" t="str">
        <f>A22</f>
        <v>B2</v>
      </c>
      <c r="M10" s="8">
        <f>B22</f>
        <v>3327</v>
      </c>
      <c r="N10" s="8">
        <f t="shared" ref="N10:N73" si="1">(M10-I$15)/I$16</f>
        <v>-2.6444859406313831E-2</v>
      </c>
      <c r="O10" s="8">
        <f t="shared" ref="O10:O73" si="2">N10*40</f>
        <v>-1.0577943762525532</v>
      </c>
    </row>
    <row r="11" spans="1:98" x14ac:dyDescent="0.4">
      <c r="A11" t="s">
        <v>84</v>
      </c>
      <c r="B11">
        <v>3366</v>
      </c>
      <c r="E11">
        <f>E10/2</f>
        <v>7.5</v>
      </c>
      <c r="G11">
        <f>G10/2</f>
        <v>7.5</v>
      </c>
      <c r="H11" t="str">
        <f>A33</f>
        <v>C1</v>
      </c>
      <c r="I11">
        <f>B33</f>
        <v>20598</v>
      </c>
      <c r="K11" t="s">
        <v>88</v>
      </c>
      <c r="L11" s="8" t="str">
        <f>A34</f>
        <v>C2</v>
      </c>
      <c r="M11" s="8">
        <f>B34</f>
        <v>3255</v>
      </c>
      <c r="N11" s="8">
        <f t="shared" si="1"/>
        <v>-5.4039495308554349E-2</v>
      </c>
      <c r="O11" s="8">
        <f t="shared" si="2"/>
        <v>-2.1615798123421741</v>
      </c>
    </row>
    <row r="12" spans="1:98" x14ac:dyDescent="0.4">
      <c r="A12" t="s">
        <v>9</v>
      </c>
      <c r="B12">
        <v>3389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7825</v>
      </c>
      <c r="K12" t="s">
        <v>91</v>
      </c>
      <c r="L12" s="8" t="str">
        <f>A46</f>
        <v>D2</v>
      </c>
      <c r="M12" s="8">
        <f>B46</f>
        <v>3307</v>
      </c>
      <c r="N12" s="8">
        <f t="shared" si="1"/>
        <v>-3.4110036045825083E-2</v>
      </c>
      <c r="O12" s="8">
        <f t="shared" si="2"/>
        <v>-1.3644014418330033</v>
      </c>
    </row>
    <row r="13" spans="1:98" x14ac:dyDescent="0.4">
      <c r="A13" t="s">
        <v>17</v>
      </c>
      <c r="B13">
        <v>19040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3399</v>
      </c>
      <c r="K13" t="s">
        <v>94</v>
      </c>
      <c r="L13" s="8" t="str">
        <f>A58</f>
        <v>E2</v>
      </c>
      <c r="M13" s="8">
        <f>B58</f>
        <v>3230</v>
      </c>
      <c r="N13" s="8">
        <f t="shared" si="1"/>
        <v>-6.3620966107943419E-2</v>
      </c>
      <c r="O13" s="8">
        <f t="shared" si="2"/>
        <v>-2.5448386443177369</v>
      </c>
    </row>
    <row r="14" spans="1:98" x14ac:dyDescent="0.4">
      <c r="A14" t="s">
        <v>25</v>
      </c>
      <c r="B14">
        <v>31793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3350</v>
      </c>
      <c r="K14" t="s">
        <v>97</v>
      </c>
      <c r="L14" s="8" t="str">
        <f>A70</f>
        <v>F2</v>
      </c>
      <c r="M14" s="8">
        <f>B70</f>
        <v>3267</v>
      </c>
      <c r="N14" s="8">
        <f t="shared" si="1"/>
        <v>-4.9440389324847595E-2</v>
      </c>
      <c r="O14" s="8">
        <f t="shared" si="2"/>
        <v>-1.9776155729939038</v>
      </c>
    </row>
    <row r="15" spans="1:98" x14ac:dyDescent="0.4">
      <c r="A15" t="s">
        <v>34</v>
      </c>
      <c r="B15">
        <v>3274</v>
      </c>
      <c r="G15">
        <f t="shared" ref="G15" si="3">E15*1.14</f>
        <v>0</v>
      </c>
      <c r="H15" t="str">
        <f>A81</f>
        <v>G1</v>
      </c>
      <c r="I15">
        <f>B81</f>
        <v>3396</v>
      </c>
      <c r="K15" t="s">
        <v>100</v>
      </c>
      <c r="L15" s="8" t="str">
        <f>A82</f>
        <v>G2</v>
      </c>
      <c r="M15" s="8">
        <f>B82</f>
        <v>3344</v>
      </c>
      <c r="N15" s="8">
        <f t="shared" si="1"/>
        <v>-1.9929459262729262E-2</v>
      </c>
      <c r="O15" s="8">
        <f t="shared" si="2"/>
        <v>-0.79717837050917051</v>
      </c>
    </row>
    <row r="16" spans="1:98" x14ac:dyDescent="0.4">
      <c r="A16" t="s">
        <v>41</v>
      </c>
      <c r="B16">
        <v>3344</v>
      </c>
      <c r="H16" t="s">
        <v>119</v>
      </c>
      <c r="I16">
        <f>SLOPE(I10:I15, G10:G15)</f>
        <v>2609.202754298854</v>
      </c>
      <c r="K16" t="s">
        <v>103</v>
      </c>
      <c r="L16" s="8" t="str">
        <f>A94</f>
        <v>H2</v>
      </c>
      <c r="M16" s="8">
        <f>B94</f>
        <v>3326</v>
      </c>
      <c r="N16" s="8">
        <f t="shared" si="1"/>
        <v>-2.6828118238289393E-2</v>
      </c>
      <c r="O16" s="8">
        <f t="shared" si="2"/>
        <v>-1.0731247295315758</v>
      </c>
    </row>
    <row r="17" spans="1:15" x14ac:dyDescent="0.4">
      <c r="A17" t="s">
        <v>49</v>
      </c>
      <c r="B17">
        <v>3595</v>
      </c>
      <c r="K17" t="s">
        <v>104</v>
      </c>
      <c r="L17" s="8" t="str">
        <f>A95</f>
        <v>H3</v>
      </c>
      <c r="M17" s="8">
        <f>B95</f>
        <v>3277</v>
      </c>
      <c r="N17" s="8">
        <f t="shared" si="1"/>
        <v>-4.5607801005091965E-2</v>
      </c>
      <c r="O17" s="8">
        <f t="shared" si="2"/>
        <v>-1.8243120402036785</v>
      </c>
    </row>
    <row r="18" spans="1:15" x14ac:dyDescent="0.4">
      <c r="A18" t="s">
        <v>57</v>
      </c>
      <c r="B18">
        <v>3546</v>
      </c>
      <c r="K18" t="s">
        <v>101</v>
      </c>
      <c r="L18" s="8" t="str">
        <f>A83</f>
        <v>G3</v>
      </c>
      <c r="M18" s="8">
        <f>B83</f>
        <v>3302</v>
      </c>
      <c r="N18" s="8">
        <f t="shared" si="1"/>
        <v>-3.6026330205702901E-2</v>
      </c>
      <c r="O18" s="8">
        <f t="shared" si="2"/>
        <v>-1.441053208228116</v>
      </c>
    </row>
    <row r="19" spans="1:15" x14ac:dyDescent="0.4">
      <c r="A19" t="s">
        <v>65</v>
      </c>
      <c r="B19">
        <v>8641</v>
      </c>
      <c r="K19" t="s">
        <v>98</v>
      </c>
      <c r="L19" s="8" t="str">
        <f>A71</f>
        <v>F3</v>
      </c>
      <c r="M19" s="8">
        <f>B71</f>
        <v>3291</v>
      </c>
      <c r="N19" s="8">
        <f t="shared" si="1"/>
        <v>-4.0242177357434086E-2</v>
      </c>
      <c r="O19" s="8">
        <f t="shared" si="2"/>
        <v>-1.6096870942973633</v>
      </c>
    </row>
    <row r="20" spans="1:15" x14ac:dyDescent="0.4">
      <c r="A20" t="s">
        <v>73</v>
      </c>
      <c r="B20">
        <v>6702</v>
      </c>
      <c r="K20" t="s">
        <v>95</v>
      </c>
      <c r="L20" s="8" t="str">
        <f>A59</f>
        <v>E3</v>
      </c>
      <c r="M20" s="8">
        <f>B59</f>
        <v>3256</v>
      </c>
      <c r="N20" s="8">
        <f t="shared" si="1"/>
        <v>-5.3656236476578786E-2</v>
      </c>
      <c r="O20" s="8">
        <f t="shared" si="2"/>
        <v>-2.1462494590631516</v>
      </c>
    </row>
    <row r="21" spans="1:15" x14ac:dyDescent="0.4">
      <c r="A21" t="s">
        <v>85</v>
      </c>
      <c r="B21">
        <v>42619</v>
      </c>
      <c r="K21" t="s">
        <v>92</v>
      </c>
      <c r="L21" s="8" t="str">
        <f>A47</f>
        <v>D3</v>
      </c>
      <c r="M21" s="8">
        <f>B47</f>
        <v>3245</v>
      </c>
      <c r="N21" s="8">
        <f t="shared" si="1"/>
        <v>-5.7872083628309978E-2</v>
      </c>
      <c r="O21" s="8">
        <f t="shared" si="2"/>
        <v>-2.3148833451323991</v>
      </c>
    </row>
    <row r="22" spans="1:15" x14ac:dyDescent="0.4">
      <c r="A22" t="s">
        <v>86</v>
      </c>
      <c r="B22">
        <v>3327</v>
      </c>
      <c r="K22" t="s">
        <v>89</v>
      </c>
      <c r="L22" s="8" t="str">
        <f>A35</f>
        <v>C3</v>
      </c>
      <c r="M22" s="8">
        <f>B35</f>
        <v>3308</v>
      </c>
      <c r="N22" s="8">
        <f t="shared" si="1"/>
        <v>-3.3726777213849521E-2</v>
      </c>
      <c r="O22" s="8">
        <f t="shared" si="2"/>
        <v>-1.3490710885539809</v>
      </c>
    </row>
    <row r="23" spans="1:15" x14ac:dyDescent="0.4">
      <c r="A23" t="s">
        <v>87</v>
      </c>
      <c r="B23">
        <v>3363</v>
      </c>
      <c r="K23" t="s">
        <v>86</v>
      </c>
      <c r="L23" s="8" t="str">
        <f>A23</f>
        <v>B3</v>
      </c>
      <c r="M23" s="8">
        <f>B23</f>
        <v>3363</v>
      </c>
      <c r="N23" s="8">
        <f t="shared" si="1"/>
        <v>-1.264754145519357E-2</v>
      </c>
      <c r="O23" s="8">
        <f t="shared" si="2"/>
        <v>-0.5059016582077428</v>
      </c>
    </row>
    <row r="24" spans="1:15" x14ac:dyDescent="0.4">
      <c r="A24" t="s">
        <v>10</v>
      </c>
      <c r="B24">
        <v>3432</v>
      </c>
      <c r="K24" t="s">
        <v>83</v>
      </c>
      <c r="L24" s="8" t="str">
        <f>A11</f>
        <v>A3</v>
      </c>
      <c r="M24" s="8">
        <f>B11</f>
        <v>3366</v>
      </c>
      <c r="N24" s="8">
        <f t="shared" si="1"/>
        <v>-1.1497764959266882E-2</v>
      </c>
      <c r="O24" s="8">
        <f t="shared" si="2"/>
        <v>-0.45991059837067527</v>
      </c>
    </row>
    <row r="25" spans="1:15" x14ac:dyDescent="0.4">
      <c r="A25" t="s">
        <v>18</v>
      </c>
      <c r="B25">
        <v>9906</v>
      </c>
      <c r="K25" t="s">
        <v>84</v>
      </c>
      <c r="L25" s="8" t="str">
        <f>A12</f>
        <v>A4</v>
      </c>
      <c r="M25" s="8">
        <f>B12</f>
        <v>3389</v>
      </c>
      <c r="N25" s="8">
        <f t="shared" si="1"/>
        <v>-2.6828118238289393E-3</v>
      </c>
      <c r="O25" s="8">
        <f t="shared" si="2"/>
        <v>-0.10731247295315757</v>
      </c>
    </row>
    <row r="26" spans="1:15" x14ac:dyDescent="0.4">
      <c r="A26" t="s">
        <v>26</v>
      </c>
      <c r="B26">
        <v>31548</v>
      </c>
      <c r="K26" t="s">
        <v>87</v>
      </c>
      <c r="L26" s="8" t="str">
        <f>A24</f>
        <v>B4</v>
      </c>
      <c r="M26" s="8">
        <f>B24</f>
        <v>3432</v>
      </c>
      <c r="N26" s="8">
        <f t="shared" si="1"/>
        <v>1.3797317951120259E-2</v>
      </c>
      <c r="O26" s="8">
        <f t="shared" si="2"/>
        <v>0.55189271804481033</v>
      </c>
    </row>
    <row r="27" spans="1:15" x14ac:dyDescent="0.4">
      <c r="A27" t="s">
        <v>35</v>
      </c>
      <c r="B27">
        <v>3267</v>
      </c>
      <c r="K27" t="s">
        <v>90</v>
      </c>
      <c r="L27" s="8" t="str">
        <f>A36</f>
        <v>C4</v>
      </c>
      <c r="M27" s="8">
        <f>B36</f>
        <v>3474</v>
      </c>
      <c r="N27" s="8">
        <f t="shared" si="1"/>
        <v>2.9894188894093895E-2</v>
      </c>
      <c r="O27" s="8">
        <f t="shared" si="2"/>
        <v>1.1957675557637557</v>
      </c>
    </row>
    <row r="28" spans="1:15" x14ac:dyDescent="0.4">
      <c r="A28" t="s">
        <v>42</v>
      </c>
      <c r="B28">
        <v>3917</v>
      </c>
      <c r="K28" t="s">
        <v>93</v>
      </c>
      <c r="L28" s="8" t="str">
        <f>A48</f>
        <v>D4</v>
      </c>
      <c r="M28" s="8">
        <f>B48</f>
        <v>3558</v>
      </c>
      <c r="N28" s="8">
        <f t="shared" si="1"/>
        <v>6.2087930780041163E-2</v>
      </c>
      <c r="O28" s="8">
        <f t="shared" si="2"/>
        <v>2.4835172312016467</v>
      </c>
    </row>
    <row r="29" spans="1:15" x14ac:dyDescent="0.4">
      <c r="A29" t="s">
        <v>50</v>
      </c>
      <c r="B29">
        <v>3561</v>
      </c>
      <c r="K29" t="s">
        <v>96</v>
      </c>
      <c r="L29" s="8" t="str">
        <f>A60</f>
        <v>E4</v>
      </c>
      <c r="M29" s="8">
        <f>B60</f>
        <v>3689</v>
      </c>
      <c r="N29" s="8">
        <f t="shared" si="1"/>
        <v>0.11229483776883989</v>
      </c>
      <c r="O29" s="8">
        <f t="shared" si="2"/>
        <v>4.4917935107535953</v>
      </c>
    </row>
    <row r="30" spans="1:15" x14ac:dyDescent="0.4">
      <c r="A30" t="s">
        <v>58</v>
      </c>
      <c r="B30">
        <v>3414</v>
      </c>
      <c r="K30" t="s">
        <v>99</v>
      </c>
      <c r="L30" s="8" t="str">
        <f>A72</f>
        <v>F4</v>
      </c>
      <c r="M30" s="8">
        <f>B72</f>
        <v>3946</v>
      </c>
      <c r="N30" s="8">
        <f t="shared" si="1"/>
        <v>0.21079235758655951</v>
      </c>
      <c r="O30" s="8">
        <f t="shared" si="2"/>
        <v>8.4316943034623808</v>
      </c>
    </row>
    <row r="31" spans="1:15" x14ac:dyDescent="0.4">
      <c r="A31" t="s">
        <v>66</v>
      </c>
      <c r="B31">
        <v>15293</v>
      </c>
      <c r="K31" t="s">
        <v>102</v>
      </c>
      <c r="L31" s="8" t="str">
        <f>A84</f>
        <v>G4</v>
      </c>
      <c r="M31" s="8">
        <f>B84</f>
        <v>3266</v>
      </c>
      <c r="N31" s="8">
        <f t="shared" si="1"/>
        <v>-4.9823648156823157E-2</v>
      </c>
      <c r="O31" s="8">
        <f t="shared" si="2"/>
        <v>-1.9929459262729263</v>
      </c>
    </row>
    <row r="32" spans="1:15" x14ac:dyDescent="0.4">
      <c r="A32" t="s">
        <v>74</v>
      </c>
      <c r="B32">
        <v>5096</v>
      </c>
      <c r="K32" t="s">
        <v>105</v>
      </c>
      <c r="L32" t="str">
        <f>A96</f>
        <v>H4</v>
      </c>
      <c r="M32">
        <f>B96</f>
        <v>3263</v>
      </c>
      <c r="N32" s="8">
        <f t="shared" si="1"/>
        <v>-5.0973424652749844E-2</v>
      </c>
      <c r="O32" s="8">
        <f t="shared" si="2"/>
        <v>-2.0389369861099937</v>
      </c>
    </row>
    <row r="33" spans="1:15" x14ac:dyDescent="0.4">
      <c r="A33" t="s">
        <v>88</v>
      </c>
      <c r="B33">
        <v>20598</v>
      </c>
      <c r="K33" t="s">
        <v>16</v>
      </c>
      <c r="L33" t="str">
        <f>A97</f>
        <v>H5</v>
      </c>
      <c r="M33">
        <f>B97</f>
        <v>3244</v>
      </c>
      <c r="N33" s="8">
        <f t="shared" si="1"/>
        <v>-5.825534246028554E-2</v>
      </c>
      <c r="O33" s="8">
        <f t="shared" si="2"/>
        <v>-2.3302136984114217</v>
      </c>
    </row>
    <row r="34" spans="1:15" x14ac:dyDescent="0.4">
      <c r="A34" t="s">
        <v>89</v>
      </c>
      <c r="B34">
        <v>3255</v>
      </c>
      <c r="K34" t="s">
        <v>15</v>
      </c>
      <c r="L34" t="str">
        <f>A85</f>
        <v>G5</v>
      </c>
      <c r="M34">
        <f>B85</f>
        <v>3289</v>
      </c>
      <c r="N34" s="8">
        <f t="shared" si="1"/>
        <v>-4.1008695021385211E-2</v>
      </c>
      <c r="O34" s="8">
        <f t="shared" si="2"/>
        <v>-1.6403478008554084</v>
      </c>
    </row>
    <row r="35" spans="1:15" x14ac:dyDescent="0.4">
      <c r="A35" t="s">
        <v>90</v>
      </c>
      <c r="B35">
        <v>3308</v>
      </c>
      <c r="K35" t="s">
        <v>14</v>
      </c>
      <c r="L35" t="str">
        <f>A73</f>
        <v>F5</v>
      </c>
      <c r="M35">
        <f>B73</f>
        <v>3295</v>
      </c>
      <c r="N35" s="8">
        <f t="shared" si="1"/>
        <v>-3.8709142029531837E-2</v>
      </c>
      <c r="O35" s="8">
        <f t="shared" si="2"/>
        <v>-1.5483656811812736</v>
      </c>
    </row>
    <row r="36" spans="1:15" x14ac:dyDescent="0.4">
      <c r="A36" t="s">
        <v>11</v>
      </c>
      <c r="B36">
        <v>3474</v>
      </c>
      <c r="K36" t="s">
        <v>13</v>
      </c>
      <c r="L36" t="str">
        <f>A61</f>
        <v>E5</v>
      </c>
      <c r="M36">
        <f>B61</f>
        <v>3733</v>
      </c>
      <c r="N36" s="8">
        <f t="shared" si="1"/>
        <v>0.12915822637576466</v>
      </c>
      <c r="O36" s="8">
        <f t="shared" si="2"/>
        <v>5.1663290550305865</v>
      </c>
    </row>
    <row r="37" spans="1:15" x14ac:dyDescent="0.4">
      <c r="A37" t="s">
        <v>19</v>
      </c>
      <c r="B37">
        <v>6511</v>
      </c>
      <c r="K37" t="s">
        <v>12</v>
      </c>
      <c r="L37" t="str">
        <f>A49</f>
        <v>D5</v>
      </c>
      <c r="M37">
        <f>B49</f>
        <v>4195</v>
      </c>
      <c r="N37" s="8">
        <f t="shared" si="1"/>
        <v>0.30622380674847466</v>
      </c>
      <c r="O37" s="8">
        <f t="shared" si="2"/>
        <v>12.248952269938986</v>
      </c>
    </row>
    <row r="38" spans="1:15" x14ac:dyDescent="0.4">
      <c r="A38" t="s">
        <v>27</v>
      </c>
      <c r="B38">
        <v>20578</v>
      </c>
      <c r="K38" t="s">
        <v>11</v>
      </c>
      <c r="L38" t="str">
        <f>A37</f>
        <v>C5</v>
      </c>
      <c r="M38">
        <f>B37</f>
        <v>6511</v>
      </c>
      <c r="N38" s="8">
        <f t="shared" si="1"/>
        <v>1.1938512616038779</v>
      </c>
      <c r="O38" s="8">
        <f t="shared" si="2"/>
        <v>47.754050464155114</v>
      </c>
    </row>
    <row r="39" spans="1:15" x14ac:dyDescent="0.4">
      <c r="A39" t="s">
        <v>36</v>
      </c>
      <c r="B39">
        <v>3279</v>
      </c>
      <c r="K39" t="s">
        <v>10</v>
      </c>
      <c r="L39" t="str">
        <f>A25</f>
        <v>B5</v>
      </c>
      <c r="M39">
        <f>B25</f>
        <v>9906</v>
      </c>
      <c r="N39" s="8">
        <f t="shared" si="1"/>
        <v>2.4950149961609136</v>
      </c>
      <c r="O39" s="8">
        <f t="shared" si="2"/>
        <v>99.80059984643654</v>
      </c>
    </row>
    <row r="40" spans="1:15" x14ac:dyDescent="0.4">
      <c r="A40" t="s">
        <v>43</v>
      </c>
      <c r="B40">
        <v>5302</v>
      </c>
      <c r="K40" t="s">
        <v>9</v>
      </c>
      <c r="L40" t="str">
        <f>A13</f>
        <v>A5</v>
      </c>
      <c r="M40">
        <f>B13</f>
        <v>19040</v>
      </c>
      <c r="N40" s="8">
        <f t="shared" si="1"/>
        <v>5.9957011674257039</v>
      </c>
      <c r="O40" s="8">
        <f t="shared" si="2"/>
        <v>239.82804669702816</v>
      </c>
    </row>
    <row r="41" spans="1:15" x14ac:dyDescent="0.4">
      <c r="A41" t="s">
        <v>51</v>
      </c>
      <c r="B41">
        <v>3856</v>
      </c>
      <c r="K41" t="s">
        <v>17</v>
      </c>
      <c r="L41" t="str">
        <f>A14</f>
        <v>A6</v>
      </c>
      <c r="M41">
        <f>B14</f>
        <v>31793</v>
      </c>
      <c r="N41" s="8">
        <f t="shared" si="1"/>
        <v>10.883401051610056</v>
      </c>
      <c r="O41" s="8">
        <f t="shared" si="2"/>
        <v>435.33604206440225</v>
      </c>
    </row>
    <row r="42" spans="1:15" x14ac:dyDescent="0.4">
      <c r="A42" t="s">
        <v>59</v>
      </c>
      <c r="B42">
        <v>3289</v>
      </c>
      <c r="K42" t="s">
        <v>18</v>
      </c>
      <c r="L42" t="str">
        <f>A26</f>
        <v>B6</v>
      </c>
      <c r="M42">
        <f>B26</f>
        <v>31548</v>
      </c>
      <c r="N42" s="8">
        <f t="shared" si="1"/>
        <v>10.789502637776042</v>
      </c>
      <c r="O42" s="8">
        <f t="shared" si="2"/>
        <v>431.58010551104167</v>
      </c>
    </row>
    <row r="43" spans="1:15" x14ac:dyDescent="0.4">
      <c r="A43" t="s">
        <v>67</v>
      </c>
      <c r="B43">
        <v>31744</v>
      </c>
      <c r="K43" t="s">
        <v>19</v>
      </c>
      <c r="L43" t="str">
        <f>A38</f>
        <v>C6</v>
      </c>
      <c r="M43">
        <f>B38</f>
        <v>20578</v>
      </c>
      <c r="N43" s="8">
        <f t="shared" si="1"/>
        <v>6.5851532510041189</v>
      </c>
      <c r="O43" s="8">
        <f t="shared" si="2"/>
        <v>263.40613004016473</v>
      </c>
    </row>
    <row r="44" spans="1:15" x14ac:dyDescent="0.4">
      <c r="A44" t="s">
        <v>75</v>
      </c>
      <c r="B44">
        <v>4064</v>
      </c>
      <c r="K44" t="s">
        <v>20</v>
      </c>
      <c r="L44" t="str">
        <f>A50</f>
        <v>D6</v>
      </c>
      <c r="M44">
        <f>B50</f>
        <v>10608</v>
      </c>
      <c r="N44" s="8">
        <f t="shared" si="1"/>
        <v>2.7640626962077586</v>
      </c>
      <c r="O44" s="8">
        <f t="shared" si="2"/>
        <v>110.56250784831035</v>
      </c>
    </row>
    <row r="45" spans="1:15" x14ac:dyDescent="0.4">
      <c r="A45" t="s">
        <v>91</v>
      </c>
      <c r="B45">
        <v>7825</v>
      </c>
      <c r="K45" t="s">
        <v>21</v>
      </c>
      <c r="L45" t="str">
        <f>A62</f>
        <v>E6</v>
      </c>
      <c r="M45">
        <f>B62</f>
        <v>6372</v>
      </c>
      <c r="N45" s="8">
        <f t="shared" si="1"/>
        <v>1.1405782839592746</v>
      </c>
      <c r="O45" s="8">
        <f t="shared" si="2"/>
        <v>45.623131358370983</v>
      </c>
    </row>
    <row r="46" spans="1:15" x14ac:dyDescent="0.4">
      <c r="A46" t="s">
        <v>92</v>
      </c>
      <c r="B46">
        <v>3307</v>
      </c>
      <c r="K46" t="s">
        <v>22</v>
      </c>
      <c r="L46" t="str">
        <f>A74</f>
        <v>F6</v>
      </c>
      <c r="M46">
        <f>B74</f>
        <v>5081</v>
      </c>
      <c r="N46" s="8">
        <f t="shared" si="1"/>
        <v>0.6457911318788232</v>
      </c>
      <c r="O46" s="8">
        <f t="shared" si="2"/>
        <v>25.83164527515293</v>
      </c>
    </row>
    <row r="47" spans="1:15" x14ac:dyDescent="0.4">
      <c r="A47" t="s">
        <v>93</v>
      </c>
      <c r="B47">
        <v>3245</v>
      </c>
      <c r="K47" t="s">
        <v>23</v>
      </c>
      <c r="L47" t="str">
        <f>A86</f>
        <v>G6</v>
      </c>
      <c r="M47">
        <f>B86</f>
        <v>4359</v>
      </c>
      <c r="N47" s="8">
        <f t="shared" si="1"/>
        <v>0.36907825519246695</v>
      </c>
      <c r="O47" s="8">
        <f t="shared" si="2"/>
        <v>14.763130207698678</v>
      </c>
    </row>
    <row r="48" spans="1:15" x14ac:dyDescent="0.4">
      <c r="A48" t="s">
        <v>12</v>
      </c>
      <c r="B48">
        <v>3558</v>
      </c>
      <c r="K48" t="s">
        <v>24</v>
      </c>
      <c r="L48" t="str">
        <f>A98</f>
        <v>H6</v>
      </c>
      <c r="M48">
        <f>B98</f>
        <v>3822</v>
      </c>
      <c r="N48" s="8">
        <f t="shared" si="1"/>
        <v>0.16326826242158973</v>
      </c>
      <c r="O48" s="8">
        <f t="shared" si="2"/>
        <v>6.5307304968635895</v>
      </c>
    </row>
    <row r="49" spans="1:15" x14ac:dyDescent="0.4">
      <c r="A49" t="s">
        <v>20</v>
      </c>
      <c r="B49">
        <v>4195</v>
      </c>
      <c r="K49" t="s">
        <v>33</v>
      </c>
      <c r="L49" t="str">
        <f>A99</f>
        <v>H7</v>
      </c>
      <c r="M49">
        <f>B99</f>
        <v>3687</v>
      </c>
      <c r="N49" s="8">
        <f t="shared" si="1"/>
        <v>0.11152832010488876</v>
      </c>
      <c r="O49" s="8">
        <f t="shared" si="2"/>
        <v>4.4611328041955502</v>
      </c>
    </row>
    <row r="50" spans="1:15" x14ac:dyDescent="0.4">
      <c r="A50" t="s">
        <v>28</v>
      </c>
      <c r="B50">
        <v>10608</v>
      </c>
      <c r="K50" t="s">
        <v>31</v>
      </c>
      <c r="L50" t="str">
        <f>A87</f>
        <v>G7</v>
      </c>
      <c r="M50">
        <f>B87</f>
        <v>3750</v>
      </c>
      <c r="N50" s="8">
        <f t="shared" si="1"/>
        <v>0.13567362651934922</v>
      </c>
      <c r="O50" s="8">
        <f t="shared" si="2"/>
        <v>5.4269450607739689</v>
      </c>
    </row>
    <row r="51" spans="1:15" x14ac:dyDescent="0.4">
      <c r="A51" t="s">
        <v>37</v>
      </c>
      <c r="B51">
        <v>3242</v>
      </c>
      <c r="K51" t="s">
        <v>32</v>
      </c>
      <c r="L51" t="str">
        <f>A75</f>
        <v>F7</v>
      </c>
      <c r="M51">
        <f>B75</f>
        <v>3739</v>
      </c>
      <c r="N51" s="8">
        <f t="shared" si="1"/>
        <v>0.13145777936761802</v>
      </c>
      <c r="O51" s="8">
        <f t="shared" si="2"/>
        <v>5.2583111747047209</v>
      </c>
    </row>
    <row r="52" spans="1:15" x14ac:dyDescent="0.4">
      <c r="A52" t="s">
        <v>44</v>
      </c>
      <c r="B52">
        <v>8809</v>
      </c>
      <c r="K52" t="s">
        <v>29</v>
      </c>
      <c r="L52" t="str">
        <f>A63</f>
        <v>E7</v>
      </c>
      <c r="M52">
        <f>B63</f>
        <v>3522</v>
      </c>
      <c r="N52" s="8">
        <f t="shared" si="1"/>
        <v>4.8290612828920908E-2</v>
      </c>
      <c r="O52" s="8">
        <f t="shared" si="2"/>
        <v>1.9316245131568364</v>
      </c>
    </row>
    <row r="53" spans="1:15" x14ac:dyDescent="0.4">
      <c r="A53" t="s">
        <v>52</v>
      </c>
      <c r="B53">
        <v>3857</v>
      </c>
      <c r="K53" t="s">
        <v>28</v>
      </c>
      <c r="L53" t="str">
        <f>A51</f>
        <v>D7</v>
      </c>
      <c r="M53">
        <f>B51</f>
        <v>3242</v>
      </c>
      <c r="N53" s="8">
        <f t="shared" si="1"/>
        <v>-5.9021860124236665E-2</v>
      </c>
      <c r="O53" s="8">
        <f t="shared" si="2"/>
        <v>-2.3608744049694668</v>
      </c>
    </row>
    <row r="54" spans="1:15" x14ac:dyDescent="0.4">
      <c r="A54" t="s">
        <v>60</v>
      </c>
      <c r="B54">
        <v>3241</v>
      </c>
      <c r="K54" t="s">
        <v>27</v>
      </c>
      <c r="L54" s="8" t="str">
        <f>A39</f>
        <v>C7</v>
      </c>
      <c r="M54" s="8">
        <f>B39</f>
        <v>3279</v>
      </c>
      <c r="N54" s="8">
        <f t="shared" si="1"/>
        <v>-4.484128334114084E-2</v>
      </c>
      <c r="O54" s="8">
        <f t="shared" si="2"/>
        <v>-1.7936513336456337</v>
      </c>
    </row>
    <row r="55" spans="1:15" x14ac:dyDescent="0.4">
      <c r="A55" t="s">
        <v>68</v>
      </c>
      <c r="B55">
        <v>42895</v>
      </c>
      <c r="K55" t="s">
        <v>26</v>
      </c>
      <c r="L55" s="8" t="str">
        <f>A27</f>
        <v>B7</v>
      </c>
      <c r="M55" s="8">
        <f>B27</f>
        <v>3267</v>
      </c>
      <c r="N55" s="8">
        <f t="shared" si="1"/>
        <v>-4.9440389324847595E-2</v>
      </c>
      <c r="O55" s="8">
        <f t="shared" si="2"/>
        <v>-1.9776155729939038</v>
      </c>
    </row>
    <row r="56" spans="1:15" x14ac:dyDescent="0.4">
      <c r="A56" t="s">
        <v>76</v>
      </c>
      <c r="B56">
        <v>3888</v>
      </c>
      <c r="K56" t="s">
        <v>25</v>
      </c>
      <c r="L56" s="8" t="str">
        <f>A15</f>
        <v>A7</v>
      </c>
      <c r="M56" s="8">
        <f>B15</f>
        <v>3274</v>
      </c>
      <c r="N56" s="8">
        <f t="shared" si="1"/>
        <v>-4.6757577501018652E-2</v>
      </c>
      <c r="O56" s="8">
        <f t="shared" si="2"/>
        <v>-1.8703031000407462</v>
      </c>
    </row>
    <row r="57" spans="1:15" x14ac:dyDescent="0.4">
      <c r="A57" t="s">
        <v>94</v>
      </c>
      <c r="B57">
        <v>3399</v>
      </c>
      <c r="K57" t="s">
        <v>34</v>
      </c>
      <c r="L57" s="8" t="str">
        <f>A16</f>
        <v>A8</v>
      </c>
      <c r="M57" s="8">
        <f>B16</f>
        <v>3344</v>
      </c>
      <c r="N57" s="8">
        <f t="shared" si="1"/>
        <v>-1.9929459262729262E-2</v>
      </c>
      <c r="O57" s="8">
        <f t="shared" si="2"/>
        <v>-0.79717837050917051</v>
      </c>
    </row>
    <row r="58" spans="1:15" x14ac:dyDescent="0.4">
      <c r="A58" t="s">
        <v>95</v>
      </c>
      <c r="B58">
        <v>3230</v>
      </c>
      <c r="K58" t="s">
        <v>35</v>
      </c>
      <c r="L58" s="8" t="str">
        <f>A28</f>
        <v>B8</v>
      </c>
      <c r="M58" s="8">
        <f>B28</f>
        <v>3917</v>
      </c>
      <c r="N58" s="8">
        <f t="shared" si="1"/>
        <v>0.1996778514592682</v>
      </c>
      <c r="O58" s="8">
        <f t="shared" si="2"/>
        <v>7.9871140583707279</v>
      </c>
    </row>
    <row r="59" spans="1:15" x14ac:dyDescent="0.4">
      <c r="A59" t="s">
        <v>96</v>
      </c>
      <c r="B59">
        <v>3256</v>
      </c>
      <c r="K59" t="s">
        <v>36</v>
      </c>
      <c r="L59" s="8" t="str">
        <f>A40</f>
        <v>C8</v>
      </c>
      <c r="M59" s="8">
        <f>B40</f>
        <v>5302</v>
      </c>
      <c r="N59" s="8">
        <f t="shared" si="1"/>
        <v>0.73049133374542263</v>
      </c>
      <c r="O59" s="8">
        <f t="shared" si="2"/>
        <v>29.219653349816905</v>
      </c>
    </row>
    <row r="60" spans="1:15" x14ac:dyDescent="0.4">
      <c r="A60" t="s">
        <v>13</v>
      </c>
      <c r="B60">
        <v>3689</v>
      </c>
      <c r="K60" t="s">
        <v>37</v>
      </c>
      <c r="L60" s="8" t="str">
        <f>A52</f>
        <v>D8</v>
      </c>
      <c r="M60" s="8">
        <f>B52</f>
        <v>8809</v>
      </c>
      <c r="N60" s="8">
        <f t="shared" si="1"/>
        <v>2.074580057483721</v>
      </c>
      <c r="O60" s="8">
        <f t="shared" si="2"/>
        <v>82.983202299348847</v>
      </c>
    </row>
    <row r="61" spans="1:15" x14ac:dyDescent="0.4">
      <c r="A61" t="s">
        <v>21</v>
      </c>
      <c r="B61">
        <v>3733</v>
      </c>
      <c r="K61" t="s">
        <v>38</v>
      </c>
      <c r="L61" s="8" t="str">
        <f>A64</f>
        <v>E8</v>
      </c>
      <c r="M61" s="8">
        <f>B64</f>
        <v>15561</v>
      </c>
      <c r="N61" s="8">
        <f t="shared" si="1"/>
        <v>4.6623436909827207</v>
      </c>
      <c r="O61" s="8">
        <f t="shared" si="2"/>
        <v>186.49374763930882</v>
      </c>
    </row>
    <row r="62" spans="1:15" x14ac:dyDescent="0.4">
      <c r="A62" t="s">
        <v>29</v>
      </c>
      <c r="B62">
        <v>6372</v>
      </c>
      <c r="K62" t="s">
        <v>30</v>
      </c>
      <c r="L62" s="8" t="str">
        <f>A76</f>
        <v>F8</v>
      </c>
      <c r="M62" s="8">
        <f>B76</f>
        <v>25230</v>
      </c>
      <c r="N62" s="8">
        <f t="shared" si="1"/>
        <v>8.3680733373544367</v>
      </c>
      <c r="O62" s="8">
        <f t="shared" si="2"/>
        <v>334.72293349417748</v>
      </c>
    </row>
    <row r="63" spans="1:15" x14ac:dyDescent="0.4">
      <c r="A63" t="s">
        <v>38</v>
      </c>
      <c r="B63">
        <v>3522</v>
      </c>
      <c r="K63" t="s">
        <v>39</v>
      </c>
      <c r="L63" s="8" t="str">
        <f>A88</f>
        <v>G8</v>
      </c>
      <c r="M63" s="8">
        <f>B88</f>
        <v>29200</v>
      </c>
      <c r="N63" s="8">
        <f t="shared" si="1"/>
        <v>9.8896109002974217</v>
      </c>
      <c r="O63" s="8">
        <f t="shared" si="2"/>
        <v>395.58443601189686</v>
      </c>
    </row>
    <row r="64" spans="1:15" x14ac:dyDescent="0.4">
      <c r="A64" t="s">
        <v>45</v>
      </c>
      <c r="B64">
        <v>15561</v>
      </c>
      <c r="K64" t="s">
        <v>40</v>
      </c>
      <c r="L64" s="8" t="str">
        <f>A100</f>
        <v>H8</v>
      </c>
      <c r="M64" s="8">
        <f>B100</f>
        <v>17033</v>
      </c>
      <c r="N64" s="8">
        <f t="shared" si="1"/>
        <v>5.2265006916507488</v>
      </c>
      <c r="O64" s="8">
        <f t="shared" si="2"/>
        <v>209.06002766602995</v>
      </c>
    </row>
    <row r="65" spans="1:15" x14ac:dyDescent="0.4">
      <c r="A65" t="s">
        <v>53</v>
      </c>
      <c r="B65">
        <v>4409</v>
      </c>
      <c r="K65" t="s">
        <v>48</v>
      </c>
      <c r="L65" s="8" t="str">
        <f>A101</f>
        <v>H9</v>
      </c>
      <c r="M65" s="8">
        <f>B101</f>
        <v>12028</v>
      </c>
      <c r="N65" s="8">
        <f t="shared" si="1"/>
        <v>3.3082902376130576</v>
      </c>
      <c r="O65" s="8">
        <f t="shared" si="2"/>
        <v>132.33160950452231</v>
      </c>
    </row>
    <row r="66" spans="1:15" x14ac:dyDescent="0.4">
      <c r="A66" t="s">
        <v>61</v>
      </c>
      <c r="B66">
        <v>3263</v>
      </c>
      <c r="K66" t="s">
        <v>47</v>
      </c>
      <c r="L66" s="8" t="str">
        <f>A89</f>
        <v>G9</v>
      </c>
      <c r="M66" s="8">
        <f>B89</f>
        <v>7516</v>
      </c>
      <c r="N66" s="8">
        <f t="shared" si="1"/>
        <v>1.5790263877393185</v>
      </c>
      <c r="O66" s="8">
        <f t="shared" si="2"/>
        <v>63.161055509572741</v>
      </c>
    </row>
    <row r="67" spans="1:15" x14ac:dyDescent="0.4">
      <c r="A67" t="s">
        <v>69</v>
      </c>
      <c r="B67">
        <v>47389</v>
      </c>
      <c r="K67" t="s">
        <v>46</v>
      </c>
      <c r="L67" s="8" t="str">
        <f>A77</f>
        <v>F9</v>
      </c>
      <c r="M67" s="8">
        <f>B77</f>
        <v>5100</v>
      </c>
      <c r="N67" s="8">
        <f t="shared" si="1"/>
        <v>0.65307304968635893</v>
      </c>
      <c r="O67" s="8">
        <f t="shared" si="2"/>
        <v>26.122921987454358</v>
      </c>
    </row>
    <row r="68" spans="1:15" x14ac:dyDescent="0.4">
      <c r="A68" t="s">
        <v>77</v>
      </c>
      <c r="B68">
        <v>3818</v>
      </c>
      <c r="K68" t="s">
        <v>45</v>
      </c>
      <c r="L68" s="8" t="str">
        <f>A65</f>
        <v>E9</v>
      </c>
      <c r="M68" s="8">
        <f>B65</f>
        <v>4409</v>
      </c>
      <c r="N68" s="8">
        <f t="shared" si="1"/>
        <v>0.38824119679124508</v>
      </c>
      <c r="O68" s="8">
        <f t="shared" si="2"/>
        <v>15.529647871649804</v>
      </c>
    </row>
    <row r="69" spans="1:15" x14ac:dyDescent="0.4">
      <c r="A69" t="s">
        <v>97</v>
      </c>
      <c r="B69">
        <v>3350</v>
      </c>
      <c r="K69" t="s">
        <v>44</v>
      </c>
      <c r="L69" s="8" t="str">
        <f>A53</f>
        <v>D9</v>
      </c>
      <c r="M69" s="8">
        <f>B53</f>
        <v>3857</v>
      </c>
      <c r="N69" s="8">
        <f t="shared" si="1"/>
        <v>0.17668232154073443</v>
      </c>
      <c r="O69" s="8">
        <f t="shared" si="2"/>
        <v>7.0672928616293778</v>
      </c>
    </row>
    <row r="70" spans="1:15" x14ac:dyDescent="0.4">
      <c r="A70" t="s">
        <v>98</v>
      </c>
      <c r="B70">
        <v>3267</v>
      </c>
      <c r="K70" t="s">
        <v>43</v>
      </c>
      <c r="L70" s="8" t="str">
        <f>A41</f>
        <v>C9</v>
      </c>
      <c r="M70" s="8">
        <f>B41</f>
        <v>3856</v>
      </c>
      <c r="N70" s="8">
        <f t="shared" si="1"/>
        <v>0.17629906270875886</v>
      </c>
      <c r="O70" s="8">
        <f t="shared" si="2"/>
        <v>7.0519625083503543</v>
      </c>
    </row>
    <row r="71" spans="1:15" x14ac:dyDescent="0.4">
      <c r="A71" t="s">
        <v>99</v>
      </c>
      <c r="B71">
        <v>3291</v>
      </c>
      <c r="K71" t="s">
        <v>42</v>
      </c>
      <c r="L71" s="8" t="str">
        <f>A29</f>
        <v>B9</v>
      </c>
      <c r="M71" s="8">
        <f>B29</f>
        <v>3561</v>
      </c>
      <c r="N71" s="8">
        <f t="shared" si="1"/>
        <v>6.323770727596785E-2</v>
      </c>
      <c r="O71" s="8">
        <f t="shared" si="2"/>
        <v>2.5295082910387139</v>
      </c>
    </row>
    <row r="72" spans="1:15" x14ac:dyDescent="0.4">
      <c r="A72" t="s">
        <v>14</v>
      </c>
      <c r="B72">
        <v>3946</v>
      </c>
      <c r="K72" t="s">
        <v>41</v>
      </c>
      <c r="L72" s="8" t="str">
        <f>A17</f>
        <v>A9</v>
      </c>
      <c r="M72" s="8">
        <f>B17</f>
        <v>3595</v>
      </c>
      <c r="N72" s="8">
        <f t="shared" si="1"/>
        <v>7.6268507563136981E-2</v>
      </c>
      <c r="O72" s="8">
        <f t="shared" si="2"/>
        <v>3.0507403025254791</v>
      </c>
    </row>
    <row r="73" spans="1:15" x14ac:dyDescent="0.4">
      <c r="A73" t="s">
        <v>22</v>
      </c>
      <c r="B73">
        <v>3295</v>
      </c>
      <c r="K73" t="s">
        <v>49</v>
      </c>
      <c r="L73" s="8" t="str">
        <f>A18</f>
        <v>A10</v>
      </c>
      <c r="M73" s="8">
        <f>B18</f>
        <v>3546</v>
      </c>
      <c r="N73" s="8">
        <f t="shared" si="1"/>
        <v>5.7488824796334409E-2</v>
      </c>
      <c r="O73" s="8">
        <f t="shared" si="2"/>
        <v>2.2995529918533766</v>
      </c>
    </row>
    <row r="74" spans="1:15" x14ac:dyDescent="0.4">
      <c r="A74" t="s">
        <v>32</v>
      </c>
      <c r="B74">
        <v>5081</v>
      </c>
      <c r="K74" t="s">
        <v>50</v>
      </c>
      <c r="L74" s="8" t="str">
        <f>A30</f>
        <v>B10</v>
      </c>
      <c r="M74" s="8">
        <f>B30</f>
        <v>3414</v>
      </c>
      <c r="N74" s="8">
        <f t="shared" ref="N74:N96" si="4">(M74-I$15)/I$16</f>
        <v>6.8986589755601294E-3</v>
      </c>
      <c r="O74" s="8">
        <f t="shared" ref="O74:O96" si="5">N74*40</f>
        <v>0.27594635902240516</v>
      </c>
    </row>
    <row r="75" spans="1:15" x14ac:dyDescent="0.4">
      <c r="A75" t="s">
        <v>30</v>
      </c>
      <c r="B75">
        <v>3739</v>
      </c>
      <c r="K75" t="s">
        <v>51</v>
      </c>
      <c r="L75" s="8" t="str">
        <f>A42</f>
        <v>C10</v>
      </c>
      <c r="M75" s="8">
        <f>B42</f>
        <v>3289</v>
      </c>
      <c r="N75" s="8">
        <f t="shared" si="4"/>
        <v>-4.1008695021385211E-2</v>
      </c>
      <c r="O75" s="8">
        <f t="shared" si="5"/>
        <v>-1.6403478008554084</v>
      </c>
    </row>
    <row r="76" spans="1:15" x14ac:dyDescent="0.4">
      <c r="A76" t="s">
        <v>46</v>
      </c>
      <c r="B76">
        <v>25230</v>
      </c>
      <c r="K76" t="s">
        <v>52</v>
      </c>
      <c r="L76" t="str">
        <f>A54</f>
        <v>D10</v>
      </c>
      <c r="M76">
        <f>B54</f>
        <v>3241</v>
      </c>
      <c r="N76" s="8">
        <f t="shared" si="4"/>
        <v>-5.9405118956212227E-2</v>
      </c>
      <c r="O76" s="8">
        <f t="shared" si="5"/>
        <v>-2.3762047582484893</v>
      </c>
    </row>
    <row r="77" spans="1:15" x14ac:dyDescent="0.4">
      <c r="A77" t="s">
        <v>54</v>
      </c>
      <c r="B77">
        <v>5100</v>
      </c>
      <c r="K77" t="s">
        <v>53</v>
      </c>
      <c r="L77" t="str">
        <f>A66</f>
        <v>E10</v>
      </c>
      <c r="M77">
        <f>B66</f>
        <v>3263</v>
      </c>
      <c r="N77" s="8">
        <f t="shared" si="4"/>
        <v>-5.0973424652749844E-2</v>
      </c>
      <c r="O77" s="8">
        <f t="shared" si="5"/>
        <v>-2.0389369861099937</v>
      </c>
    </row>
    <row r="78" spans="1:15" x14ac:dyDescent="0.4">
      <c r="A78" t="s">
        <v>62</v>
      </c>
      <c r="B78">
        <v>3271</v>
      </c>
      <c r="K78" t="s">
        <v>54</v>
      </c>
      <c r="L78" t="str">
        <f>A78</f>
        <v>F10</v>
      </c>
      <c r="M78">
        <f>B78</f>
        <v>3271</v>
      </c>
      <c r="N78" s="8">
        <f t="shared" si="4"/>
        <v>-4.7907353996945345E-2</v>
      </c>
      <c r="O78" s="8">
        <f t="shared" si="5"/>
        <v>-1.9162941598778138</v>
      </c>
    </row>
    <row r="79" spans="1:15" x14ac:dyDescent="0.4">
      <c r="A79" t="s">
        <v>70</v>
      </c>
      <c r="B79">
        <v>17708</v>
      </c>
      <c r="K79" t="s">
        <v>55</v>
      </c>
      <c r="L79" t="str">
        <f>A90</f>
        <v>G10</v>
      </c>
      <c r="M79">
        <f>B90</f>
        <v>3349</v>
      </c>
      <c r="N79" s="8">
        <f t="shared" si="4"/>
        <v>-1.8013165102851451E-2</v>
      </c>
      <c r="O79" s="8">
        <f t="shared" si="5"/>
        <v>-0.720526604114058</v>
      </c>
    </row>
    <row r="80" spans="1:15" x14ac:dyDescent="0.4">
      <c r="A80" t="s">
        <v>78</v>
      </c>
      <c r="B80">
        <v>3808</v>
      </c>
      <c r="K80" t="s">
        <v>56</v>
      </c>
      <c r="L80" t="str">
        <f>A102</f>
        <v>H10</v>
      </c>
      <c r="M80">
        <f>B102</f>
        <v>3362</v>
      </c>
      <c r="N80" s="8">
        <f t="shared" si="4"/>
        <v>-1.3030800287169133E-2</v>
      </c>
      <c r="O80" s="8">
        <f t="shared" si="5"/>
        <v>-0.52123201148676535</v>
      </c>
    </row>
    <row r="81" spans="1:15" x14ac:dyDescent="0.4">
      <c r="A81" t="s">
        <v>100</v>
      </c>
      <c r="B81">
        <v>3396</v>
      </c>
      <c r="K81" t="s">
        <v>64</v>
      </c>
      <c r="L81" t="str">
        <f>A103</f>
        <v>H11</v>
      </c>
      <c r="M81">
        <f>B103</f>
        <v>3597</v>
      </c>
      <c r="N81" s="8">
        <f t="shared" si="4"/>
        <v>7.7035025227088105E-2</v>
      </c>
      <c r="O81" s="8">
        <f t="shared" si="5"/>
        <v>3.0814010090835242</v>
      </c>
    </row>
    <row r="82" spans="1:15" x14ac:dyDescent="0.4">
      <c r="A82" t="s">
        <v>101</v>
      </c>
      <c r="B82">
        <v>3344</v>
      </c>
      <c r="K82" t="s">
        <v>63</v>
      </c>
      <c r="L82" t="str">
        <f>A91</f>
        <v>G11</v>
      </c>
      <c r="M82">
        <f>B91</f>
        <v>4826</v>
      </c>
      <c r="N82" s="8">
        <f t="shared" si="4"/>
        <v>0.54806012972505469</v>
      </c>
      <c r="O82" s="8">
        <f t="shared" si="5"/>
        <v>21.922405189002188</v>
      </c>
    </row>
    <row r="83" spans="1:15" x14ac:dyDescent="0.4">
      <c r="A83" t="s">
        <v>102</v>
      </c>
      <c r="B83">
        <v>3302</v>
      </c>
      <c r="K83" t="s">
        <v>62</v>
      </c>
      <c r="L83" t="str">
        <f>A79</f>
        <v>F11</v>
      </c>
      <c r="M83">
        <f>B79</f>
        <v>17708</v>
      </c>
      <c r="N83" s="8">
        <f t="shared" si="4"/>
        <v>5.4852004032342538</v>
      </c>
      <c r="O83" s="8">
        <f t="shared" si="5"/>
        <v>219.40801612937014</v>
      </c>
    </row>
    <row r="84" spans="1:15" x14ac:dyDescent="0.4">
      <c r="A84" t="s">
        <v>15</v>
      </c>
      <c r="B84">
        <v>3266</v>
      </c>
      <c r="K84" t="s">
        <v>61</v>
      </c>
      <c r="L84" t="str">
        <f>A67</f>
        <v>E11</v>
      </c>
      <c r="M84">
        <f>B67</f>
        <v>47389</v>
      </c>
      <c r="N84" s="8">
        <f t="shared" si="4"/>
        <v>16.86070579510093</v>
      </c>
      <c r="O84" s="8">
        <f t="shared" si="5"/>
        <v>674.42823180403718</v>
      </c>
    </row>
    <row r="85" spans="1:15" x14ac:dyDescent="0.4">
      <c r="A85" t="s">
        <v>23</v>
      </c>
      <c r="B85">
        <v>3289</v>
      </c>
      <c r="K85" t="s">
        <v>60</v>
      </c>
      <c r="L85" t="str">
        <f>A55</f>
        <v>D11</v>
      </c>
      <c r="M85">
        <f>B55</f>
        <v>42895</v>
      </c>
      <c r="N85" s="8">
        <f t="shared" si="4"/>
        <v>15.138340604202753</v>
      </c>
      <c r="O85" s="8">
        <f t="shared" si="5"/>
        <v>605.53362416811012</v>
      </c>
    </row>
    <row r="86" spans="1:15" x14ac:dyDescent="0.4">
      <c r="A86" t="s">
        <v>31</v>
      </c>
      <c r="B86">
        <v>4359</v>
      </c>
      <c r="K86" t="s">
        <v>59</v>
      </c>
      <c r="L86" t="str">
        <f>A43</f>
        <v>C11</v>
      </c>
      <c r="M86">
        <f>B43</f>
        <v>31744</v>
      </c>
      <c r="N86" s="8">
        <f t="shared" si="4"/>
        <v>10.864621368843252</v>
      </c>
      <c r="O86" s="8">
        <f t="shared" si="5"/>
        <v>434.5848547537301</v>
      </c>
    </row>
    <row r="87" spans="1:15" x14ac:dyDescent="0.4">
      <c r="A87" t="s">
        <v>39</v>
      </c>
      <c r="B87">
        <v>3750</v>
      </c>
      <c r="K87" t="s">
        <v>58</v>
      </c>
      <c r="L87" t="str">
        <f>A31</f>
        <v>B11</v>
      </c>
      <c r="M87">
        <f>B31</f>
        <v>15293</v>
      </c>
      <c r="N87" s="8">
        <f t="shared" si="4"/>
        <v>4.5596303240132698</v>
      </c>
      <c r="O87" s="8">
        <f t="shared" si="5"/>
        <v>182.38521296053079</v>
      </c>
    </row>
    <row r="88" spans="1:15" x14ac:dyDescent="0.4">
      <c r="A88" t="s">
        <v>47</v>
      </c>
      <c r="B88">
        <v>29200</v>
      </c>
      <c r="K88" t="s">
        <v>57</v>
      </c>
      <c r="L88" t="str">
        <f>A19</f>
        <v>A11</v>
      </c>
      <c r="M88">
        <f>B19</f>
        <v>8641</v>
      </c>
      <c r="N88" s="8">
        <f t="shared" si="4"/>
        <v>2.0101925737118265</v>
      </c>
      <c r="O88" s="8">
        <f t="shared" si="5"/>
        <v>80.407702948473059</v>
      </c>
    </row>
    <row r="89" spans="1:15" x14ac:dyDescent="0.4">
      <c r="A89" t="s">
        <v>55</v>
      </c>
      <c r="B89">
        <v>7516</v>
      </c>
      <c r="K89" t="s">
        <v>65</v>
      </c>
      <c r="L89" t="str">
        <f>A20</f>
        <v>A12</v>
      </c>
      <c r="M89">
        <f>B20</f>
        <v>6702</v>
      </c>
      <c r="N89" s="8">
        <f t="shared" si="4"/>
        <v>1.2670536985112104</v>
      </c>
      <c r="O89" s="8">
        <f t="shared" si="5"/>
        <v>50.682147940448417</v>
      </c>
    </row>
    <row r="90" spans="1:15" x14ac:dyDescent="0.4">
      <c r="A90" t="s">
        <v>63</v>
      </c>
      <c r="B90">
        <v>3349</v>
      </c>
      <c r="K90" t="s">
        <v>66</v>
      </c>
      <c r="L90" t="str">
        <f>A32</f>
        <v>B12</v>
      </c>
      <c r="M90">
        <f>B32</f>
        <v>5096</v>
      </c>
      <c r="N90" s="8">
        <f t="shared" si="4"/>
        <v>0.65154001435845665</v>
      </c>
      <c r="O90" s="8">
        <f t="shared" si="5"/>
        <v>26.061600574338264</v>
      </c>
    </row>
    <row r="91" spans="1:15" x14ac:dyDescent="0.4">
      <c r="A91" t="s">
        <v>71</v>
      </c>
      <c r="B91">
        <v>4826</v>
      </c>
      <c r="K91" t="s">
        <v>67</v>
      </c>
      <c r="L91" t="str">
        <f>A44</f>
        <v>C12</v>
      </c>
      <c r="M91">
        <f>B44</f>
        <v>4064</v>
      </c>
      <c r="N91" s="8">
        <f t="shared" si="4"/>
        <v>0.2560168997596759</v>
      </c>
      <c r="O91" s="8">
        <f t="shared" si="5"/>
        <v>10.240675990387036</v>
      </c>
    </row>
    <row r="92" spans="1:15" x14ac:dyDescent="0.4">
      <c r="A92" t="s">
        <v>79</v>
      </c>
      <c r="B92">
        <v>3606</v>
      </c>
      <c r="K92" t="s">
        <v>68</v>
      </c>
      <c r="L92" t="str">
        <f>A56</f>
        <v>D12</v>
      </c>
      <c r="M92">
        <f>B56</f>
        <v>3888</v>
      </c>
      <c r="N92" s="8">
        <f t="shared" si="4"/>
        <v>0.18856334533197688</v>
      </c>
      <c r="O92" s="8">
        <f t="shared" si="5"/>
        <v>7.5425338132790749</v>
      </c>
    </row>
    <row r="93" spans="1:15" x14ac:dyDescent="0.4">
      <c r="A93" t="s">
        <v>103</v>
      </c>
      <c r="B93">
        <v>3402</v>
      </c>
      <c r="K93" t="s">
        <v>69</v>
      </c>
      <c r="L93" t="str">
        <f>A68</f>
        <v>E12</v>
      </c>
      <c r="M93">
        <f>B68</f>
        <v>3818</v>
      </c>
      <c r="N93" s="8">
        <f t="shared" si="4"/>
        <v>0.16173522709368748</v>
      </c>
      <c r="O93" s="8">
        <f t="shared" si="5"/>
        <v>6.4694090837474993</v>
      </c>
    </row>
    <row r="94" spans="1:15" x14ac:dyDescent="0.4">
      <c r="A94" t="s">
        <v>104</v>
      </c>
      <c r="B94">
        <v>3326</v>
      </c>
      <c r="K94" t="s">
        <v>70</v>
      </c>
      <c r="L94" t="str">
        <f>A80</f>
        <v>F12</v>
      </c>
      <c r="M94">
        <f>B80</f>
        <v>3808</v>
      </c>
      <c r="N94" s="8">
        <f t="shared" si="4"/>
        <v>0.15790263877393185</v>
      </c>
      <c r="O94" s="8">
        <f t="shared" si="5"/>
        <v>6.3161055509572739</v>
      </c>
    </row>
    <row r="95" spans="1:15" x14ac:dyDescent="0.4">
      <c r="A95" t="s">
        <v>105</v>
      </c>
      <c r="B95">
        <v>3277</v>
      </c>
      <c r="K95" t="s">
        <v>71</v>
      </c>
      <c r="L95" t="str">
        <f>A92</f>
        <v>G12</v>
      </c>
      <c r="M95">
        <f>B92</f>
        <v>3606</v>
      </c>
      <c r="N95" s="8">
        <f t="shared" si="4"/>
        <v>8.0484354714868173E-2</v>
      </c>
      <c r="O95" s="8">
        <f t="shared" si="5"/>
        <v>3.2193741885947267</v>
      </c>
    </row>
    <row r="96" spans="1:15" x14ac:dyDescent="0.4">
      <c r="A96" t="s">
        <v>16</v>
      </c>
      <c r="B96">
        <v>3263</v>
      </c>
      <c r="K96" t="s">
        <v>72</v>
      </c>
      <c r="L96" t="str">
        <f>A104</f>
        <v>H12</v>
      </c>
      <c r="M96">
        <f>B104</f>
        <v>3497</v>
      </c>
      <c r="N96" s="8">
        <f t="shared" si="4"/>
        <v>3.8709142029531837E-2</v>
      </c>
      <c r="O96" s="8">
        <f t="shared" si="5"/>
        <v>1.5483656811812736</v>
      </c>
    </row>
    <row r="97" spans="1:2" x14ac:dyDescent="0.4">
      <c r="A97" t="s">
        <v>24</v>
      </c>
      <c r="B97">
        <v>3244</v>
      </c>
    </row>
    <row r="98" spans="1:2" x14ac:dyDescent="0.4">
      <c r="A98" t="s">
        <v>33</v>
      </c>
      <c r="B98">
        <v>3822</v>
      </c>
    </row>
    <row r="99" spans="1:2" x14ac:dyDescent="0.4">
      <c r="A99" t="s">
        <v>40</v>
      </c>
      <c r="B99">
        <v>3687</v>
      </c>
    </row>
    <row r="100" spans="1:2" x14ac:dyDescent="0.4">
      <c r="A100" t="s">
        <v>48</v>
      </c>
      <c r="B100">
        <v>17033</v>
      </c>
    </row>
    <row r="101" spans="1:2" x14ac:dyDescent="0.4">
      <c r="A101" t="s">
        <v>56</v>
      </c>
      <c r="B101">
        <v>12028</v>
      </c>
    </row>
    <row r="102" spans="1:2" x14ac:dyDescent="0.4">
      <c r="A102" t="s">
        <v>64</v>
      </c>
      <c r="B102">
        <v>3362</v>
      </c>
    </row>
    <row r="103" spans="1:2" x14ac:dyDescent="0.4">
      <c r="A103" t="s">
        <v>72</v>
      </c>
      <c r="B103">
        <v>3597</v>
      </c>
    </row>
    <row r="104" spans="1:2" x14ac:dyDescent="0.4">
      <c r="A104" t="s">
        <v>80</v>
      </c>
      <c r="B104">
        <v>3497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12773</v>
      </c>
      <c r="D2">
        <v>3372</v>
      </c>
      <c r="E2">
        <v>3465</v>
      </c>
      <c r="F2">
        <v>3509</v>
      </c>
      <c r="G2">
        <v>19959</v>
      </c>
      <c r="H2">
        <v>32570</v>
      </c>
      <c r="I2">
        <v>3384</v>
      </c>
      <c r="J2">
        <v>3484</v>
      </c>
      <c r="K2">
        <v>3738</v>
      </c>
      <c r="L2">
        <v>3628</v>
      </c>
      <c r="M2">
        <v>9003</v>
      </c>
      <c r="N2">
        <v>6933</v>
      </c>
      <c r="O2">
        <v>41957</v>
      </c>
      <c r="P2">
        <v>3397</v>
      </c>
      <c r="Q2">
        <v>3570</v>
      </c>
      <c r="R2">
        <v>3536</v>
      </c>
      <c r="S2">
        <v>10206</v>
      </c>
      <c r="T2">
        <v>32144</v>
      </c>
      <c r="U2">
        <v>3382</v>
      </c>
      <c r="V2">
        <v>3970</v>
      </c>
      <c r="W2">
        <v>3665</v>
      </c>
      <c r="X2">
        <v>3578</v>
      </c>
      <c r="Y2">
        <v>16079</v>
      </c>
      <c r="Z2">
        <v>5412</v>
      </c>
      <c r="AA2">
        <v>20757</v>
      </c>
      <c r="AB2">
        <v>3396</v>
      </c>
      <c r="AC2">
        <v>3409</v>
      </c>
      <c r="AD2">
        <v>3572</v>
      </c>
      <c r="AE2">
        <v>6734</v>
      </c>
      <c r="AF2">
        <v>20777</v>
      </c>
      <c r="AG2">
        <v>3361</v>
      </c>
      <c r="AH2">
        <v>5594</v>
      </c>
      <c r="AI2">
        <v>3705</v>
      </c>
      <c r="AJ2">
        <v>3346</v>
      </c>
      <c r="AK2">
        <v>33268</v>
      </c>
      <c r="AL2">
        <v>4313</v>
      </c>
      <c r="AM2">
        <v>7807</v>
      </c>
      <c r="AN2">
        <v>3362</v>
      </c>
      <c r="AO2">
        <v>3382</v>
      </c>
      <c r="AP2">
        <v>3759</v>
      </c>
      <c r="AQ2">
        <v>4466</v>
      </c>
      <c r="AR2">
        <v>11006</v>
      </c>
      <c r="AS2">
        <v>3375</v>
      </c>
      <c r="AT2">
        <v>9322</v>
      </c>
      <c r="AU2">
        <v>4183</v>
      </c>
      <c r="AV2">
        <v>3405</v>
      </c>
      <c r="AW2">
        <v>46069</v>
      </c>
      <c r="AX2">
        <v>4021</v>
      </c>
      <c r="AY2">
        <v>3509</v>
      </c>
      <c r="AZ2">
        <v>3320</v>
      </c>
      <c r="BA2">
        <v>3386</v>
      </c>
      <c r="BB2">
        <v>3823</v>
      </c>
      <c r="BC2">
        <v>4010</v>
      </c>
      <c r="BD2">
        <v>6601</v>
      </c>
      <c r="BE2">
        <v>3854</v>
      </c>
      <c r="BF2">
        <v>15649</v>
      </c>
      <c r="BG2">
        <v>4515</v>
      </c>
      <c r="BH2">
        <v>3353</v>
      </c>
      <c r="BI2">
        <v>49205</v>
      </c>
      <c r="BJ2">
        <v>4032</v>
      </c>
      <c r="BK2">
        <v>3441</v>
      </c>
      <c r="BL2">
        <v>3418</v>
      </c>
      <c r="BM2">
        <v>3423</v>
      </c>
      <c r="BN2">
        <v>4149</v>
      </c>
      <c r="BO2">
        <v>3473</v>
      </c>
      <c r="BP2">
        <v>5226</v>
      </c>
      <c r="BQ2">
        <v>3905</v>
      </c>
      <c r="BR2">
        <v>26654</v>
      </c>
      <c r="BS2">
        <v>5259</v>
      </c>
      <c r="BT2">
        <v>3408</v>
      </c>
      <c r="BU2">
        <v>17771</v>
      </c>
      <c r="BV2">
        <v>3968</v>
      </c>
      <c r="BW2">
        <v>3441</v>
      </c>
      <c r="BX2">
        <v>3446</v>
      </c>
      <c r="BY2">
        <v>3415</v>
      </c>
      <c r="BZ2">
        <v>3341</v>
      </c>
      <c r="CA2">
        <v>3323</v>
      </c>
      <c r="CB2">
        <v>4961</v>
      </c>
      <c r="CC2">
        <v>3756</v>
      </c>
      <c r="CD2">
        <v>28844</v>
      </c>
      <c r="CE2">
        <v>7537</v>
      </c>
      <c r="CF2">
        <v>3432</v>
      </c>
      <c r="CG2">
        <v>4948</v>
      </c>
      <c r="CH2">
        <v>3726</v>
      </c>
      <c r="CI2">
        <v>3382</v>
      </c>
      <c r="CJ2">
        <v>3342</v>
      </c>
      <c r="CK2">
        <v>3331</v>
      </c>
      <c r="CL2">
        <v>3338</v>
      </c>
      <c r="CM2">
        <v>3306</v>
      </c>
      <c r="CN2">
        <v>3888</v>
      </c>
      <c r="CO2">
        <v>3687</v>
      </c>
      <c r="CP2">
        <v>17157</v>
      </c>
      <c r="CQ2">
        <v>11940</v>
      </c>
      <c r="CR2">
        <v>3472</v>
      </c>
      <c r="CS2">
        <v>3668</v>
      </c>
      <c r="CT2">
        <v>3611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12773</v>
      </c>
      <c r="G9">
        <f>'Plate 1'!G9</f>
        <v>30</v>
      </c>
      <c r="H9" t="str">
        <f t="shared" ref="H9:I9" si="0">A9</f>
        <v>A1</v>
      </c>
      <c r="I9">
        <f t="shared" si="0"/>
        <v>12773</v>
      </c>
      <c r="K9" t="s">
        <v>82</v>
      </c>
      <c r="L9" t="str">
        <f>A10</f>
        <v>A2</v>
      </c>
      <c r="M9">
        <f>B10</f>
        <v>3372</v>
      </c>
      <c r="N9" s="8">
        <f>(M9-I$15)/I$16</f>
        <v>-2.6874981142715831E-2</v>
      </c>
      <c r="O9">
        <f>N9*40</f>
        <v>-1.0749992457086333</v>
      </c>
    </row>
    <row r="10" spans="1:98" x14ac:dyDescent="0.4">
      <c r="A10" t="s">
        <v>83</v>
      </c>
      <c r="B10">
        <v>3372</v>
      </c>
      <c r="G10">
        <f>'Plate 1'!G10</f>
        <v>15</v>
      </c>
      <c r="H10" t="str">
        <f>A21</f>
        <v>B1</v>
      </c>
      <c r="I10">
        <f>B21</f>
        <v>41957</v>
      </c>
      <c r="K10" t="s">
        <v>85</v>
      </c>
      <c r="L10" t="str">
        <f>A22</f>
        <v>B2</v>
      </c>
      <c r="M10">
        <f>B22</f>
        <v>3397</v>
      </c>
      <c r="N10" s="8">
        <f t="shared" ref="N10:N73" si="1">(M10-I$15)/I$16</f>
        <v>-1.7137669134485459E-2</v>
      </c>
      <c r="O10">
        <f t="shared" ref="O10:O73" si="2">N10*40</f>
        <v>-0.68550676537941835</v>
      </c>
    </row>
    <row r="11" spans="1:98" x14ac:dyDescent="0.4">
      <c r="A11" t="s">
        <v>84</v>
      </c>
      <c r="B11">
        <v>3465</v>
      </c>
      <c r="G11">
        <f>'Plate 1'!G11</f>
        <v>7.5</v>
      </c>
      <c r="H11" t="str">
        <f>A33</f>
        <v>C1</v>
      </c>
      <c r="I11">
        <f>B33</f>
        <v>20757</v>
      </c>
      <c r="K11" t="s">
        <v>88</v>
      </c>
      <c r="L11" t="str">
        <f>A34</f>
        <v>C2</v>
      </c>
      <c r="M11">
        <f>B34</f>
        <v>3396</v>
      </c>
      <c r="N11" s="8">
        <f t="shared" si="1"/>
        <v>-1.7527161614814674E-2</v>
      </c>
      <c r="O11">
        <f t="shared" si="2"/>
        <v>-0.70108646459258694</v>
      </c>
    </row>
    <row r="12" spans="1:98" x14ac:dyDescent="0.4">
      <c r="A12" t="s">
        <v>9</v>
      </c>
      <c r="B12">
        <v>3509</v>
      </c>
      <c r="G12">
        <f>'Plate 1'!G12</f>
        <v>1.875</v>
      </c>
      <c r="H12" t="str">
        <f>A45</f>
        <v>D1</v>
      </c>
      <c r="I12">
        <f>B45</f>
        <v>7807</v>
      </c>
      <c r="K12" t="s">
        <v>91</v>
      </c>
      <c r="L12" t="str">
        <f>A46</f>
        <v>D2</v>
      </c>
      <c r="M12">
        <f>B46</f>
        <v>3362</v>
      </c>
      <c r="N12" s="8">
        <f t="shared" si="1"/>
        <v>-3.076990594600798E-2</v>
      </c>
      <c r="O12">
        <f t="shared" si="2"/>
        <v>-1.2307962378403192</v>
      </c>
    </row>
    <row r="13" spans="1:98" x14ac:dyDescent="0.4">
      <c r="A13" t="s">
        <v>17</v>
      </c>
      <c r="B13">
        <v>19959</v>
      </c>
      <c r="G13">
        <f>'Plate 1'!G13</f>
        <v>0.46875</v>
      </c>
      <c r="H13" t="str">
        <f>A57</f>
        <v>E1</v>
      </c>
      <c r="I13">
        <f>B57</f>
        <v>3509</v>
      </c>
      <c r="K13" t="s">
        <v>94</v>
      </c>
      <c r="L13" t="str">
        <f>A58</f>
        <v>E2</v>
      </c>
      <c r="M13">
        <f>B58</f>
        <v>3320</v>
      </c>
      <c r="N13" s="8">
        <f t="shared" si="1"/>
        <v>-4.7128590119835008E-2</v>
      </c>
      <c r="O13">
        <f t="shared" si="2"/>
        <v>-1.8851436047934003</v>
      </c>
    </row>
    <row r="14" spans="1:98" x14ac:dyDescent="0.4">
      <c r="A14" t="s">
        <v>25</v>
      </c>
      <c r="B14">
        <v>32570</v>
      </c>
      <c r="G14">
        <f>'Plate 1'!G14</f>
        <v>0.1171875</v>
      </c>
      <c r="H14" t="str">
        <f>A69</f>
        <v>F1</v>
      </c>
      <c r="I14">
        <f>B69</f>
        <v>3441</v>
      </c>
      <c r="K14" t="s">
        <v>97</v>
      </c>
      <c r="L14" t="str">
        <f>A70</f>
        <v>F2</v>
      </c>
      <c r="M14">
        <f>B70</f>
        <v>3418</v>
      </c>
      <c r="N14" s="8">
        <f t="shared" si="1"/>
        <v>-8.9583270475719432E-3</v>
      </c>
      <c r="O14">
        <f t="shared" si="2"/>
        <v>-0.35833308190287771</v>
      </c>
    </row>
    <row r="15" spans="1:98" x14ac:dyDescent="0.4">
      <c r="A15" t="s">
        <v>34</v>
      </c>
      <c r="B15">
        <v>3384</v>
      </c>
      <c r="G15">
        <f>'Plate 1'!G15</f>
        <v>0</v>
      </c>
      <c r="H15" t="str">
        <f>A81</f>
        <v>G1</v>
      </c>
      <c r="I15">
        <f>B81</f>
        <v>3441</v>
      </c>
      <c r="K15" t="s">
        <v>100</v>
      </c>
      <c r="L15" t="str">
        <f>A82</f>
        <v>G2</v>
      </c>
      <c r="M15">
        <f>B82</f>
        <v>3446</v>
      </c>
      <c r="N15" s="8">
        <f t="shared" si="1"/>
        <v>1.9474624016460748E-3</v>
      </c>
      <c r="O15">
        <f t="shared" si="2"/>
        <v>7.7898496065842995E-2</v>
      </c>
    </row>
    <row r="16" spans="1:98" x14ac:dyDescent="0.4">
      <c r="A16" t="s">
        <v>41</v>
      </c>
      <c r="B16">
        <v>3484</v>
      </c>
      <c r="H16" t="s">
        <v>119</v>
      </c>
      <c r="I16">
        <f>SLOPE(I10:I15, G10:G15)</f>
        <v>2567.4436619540361</v>
      </c>
      <c r="K16" t="s">
        <v>103</v>
      </c>
      <c r="L16" t="str">
        <f>A94</f>
        <v>H2</v>
      </c>
      <c r="M16">
        <f>B94</f>
        <v>3342</v>
      </c>
      <c r="N16" s="8">
        <f t="shared" si="1"/>
        <v>-3.8559755552592279E-2</v>
      </c>
      <c r="O16">
        <f t="shared" si="2"/>
        <v>-1.5423902221036911</v>
      </c>
    </row>
    <row r="17" spans="1:15" x14ac:dyDescent="0.4">
      <c r="A17" t="s">
        <v>49</v>
      </c>
      <c r="B17">
        <v>3738</v>
      </c>
      <c r="K17" t="s">
        <v>104</v>
      </c>
      <c r="L17" t="str">
        <f>A95</f>
        <v>H3</v>
      </c>
      <c r="M17">
        <f>B95</f>
        <v>3331</v>
      </c>
      <c r="N17" s="8">
        <f t="shared" si="1"/>
        <v>-4.2844172836213647E-2</v>
      </c>
      <c r="O17">
        <f t="shared" si="2"/>
        <v>-1.7137669134485458</v>
      </c>
    </row>
    <row r="18" spans="1:15" x14ac:dyDescent="0.4">
      <c r="A18" t="s">
        <v>57</v>
      </c>
      <c r="B18">
        <v>3628</v>
      </c>
      <c r="K18" t="s">
        <v>101</v>
      </c>
      <c r="L18" t="str">
        <f>A83</f>
        <v>G3</v>
      </c>
      <c r="M18">
        <f>B83</f>
        <v>3415</v>
      </c>
      <c r="N18" s="8">
        <f t="shared" si="1"/>
        <v>-1.0126804488559588E-2</v>
      </c>
      <c r="O18">
        <f t="shared" si="2"/>
        <v>-0.4050721795423835</v>
      </c>
    </row>
    <row r="19" spans="1:15" x14ac:dyDescent="0.4">
      <c r="A19" t="s">
        <v>65</v>
      </c>
      <c r="B19">
        <v>9003</v>
      </c>
      <c r="K19" t="s">
        <v>98</v>
      </c>
      <c r="L19" t="str">
        <f>A71</f>
        <v>F3</v>
      </c>
      <c r="M19">
        <f>B71</f>
        <v>3423</v>
      </c>
      <c r="N19" s="8">
        <f t="shared" si="1"/>
        <v>-7.0108646459258687E-3</v>
      </c>
      <c r="O19">
        <f t="shared" si="2"/>
        <v>-0.28043458583703473</v>
      </c>
    </row>
    <row r="20" spans="1:15" x14ac:dyDescent="0.4">
      <c r="A20" t="s">
        <v>73</v>
      </c>
      <c r="B20">
        <v>6933</v>
      </c>
      <c r="K20" t="s">
        <v>95</v>
      </c>
      <c r="L20" t="str">
        <f>A59</f>
        <v>E3</v>
      </c>
      <c r="M20">
        <f>B59</f>
        <v>3386</v>
      </c>
      <c r="N20" s="8">
        <f t="shared" si="1"/>
        <v>-2.1422086418106823E-2</v>
      </c>
      <c r="O20">
        <f t="shared" si="2"/>
        <v>-0.85688345672427291</v>
      </c>
    </row>
    <row r="21" spans="1:15" x14ac:dyDescent="0.4">
      <c r="A21" t="s">
        <v>85</v>
      </c>
      <c r="B21">
        <v>41957</v>
      </c>
      <c r="K21" t="s">
        <v>92</v>
      </c>
      <c r="L21" t="str">
        <f>A47</f>
        <v>D3</v>
      </c>
      <c r="M21">
        <f>B47</f>
        <v>3382</v>
      </c>
      <c r="N21" s="8">
        <f t="shared" si="1"/>
        <v>-2.2980056339423682E-2</v>
      </c>
      <c r="O21">
        <f t="shared" si="2"/>
        <v>-0.91920225357694729</v>
      </c>
    </row>
    <row r="22" spans="1:15" x14ac:dyDescent="0.4">
      <c r="A22" t="s">
        <v>86</v>
      </c>
      <c r="B22">
        <v>3397</v>
      </c>
      <c r="K22" t="s">
        <v>89</v>
      </c>
      <c r="L22" t="str">
        <f>A35</f>
        <v>C3</v>
      </c>
      <c r="M22">
        <f>B35</f>
        <v>3409</v>
      </c>
      <c r="N22" s="8">
        <f t="shared" si="1"/>
        <v>-1.2463759370534878E-2</v>
      </c>
      <c r="O22">
        <f t="shared" si="2"/>
        <v>-0.49855037482139514</v>
      </c>
    </row>
    <row r="23" spans="1:15" x14ac:dyDescent="0.4">
      <c r="A23" t="s">
        <v>87</v>
      </c>
      <c r="B23">
        <v>3570</v>
      </c>
      <c r="K23" t="s">
        <v>86</v>
      </c>
      <c r="L23" t="str">
        <f>A23</f>
        <v>B3</v>
      </c>
      <c r="M23">
        <f>B23</f>
        <v>3570</v>
      </c>
      <c r="N23" s="8">
        <f t="shared" si="1"/>
        <v>5.0244529962468726E-2</v>
      </c>
      <c r="O23">
        <f t="shared" si="2"/>
        <v>2.0097811984987493</v>
      </c>
    </row>
    <row r="24" spans="1:15" x14ac:dyDescent="0.4">
      <c r="A24" t="s">
        <v>10</v>
      </c>
      <c r="B24">
        <v>3536</v>
      </c>
      <c r="K24" t="s">
        <v>83</v>
      </c>
      <c r="L24" t="str">
        <f>A11</f>
        <v>A3</v>
      </c>
      <c r="M24">
        <f>B11</f>
        <v>3465</v>
      </c>
      <c r="N24" s="8">
        <f t="shared" si="1"/>
        <v>9.3478195279011588E-3</v>
      </c>
      <c r="O24">
        <f t="shared" si="2"/>
        <v>0.37391278111604637</v>
      </c>
    </row>
    <row r="25" spans="1:15" x14ac:dyDescent="0.4">
      <c r="A25" t="s">
        <v>18</v>
      </c>
      <c r="B25">
        <v>10206</v>
      </c>
      <c r="K25" t="s">
        <v>84</v>
      </c>
      <c r="L25" t="str">
        <f>A12</f>
        <v>A4</v>
      </c>
      <c r="M25">
        <f>B12</f>
        <v>3509</v>
      </c>
      <c r="N25" s="8">
        <f t="shared" si="1"/>
        <v>2.6485488662386616E-2</v>
      </c>
      <c r="O25">
        <f t="shared" si="2"/>
        <v>1.0594195464954645</v>
      </c>
    </row>
    <row r="26" spans="1:15" x14ac:dyDescent="0.4">
      <c r="A26" t="s">
        <v>26</v>
      </c>
      <c r="B26">
        <v>32144</v>
      </c>
      <c r="K26" t="s">
        <v>87</v>
      </c>
      <c r="L26" t="str">
        <f>A24</f>
        <v>B4</v>
      </c>
      <c r="M26">
        <f>B24</f>
        <v>3536</v>
      </c>
      <c r="N26" s="8">
        <f t="shared" si="1"/>
        <v>3.7001785631275423E-2</v>
      </c>
      <c r="O26">
        <f t="shared" si="2"/>
        <v>1.480071425251017</v>
      </c>
    </row>
    <row r="27" spans="1:15" x14ac:dyDescent="0.4">
      <c r="A27" t="s">
        <v>35</v>
      </c>
      <c r="B27">
        <v>3382</v>
      </c>
      <c r="K27" t="s">
        <v>90</v>
      </c>
      <c r="L27" t="str">
        <f>A36</f>
        <v>C4</v>
      </c>
      <c r="M27">
        <f>B36</f>
        <v>3572</v>
      </c>
      <c r="N27" s="8">
        <f t="shared" si="1"/>
        <v>5.1023514923127157E-2</v>
      </c>
      <c r="O27">
        <f t="shared" si="2"/>
        <v>2.0409405969250862</v>
      </c>
    </row>
    <row r="28" spans="1:15" x14ac:dyDescent="0.4">
      <c r="A28" t="s">
        <v>42</v>
      </c>
      <c r="B28">
        <v>3970</v>
      </c>
      <c r="K28" t="s">
        <v>93</v>
      </c>
      <c r="L28" t="str">
        <f>A48</f>
        <v>D4</v>
      </c>
      <c r="M28">
        <f>B48</f>
        <v>3759</v>
      </c>
      <c r="N28" s="8">
        <f t="shared" si="1"/>
        <v>0.12385860874469036</v>
      </c>
      <c r="O28">
        <f t="shared" si="2"/>
        <v>4.9543443497876147</v>
      </c>
    </row>
    <row r="29" spans="1:15" x14ac:dyDescent="0.4">
      <c r="A29" t="s">
        <v>50</v>
      </c>
      <c r="B29">
        <v>3665</v>
      </c>
      <c r="K29" t="s">
        <v>96</v>
      </c>
      <c r="L29" t="str">
        <f>A60</f>
        <v>E4</v>
      </c>
      <c r="M29">
        <f>B60</f>
        <v>3823</v>
      </c>
      <c r="N29" s="8">
        <f t="shared" si="1"/>
        <v>0.14878612748576012</v>
      </c>
      <c r="O29">
        <f t="shared" si="2"/>
        <v>5.9514450994304049</v>
      </c>
    </row>
    <row r="30" spans="1:15" x14ac:dyDescent="0.4">
      <c r="A30" t="s">
        <v>58</v>
      </c>
      <c r="B30">
        <v>3578</v>
      </c>
      <c r="K30" t="s">
        <v>99</v>
      </c>
      <c r="L30" t="str">
        <f>A72</f>
        <v>F4</v>
      </c>
      <c r="M30">
        <f>B72</f>
        <v>4149</v>
      </c>
      <c r="N30" s="8">
        <f t="shared" si="1"/>
        <v>0.27576067607308419</v>
      </c>
      <c r="O30">
        <f t="shared" si="2"/>
        <v>11.030427042923368</v>
      </c>
    </row>
    <row r="31" spans="1:15" x14ac:dyDescent="0.4">
      <c r="A31" t="s">
        <v>66</v>
      </c>
      <c r="B31">
        <v>16079</v>
      </c>
      <c r="K31" t="s">
        <v>102</v>
      </c>
      <c r="L31" t="str">
        <f>A84</f>
        <v>G4</v>
      </c>
      <c r="M31">
        <f>B84</f>
        <v>3341</v>
      </c>
      <c r="N31" s="8">
        <f t="shared" si="1"/>
        <v>-3.8949248032921498E-2</v>
      </c>
      <c r="O31">
        <f t="shared" si="2"/>
        <v>-1.5579699213168599</v>
      </c>
    </row>
    <row r="32" spans="1:15" x14ac:dyDescent="0.4">
      <c r="A32" t="s">
        <v>74</v>
      </c>
      <c r="B32">
        <v>5412</v>
      </c>
      <c r="K32" t="s">
        <v>105</v>
      </c>
      <c r="L32" t="str">
        <f>A96</f>
        <v>H4</v>
      </c>
      <c r="M32">
        <f>B96</f>
        <v>3338</v>
      </c>
      <c r="N32" s="8">
        <f t="shared" si="1"/>
        <v>-4.0117725473909141E-2</v>
      </c>
      <c r="O32">
        <f t="shared" si="2"/>
        <v>-1.6047090189563655</v>
      </c>
    </row>
    <row r="33" spans="1:15" x14ac:dyDescent="0.4">
      <c r="A33" t="s">
        <v>88</v>
      </c>
      <c r="B33">
        <v>20757</v>
      </c>
      <c r="K33" t="s">
        <v>16</v>
      </c>
      <c r="L33" t="str">
        <f>A97</f>
        <v>H5</v>
      </c>
      <c r="M33">
        <f>B97</f>
        <v>3306</v>
      </c>
      <c r="N33" s="8">
        <f t="shared" si="1"/>
        <v>-5.2581484844444019E-2</v>
      </c>
      <c r="O33">
        <f t="shared" si="2"/>
        <v>-2.1032593937777606</v>
      </c>
    </row>
    <row r="34" spans="1:15" x14ac:dyDescent="0.4">
      <c r="A34" t="s">
        <v>89</v>
      </c>
      <c r="B34">
        <v>3396</v>
      </c>
      <c r="K34" t="s">
        <v>15</v>
      </c>
      <c r="L34" t="str">
        <f>A85</f>
        <v>G5</v>
      </c>
      <c r="M34">
        <f>B85</f>
        <v>3323</v>
      </c>
      <c r="N34" s="8">
        <f t="shared" si="1"/>
        <v>-4.5960112678847365E-2</v>
      </c>
      <c r="O34">
        <f t="shared" si="2"/>
        <v>-1.8384045071538946</v>
      </c>
    </row>
    <row r="35" spans="1:15" x14ac:dyDescent="0.4">
      <c r="A35" t="s">
        <v>90</v>
      </c>
      <c r="B35">
        <v>3409</v>
      </c>
      <c r="K35" t="s">
        <v>14</v>
      </c>
      <c r="L35" t="str">
        <f>A73</f>
        <v>F5</v>
      </c>
      <c r="M35">
        <f>B73</f>
        <v>3473</v>
      </c>
      <c r="N35" s="8">
        <f t="shared" si="1"/>
        <v>1.2463759370534878E-2</v>
      </c>
      <c r="O35">
        <f t="shared" si="2"/>
        <v>0.49855037482139514</v>
      </c>
    </row>
    <row r="36" spans="1:15" x14ac:dyDescent="0.4">
      <c r="A36" t="s">
        <v>11</v>
      </c>
      <c r="B36">
        <v>3572</v>
      </c>
      <c r="K36" t="s">
        <v>13</v>
      </c>
      <c r="L36" t="str">
        <f>A61</f>
        <v>E5</v>
      </c>
      <c r="M36">
        <f>B61</f>
        <v>4010</v>
      </c>
      <c r="N36" s="8">
        <f t="shared" si="1"/>
        <v>0.22162122130732331</v>
      </c>
      <c r="O36">
        <f t="shared" si="2"/>
        <v>8.8648488522929334</v>
      </c>
    </row>
    <row r="37" spans="1:15" x14ac:dyDescent="0.4">
      <c r="A37" t="s">
        <v>19</v>
      </c>
      <c r="B37">
        <v>6734</v>
      </c>
      <c r="K37" t="s">
        <v>12</v>
      </c>
      <c r="L37" t="str">
        <f>A49</f>
        <v>D5</v>
      </c>
      <c r="M37">
        <f>B49</f>
        <v>4466</v>
      </c>
      <c r="N37" s="8">
        <f t="shared" si="1"/>
        <v>0.39922979233744532</v>
      </c>
      <c r="O37">
        <f t="shared" si="2"/>
        <v>15.969191693497812</v>
      </c>
    </row>
    <row r="38" spans="1:15" x14ac:dyDescent="0.4">
      <c r="A38" t="s">
        <v>27</v>
      </c>
      <c r="B38">
        <v>20777</v>
      </c>
      <c r="K38" t="s">
        <v>11</v>
      </c>
      <c r="L38" t="str">
        <f>A37</f>
        <v>C5</v>
      </c>
      <c r="M38">
        <f>B37</f>
        <v>6734</v>
      </c>
      <c r="N38" s="8">
        <f t="shared" si="1"/>
        <v>1.2825987377241048</v>
      </c>
      <c r="O38">
        <f t="shared" si="2"/>
        <v>51.303949508964195</v>
      </c>
    </row>
    <row r="39" spans="1:15" x14ac:dyDescent="0.4">
      <c r="A39" t="s">
        <v>36</v>
      </c>
      <c r="B39">
        <v>3361</v>
      </c>
      <c r="K39" t="s">
        <v>10</v>
      </c>
      <c r="L39" t="str">
        <f>A25</f>
        <v>B5</v>
      </c>
      <c r="M39">
        <f>B25</f>
        <v>10206</v>
      </c>
      <c r="N39" s="8">
        <f t="shared" si="1"/>
        <v>2.6349166294271393</v>
      </c>
      <c r="O39">
        <f t="shared" si="2"/>
        <v>105.39666517708557</v>
      </c>
    </row>
    <row r="40" spans="1:15" x14ac:dyDescent="0.4">
      <c r="A40" t="s">
        <v>43</v>
      </c>
      <c r="B40">
        <v>5594</v>
      </c>
      <c r="K40" t="s">
        <v>9</v>
      </c>
      <c r="L40" t="str">
        <f>A13</f>
        <v>A5</v>
      </c>
      <c r="M40">
        <f>B13</f>
        <v>19959</v>
      </c>
      <c r="N40" s="8">
        <f t="shared" si="1"/>
        <v>6.4336367900779727</v>
      </c>
      <c r="O40">
        <f t="shared" si="2"/>
        <v>257.34547160311888</v>
      </c>
    </row>
    <row r="41" spans="1:15" x14ac:dyDescent="0.4">
      <c r="A41" t="s">
        <v>51</v>
      </c>
      <c r="B41">
        <v>3705</v>
      </c>
      <c r="K41" t="s">
        <v>17</v>
      </c>
      <c r="L41" t="str">
        <f>A14</f>
        <v>A6</v>
      </c>
      <c r="M41">
        <f>B14</f>
        <v>32570</v>
      </c>
      <c r="N41" s="8">
        <f t="shared" si="1"/>
        <v>11.345526459509703</v>
      </c>
      <c r="O41">
        <f t="shared" si="2"/>
        <v>453.82105838038808</v>
      </c>
    </row>
    <row r="42" spans="1:15" x14ac:dyDescent="0.4">
      <c r="A42" t="s">
        <v>59</v>
      </c>
      <c r="B42">
        <v>3346</v>
      </c>
      <c r="K42" t="s">
        <v>18</v>
      </c>
      <c r="L42" t="str">
        <f>A26</f>
        <v>B6</v>
      </c>
      <c r="M42">
        <f>B26</f>
        <v>32144</v>
      </c>
      <c r="N42" s="8">
        <f t="shared" si="1"/>
        <v>11.179602662889456</v>
      </c>
      <c r="O42">
        <f t="shared" si="2"/>
        <v>447.18410651557826</v>
      </c>
    </row>
    <row r="43" spans="1:15" x14ac:dyDescent="0.4">
      <c r="A43" t="s">
        <v>67</v>
      </c>
      <c r="B43">
        <v>33268</v>
      </c>
      <c r="K43" t="s">
        <v>19</v>
      </c>
      <c r="L43" t="str">
        <f>A38</f>
        <v>C6</v>
      </c>
      <c r="M43">
        <f>B38</f>
        <v>20777</v>
      </c>
      <c r="N43" s="8">
        <f t="shared" si="1"/>
        <v>6.7522416389872708</v>
      </c>
      <c r="O43">
        <f t="shared" si="2"/>
        <v>270.08966555949081</v>
      </c>
    </row>
    <row r="44" spans="1:15" x14ac:dyDescent="0.4">
      <c r="A44" t="s">
        <v>75</v>
      </c>
      <c r="B44">
        <v>4313</v>
      </c>
      <c r="K44" t="s">
        <v>20</v>
      </c>
      <c r="L44" t="str">
        <f>A50</f>
        <v>D6</v>
      </c>
      <c r="M44">
        <f>B50</f>
        <v>11006</v>
      </c>
      <c r="N44" s="8">
        <f t="shared" si="1"/>
        <v>2.9465106136905113</v>
      </c>
      <c r="O44">
        <f t="shared" si="2"/>
        <v>117.86042454762045</v>
      </c>
    </row>
    <row r="45" spans="1:15" x14ac:dyDescent="0.4">
      <c r="A45" t="s">
        <v>91</v>
      </c>
      <c r="B45">
        <v>7807</v>
      </c>
      <c r="K45" t="s">
        <v>21</v>
      </c>
      <c r="L45" t="str">
        <f>A62</f>
        <v>E6</v>
      </c>
      <c r="M45">
        <f>B62</f>
        <v>6601</v>
      </c>
      <c r="N45" s="8">
        <f t="shared" si="1"/>
        <v>1.2307962378403192</v>
      </c>
      <c r="O45">
        <f t="shared" si="2"/>
        <v>49.231849513612772</v>
      </c>
    </row>
    <row r="46" spans="1:15" x14ac:dyDescent="0.4">
      <c r="A46" t="s">
        <v>92</v>
      </c>
      <c r="B46">
        <v>3362</v>
      </c>
      <c r="K46" t="s">
        <v>22</v>
      </c>
      <c r="L46" t="str">
        <f>A74</f>
        <v>F6</v>
      </c>
      <c r="M46">
        <f>B74</f>
        <v>5226</v>
      </c>
      <c r="N46" s="8">
        <f t="shared" si="1"/>
        <v>0.69524407738764871</v>
      </c>
      <c r="O46">
        <f t="shared" si="2"/>
        <v>27.80976309550595</v>
      </c>
    </row>
    <row r="47" spans="1:15" x14ac:dyDescent="0.4">
      <c r="A47" t="s">
        <v>93</v>
      </c>
      <c r="B47">
        <v>3382</v>
      </c>
      <c r="K47" t="s">
        <v>23</v>
      </c>
      <c r="L47" t="str">
        <f>A86</f>
        <v>G6</v>
      </c>
      <c r="M47">
        <f>B86</f>
        <v>4961</v>
      </c>
      <c r="N47" s="8">
        <f t="shared" si="1"/>
        <v>0.59202857010040677</v>
      </c>
      <c r="O47">
        <f t="shared" si="2"/>
        <v>23.681142804016272</v>
      </c>
    </row>
    <row r="48" spans="1:15" x14ac:dyDescent="0.4">
      <c r="A48" t="s">
        <v>12</v>
      </c>
      <c r="B48">
        <v>3759</v>
      </c>
      <c r="K48" t="s">
        <v>24</v>
      </c>
      <c r="L48" t="str">
        <f>A98</f>
        <v>H6</v>
      </c>
      <c r="M48">
        <f>B98</f>
        <v>3888</v>
      </c>
      <c r="N48" s="8">
        <f t="shared" si="1"/>
        <v>0.17410313870715907</v>
      </c>
      <c r="O48">
        <f t="shared" si="2"/>
        <v>6.9641255482863631</v>
      </c>
    </row>
    <row r="49" spans="1:15" x14ac:dyDescent="0.4">
      <c r="A49" t="s">
        <v>20</v>
      </c>
      <c r="B49">
        <v>4466</v>
      </c>
      <c r="K49" t="s">
        <v>33</v>
      </c>
      <c r="L49" t="str">
        <f>A99</f>
        <v>H7</v>
      </c>
      <c r="M49">
        <f>B99</f>
        <v>3687</v>
      </c>
      <c r="N49" s="8">
        <f t="shared" si="1"/>
        <v>9.5815150160986878E-2</v>
      </c>
      <c r="O49">
        <f t="shared" si="2"/>
        <v>3.8326060064394749</v>
      </c>
    </row>
    <row r="50" spans="1:15" x14ac:dyDescent="0.4">
      <c r="A50" t="s">
        <v>28</v>
      </c>
      <c r="B50">
        <v>11006</v>
      </c>
      <c r="K50" t="s">
        <v>31</v>
      </c>
      <c r="L50" t="str">
        <f>A87</f>
        <v>G7</v>
      </c>
      <c r="M50">
        <f>B87</f>
        <v>3756</v>
      </c>
      <c r="N50" s="8">
        <f t="shared" si="1"/>
        <v>0.12269013130370271</v>
      </c>
      <c r="O50">
        <f t="shared" si="2"/>
        <v>4.9076052521481088</v>
      </c>
    </row>
    <row r="51" spans="1:15" x14ac:dyDescent="0.4">
      <c r="A51" t="s">
        <v>37</v>
      </c>
      <c r="B51">
        <v>3375</v>
      </c>
      <c r="K51" t="s">
        <v>32</v>
      </c>
      <c r="L51" t="str">
        <f>A75</f>
        <v>F7</v>
      </c>
      <c r="M51">
        <f>B75</f>
        <v>3905</v>
      </c>
      <c r="N51" s="8">
        <f t="shared" si="1"/>
        <v>0.18072451087275573</v>
      </c>
      <c r="O51">
        <f t="shared" si="2"/>
        <v>7.2289804349102296</v>
      </c>
    </row>
    <row r="52" spans="1:15" x14ac:dyDescent="0.4">
      <c r="A52" t="s">
        <v>44</v>
      </c>
      <c r="B52">
        <v>9322</v>
      </c>
      <c r="K52" t="s">
        <v>29</v>
      </c>
      <c r="L52" t="str">
        <f>A63</f>
        <v>E7</v>
      </c>
      <c r="M52">
        <f>B63</f>
        <v>3854</v>
      </c>
      <c r="N52" s="8">
        <f t="shared" si="1"/>
        <v>0.16086039437596578</v>
      </c>
      <c r="O52">
        <f t="shared" si="2"/>
        <v>6.434415775038631</v>
      </c>
    </row>
    <row r="53" spans="1:15" x14ac:dyDescent="0.4">
      <c r="A53" t="s">
        <v>52</v>
      </c>
      <c r="B53">
        <v>4183</v>
      </c>
      <c r="K53" t="s">
        <v>28</v>
      </c>
      <c r="L53" t="str">
        <f>A51</f>
        <v>D7</v>
      </c>
      <c r="M53">
        <f>B51</f>
        <v>3375</v>
      </c>
      <c r="N53" s="8">
        <f t="shared" si="1"/>
        <v>-2.5706503701728188E-2</v>
      </c>
      <c r="O53">
        <f t="shared" si="2"/>
        <v>-1.0282601480691276</v>
      </c>
    </row>
    <row r="54" spans="1:15" x14ac:dyDescent="0.4">
      <c r="A54" t="s">
        <v>60</v>
      </c>
      <c r="B54">
        <v>3405</v>
      </c>
      <c r="K54" t="s">
        <v>27</v>
      </c>
      <c r="L54" t="str">
        <f>A39</f>
        <v>C7</v>
      </c>
      <c r="M54">
        <f>B39</f>
        <v>3361</v>
      </c>
      <c r="N54" s="8">
        <f t="shared" si="1"/>
        <v>-3.1159398426337196E-2</v>
      </c>
      <c r="O54">
        <f t="shared" si="2"/>
        <v>-1.2463759370534879</v>
      </c>
    </row>
    <row r="55" spans="1:15" x14ac:dyDescent="0.4">
      <c r="A55" t="s">
        <v>68</v>
      </c>
      <c r="B55">
        <v>46069</v>
      </c>
      <c r="K55" t="s">
        <v>26</v>
      </c>
      <c r="L55" t="str">
        <f>A27</f>
        <v>B7</v>
      </c>
      <c r="M55">
        <f>B27</f>
        <v>3382</v>
      </c>
      <c r="N55" s="8">
        <f t="shared" si="1"/>
        <v>-2.2980056339423682E-2</v>
      </c>
      <c r="O55">
        <f t="shared" si="2"/>
        <v>-0.91920225357694729</v>
      </c>
    </row>
    <row r="56" spans="1:15" x14ac:dyDescent="0.4">
      <c r="A56" t="s">
        <v>76</v>
      </c>
      <c r="B56">
        <v>4021</v>
      </c>
      <c r="K56" t="s">
        <v>25</v>
      </c>
      <c r="L56" t="str">
        <f>A15</f>
        <v>A7</v>
      </c>
      <c r="M56">
        <f>B15</f>
        <v>3384</v>
      </c>
      <c r="N56" s="8">
        <f t="shared" si="1"/>
        <v>-2.2201071378765251E-2</v>
      </c>
      <c r="O56">
        <f t="shared" si="2"/>
        <v>-0.8880428551506101</v>
      </c>
    </row>
    <row r="57" spans="1:15" x14ac:dyDescent="0.4">
      <c r="A57" t="s">
        <v>94</v>
      </c>
      <c r="B57">
        <v>3509</v>
      </c>
      <c r="K57" t="s">
        <v>34</v>
      </c>
      <c r="L57" t="str">
        <f>A16</f>
        <v>A8</v>
      </c>
      <c r="M57">
        <f>B16</f>
        <v>3484</v>
      </c>
      <c r="N57" s="8">
        <f t="shared" si="1"/>
        <v>1.6748176654156243E-2</v>
      </c>
      <c r="O57">
        <f t="shared" si="2"/>
        <v>0.66992706616624975</v>
      </c>
    </row>
    <row r="58" spans="1:15" x14ac:dyDescent="0.4">
      <c r="A58" t="s">
        <v>95</v>
      </c>
      <c r="B58">
        <v>3320</v>
      </c>
      <c r="K58" t="s">
        <v>35</v>
      </c>
      <c r="L58" t="str">
        <f>A28</f>
        <v>B8</v>
      </c>
      <c r="M58">
        <f>B28</f>
        <v>3970</v>
      </c>
      <c r="N58" s="8">
        <f t="shared" si="1"/>
        <v>0.20604152209415472</v>
      </c>
      <c r="O58">
        <f t="shared" si="2"/>
        <v>8.2416608837661887</v>
      </c>
    </row>
    <row r="59" spans="1:15" x14ac:dyDescent="0.4">
      <c r="A59" t="s">
        <v>96</v>
      </c>
      <c r="B59">
        <v>3386</v>
      </c>
      <c r="K59" t="s">
        <v>36</v>
      </c>
      <c r="L59" t="str">
        <f>A40</f>
        <v>C8</v>
      </c>
      <c r="M59">
        <f>B40</f>
        <v>5594</v>
      </c>
      <c r="N59" s="8">
        <f t="shared" si="1"/>
        <v>0.83857731014879977</v>
      </c>
      <c r="O59">
        <f t="shared" si="2"/>
        <v>33.543092405951988</v>
      </c>
    </row>
    <row r="60" spans="1:15" x14ac:dyDescent="0.4">
      <c r="A60" t="s">
        <v>13</v>
      </c>
      <c r="B60">
        <v>3823</v>
      </c>
      <c r="K60" t="s">
        <v>37</v>
      </c>
      <c r="L60" t="str">
        <f>A52</f>
        <v>D8</v>
      </c>
      <c r="M60">
        <f>B52</f>
        <v>9322</v>
      </c>
      <c r="N60" s="8">
        <f t="shared" si="1"/>
        <v>2.2906052768161129</v>
      </c>
      <c r="O60">
        <f t="shared" si="2"/>
        <v>91.624211072644513</v>
      </c>
    </row>
    <row r="61" spans="1:15" x14ac:dyDescent="0.4">
      <c r="A61" t="s">
        <v>21</v>
      </c>
      <c r="B61">
        <v>4010</v>
      </c>
      <c r="K61" t="s">
        <v>38</v>
      </c>
      <c r="L61" t="str">
        <f>A64</f>
        <v>E8</v>
      </c>
      <c r="M61">
        <f>B64</f>
        <v>15649</v>
      </c>
      <c r="N61" s="8">
        <f t="shared" si="1"/>
        <v>4.7549241998590563</v>
      </c>
      <c r="O61">
        <f t="shared" si="2"/>
        <v>190.19696799436224</v>
      </c>
    </row>
    <row r="62" spans="1:15" x14ac:dyDescent="0.4">
      <c r="A62" t="s">
        <v>29</v>
      </c>
      <c r="B62">
        <v>6601</v>
      </c>
      <c r="K62" t="s">
        <v>30</v>
      </c>
      <c r="L62" t="str">
        <f>A76</f>
        <v>F8</v>
      </c>
      <c r="M62">
        <f>B76</f>
        <v>26654</v>
      </c>
      <c r="N62" s="8">
        <f t="shared" si="1"/>
        <v>9.0412889458820658</v>
      </c>
      <c r="O62">
        <f t="shared" si="2"/>
        <v>361.65155783528263</v>
      </c>
    </row>
    <row r="63" spans="1:15" x14ac:dyDescent="0.4">
      <c r="A63" t="s">
        <v>38</v>
      </c>
      <c r="B63">
        <v>3854</v>
      </c>
      <c r="K63" t="s">
        <v>39</v>
      </c>
      <c r="L63" t="str">
        <f>A88</f>
        <v>G8</v>
      </c>
      <c r="M63">
        <f>B88</f>
        <v>28844</v>
      </c>
      <c r="N63" s="8">
        <f t="shared" si="1"/>
        <v>9.8942774778030476</v>
      </c>
      <c r="O63">
        <f t="shared" si="2"/>
        <v>395.77109911212187</v>
      </c>
    </row>
    <row r="64" spans="1:15" x14ac:dyDescent="0.4">
      <c r="A64" t="s">
        <v>45</v>
      </c>
      <c r="B64">
        <v>15649</v>
      </c>
      <c r="K64" t="s">
        <v>40</v>
      </c>
      <c r="L64" t="str">
        <f>A100</f>
        <v>H8</v>
      </c>
      <c r="M64">
        <f>B100</f>
        <v>17157</v>
      </c>
      <c r="N64" s="8">
        <f t="shared" si="1"/>
        <v>5.3422788601955125</v>
      </c>
      <c r="O64">
        <f t="shared" si="2"/>
        <v>213.69115440782051</v>
      </c>
    </row>
    <row r="65" spans="1:15" x14ac:dyDescent="0.4">
      <c r="A65" t="s">
        <v>53</v>
      </c>
      <c r="B65">
        <v>4515</v>
      </c>
      <c r="K65" t="s">
        <v>48</v>
      </c>
      <c r="L65" t="str">
        <f>A101</f>
        <v>H9</v>
      </c>
      <c r="M65">
        <f>B101</f>
        <v>11940</v>
      </c>
      <c r="N65" s="8">
        <f t="shared" si="1"/>
        <v>3.3102965903179977</v>
      </c>
      <c r="O65">
        <f t="shared" si="2"/>
        <v>132.41186361271991</v>
      </c>
    </row>
    <row r="66" spans="1:15" x14ac:dyDescent="0.4">
      <c r="A66" t="s">
        <v>61</v>
      </c>
      <c r="B66">
        <v>3353</v>
      </c>
      <c r="K66" t="s">
        <v>47</v>
      </c>
      <c r="L66" t="str">
        <f>A89</f>
        <v>G9</v>
      </c>
      <c r="M66">
        <f>B89</f>
        <v>7537</v>
      </c>
      <c r="N66" s="8">
        <f t="shared" si="1"/>
        <v>1.5953611994284644</v>
      </c>
      <c r="O66">
        <f t="shared" si="2"/>
        <v>63.814447977138578</v>
      </c>
    </row>
    <row r="67" spans="1:15" x14ac:dyDescent="0.4">
      <c r="A67" t="s">
        <v>69</v>
      </c>
      <c r="B67">
        <v>49205</v>
      </c>
      <c r="K67" t="s">
        <v>46</v>
      </c>
      <c r="L67" t="str">
        <f>A77</f>
        <v>F9</v>
      </c>
      <c r="M67">
        <f>B77</f>
        <v>5259</v>
      </c>
      <c r="N67" s="8">
        <f t="shared" si="1"/>
        <v>0.70809732923851276</v>
      </c>
      <c r="O67">
        <f t="shared" si="2"/>
        <v>28.323893169540511</v>
      </c>
    </row>
    <row r="68" spans="1:15" x14ac:dyDescent="0.4">
      <c r="A68" t="s">
        <v>77</v>
      </c>
      <c r="B68">
        <v>4032</v>
      </c>
      <c r="K68" t="s">
        <v>45</v>
      </c>
      <c r="L68" t="str">
        <f>A65</f>
        <v>E9</v>
      </c>
      <c r="M68">
        <f>B65</f>
        <v>4515</v>
      </c>
      <c r="N68" s="8">
        <f t="shared" si="1"/>
        <v>0.41831492387357688</v>
      </c>
      <c r="O68">
        <f t="shared" si="2"/>
        <v>16.732596954943077</v>
      </c>
    </row>
    <row r="69" spans="1:15" x14ac:dyDescent="0.4">
      <c r="A69" t="s">
        <v>97</v>
      </c>
      <c r="B69">
        <v>3441</v>
      </c>
      <c r="K69" t="s">
        <v>44</v>
      </c>
      <c r="L69" t="str">
        <f>A53</f>
        <v>D9</v>
      </c>
      <c r="M69">
        <f>B53</f>
        <v>4183</v>
      </c>
      <c r="N69" s="8">
        <f t="shared" si="1"/>
        <v>0.28900342040427751</v>
      </c>
      <c r="O69">
        <f t="shared" si="2"/>
        <v>11.5601368161711</v>
      </c>
    </row>
    <row r="70" spans="1:15" x14ac:dyDescent="0.4">
      <c r="A70" t="s">
        <v>98</v>
      </c>
      <c r="B70">
        <v>3418</v>
      </c>
      <c r="K70" t="s">
        <v>43</v>
      </c>
      <c r="L70" t="str">
        <f>A41</f>
        <v>C9</v>
      </c>
      <c r="M70">
        <f>B41</f>
        <v>3705</v>
      </c>
      <c r="N70" s="8">
        <f t="shared" si="1"/>
        <v>0.10282601480691275</v>
      </c>
      <c r="O70">
        <f t="shared" si="2"/>
        <v>4.1130405922765103</v>
      </c>
    </row>
    <row r="71" spans="1:15" x14ac:dyDescent="0.4">
      <c r="A71" t="s">
        <v>99</v>
      </c>
      <c r="B71">
        <v>3423</v>
      </c>
      <c r="K71" t="s">
        <v>42</v>
      </c>
      <c r="L71" t="str">
        <f>A29</f>
        <v>B9</v>
      </c>
      <c r="M71">
        <f>B29</f>
        <v>3665</v>
      </c>
      <c r="N71" s="8">
        <f t="shared" si="1"/>
        <v>8.7246315593744142E-2</v>
      </c>
      <c r="O71">
        <f t="shared" si="2"/>
        <v>3.4898526237497656</v>
      </c>
    </row>
    <row r="72" spans="1:15" x14ac:dyDescent="0.4">
      <c r="A72" t="s">
        <v>14</v>
      </c>
      <c r="B72">
        <v>4149</v>
      </c>
      <c r="K72" t="s">
        <v>41</v>
      </c>
      <c r="L72" t="str">
        <f>A17</f>
        <v>A9</v>
      </c>
      <c r="M72">
        <f>B17</f>
        <v>3738</v>
      </c>
      <c r="N72" s="8">
        <f t="shared" si="1"/>
        <v>0.11567926665777684</v>
      </c>
      <c r="O72">
        <f t="shared" si="2"/>
        <v>4.6271706663110734</v>
      </c>
    </row>
    <row r="73" spans="1:15" x14ac:dyDescent="0.4">
      <c r="A73" t="s">
        <v>22</v>
      </c>
      <c r="B73">
        <v>3473</v>
      </c>
      <c r="K73" t="s">
        <v>49</v>
      </c>
      <c r="L73" t="str">
        <f>A18</f>
        <v>A10</v>
      </c>
      <c r="M73">
        <f>B18</f>
        <v>3628</v>
      </c>
      <c r="N73" s="8">
        <f t="shared" si="1"/>
        <v>7.2835093821563196E-2</v>
      </c>
      <c r="O73">
        <f t="shared" si="2"/>
        <v>2.9134037528625276</v>
      </c>
    </row>
    <row r="74" spans="1:15" x14ac:dyDescent="0.4">
      <c r="A74" t="s">
        <v>32</v>
      </c>
      <c r="B74">
        <v>5226</v>
      </c>
      <c r="K74" t="s">
        <v>50</v>
      </c>
      <c r="L74" t="str">
        <f>A30</f>
        <v>B10</v>
      </c>
      <c r="M74">
        <f>B30</f>
        <v>3578</v>
      </c>
      <c r="N74" s="8">
        <f t="shared" ref="N74:N96" si="3">(M74-I$15)/I$16</f>
        <v>5.3360469805102451E-2</v>
      </c>
      <c r="O74">
        <f t="shared" ref="O74:O96" si="4">N74*40</f>
        <v>2.134418792204098</v>
      </c>
    </row>
    <row r="75" spans="1:15" x14ac:dyDescent="0.4">
      <c r="A75" t="s">
        <v>30</v>
      </c>
      <c r="B75">
        <v>3905</v>
      </c>
      <c r="K75" t="s">
        <v>51</v>
      </c>
      <c r="L75" t="str">
        <f>A42</f>
        <v>C10</v>
      </c>
      <c r="M75">
        <f>B42</f>
        <v>3346</v>
      </c>
      <c r="N75" s="8">
        <f t="shared" si="3"/>
        <v>-3.7001785631275423E-2</v>
      </c>
      <c r="O75">
        <f t="shared" si="4"/>
        <v>-1.480071425251017</v>
      </c>
    </row>
    <row r="76" spans="1:15" x14ac:dyDescent="0.4">
      <c r="A76" t="s">
        <v>46</v>
      </c>
      <c r="B76">
        <v>26654</v>
      </c>
      <c r="K76" t="s">
        <v>52</v>
      </c>
      <c r="L76" t="str">
        <f>A54</f>
        <v>D10</v>
      </c>
      <c r="M76">
        <f>B54</f>
        <v>3405</v>
      </c>
      <c r="N76" s="8">
        <f t="shared" si="3"/>
        <v>-1.4021729291851737E-2</v>
      </c>
      <c r="O76">
        <f t="shared" si="4"/>
        <v>-0.56086917167406947</v>
      </c>
    </row>
    <row r="77" spans="1:15" x14ac:dyDescent="0.4">
      <c r="A77" t="s">
        <v>54</v>
      </c>
      <c r="B77">
        <v>5259</v>
      </c>
      <c r="K77" t="s">
        <v>53</v>
      </c>
      <c r="L77" t="str">
        <f>A66</f>
        <v>E10</v>
      </c>
      <c r="M77">
        <f>B66</f>
        <v>3353</v>
      </c>
      <c r="N77" s="8">
        <f t="shared" si="3"/>
        <v>-3.4275338268970917E-2</v>
      </c>
      <c r="O77">
        <f t="shared" si="4"/>
        <v>-1.3710135307588367</v>
      </c>
    </row>
    <row r="78" spans="1:15" x14ac:dyDescent="0.4">
      <c r="A78" t="s">
        <v>62</v>
      </c>
      <c r="B78">
        <v>3408</v>
      </c>
      <c r="K78" t="s">
        <v>54</v>
      </c>
      <c r="L78" t="str">
        <f>A78</f>
        <v>F10</v>
      </c>
      <c r="M78">
        <f>B78</f>
        <v>3408</v>
      </c>
      <c r="N78" s="8">
        <f t="shared" si="3"/>
        <v>-1.2853251850864094E-2</v>
      </c>
      <c r="O78">
        <f t="shared" si="4"/>
        <v>-0.51413007403456379</v>
      </c>
    </row>
    <row r="79" spans="1:15" x14ac:dyDescent="0.4">
      <c r="A79" t="s">
        <v>70</v>
      </c>
      <c r="B79">
        <v>17771</v>
      </c>
      <c r="K79" t="s">
        <v>55</v>
      </c>
      <c r="L79" t="str">
        <f>A90</f>
        <v>G10</v>
      </c>
      <c r="M79">
        <f>B90</f>
        <v>3432</v>
      </c>
      <c r="N79" s="8">
        <f t="shared" si="3"/>
        <v>-3.5054323229629343E-3</v>
      </c>
      <c r="O79">
        <f t="shared" si="4"/>
        <v>-0.14021729291851737</v>
      </c>
    </row>
    <row r="80" spans="1:15" x14ac:dyDescent="0.4">
      <c r="A80" t="s">
        <v>78</v>
      </c>
      <c r="B80">
        <v>3968</v>
      </c>
      <c r="K80" t="s">
        <v>56</v>
      </c>
      <c r="L80" t="str">
        <f>A102</f>
        <v>H10</v>
      </c>
      <c r="M80">
        <f>B102</f>
        <v>3472</v>
      </c>
      <c r="N80" s="8">
        <f t="shared" si="3"/>
        <v>1.2074266890205663E-2</v>
      </c>
      <c r="O80">
        <f t="shared" si="4"/>
        <v>0.48297067560822649</v>
      </c>
    </row>
    <row r="81" spans="1:15" x14ac:dyDescent="0.4">
      <c r="A81" t="s">
        <v>100</v>
      </c>
      <c r="B81">
        <v>3441</v>
      </c>
      <c r="K81" t="s">
        <v>64</v>
      </c>
      <c r="L81" t="str">
        <f>A103</f>
        <v>H11</v>
      </c>
      <c r="M81">
        <f>B103</f>
        <v>3668</v>
      </c>
      <c r="N81" s="8">
        <f t="shared" si="3"/>
        <v>8.8414793034731792E-2</v>
      </c>
      <c r="O81">
        <f t="shared" si="4"/>
        <v>3.5365917213892715</v>
      </c>
    </row>
    <row r="82" spans="1:15" x14ac:dyDescent="0.4">
      <c r="A82" t="s">
        <v>101</v>
      </c>
      <c r="B82">
        <v>3446</v>
      </c>
      <c r="K82" t="s">
        <v>63</v>
      </c>
      <c r="L82" t="str">
        <f>A91</f>
        <v>G11</v>
      </c>
      <c r="M82">
        <f>B91</f>
        <v>4948</v>
      </c>
      <c r="N82" s="8">
        <f t="shared" si="3"/>
        <v>0.58696516785612696</v>
      </c>
      <c r="O82">
        <f t="shared" si="4"/>
        <v>23.478606714245078</v>
      </c>
    </row>
    <row r="83" spans="1:15" x14ac:dyDescent="0.4">
      <c r="A83" t="s">
        <v>102</v>
      </c>
      <c r="B83">
        <v>3415</v>
      </c>
      <c r="K83" t="s">
        <v>62</v>
      </c>
      <c r="L83" t="str">
        <f>A79</f>
        <v>F11</v>
      </c>
      <c r="M83">
        <f>B79</f>
        <v>17771</v>
      </c>
      <c r="N83" s="8">
        <f t="shared" si="3"/>
        <v>5.5814272431176501</v>
      </c>
      <c r="O83">
        <f t="shared" si="4"/>
        <v>223.25708972470602</v>
      </c>
    </row>
    <row r="84" spans="1:15" x14ac:dyDescent="0.4">
      <c r="A84" t="s">
        <v>15</v>
      </c>
      <c r="B84">
        <v>3341</v>
      </c>
      <c r="K84" t="s">
        <v>61</v>
      </c>
      <c r="L84" t="str">
        <f>A67</f>
        <v>E11</v>
      </c>
      <c r="M84">
        <f>B67</f>
        <v>49205</v>
      </c>
      <c r="N84" s="8">
        <f t="shared" si="3"/>
        <v>17.824733869786193</v>
      </c>
      <c r="O84">
        <f t="shared" si="4"/>
        <v>712.98935479144779</v>
      </c>
    </row>
    <row r="85" spans="1:15" x14ac:dyDescent="0.4">
      <c r="A85" t="s">
        <v>23</v>
      </c>
      <c r="B85">
        <v>3323</v>
      </c>
      <c r="K85" t="s">
        <v>60</v>
      </c>
      <c r="L85" t="str">
        <f>A55</f>
        <v>D11</v>
      </c>
      <c r="M85">
        <f>B55</f>
        <v>46069</v>
      </c>
      <c r="N85" s="8">
        <f t="shared" si="3"/>
        <v>16.603285451473774</v>
      </c>
      <c r="O85">
        <f t="shared" si="4"/>
        <v>664.13141805895089</v>
      </c>
    </row>
    <row r="86" spans="1:15" x14ac:dyDescent="0.4">
      <c r="A86" t="s">
        <v>31</v>
      </c>
      <c r="B86">
        <v>4961</v>
      </c>
      <c r="K86" t="s">
        <v>59</v>
      </c>
      <c r="L86" t="str">
        <f>A43</f>
        <v>C11</v>
      </c>
      <c r="M86">
        <f>B43</f>
        <v>33268</v>
      </c>
      <c r="N86" s="8">
        <f t="shared" si="3"/>
        <v>11.617392210779494</v>
      </c>
      <c r="O86">
        <f t="shared" si="4"/>
        <v>464.69568843117975</v>
      </c>
    </row>
    <row r="87" spans="1:15" x14ac:dyDescent="0.4">
      <c r="A87" t="s">
        <v>39</v>
      </c>
      <c r="B87">
        <v>3756</v>
      </c>
      <c r="K87" t="s">
        <v>58</v>
      </c>
      <c r="L87" t="str">
        <f>A31</f>
        <v>B11</v>
      </c>
      <c r="M87">
        <f>B31</f>
        <v>16079</v>
      </c>
      <c r="N87" s="8">
        <f t="shared" si="3"/>
        <v>4.9224059664006186</v>
      </c>
      <c r="O87">
        <f t="shared" si="4"/>
        <v>196.89623865602474</v>
      </c>
    </row>
    <row r="88" spans="1:15" x14ac:dyDescent="0.4">
      <c r="A88" t="s">
        <v>47</v>
      </c>
      <c r="B88">
        <v>28844</v>
      </c>
      <c r="K88" t="s">
        <v>57</v>
      </c>
      <c r="L88" t="str">
        <f>A19</f>
        <v>A11</v>
      </c>
      <c r="M88">
        <f>B19</f>
        <v>9003</v>
      </c>
      <c r="N88" s="8">
        <f t="shared" si="3"/>
        <v>2.1663571755910938</v>
      </c>
      <c r="O88">
        <f t="shared" si="4"/>
        <v>86.654287023643747</v>
      </c>
    </row>
    <row r="89" spans="1:15" x14ac:dyDescent="0.4">
      <c r="A89" t="s">
        <v>55</v>
      </c>
      <c r="B89">
        <v>7537</v>
      </c>
      <c r="K89" t="s">
        <v>65</v>
      </c>
      <c r="L89" t="str">
        <f>A20</f>
        <v>A12</v>
      </c>
      <c r="M89">
        <f>B20</f>
        <v>6933</v>
      </c>
      <c r="N89" s="8">
        <f t="shared" si="3"/>
        <v>1.3601077413096185</v>
      </c>
      <c r="O89">
        <f t="shared" si="4"/>
        <v>54.40430965238474</v>
      </c>
    </row>
    <row r="90" spans="1:15" x14ac:dyDescent="0.4">
      <c r="A90" t="s">
        <v>63</v>
      </c>
      <c r="B90">
        <v>3432</v>
      </c>
      <c r="K90" t="s">
        <v>66</v>
      </c>
      <c r="L90" t="str">
        <f>A32</f>
        <v>B12</v>
      </c>
      <c r="M90">
        <f>B32</f>
        <v>5412</v>
      </c>
      <c r="N90" s="8">
        <f t="shared" si="3"/>
        <v>0.76768967872888272</v>
      </c>
      <c r="O90">
        <f t="shared" si="4"/>
        <v>30.707587149155309</v>
      </c>
    </row>
    <row r="91" spans="1:15" x14ac:dyDescent="0.4">
      <c r="A91" t="s">
        <v>71</v>
      </c>
      <c r="B91">
        <v>4948</v>
      </c>
      <c r="K91" t="s">
        <v>67</v>
      </c>
      <c r="L91" t="str">
        <f>A44</f>
        <v>C12</v>
      </c>
      <c r="M91">
        <f>B44</f>
        <v>4313</v>
      </c>
      <c r="N91" s="8">
        <f t="shared" si="3"/>
        <v>0.33963744284707542</v>
      </c>
      <c r="O91">
        <f t="shared" si="4"/>
        <v>13.585497713883017</v>
      </c>
    </row>
    <row r="92" spans="1:15" x14ac:dyDescent="0.4">
      <c r="A92" t="s">
        <v>79</v>
      </c>
      <c r="B92">
        <v>3726</v>
      </c>
      <c r="K92" t="s">
        <v>68</v>
      </c>
      <c r="L92" t="str">
        <f>A56</f>
        <v>D12</v>
      </c>
      <c r="M92">
        <f>B56</f>
        <v>4021</v>
      </c>
      <c r="N92" s="8">
        <f t="shared" si="3"/>
        <v>0.22590563859094467</v>
      </c>
      <c r="O92">
        <f t="shared" si="4"/>
        <v>9.0362255436377872</v>
      </c>
    </row>
    <row r="93" spans="1:15" x14ac:dyDescent="0.4">
      <c r="A93" t="s">
        <v>103</v>
      </c>
      <c r="B93">
        <v>3382</v>
      </c>
      <c r="K93" t="s">
        <v>69</v>
      </c>
      <c r="L93" t="str">
        <f>A68</f>
        <v>E12</v>
      </c>
      <c r="M93">
        <f>B68</f>
        <v>4032</v>
      </c>
      <c r="N93" s="8">
        <f t="shared" si="3"/>
        <v>0.23019005587456604</v>
      </c>
      <c r="O93">
        <f t="shared" si="4"/>
        <v>9.207602234982641</v>
      </c>
    </row>
    <row r="94" spans="1:15" x14ac:dyDescent="0.4">
      <c r="A94" t="s">
        <v>104</v>
      </c>
      <c r="B94">
        <v>3342</v>
      </c>
      <c r="K94" t="s">
        <v>70</v>
      </c>
      <c r="L94" t="str">
        <f>A80</f>
        <v>F12</v>
      </c>
      <c r="M94">
        <f>B80</f>
        <v>3968</v>
      </c>
      <c r="N94" s="8">
        <f t="shared" si="3"/>
        <v>0.20526253713349629</v>
      </c>
      <c r="O94">
        <f t="shared" si="4"/>
        <v>8.2105014853398508</v>
      </c>
    </row>
    <row r="95" spans="1:15" x14ac:dyDescent="0.4">
      <c r="A95" t="s">
        <v>105</v>
      </c>
      <c r="B95">
        <v>3331</v>
      </c>
      <c r="K95" t="s">
        <v>71</v>
      </c>
      <c r="L95" t="str">
        <f>A92</f>
        <v>G12</v>
      </c>
      <c r="M95">
        <f>B92</f>
        <v>3726</v>
      </c>
      <c r="N95" s="8">
        <f t="shared" si="3"/>
        <v>0.11100535689382626</v>
      </c>
      <c r="O95">
        <f t="shared" si="4"/>
        <v>4.4402142757530507</v>
      </c>
    </row>
    <row r="96" spans="1:15" x14ac:dyDescent="0.4">
      <c r="A96" t="s">
        <v>16</v>
      </c>
      <c r="B96">
        <v>3338</v>
      </c>
      <c r="K96" t="s">
        <v>72</v>
      </c>
      <c r="L96" t="str">
        <f>A104</f>
        <v>H12</v>
      </c>
      <c r="M96">
        <f>B104</f>
        <v>3611</v>
      </c>
      <c r="N96" s="8">
        <f t="shared" si="3"/>
        <v>6.6213721655966548E-2</v>
      </c>
      <c r="O96">
        <f t="shared" si="4"/>
        <v>2.648548866238662</v>
      </c>
    </row>
    <row r="97" spans="1:2" x14ac:dyDescent="0.4">
      <c r="A97" t="s">
        <v>24</v>
      </c>
      <c r="B97">
        <v>3306</v>
      </c>
    </row>
    <row r="98" spans="1:2" x14ac:dyDescent="0.4">
      <c r="A98" t="s">
        <v>33</v>
      </c>
      <c r="B98">
        <v>3888</v>
      </c>
    </row>
    <row r="99" spans="1:2" x14ac:dyDescent="0.4">
      <c r="A99" t="s">
        <v>40</v>
      </c>
      <c r="B99">
        <v>3687</v>
      </c>
    </row>
    <row r="100" spans="1:2" x14ac:dyDescent="0.4">
      <c r="A100" t="s">
        <v>48</v>
      </c>
      <c r="B100">
        <v>17157</v>
      </c>
    </row>
    <row r="101" spans="1:2" x14ac:dyDescent="0.4">
      <c r="A101" t="s">
        <v>56</v>
      </c>
      <c r="B101">
        <v>11940</v>
      </c>
    </row>
    <row r="102" spans="1:2" x14ac:dyDescent="0.4">
      <c r="A102" t="s">
        <v>64</v>
      </c>
      <c r="B102">
        <v>3472</v>
      </c>
    </row>
    <row r="103" spans="1:2" x14ac:dyDescent="0.4">
      <c r="A103" t="s">
        <v>72</v>
      </c>
      <c r="B103">
        <v>3668</v>
      </c>
    </row>
    <row r="104" spans="1:2" x14ac:dyDescent="0.4">
      <c r="A104" t="s">
        <v>80</v>
      </c>
      <c r="B104">
        <v>3611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topLeftCell="A7" workbookViewId="0">
      <selection activeCell="N9" sqref="N9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12250</v>
      </c>
      <c r="D2">
        <v>3365</v>
      </c>
      <c r="E2">
        <v>3439</v>
      </c>
      <c r="F2">
        <v>3479</v>
      </c>
      <c r="G2">
        <v>18759</v>
      </c>
      <c r="H2">
        <v>30900</v>
      </c>
      <c r="I2">
        <v>3379</v>
      </c>
      <c r="J2">
        <v>3460</v>
      </c>
      <c r="K2">
        <v>3681</v>
      </c>
      <c r="L2">
        <v>3634</v>
      </c>
      <c r="M2">
        <v>8593</v>
      </c>
      <c r="N2">
        <v>6677</v>
      </c>
      <c r="O2">
        <v>40071</v>
      </c>
      <c r="P2">
        <v>3371</v>
      </c>
      <c r="Q2">
        <v>3459</v>
      </c>
      <c r="R2">
        <v>3514</v>
      </c>
      <c r="S2">
        <v>9842</v>
      </c>
      <c r="T2">
        <v>30637</v>
      </c>
      <c r="U2">
        <v>3374</v>
      </c>
      <c r="V2">
        <v>4008</v>
      </c>
      <c r="W2">
        <v>3681</v>
      </c>
      <c r="X2">
        <v>3504</v>
      </c>
      <c r="Y2">
        <v>15395</v>
      </c>
      <c r="Z2">
        <v>5188</v>
      </c>
      <c r="AA2">
        <v>19862</v>
      </c>
      <c r="AB2">
        <v>3342</v>
      </c>
      <c r="AC2">
        <v>3389</v>
      </c>
      <c r="AD2">
        <v>3561</v>
      </c>
      <c r="AE2">
        <v>6512</v>
      </c>
      <c r="AF2">
        <v>20192</v>
      </c>
      <c r="AG2">
        <v>3390</v>
      </c>
      <c r="AH2">
        <v>5365</v>
      </c>
      <c r="AI2">
        <v>3646</v>
      </c>
      <c r="AJ2">
        <v>3384</v>
      </c>
      <c r="AK2">
        <v>31158</v>
      </c>
      <c r="AL2">
        <v>4201</v>
      </c>
      <c r="AM2">
        <v>7650</v>
      </c>
      <c r="AN2">
        <v>3418</v>
      </c>
      <c r="AO2">
        <v>3346</v>
      </c>
      <c r="AP2">
        <v>3647</v>
      </c>
      <c r="AQ2">
        <v>4356</v>
      </c>
      <c r="AR2">
        <v>10573</v>
      </c>
      <c r="AS2">
        <v>3365</v>
      </c>
      <c r="AT2">
        <v>8834</v>
      </c>
      <c r="AU2">
        <v>3958</v>
      </c>
      <c r="AV2">
        <v>3356</v>
      </c>
      <c r="AW2">
        <v>42476</v>
      </c>
      <c r="AX2">
        <v>3855</v>
      </c>
      <c r="AY2">
        <v>3452</v>
      </c>
      <c r="AZ2">
        <v>3314</v>
      </c>
      <c r="BA2">
        <v>3350</v>
      </c>
      <c r="BB2">
        <v>3766</v>
      </c>
      <c r="BC2">
        <v>3823</v>
      </c>
      <c r="BD2">
        <v>6348</v>
      </c>
      <c r="BE2">
        <v>3609</v>
      </c>
      <c r="BF2">
        <v>15282</v>
      </c>
      <c r="BG2">
        <v>4472</v>
      </c>
      <c r="BH2">
        <v>3356</v>
      </c>
      <c r="BI2">
        <v>45551</v>
      </c>
      <c r="BJ2">
        <v>3901</v>
      </c>
      <c r="BK2">
        <v>3414</v>
      </c>
      <c r="BL2">
        <v>3351</v>
      </c>
      <c r="BM2">
        <v>3373</v>
      </c>
      <c r="BN2">
        <v>4011</v>
      </c>
      <c r="BO2">
        <v>3398</v>
      </c>
      <c r="BP2">
        <v>5112</v>
      </c>
      <c r="BQ2">
        <v>3796</v>
      </c>
      <c r="BR2">
        <v>24799</v>
      </c>
      <c r="BS2">
        <v>5124</v>
      </c>
      <c r="BT2">
        <v>3361</v>
      </c>
      <c r="BU2">
        <v>17689</v>
      </c>
      <c r="BV2">
        <v>3893</v>
      </c>
      <c r="BW2">
        <v>3439</v>
      </c>
      <c r="BX2">
        <v>3415</v>
      </c>
      <c r="BY2">
        <v>3387</v>
      </c>
      <c r="BZ2">
        <v>3343</v>
      </c>
      <c r="CA2">
        <v>3352</v>
      </c>
      <c r="CB2">
        <v>4411</v>
      </c>
      <c r="CC2">
        <v>3825</v>
      </c>
      <c r="CD2">
        <v>27689</v>
      </c>
      <c r="CE2">
        <v>7367</v>
      </c>
      <c r="CF2">
        <v>3441</v>
      </c>
      <c r="CG2">
        <v>4844</v>
      </c>
      <c r="CH2">
        <v>3698</v>
      </c>
      <c r="CI2">
        <v>3450</v>
      </c>
      <c r="CJ2">
        <v>3378</v>
      </c>
      <c r="CK2">
        <v>3387</v>
      </c>
      <c r="CL2">
        <v>3343</v>
      </c>
      <c r="CM2">
        <v>3333</v>
      </c>
      <c r="CN2">
        <v>3877</v>
      </c>
      <c r="CO2">
        <v>3857</v>
      </c>
      <c r="CP2">
        <v>16427</v>
      </c>
      <c r="CQ2">
        <v>11617</v>
      </c>
      <c r="CR2">
        <v>3440</v>
      </c>
      <c r="CS2">
        <v>3661</v>
      </c>
      <c r="CT2">
        <v>3569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12250</v>
      </c>
      <c r="G9">
        <f>'Plate 1'!G9</f>
        <v>30</v>
      </c>
      <c r="H9" t="str">
        <f t="shared" ref="H9:I9" si="0">A9</f>
        <v>A1</v>
      </c>
      <c r="I9">
        <f t="shared" si="0"/>
        <v>12250</v>
      </c>
      <c r="K9" t="s">
        <v>82</v>
      </c>
      <c r="L9" t="str">
        <f>A10</f>
        <v>A2</v>
      </c>
      <c r="M9">
        <f>B10</f>
        <v>3365</v>
      </c>
      <c r="N9" s="8">
        <f>(M9-I$15)/I$16</f>
        <v>-3.0304493647303973E-2</v>
      </c>
      <c r="O9">
        <f>N9*40</f>
        <v>-1.2121797458921588</v>
      </c>
    </row>
    <row r="10" spans="1:98" x14ac:dyDescent="0.4">
      <c r="A10" t="s">
        <v>83</v>
      </c>
      <c r="B10">
        <v>3365</v>
      </c>
      <c r="G10">
        <f>'Plate 1'!G10</f>
        <v>15</v>
      </c>
      <c r="H10" t="str">
        <f>A21</f>
        <v>B1</v>
      </c>
      <c r="I10">
        <f>B21</f>
        <v>40071</v>
      </c>
      <c r="K10" t="s">
        <v>85</v>
      </c>
      <c r="L10" t="str">
        <f>A22</f>
        <v>B2</v>
      </c>
      <c r="M10">
        <f>B22</f>
        <v>3371</v>
      </c>
      <c r="N10" s="8">
        <f t="shared" ref="N10:N73" si="1">(M10-I$15)/I$16</f>
        <v>-2.7847372540765813E-2</v>
      </c>
      <c r="O10">
        <f t="shared" ref="O10:O73" si="2">N10*40</f>
        <v>-1.1138949016306325</v>
      </c>
    </row>
    <row r="11" spans="1:98" x14ac:dyDescent="0.4">
      <c r="A11" t="s">
        <v>84</v>
      </c>
      <c r="B11">
        <v>3439</v>
      </c>
      <c r="G11">
        <f>'Plate 1'!G11</f>
        <v>7.5</v>
      </c>
      <c r="H11" t="str">
        <f>A33</f>
        <v>C1</v>
      </c>
      <c r="I11">
        <f>B33</f>
        <v>19862</v>
      </c>
      <c r="K11" t="s">
        <v>88</v>
      </c>
      <c r="L11" t="str">
        <f>A34</f>
        <v>C2</v>
      </c>
      <c r="M11">
        <f>B34</f>
        <v>3342</v>
      </c>
      <c r="N11" s="8">
        <f t="shared" si="1"/>
        <v>-3.9723457889033587E-2</v>
      </c>
      <c r="O11">
        <f t="shared" si="2"/>
        <v>-1.5889383155613435</v>
      </c>
    </row>
    <row r="12" spans="1:98" x14ac:dyDescent="0.4">
      <c r="A12" t="s">
        <v>9</v>
      </c>
      <c r="B12">
        <v>3479</v>
      </c>
      <c r="G12">
        <f>'Plate 1'!G12</f>
        <v>1.875</v>
      </c>
      <c r="H12" t="str">
        <f>A45</f>
        <v>D1</v>
      </c>
      <c r="I12">
        <f>B45</f>
        <v>7650</v>
      </c>
      <c r="K12" t="s">
        <v>91</v>
      </c>
      <c r="L12" t="str">
        <f>A46</f>
        <v>D2</v>
      </c>
      <c r="M12">
        <f>B46</f>
        <v>3418</v>
      </c>
      <c r="N12" s="8">
        <f t="shared" si="1"/>
        <v>-8.5999238728835595E-3</v>
      </c>
      <c r="O12">
        <f t="shared" si="2"/>
        <v>-0.34399695491534238</v>
      </c>
    </row>
    <row r="13" spans="1:98" x14ac:dyDescent="0.4">
      <c r="A13" t="s">
        <v>17</v>
      </c>
      <c r="B13">
        <v>18759</v>
      </c>
      <c r="G13">
        <f>'Plate 1'!G13</f>
        <v>0.46875</v>
      </c>
      <c r="H13" t="str">
        <f>A57</f>
        <v>E1</v>
      </c>
      <c r="I13">
        <f>B57</f>
        <v>3452</v>
      </c>
      <c r="K13" t="s">
        <v>94</v>
      </c>
      <c r="L13" t="str">
        <f>A58</f>
        <v>E2</v>
      </c>
      <c r="M13">
        <f>B58</f>
        <v>3314</v>
      </c>
      <c r="N13" s="8">
        <f t="shared" si="1"/>
        <v>-5.1190023052878335E-2</v>
      </c>
      <c r="O13">
        <f t="shared" si="2"/>
        <v>-2.0476009221151332</v>
      </c>
    </row>
    <row r="14" spans="1:98" x14ac:dyDescent="0.4">
      <c r="A14" t="s">
        <v>25</v>
      </c>
      <c r="B14">
        <v>30900</v>
      </c>
      <c r="G14">
        <f>'Plate 1'!G14</f>
        <v>0.1171875</v>
      </c>
      <c r="H14" t="str">
        <f>A69</f>
        <v>F1</v>
      </c>
      <c r="I14">
        <f>B69</f>
        <v>3414</v>
      </c>
      <c r="K14" t="s">
        <v>97</v>
      </c>
      <c r="L14" t="str">
        <f>A70</f>
        <v>F2</v>
      </c>
      <c r="M14">
        <f>B70</f>
        <v>3351</v>
      </c>
      <c r="N14" s="8">
        <f t="shared" si="1"/>
        <v>-3.6037776229226347E-2</v>
      </c>
      <c r="O14">
        <f t="shared" si="2"/>
        <v>-1.4415110491690539</v>
      </c>
    </row>
    <row r="15" spans="1:98" x14ac:dyDescent="0.4">
      <c r="A15" t="s">
        <v>34</v>
      </c>
      <c r="B15">
        <v>3379</v>
      </c>
      <c r="G15">
        <f>'Plate 1'!G15</f>
        <v>0</v>
      </c>
      <c r="H15" t="str">
        <f>A81</f>
        <v>G1</v>
      </c>
      <c r="I15">
        <f>B81</f>
        <v>3439</v>
      </c>
      <c r="K15" t="s">
        <v>100</v>
      </c>
      <c r="L15" t="str">
        <f>A82</f>
        <v>G2</v>
      </c>
      <c r="M15">
        <f>B82</f>
        <v>3415</v>
      </c>
      <c r="N15" s="8">
        <f t="shared" si="1"/>
        <v>-9.8284844261526394E-3</v>
      </c>
      <c r="O15">
        <f t="shared" si="2"/>
        <v>-0.39313937704610558</v>
      </c>
    </row>
    <row r="16" spans="1:98" x14ac:dyDescent="0.4">
      <c r="A16" t="s">
        <v>41</v>
      </c>
      <c r="B16">
        <v>3460</v>
      </c>
      <c r="H16" t="s">
        <v>119</v>
      </c>
      <c r="I16">
        <f>SLOPE(I10:I15, G10:G15)</f>
        <v>2441.8820806327308</v>
      </c>
      <c r="K16" t="s">
        <v>103</v>
      </c>
      <c r="L16" t="str">
        <f>A94</f>
        <v>H2</v>
      </c>
      <c r="M16">
        <f>B94</f>
        <v>3378</v>
      </c>
      <c r="N16" s="8">
        <f t="shared" si="1"/>
        <v>-2.4980731249804627E-2</v>
      </c>
      <c r="O16">
        <f t="shared" si="2"/>
        <v>-0.9992292499921851</v>
      </c>
    </row>
    <row r="17" spans="1:15" x14ac:dyDescent="0.4">
      <c r="A17" t="s">
        <v>49</v>
      </c>
      <c r="B17">
        <v>3681</v>
      </c>
      <c r="K17" t="s">
        <v>104</v>
      </c>
      <c r="L17" t="str">
        <f>A95</f>
        <v>H3</v>
      </c>
      <c r="M17">
        <f>B95</f>
        <v>3387</v>
      </c>
      <c r="N17" s="8">
        <f t="shared" si="1"/>
        <v>-2.1295049589997388E-2</v>
      </c>
      <c r="O17">
        <f t="shared" si="2"/>
        <v>-0.85180198359989556</v>
      </c>
    </row>
    <row r="18" spans="1:15" x14ac:dyDescent="0.4">
      <c r="A18" t="s">
        <v>57</v>
      </c>
      <c r="B18">
        <v>3634</v>
      </c>
      <c r="K18" t="s">
        <v>101</v>
      </c>
      <c r="L18" t="str">
        <f>A83</f>
        <v>G3</v>
      </c>
      <c r="M18">
        <f>B83</f>
        <v>3387</v>
      </c>
      <c r="N18" s="8">
        <f t="shared" si="1"/>
        <v>-2.1295049589997388E-2</v>
      </c>
      <c r="O18">
        <f t="shared" si="2"/>
        <v>-0.85180198359989556</v>
      </c>
    </row>
    <row r="19" spans="1:15" x14ac:dyDescent="0.4">
      <c r="A19" t="s">
        <v>65</v>
      </c>
      <c r="B19">
        <v>8593</v>
      </c>
      <c r="K19" t="s">
        <v>98</v>
      </c>
      <c r="L19" t="str">
        <f>A71</f>
        <v>F3</v>
      </c>
      <c r="M19">
        <f>B71</f>
        <v>3373</v>
      </c>
      <c r="N19" s="8">
        <f t="shared" si="1"/>
        <v>-2.7028332171919762E-2</v>
      </c>
      <c r="O19">
        <f t="shared" si="2"/>
        <v>-1.0811332868767904</v>
      </c>
    </row>
    <row r="20" spans="1:15" x14ac:dyDescent="0.4">
      <c r="A20" t="s">
        <v>73</v>
      </c>
      <c r="B20">
        <v>6677</v>
      </c>
      <c r="K20" t="s">
        <v>95</v>
      </c>
      <c r="L20" t="str">
        <f>A59</f>
        <v>E3</v>
      </c>
      <c r="M20">
        <f>B59</f>
        <v>3350</v>
      </c>
      <c r="N20" s="8">
        <f t="shared" si="1"/>
        <v>-3.6447296413649376E-2</v>
      </c>
      <c r="O20">
        <f t="shared" si="2"/>
        <v>-1.4578918565459751</v>
      </c>
    </row>
    <row r="21" spans="1:15" x14ac:dyDescent="0.4">
      <c r="A21" t="s">
        <v>85</v>
      </c>
      <c r="B21">
        <v>40071</v>
      </c>
      <c r="K21" t="s">
        <v>92</v>
      </c>
      <c r="L21" t="str">
        <f>A47</f>
        <v>D3</v>
      </c>
      <c r="M21">
        <f>B47</f>
        <v>3346</v>
      </c>
      <c r="N21" s="8">
        <f t="shared" si="1"/>
        <v>-3.8085377151341478E-2</v>
      </c>
      <c r="O21">
        <f t="shared" si="2"/>
        <v>-1.5234150860536591</v>
      </c>
    </row>
    <row r="22" spans="1:15" x14ac:dyDescent="0.4">
      <c r="A22" t="s">
        <v>86</v>
      </c>
      <c r="B22">
        <v>3371</v>
      </c>
      <c r="K22" t="s">
        <v>89</v>
      </c>
      <c r="L22" t="str">
        <f>A35</f>
        <v>C3</v>
      </c>
      <c r="M22">
        <f>B35</f>
        <v>3389</v>
      </c>
      <c r="N22" s="8">
        <f t="shared" si="1"/>
        <v>-2.0476009221151333E-2</v>
      </c>
      <c r="O22">
        <f t="shared" si="2"/>
        <v>-0.81904036884605336</v>
      </c>
    </row>
    <row r="23" spans="1:15" x14ac:dyDescent="0.4">
      <c r="A23" t="s">
        <v>87</v>
      </c>
      <c r="B23">
        <v>3459</v>
      </c>
      <c r="K23" t="s">
        <v>86</v>
      </c>
      <c r="L23" t="str">
        <f>A23</f>
        <v>B3</v>
      </c>
      <c r="M23">
        <f>B23</f>
        <v>3459</v>
      </c>
      <c r="N23" s="8">
        <f t="shared" si="1"/>
        <v>8.190403688460534E-3</v>
      </c>
      <c r="O23">
        <f t="shared" si="2"/>
        <v>0.32761614753842139</v>
      </c>
    </row>
    <row r="24" spans="1:15" x14ac:dyDescent="0.4">
      <c r="A24" t="s">
        <v>10</v>
      </c>
      <c r="B24">
        <v>3514</v>
      </c>
      <c r="K24" t="s">
        <v>83</v>
      </c>
      <c r="L24" t="str">
        <f>A11</f>
        <v>A3</v>
      </c>
      <c r="M24">
        <f>B11</f>
        <v>3439</v>
      </c>
      <c r="N24" s="8">
        <f t="shared" si="1"/>
        <v>0</v>
      </c>
      <c r="O24">
        <f t="shared" si="2"/>
        <v>0</v>
      </c>
    </row>
    <row r="25" spans="1:15" x14ac:dyDescent="0.4">
      <c r="A25" t="s">
        <v>18</v>
      </c>
      <c r="B25">
        <v>9842</v>
      </c>
      <c r="K25" t="s">
        <v>84</v>
      </c>
      <c r="L25" t="str">
        <f>A12</f>
        <v>A4</v>
      </c>
      <c r="M25">
        <f>B12</f>
        <v>3479</v>
      </c>
      <c r="N25" s="8">
        <f t="shared" si="1"/>
        <v>1.6380807376921068E-2</v>
      </c>
      <c r="O25">
        <f t="shared" si="2"/>
        <v>0.65523229507684277</v>
      </c>
    </row>
    <row r="26" spans="1:15" x14ac:dyDescent="0.4">
      <c r="A26" t="s">
        <v>26</v>
      </c>
      <c r="B26">
        <v>30637</v>
      </c>
      <c r="K26" t="s">
        <v>87</v>
      </c>
      <c r="L26" t="str">
        <f>A24</f>
        <v>B4</v>
      </c>
      <c r="M26">
        <f>B24</f>
        <v>3514</v>
      </c>
      <c r="N26" s="8">
        <f t="shared" si="1"/>
        <v>3.0714013831727002E-2</v>
      </c>
      <c r="O26">
        <f t="shared" si="2"/>
        <v>1.22856055326908</v>
      </c>
    </row>
    <row r="27" spans="1:15" x14ac:dyDescent="0.4">
      <c r="A27" t="s">
        <v>35</v>
      </c>
      <c r="B27">
        <v>3374</v>
      </c>
      <c r="K27" t="s">
        <v>90</v>
      </c>
      <c r="L27" t="str">
        <f>A36</f>
        <v>C4</v>
      </c>
      <c r="M27">
        <f>B36</f>
        <v>3561</v>
      </c>
      <c r="N27" s="8">
        <f t="shared" si="1"/>
        <v>4.9961462499609255E-2</v>
      </c>
      <c r="O27">
        <f t="shared" si="2"/>
        <v>1.9984584999843702</v>
      </c>
    </row>
    <row r="28" spans="1:15" x14ac:dyDescent="0.4">
      <c r="A28" t="s">
        <v>42</v>
      </c>
      <c r="B28">
        <v>4008</v>
      </c>
      <c r="K28" t="s">
        <v>93</v>
      </c>
      <c r="L28" t="str">
        <f>A48</f>
        <v>D4</v>
      </c>
      <c r="M28">
        <f>B48</f>
        <v>3647</v>
      </c>
      <c r="N28" s="8">
        <f t="shared" si="1"/>
        <v>8.5180198359989551E-2</v>
      </c>
      <c r="O28">
        <f t="shared" si="2"/>
        <v>3.4072079343995822</v>
      </c>
    </row>
    <row r="29" spans="1:15" x14ac:dyDescent="0.4">
      <c r="A29" t="s">
        <v>50</v>
      </c>
      <c r="B29">
        <v>3681</v>
      </c>
      <c r="K29" t="s">
        <v>96</v>
      </c>
      <c r="L29" t="str">
        <f>A60</f>
        <v>E4</v>
      </c>
      <c r="M29">
        <f>B60</f>
        <v>3766</v>
      </c>
      <c r="N29" s="8">
        <f t="shared" si="1"/>
        <v>0.13391310030632972</v>
      </c>
      <c r="O29">
        <f t="shared" si="2"/>
        <v>5.356524012253189</v>
      </c>
    </row>
    <row r="30" spans="1:15" x14ac:dyDescent="0.4">
      <c r="A30" t="s">
        <v>58</v>
      </c>
      <c r="B30">
        <v>3504</v>
      </c>
      <c r="K30" t="s">
        <v>99</v>
      </c>
      <c r="L30" t="str">
        <f>A72</f>
        <v>F4</v>
      </c>
      <c r="M30">
        <f>B72</f>
        <v>4011</v>
      </c>
      <c r="N30" s="8">
        <f t="shared" si="1"/>
        <v>0.23424554548997126</v>
      </c>
      <c r="O30">
        <f t="shared" si="2"/>
        <v>9.369821819598851</v>
      </c>
    </row>
    <row r="31" spans="1:15" x14ac:dyDescent="0.4">
      <c r="A31" t="s">
        <v>66</v>
      </c>
      <c r="B31">
        <v>15395</v>
      </c>
      <c r="K31" t="s">
        <v>102</v>
      </c>
      <c r="L31" t="str">
        <f>A84</f>
        <v>G4</v>
      </c>
      <c r="M31">
        <f>B84</f>
        <v>3343</v>
      </c>
      <c r="N31" s="8">
        <f t="shared" si="1"/>
        <v>-3.9313937704610558E-2</v>
      </c>
      <c r="O31">
        <f t="shared" si="2"/>
        <v>-1.5725575081844223</v>
      </c>
    </row>
    <row r="32" spans="1:15" x14ac:dyDescent="0.4">
      <c r="A32" t="s">
        <v>74</v>
      </c>
      <c r="B32">
        <v>5188</v>
      </c>
      <c r="K32" t="s">
        <v>105</v>
      </c>
      <c r="L32" t="str">
        <f>A96</f>
        <v>H4</v>
      </c>
      <c r="M32">
        <f>B96</f>
        <v>3343</v>
      </c>
      <c r="N32" s="8">
        <f t="shared" si="1"/>
        <v>-3.9313937704610558E-2</v>
      </c>
      <c r="O32">
        <f t="shared" si="2"/>
        <v>-1.5725575081844223</v>
      </c>
    </row>
    <row r="33" spans="1:15" x14ac:dyDescent="0.4">
      <c r="A33" t="s">
        <v>88</v>
      </c>
      <c r="B33">
        <v>19862</v>
      </c>
      <c r="K33" t="s">
        <v>16</v>
      </c>
      <c r="L33" t="str">
        <f>A97</f>
        <v>H5</v>
      </c>
      <c r="M33">
        <f>B97</f>
        <v>3333</v>
      </c>
      <c r="N33" s="8">
        <f t="shared" si="1"/>
        <v>-4.3409139548840826E-2</v>
      </c>
      <c r="O33">
        <f t="shared" si="2"/>
        <v>-1.736365581953633</v>
      </c>
    </row>
    <row r="34" spans="1:15" x14ac:dyDescent="0.4">
      <c r="A34" t="s">
        <v>89</v>
      </c>
      <c r="B34">
        <v>3342</v>
      </c>
      <c r="K34" t="s">
        <v>15</v>
      </c>
      <c r="L34" t="str">
        <f>A85</f>
        <v>G5</v>
      </c>
      <c r="M34">
        <f>B85</f>
        <v>3352</v>
      </c>
      <c r="N34" s="8">
        <f t="shared" si="1"/>
        <v>-3.5628256044803318E-2</v>
      </c>
      <c r="O34">
        <f t="shared" si="2"/>
        <v>-1.4251302417921328</v>
      </c>
    </row>
    <row r="35" spans="1:15" x14ac:dyDescent="0.4">
      <c r="A35" t="s">
        <v>90</v>
      </c>
      <c r="B35">
        <v>3389</v>
      </c>
      <c r="K35" t="s">
        <v>14</v>
      </c>
      <c r="L35" t="str">
        <f>A73</f>
        <v>F5</v>
      </c>
      <c r="M35">
        <f>B73</f>
        <v>3398</v>
      </c>
      <c r="N35" s="8">
        <f t="shared" si="1"/>
        <v>-1.6790327561344093E-2</v>
      </c>
      <c r="O35">
        <f t="shared" si="2"/>
        <v>-0.67161310245376371</v>
      </c>
    </row>
    <row r="36" spans="1:15" x14ac:dyDescent="0.4">
      <c r="A36" t="s">
        <v>11</v>
      </c>
      <c r="B36">
        <v>3561</v>
      </c>
      <c r="K36" t="s">
        <v>13</v>
      </c>
      <c r="L36" t="str">
        <f>A61</f>
        <v>E5</v>
      </c>
      <c r="M36">
        <f>B61</f>
        <v>3823</v>
      </c>
      <c r="N36" s="8">
        <f t="shared" si="1"/>
        <v>0.15725575081844223</v>
      </c>
      <c r="O36">
        <f t="shared" si="2"/>
        <v>6.2902300327376892</v>
      </c>
    </row>
    <row r="37" spans="1:15" x14ac:dyDescent="0.4">
      <c r="A37" t="s">
        <v>19</v>
      </c>
      <c r="B37">
        <v>6512</v>
      </c>
      <c r="K37" t="s">
        <v>12</v>
      </c>
      <c r="L37" t="str">
        <f>A49</f>
        <v>D5</v>
      </c>
      <c r="M37">
        <f>B49</f>
        <v>4356</v>
      </c>
      <c r="N37" s="8">
        <f t="shared" si="1"/>
        <v>0.37553000911591544</v>
      </c>
      <c r="O37">
        <f t="shared" si="2"/>
        <v>15.021200364636618</v>
      </c>
    </row>
    <row r="38" spans="1:15" x14ac:dyDescent="0.4">
      <c r="A38" t="s">
        <v>27</v>
      </c>
      <c r="B38">
        <v>20192</v>
      </c>
      <c r="K38" t="s">
        <v>11</v>
      </c>
      <c r="L38" t="str">
        <f>A37</f>
        <v>C5</v>
      </c>
      <c r="M38">
        <f>B37</f>
        <v>6512</v>
      </c>
      <c r="N38" s="8">
        <f t="shared" si="1"/>
        <v>1.258455526731961</v>
      </c>
      <c r="O38">
        <f t="shared" si="2"/>
        <v>50.33822106927844</v>
      </c>
    </row>
    <row r="39" spans="1:15" x14ac:dyDescent="0.4">
      <c r="A39" t="s">
        <v>36</v>
      </c>
      <c r="B39">
        <v>3390</v>
      </c>
      <c r="K39" t="s">
        <v>10</v>
      </c>
      <c r="L39" t="str">
        <f>A25</f>
        <v>B5</v>
      </c>
      <c r="M39">
        <f>B25</f>
        <v>9842</v>
      </c>
      <c r="N39" s="8">
        <f t="shared" si="1"/>
        <v>2.62215774086064</v>
      </c>
      <c r="O39">
        <f t="shared" si="2"/>
        <v>104.8863096344256</v>
      </c>
    </row>
    <row r="40" spans="1:15" x14ac:dyDescent="0.4">
      <c r="A40" t="s">
        <v>43</v>
      </c>
      <c r="B40">
        <v>5365</v>
      </c>
      <c r="K40" t="s">
        <v>9</v>
      </c>
      <c r="L40" t="str">
        <f>A13</f>
        <v>A5</v>
      </c>
      <c r="M40">
        <f>B13</f>
        <v>18759</v>
      </c>
      <c r="N40" s="8">
        <f t="shared" si="1"/>
        <v>6.2738492253607685</v>
      </c>
      <c r="O40">
        <f t="shared" si="2"/>
        <v>250.95396901443075</v>
      </c>
    </row>
    <row r="41" spans="1:15" x14ac:dyDescent="0.4">
      <c r="A41" t="s">
        <v>51</v>
      </c>
      <c r="B41">
        <v>3646</v>
      </c>
      <c r="K41" t="s">
        <v>17</v>
      </c>
      <c r="L41" t="str">
        <f>A14</f>
        <v>A6</v>
      </c>
      <c r="M41">
        <f>B14</f>
        <v>30900</v>
      </c>
      <c r="N41" s="8">
        <f t="shared" si="1"/>
        <v>11.245833784440736</v>
      </c>
      <c r="O41">
        <f t="shared" si="2"/>
        <v>449.83335137762941</v>
      </c>
    </row>
    <row r="42" spans="1:15" x14ac:dyDescent="0.4">
      <c r="A42" t="s">
        <v>59</v>
      </c>
      <c r="B42">
        <v>3384</v>
      </c>
      <c r="K42" t="s">
        <v>18</v>
      </c>
      <c r="L42" t="str">
        <f>A26</f>
        <v>B6</v>
      </c>
      <c r="M42">
        <f>B26</f>
        <v>30637</v>
      </c>
      <c r="N42" s="8">
        <f t="shared" si="1"/>
        <v>11.138129975937479</v>
      </c>
      <c r="O42">
        <f t="shared" si="2"/>
        <v>445.52519903749919</v>
      </c>
    </row>
    <row r="43" spans="1:15" x14ac:dyDescent="0.4">
      <c r="A43" t="s">
        <v>67</v>
      </c>
      <c r="B43">
        <v>31158</v>
      </c>
      <c r="K43" t="s">
        <v>19</v>
      </c>
      <c r="L43" t="str">
        <f>A38</f>
        <v>C6</v>
      </c>
      <c r="M43">
        <f>B38</f>
        <v>20192</v>
      </c>
      <c r="N43" s="8">
        <f t="shared" si="1"/>
        <v>6.8606916496389658</v>
      </c>
      <c r="O43">
        <f t="shared" si="2"/>
        <v>274.42766598555863</v>
      </c>
    </row>
    <row r="44" spans="1:15" x14ac:dyDescent="0.4">
      <c r="A44" t="s">
        <v>75</v>
      </c>
      <c r="B44">
        <v>4201</v>
      </c>
      <c r="K44" t="s">
        <v>20</v>
      </c>
      <c r="L44" t="str">
        <f>A50</f>
        <v>D6</v>
      </c>
      <c r="M44">
        <f>B50</f>
        <v>10573</v>
      </c>
      <c r="N44" s="8">
        <f t="shared" si="1"/>
        <v>2.9215169956738722</v>
      </c>
      <c r="O44">
        <f t="shared" si="2"/>
        <v>116.86067982695489</v>
      </c>
    </row>
    <row r="45" spans="1:15" x14ac:dyDescent="0.4">
      <c r="A45" t="s">
        <v>91</v>
      </c>
      <c r="B45">
        <v>7650</v>
      </c>
      <c r="K45" t="s">
        <v>21</v>
      </c>
      <c r="L45" t="str">
        <f>A62</f>
        <v>E6</v>
      </c>
      <c r="M45">
        <f>B62</f>
        <v>6348</v>
      </c>
      <c r="N45" s="8">
        <f t="shared" si="1"/>
        <v>1.1912942164865845</v>
      </c>
      <c r="O45">
        <f t="shared" si="2"/>
        <v>47.651768659463379</v>
      </c>
    </row>
    <row r="46" spans="1:15" x14ac:dyDescent="0.4">
      <c r="A46" t="s">
        <v>92</v>
      </c>
      <c r="B46">
        <v>3418</v>
      </c>
      <c r="K46" t="s">
        <v>22</v>
      </c>
      <c r="L46" t="str">
        <f>A74</f>
        <v>F6</v>
      </c>
      <c r="M46">
        <f>B74</f>
        <v>5112</v>
      </c>
      <c r="N46" s="8">
        <f t="shared" si="1"/>
        <v>0.68512726853972361</v>
      </c>
      <c r="O46">
        <f t="shared" si="2"/>
        <v>27.405090741588943</v>
      </c>
    </row>
    <row r="47" spans="1:15" x14ac:dyDescent="0.4">
      <c r="A47" t="s">
        <v>93</v>
      </c>
      <c r="B47">
        <v>3346</v>
      </c>
      <c r="K47" t="s">
        <v>23</v>
      </c>
      <c r="L47" t="str">
        <f>A86</f>
        <v>G6</v>
      </c>
      <c r="M47">
        <f>B86</f>
        <v>4411</v>
      </c>
      <c r="N47" s="8">
        <f t="shared" si="1"/>
        <v>0.39805361925918192</v>
      </c>
      <c r="O47">
        <f t="shared" si="2"/>
        <v>15.922144770367277</v>
      </c>
    </row>
    <row r="48" spans="1:15" x14ac:dyDescent="0.4">
      <c r="A48" t="s">
        <v>12</v>
      </c>
      <c r="B48">
        <v>3647</v>
      </c>
      <c r="K48" t="s">
        <v>24</v>
      </c>
      <c r="L48" t="str">
        <f>A98</f>
        <v>H6</v>
      </c>
      <c r="M48">
        <f>B98</f>
        <v>3877</v>
      </c>
      <c r="N48" s="8">
        <f t="shared" si="1"/>
        <v>0.17936984077728568</v>
      </c>
      <c r="O48">
        <f t="shared" si="2"/>
        <v>7.1747936310914273</v>
      </c>
    </row>
    <row r="49" spans="1:15" x14ac:dyDescent="0.4">
      <c r="A49" t="s">
        <v>20</v>
      </c>
      <c r="B49">
        <v>4356</v>
      </c>
      <c r="K49" t="s">
        <v>33</v>
      </c>
      <c r="L49" t="str">
        <f>A99</f>
        <v>H7</v>
      </c>
      <c r="M49">
        <f>B99</f>
        <v>3857</v>
      </c>
      <c r="N49" s="8">
        <f t="shared" si="1"/>
        <v>0.17117943708882516</v>
      </c>
      <c r="O49">
        <f t="shared" si="2"/>
        <v>6.8471774835530059</v>
      </c>
    </row>
    <row r="50" spans="1:15" x14ac:dyDescent="0.4">
      <c r="A50" t="s">
        <v>28</v>
      </c>
      <c r="B50">
        <v>10573</v>
      </c>
      <c r="K50" t="s">
        <v>31</v>
      </c>
      <c r="L50" t="str">
        <f>A87</f>
        <v>G7</v>
      </c>
      <c r="M50">
        <f>B87</f>
        <v>3825</v>
      </c>
      <c r="N50" s="8">
        <f t="shared" si="1"/>
        <v>0.15807479118728829</v>
      </c>
      <c r="O50">
        <f t="shared" si="2"/>
        <v>6.3229916474915315</v>
      </c>
    </row>
    <row r="51" spans="1:15" x14ac:dyDescent="0.4">
      <c r="A51" t="s">
        <v>37</v>
      </c>
      <c r="B51">
        <v>3365</v>
      </c>
      <c r="K51" t="s">
        <v>32</v>
      </c>
      <c r="L51" t="str">
        <f>A75</f>
        <v>F7</v>
      </c>
      <c r="M51">
        <f>B75</f>
        <v>3796</v>
      </c>
      <c r="N51" s="8">
        <f t="shared" si="1"/>
        <v>0.14619870583902053</v>
      </c>
      <c r="O51">
        <f t="shared" si="2"/>
        <v>5.8479482335608211</v>
      </c>
    </row>
    <row r="52" spans="1:15" x14ac:dyDescent="0.4">
      <c r="A52" t="s">
        <v>44</v>
      </c>
      <c r="B52">
        <v>8834</v>
      </c>
      <c r="K52" t="s">
        <v>29</v>
      </c>
      <c r="L52" t="str">
        <f>A63</f>
        <v>E7</v>
      </c>
      <c r="M52">
        <f>B63</f>
        <v>3609</v>
      </c>
      <c r="N52" s="8">
        <f t="shared" si="1"/>
        <v>6.9618431351914534E-2</v>
      </c>
      <c r="O52">
        <f t="shared" si="2"/>
        <v>2.7847372540765813</v>
      </c>
    </row>
    <row r="53" spans="1:15" x14ac:dyDescent="0.4">
      <c r="A53" t="s">
        <v>52</v>
      </c>
      <c r="B53">
        <v>3958</v>
      </c>
      <c r="K53" t="s">
        <v>28</v>
      </c>
      <c r="L53" t="str">
        <f>A51</f>
        <v>D7</v>
      </c>
      <c r="M53">
        <f>B51</f>
        <v>3365</v>
      </c>
      <c r="N53" s="8">
        <f t="shared" si="1"/>
        <v>-3.0304493647303973E-2</v>
      </c>
      <c r="O53">
        <f t="shared" si="2"/>
        <v>-1.2121797458921588</v>
      </c>
    </row>
    <row r="54" spans="1:15" x14ac:dyDescent="0.4">
      <c r="A54" t="s">
        <v>60</v>
      </c>
      <c r="B54">
        <v>3356</v>
      </c>
      <c r="K54" t="s">
        <v>27</v>
      </c>
      <c r="L54" t="str">
        <f>A39</f>
        <v>C7</v>
      </c>
      <c r="M54">
        <f>B39</f>
        <v>3390</v>
      </c>
      <c r="N54" s="8">
        <f t="shared" si="1"/>
        <v>-2.0066489036728308E-2</v>
      </c>
      <c r="O54">
        <f t="shared" si="2"/>
        <v>-0.80265956146913231</v>
      </c>
    </row>
    <row r="55" spans="1:15" x14ac:dyDescent="0.4">
      <c r="A55" t="s">
        <v>68</v>
      </c>
      <c r="B55">
        <v>42476</v>
      </c>
      <c r="K55" t="s">
        <v>26</v>
      </c>
      <c r="L55" t="str">
        <f>A27</f>
        <v>B7</v>
      </c>
      <c r="M55">
        <f>B27</f>
        <v>3374</v>
      </c>
      <c r="N55" s="8">
        <f t="shared" si="1"/>
        <v>-2.6618811987496733E-2</v>
      </c>
      <c r="O55">
        <f t="shared" si="2"/>
        <v>-1.0647524794998693</v>
      </c>
    </row>
    <row r="56" spans="1:15" x14ac:dyDescent="0.4">
      <c r="A56" t="s">
        <v>76</v>
      </c>
      <c r="B56">
        <v>3855</v>
      </c>
      <c r="K56" t="s">
        <v>25</v>
      </c>
      <c r="L56" t="str">
        <f>A15</f>
        <v>A7</v>
      </c>
      <c r="M56">
        <f>B15</f>
        <v>3379</v>
      </c>
      <c r="N56" s="8">
        <f t="shared" si="1"/>
        <v>-2.4571211065381602E-2</v>
      </c>
      <c r="O56">
        <f t="shared" si="2"/>
        <v>-0.98284844261526405</v>
      </c>
    </row>
    <row r="57" spans="1:15" x14ac:dyDescent="0.4">
      <c r="A57" t="s">
        <v>94</v>
      </c>
      <c r="B57">
        <v>3452</v>
      </c>
      <c r="K57" t="s">
        <v>34</v>
      </c>
      <c r="L57" t="str">
        <f>A16</f>
        <v>A8</v>
      </c>
      <c r="M57">
        <f>B16</f>
        <v>3460</v>
      </c>
      <c r="N57" s="8">
        <f t="shared" si="1"/>
        <v>8.5999238728835595E-3</v>
      </c>
      <c r="O57">
        <f t="shared" si="2"/>
        <v>0.34399695491534238</v>
      </c>
    </row>
    <row r="58" spans="1:15" x14ac:dyDescent="0.4">
      <c r="A58" t="s">
        <v>95</v>
      </c>
      <c r="B58">
        <v>3314</v>
      </c>
      <c r="K58" t="s">
        <v>35</v>
      </c>
      <c r="L58" t="str">
        <f>A28</f>
        <v>B8</v>
      </c>
      <c r="M58">
        <f>B28</f>
        <v>4008</v>
      </c>
      <c r="N58" s="8">
        <f t="shared" si="1"/>
        <v>0.23301698493670217</v>
      </c>
      <c r="O58">
        <f t="shared" si="2"/>
        <v>9.320679397468087</v>
      </c>
    </row>
    <row r="59" spans="1:15" x14ac:dyDescent="0.4">
      <c r="A59" t="s">
        <v>96</v>
      </c>
      <c r="B59">
        <v>3350</v>
      </c>
      <c r="K59" t="s">
        <v>36</v>
      </c>
      <c r="L59" t="str">
        <f>A40</f>
        <v>C8</v>
      </c>
      <c r="M59">
        <f>B40</f>
        <v>5365</v>
      </c>
      <c r="N59" s="8">
        <f t="shared" si="1"/>
        <v>0.78873587519874933</v>
      </c>
      <c r="O59">
        <f t="shared" si="2"/>
        <v>31.549435007949974</v>
      </c>
    </row>
    <row r="60" spans="1:15" x14ac:dyDescent="0.4">
      <c r="A60" t="s">
        <v>13</v>
      </c>
      <c r="B60">
        <v>3766</v>
      </c>
      <c r="K60" t="s">
        <v>37</v>
      </c>
      <c r="L60" t="str">
        <f>A52</f>
        <v>D8</v>
      </c>
      <c r="M60">
        <f>B52</f>
        <v>8834</v>
      </c>
      <c r="N60" s="8">
        <f t="shared" si="1"/>
        <v>2.2093613949622291</v>
      </c>
      <c r="O60">
        <f t="shared" si="2"/>
        <v>88.374455798489166</v>
      </c>
    </row>
    <row r="61" spans="1:15" x14ac:dyDescent="0.4">
      <c r="A61" t="s">
        <v>21</v>
      </c>
      <c r="B61">
        <v>3823</v>
      </c>
      <c r="K61" t="s">
        <v>38</v>
      </c>
      <c r="L61" t="str">
        <f>A64</f>
        <v>E8</v>
      </c>
      <c r="M61">
        <f>B64</f>
        <v>15282</v>
      </c>
      <c r="N61" s="8">
        <f t="shared" si="1"/>
        <v>4.8499475441219051</v>
      </c>
      <c r="O61">
        <f t="shared" si="2"/>
        <v>193.99790176487619</v>
      </c>
    </row>
    <row r="62" spans="1:15" x14ac:dyDescent="0.4">
      <c r="A62" t="s">
        <v>29</v>
      </c>
      <c r="B62">
        <v>6348</v>
      </c>
      <c r="K62" t="s">
        <v>30</v>
      </c>
      <c r="L62" t="str">
        <f>A76</f>
        <v>F8</v>
      </c>
      <c r="M62">
        <f>B76</f>
        <v>24799</v>
      </c>
      <c r="N62" s="8">
        <f t="shared" si="1"/>
        <v>8.7473511392758496</v>
      </c>
      <c r="O62">
        <f t="shared" si="2"/>
        <v>349.89404557103398</v>
      </c>
    </row>
    <row r="63" spans="1:15" x14ac:dyDescent="0.4">
      <c r="A63" t="s">
        <v>38</v>
      </c>
      <c r="B63">
        <v>3609</v>
      </c>
      <c r="K63" t="s">
        <v>39</v>
      </c>
      <c r="L63" t="str">
        <f>A88</f>
        <v>G8</v>
      </c>
      <c r="M63">
        <f>B88</f>
        <v>27689</v>
      </c>
      <c r="N63" s="8">
        <f t="shared" si="1"/>
        <v>9.9308644722583974</v>
      </c>
      <c r="O63">
        <f t="shared" si="2"/>
        <v>397.23457889033591</v>
      </c>
    </row>
    <row r="64" spans="1:15" x14ac:dyDescent="0.4">
      <c r="A64" t="s">
        <v>45</v>
      </c>
      <c r="B64">
        <v>15282</v>
      </c>
      <c r="K64" t="s">
        <v>40</v>
      </c>
      <c r="L64" t="str">
        <f>A100</f>
        <v>H8</v>
      </c>
      <c r="M64">
        <f>B100</f>
        <v>16427</v>
      </c>
      <c r="N64" s="8">
        <f t="shared" si="1"/>
        <v>5.3188481552862701</v>
      </c>
      <c r="O64">
        <f t="shared" si="2"/>
        <v>212.75392621145079</v>
      </c>
    </row>
    <row r="65" spans="1:15" x14ac:dyDescent="0.4">
      <c r="A65" t="s">
        <v>53</v>
      </c>
      <c r="B65">
        <v>4472</v>
      </c>
      <c r="K65" t="s">
        <v>48</v>
      </c>
      <c r="L65" t="str">
        <f>A101</f>
        <v>H9</v>
      </c>
      <c r="M65">
        <f>B101</f>
        <v>11617</v>
      </c>
      <c r="N65" s="8">
        <f t="shared" si="1"/>
        <v>3.349056068211512</v>
      </c>
      <c r="O65">
        <f t="shared" si="2"/>
        <v>133.96224272846047</v>
      </c>
    </row>
    <row r="66" spans="1:15" x14ac:dyDescent="0.4">
      <c r="A66" t="s">
        <v>61</v>
      </c>
      <c r="B66">
        <v>3356</v>
      </c>
      <c r="K66" t="s">
        <v>47</v>
      </c>
      <c r="L66" t="str">
        <f>A89</f>
        <v>G9</v>
      </c>
      <c r="M66">
        <f>B89</f>
        <v>7367</v>
      </c>
      <c r="N66" s="8">
        <f t="shared" si="1"/>
        <v>1.6085952844136489</v>
      </c>
      <c r="O66">
        <f t="shared" si="2"/>
        <v>64.343811376545958</v>
      </c>
    </row>
    <row r="67" spans="1:15" x14ac:dyDescent="0.4">
      <c r="A67" t="s">
        <v>69</v>
      </c>
      <c r="B67">
        <v>45551</v>
      </c>
      <c r="K67" t="s">
        <v>46</v>
      </c>
      <c r="L67" t="str">
        <f>A77</f>
        <v>F9</v>
      </c>
      <c r="M67">
        <f>B77</f>
        <v>5124</v>
      </c>
      <c r="N67" s="8">
        <f t="shared" si="1"/>
        <v>0.69004151075279996</v>
      </c>
      <c r="O67">
        <f t="shared" si="2"/>
        <v>27.601660430111998</v>
      </c>
    </row>
    <row r="68" spans="1:15" x14ac:dyDescent="0.4">
      <c r="A68" t="s">
        <v>77</v>
      </c>
      <c r="B68">
        <v>3901</v>
      </c>
      <c r="K68" t="s">
        <v>45</v>
      </c>
      <c r="L68" t="str">
        <f>A65</f>
        <v>E9</v>
      </c>
      <c r="M68">
        <f>B65</f>
        <v>4472</v>
      </c>
      <c r="N68" s="8">
        <f t="shared" si="1"/>
        <v>0.42303435050898658</v>
      </c>
      <c r="O68">
        <f t="shared" si="2"/>
        <v>16.921374020359462</v>
      </c>
    </row>
    <row r="69" spans="1:15" x14ac:dyDescent="0.4">
      <c r="A69" t="s">
        <v>97</v>
      </c>
      <c r="B69">
        <v>3414</v>
      </c>
      <c r="K69" t="s">
        <v>44</v>
      </c>
      <c r="L69" t="str">
        <f>A53</f>
        <v>D9</v>
      </c>
      <c r="M69">
        <f>B53</f>
        <v>3958</v>
      </c>
      <c r="N69" s="8">
        <f t="shared" si="1"/>
        <v>0.21254097571555083</v>
      </c>
      <c r="O69">
        <f t="shared" si="2"/>
        <v>8.5016390286220336</v>
      </c>
    </row>
    <row r="70" spans="1:15" x14ac:dyDescent="0.4">
      <c r="A70" t="s">
        <v>98</v>
      </c>
      <c r="B70">
        <v>3351</v>
      </c>
      <c r="K70" t="s">
        <v>43</v>
      </c>
      <c r="L70" t="str">
        <f>A41</f>
        <v>C9</v>
      </c>
      <c r="M70">
        <f>B41</f>
        <v>3646</v>
      </c>
      <c r="N70" s="8">
        <f t="shared" si="1"/>
        <v>8.4770678175566522E-2</v>
      </c>
      <c r="O70">
        <f t="shared" si="2"/>
        <v>3.3908271270226606</v>
      </c>
    </row>
    <row r="71" spans="1:15" x14ac:dyDescent="0.4">
      <c r="A71" t="s">
        <v>99</v>
      </c>
      <c r="B71">
        <v>3373</v>
      </c>
      <c r="K71" t="s">
        <v>42</v>
      </c>
      <c r="L71" t="str">
        <f>A29</f>
        <v>B9</v>
      </c>
      <c r="M71">
        <f>B29</f>
        <v>3681</v>
      </c>
      <c r="N71" s="8">
        <f t="shared" si="1"/>
        <v>9.9103884630372452E-2</v>
      </c>
      <c r="O71">
        <f t="shared" si="2"/>
        <v>3.9641553852148981</v>
      </c>
    </row>
    <row r="72" spans="1:15" x14ac:dyDescent="0.4">
      <c r="A72" t="s">
        <v>14</v>
      </c>
      <c r="B72">
        <v>4011</v>
      </c>
      <c r="K72" t="s">
        <v>41</v>
      </c>
      <c r="L72" t="str">
        <f>A17</f>
        <v>A9</v>
      </c>
      <c r="M72">
        <f>B17</f>
        <v>3681</v>
      </c>
      <c r="N72" s="8">
        <f t="shared" si="1"/>
        <v>9.9103884630372452E-2</v>
      </c>
      <c r="O72">
        <f t="shared" si="2"/>
        <v>3.9641553852148981</v>
      </c>
    </row>
    <row r="73" spans="1:15" x14ac:dyDescent="0.4">
      <c r="A73" t="s">
        <v>22</v>
      </c>
      <c r="B73">
        <v>3398</v>
      </c>
      <c r="K73" t="s">
        <v>49</v>
      </c>
      <c r="L73" t="str">
        <f>A18</f>
        <v>A10</v>
      </c>
      <c r="M73">
        <f>B18</f>
        <v>3634</v>
      </c>
      <c r="N73" s="8">
        <f t="shared" si="1"/>
        <v>7.9856435962490202E-2</v>
      </c>
      <c r="O73">
        <f t="shared" si="2"/>
        <v>3.1942574384996081</v>
      </c>
    </row>
    <row r="74" spans="1:15" x14ac:dyDescent="0.4">
      <c r="A74" t="s">
        <v>32</v>
      </c>
      <c r="B74">
        <v>5112</v>
      </c>
      <c r="K74" t="s">
        <v>50</v>
      </c>
      <c r="L74" t="str">
        <f>A30</f>
        <v>B10</v>
      </c>
      <c r="M74">
        <f>B30</f>
        <v>3504</v>
      </c>
      <c r="N74" s="8">
        <f t="shared" ref="N74:N96" si="3">(M74-I$15)/I$16</f>
        <v>2.6618811987496733E-2</v>
      </c>
      <c r="O74">
        <f t="shared" ref="O74:O96" si="4">N74*40</f>
        <v>1.0647524794998693</v>
      </c>
    </row>
    <row r="75" spans="1:15" x14ac:dyDescent="0.4">
      <c r="A75" t="s">
        <v>30</v>
      </c>
      <c r="B75">
        <v>3796</v>
      </c>
      <c r="K75" t="s">
        <v>51</v>
      </c>
      <c r="L75" t="str">
        <f>A42</f>
        <v>C10</v>
      </c>
      <c r="M75">
        <f>B42</f>
        <v>3384</v>
      </c>
      <c r="N75" s="8">
        <f t="shared" si="3"/>
        <v>-2.2523610143266468E-2</v>
      </c>
      <c r="O75">
        <f t="shared" si="4"/>
        <v>-0.9009444057306587</v>
      </c>
    </row>
    <row r="76" spans="1:15" x14ac:dyDescent="0.4">
      <c r="A76" t="s">
        <v>46</v>
      </c>
      <c r="B76">
        <v>24799</v>
      </c>
      <c r="K76" t="s">
        <v>52</v>
      </c>
      <c r="L76" t="str">
        <f>A54</f>
        <v>D10</v>
      </c>
      <c r="M76">
        <f>B54</f>
        <v>3356</v>
      </c>
      <c r="N76" s="8">
        <f t="shared" si="3"/>
        <v>-3.3990175307111216E-2</v>
      </c>
      <c r="O76">
        <f t="shared" si="4"/>
        <v>-1.3596070122844486</v>
      </c>
    </row>
    <row r="77" spans="1:15" x14ac:dyDescent="0.4">
      <c r="A77" t="s">
        <v>54</v>
      </c>
      <c r="B77">
        <v>5124</v>
      </c>
      <c r="K77" t="s">
        <v>53</v>
      </c>
      <c r="L77" t="str">
        <f>A66</f>
        <v>E10</v>
      </c>
      <c r="M77">
        <f>B66</f>
        <v>3356</v>
      </c>
      <c r="N77" s="8">
        <f t="shared" si="3"/>
        <v>-3.3990175307111216E-2</v>
      </c>
      <c r="O77">
        <f t="shared" si="4"/>
        <v>-1.3596070122844486</v>
      </c>
    </row>
    <row r="78" spans="1:15" x14ac:dyDescent="0.4">
      <c r="A78" t="s">
        <v>62</v>
      </c>
      <c r="B78">
        <v>3361</v>
      </c>
      <c r="K78" t="s">
        <v>54</v>
      </c>
      <c r="L78" t="str">
        <f>A78</f>
        <v>F10</v>
      </c>
      <c r="M78">
        <f>B78</f>
        <v>3361</v>
      </c>
      <c r="N78" s="8">
        <f t="shared" si="3"/>
        <v>-3.1942574384996078E-2</v>
      </c>
      <c r="O78">
        <f t="shared" si="4"/>
        <v>-1.2777029753998432</v>
      </c>
    </row>
    <row r="79" spans="1:15" x14ac:dyDescent="0.4">
      <c r="A79" t="s">
        <v>70</v>
      </c>
      <c r="B79">
        <v>17689</v>
      </c>
      <c r="K79" t="s">
        <v>55</v>
      </c>
      <c r="L79" t="str">
        <f>A90</f>
        <v>G10</v>
      </c>
      <c r="M79">
        <f>B90</f>
        <v>3441</v>
      </c>
      <c r="N79" s="8">
        <f t="shared" si="3"/>
        <v>8.1904036884605336E-4</v>
      </c>
      <c r="O79">
        <f t="shared" si="4"/>
        <v>3.2761614753842136E-2</v>
      </c>
    </row>
    <row r="80" spans="1:15" x14ac:dyDescent="0.4">
      <c r="A80" t="s">
        <v>78</v>
      </c>
      <c r="B80">
        <v>3893</v>
      </c>
      <c r="K80" t="s">
        <v>56</v>
      </c>
      <c r="L80" t="str">
        <f>A102</f>
        <v>H10</v>
      </c>
      <c r="M80">
        <f>B102</f>
        <v>3440</v>
      </c>
      <c r="N80" s="8">
        <f t="shared" si="3"/>
        <v>4.0952018442302668E-4</v>
      </c>
      <c r="O80">
        <f t="shared" si="4"/>
        <v>1.6380807376921068E-2</v>
      </c>
    </row>
    <row r="81" spans="1:15" x14ac:dyDescent="0.4">
      <c r="A81" t="s">
        <v>100</v>
      </c>
      <c r="B81">
        <v>3439</v>
      </c>
      <c r="K81" t="s">
        <v>64</v>
      </c>
      <c r="L81" t="str">
        <f>A103</f>
        <v>H11</v>
      </c>
      <c r="M81">
        <f>B103</f>
        <v>3661</v>
      </c>
      <c r="N81" s="8">
        <f t="shared" si="3"/>
        <v>9.0913480941911928E-2</v>
      </c>
      <c r="O81">
        <f t="shared" si="4"/>
        <v>3.6365392376764771</v>
      </c>
    </row>
    <row r="82" spans="1:15" x14ac:dyDescent="0.4">
      <c r="A82" t="s">
        <v>101</v>
      </c>
      <c r="B82">
        <v>3415</v>
      </c>
      <c r="K82" t="s">
        <v>63</v>
      </c>
      <c r="L82" t="str">
        <f>A91</f>
        <v>G11</v>
      </c>
      <c r="M82">
        <f>B91</f>
        <v>4844</v>
      </c>
      <c r="N82" s="8">
        <f t="shared" si="3"/>
        <v>0.57537585911435252</v>
      </c>
      <c r="O82">
        <f t="shared" si="4"/>
        <v>23.015034364574099</v>
      </c>
    </row>
    <row r="83" spans="1:15" x14ac:dyDescent="0.4">
      <c r="A83" t="s">
        <v>102</v>
      </c>
      <c r="B83">
        <v>3387</v>
      </c>
      <c r="K83" t="s">
        <v>62</v>
      </c>
      <c r="L83" t="str">
        <f>A79</f>
        <v>F11</v>
      </c>
      <c r="M83">
        <f>B79</f>
        <v>17689</v>
      </c>
      <c r="N83" s="8">
        <f t="shared" si="3"/>
        <v>5.8356626280281301</v>
      </c>
      <c r="O83">
        <f t="shared" si="4"/>
        <v>233.42650512112522</v>
      </c>
    </row>
    <row r="84" spans="1:15" x14ac:dyDescent="0.4">
      <c r="A84" t="s">
        <v>15</v>
      </c>
      <c r="B84">
        <v>3343</v>
      </c>
      <c r="K84" t="s">
        <v>61</v>
      </c>
      <c r="L84" t="str">
        <f>A67</f>
        <v>E11</v>
      </c>
      <c r="M84">
        <f>B67</f>
        <v>45551</v>
      </c>
      <c r="N84" s="8">
        <f t="shared" si="3"/>
        <v>17.245714006422499</v>
      </c>
      <c r="O84">
        <f t="shared" si="4"/>
        <v>689.8285602569</v>
      </c>
    </row>
    <row r="85" spans="1:15" x14ac:dyDescent="0.4">
      <c r="A85" t="s">
        <v>23</v>
      </c>
      <c r="B85">
        <v>3352</v>
      </c>
      <c r="K85" t="s">
        <v>60</v>
      </c>
      <c r="L85" t="str">
        <f>A55</f>
        <v>D11</v>
      </c>
      <c r="M85">
        <f>B55</f>
        <v>42476</v>
      </c>
      <c r="N85" s="8">
        <f t="shared" si="3"/>
        <v>15.986439439321693</v>
      </c>
      <c r="O85">
        <f t="shared" si="4"/>
        <v>639.45757757286765</v>
      </c>
    </row>
    <row r="86" spans="1:15" x14ac:dyDescent="0.4">
      <c r="A86" t="s">
        <v>31</v>
      </c>
      <c r="B86">
        <v>4411</v>
      </c>
      <c r="K86" t="s">
        <v>59</v>
      </c>
      <c r="L86" t="str">
        <f>A43</f>
        <v>C11</v>
      </c>
      <c r="M86">
        <f>B43</f>
        <v>31158</v>
      </c>
      <c r="N86" s="8">
        <f t="shared" si="3"/>
        <v>11.351489992021877</v>
      </c>
      <c r="O86">
        <f t="shared" si="4"/>
        <v>454.05959968087507</v>
      </c>
    </row>
    <row r="87" spans="1:15" x14ac:dyDescent="0.4">
      <c r="A87" t="s">
        <v>39</v>
      </c>
      <c r="B87">
        <v>3825</v>
      </c>
      <c r="K87" t="s">
        <v>58</v>
      </c>
      <c r="L87" t="str">
        <f>A31</f>
        <v>B11</v>
      </c>
      <c r="M87">
        <f>B31</f>
        <v>15395</v>
      </c>
      <c r="N87" s="8">
        <f t="shared" si="3"/>
        <v>4.8962233249617073</v>
      </c>
      <c r="O87">
        <f t="shared" si="4"/>
        <v>195.84893299846829</v>
      </c>
    </row>
    <row r="88" spans="1:15" x14ac:dyDescent="0.4">
      <c r="A88" t="s">
        <v>47</v>
      </c>
      <c r="B88">
        <v>27689</v>
      </c>
      <c r="K88" t="s">
        <v>57</v>
      </c>
      <c r="L88" t="str">
        <f>A19</f>
        <v>A11</v>
      </c>
      <c r="M88">
        <f>B19</f>
        <v>8593</v>
      </c>
      <c r="N88" s="8">
        <f t="shared" si="3"/>
        <v>2.1106670305162796</v>
      </c>
      <c r="O88">
        <f t="shared" si="4"/>
        <v>84.426681220651176</v>
      </c>
    </row>
    <row r="89" spans="1:15" x14ac:dyDescent="0.4">
      <c r="A89" t="s">
        <v>55</v>
      </c>
      <c r="B89">
        <v>7367</v>
      </c>
      <c r="K89" t="s">
        <v>65</v>
      </c>
      <c r="L89" t="str">
        <f>A20</f>
        <v>A12</v>
      </c>
      <c r="M89">
        <f>B20</f>
        <v>6677</v>
      </c>
      <c r="N89" s="8">
        <f t="shared" si="3"/>
        <v>1.3260263571617603</v>
      </c>
      <c r="O89">
        <f t="shared" si="4"/>
        <v>53.041054286470413</v>
      </c>
    </row>
    <row r="90" spans="1:15" x14ac:dyDescent="0.4">
      <c r="A90" t="s">
        <v>63</v>
      </c>
      <c r="B90">
        <v>3441</v>
      </c>
      <c r="K90" t="s">
        <v>66</v>
      </c>
      <c r="L90" t="str">
        <f>A32</f>
        <v>B12</v>
      </c>
      <c r="M90">
        <f>B32</f>
        <v>5188</v>
      </c>
      <c r="N90" s="8">
        <f t="shared" si="3"/>
        <v>0.7162508025558737</v>
      </c>
      <c r="O90">
        <f t="shared" si="4"/>
        <v>28.650032102234949</v>
      </c>
    </row>
    <row r="91" spans="1:15" x14ac:dyDescent="0.4">
      <c r="A91" t="s">
        <v>71</v>
      </c>
      <c r="B91">
        <v>4844</v>
      </c>
      <c r="K91" t="s">
        <v>67</v>
      </c>
      <c r="L91" t="str">
        <f>A44</f>
        <v>C12</v>
      </c>
      <c r="M91">
        <f>B44</f>
        <v>4201</v>
      </c>
      <c r="N91" s="8">
        <f t="shared" si="3"/>
        <v>0.31205438053034634</v>
      </c>
      <c r="O91">
        <f t="shared" si="4"/>
        <v>12.482175221213854</v>
      </c>
    </row>
    <row r="92" spans="1:15" x14ac:dyDescent="0.4">
      <c r="A92" t="s">
        <v>79</v>
      </c>
      <c r="B92">
        <v>3698</v>
      </c>
      <c r="K92" t="s">
        <v>68</v>
      </c>
      <c r="L92" t="str">
        <f>A56</f>
        <v>D12</v>
      </c>
      <c r="M92">
        <f>B56</f>
        <v>3855</v>
      </c>
      <c r="N92" s="8">
        <f t="shared" si="3"/>
        <v>0.1703603967199791</v>
      </c>
      <c r="O92">
        <f t="shared" si="4"/>
        <v>6.8144158687991645</v>
      </c>
    </row>
    <row r="93" spans="1:15" x14ac:dyDescent="0.4">
      <c r="A93" t="s">
        <v>103</v>
      </c>
      <c r="B93">
        <v>3450</v>
      </c>
      <c r="K93" t="s">
        <v>69</v>
      </c>
      <c r="L93" t="str">
        <f>A68</f>
        <v>E12</v>
      </c>
      <c r="M93">
        <f>B68</f>
        <v>3901</v>
      </c>
      <c r="N93" s="8">
        <f t="shared" si="3"/>
        <v>0.18919832520343832</v>
      </c>
      <c r="O93">
        <f t="shared" si="4"/>
        <v>7.5679330081375333</v>
      </c>
    </row>
    <row r="94" spans="1:15" x14ac:dyDescent="0.4">
      <c r="A94" t="s">
        <v>104</v>
      </c>
      <c r="B94">
        <v>3378</v>
      </c>
      <c r="K94" t="s">
        <v>70</v>
      </c>
      <c r="L94" t="str">
        <f>A80</f>
        <v>F12</v>
      </c>
      <c r="M94">
        <f>B80</f>
        <v>3893</v>
      </c>
      <c r="N94" s="8">
        <f t="shared" si="3"/>
        <v>0.18592216372805412</v>
      </c>
      <c r="O94">
        <f t="shared" si="4"/>
        <v>7.436886549122165</v>
      </c>
    </row>
    <row r="95" spans="1:15" x14ac:dyDescent="0.4">
      <c r="A95" t="s">
        <v>105</v>
      </c>
      <c r="B95">
        <v>3387</v>
      </c>
      <c r="K95" t="s">
        <v>71</v>
      </c>
      <c r="L95" t="str">
        <f>A92</f>
        <v>G12</v>
      </c>
      <c r="M95">
        <f>B92</f>
        <v>3698</v>
      </c>
      <c r="N95" s="8">
        <f t="shared" si="3"/>
        <v>0.1060657277655639</v>
      </c>
      <c r="O95">
        <f t="shared" si="4"/>
        <v>4.2426291106225564</v>
      </c>
    </row>
    <row r="96" spans="1:15" x14ac:dyDescent="0.4">
      <c r="A96" t="s">
        <v>16</v>
      </c>
      <c r="B96">
        <v>3343</v>
      </c>
      <c r="K96" t="s">
        <v>72</v>
      </c>
      <c r="L96" t="str">
        <f>A104</f>
        <v>H12</v>
      </c>
      <c r="M96">
        <f>B104</f>
        <v>3569</v>
      </c>
      <c r="N96" s="8">
        <f t="shared" si="3"/>
        <v>5.3237623974993466E-2</v>
      </c>
      <c r="O96">
        <f t="shared" si="4"/>
        <v>2.1295049589997386</v>
      </c>
    </row>
    <row r="97" spans="1:2" x14ac:dyDescent="0.4">
      <c r="A97" t="s">
        <v>24</v>
      </c>
      <c r="B97">
        <v>3333</v>
      </c>
    </row>
    <row r="98" spans="1:2" x14ac:dyDescent="0.4">
      <c r="A98" t="s">
        <v>33</v>
      </c>
      <c r="B98">
        <v>3877</v>
      </c>
    </row>
    <row r="99" spans="1:2" x14ac:dyDescent="0.4">
      <c r="A99" t="s">
        <v>40</v>
      </c>
      <c r="B99">
        <v>3857</v>
      </c>
    </row>
    <row r="100" spans="1:2" x14ac:dyDescent="0.4">
      <c r="A100" t="s">
        <v>48</v>
      </c>
      <c r="B100">
        <v>16427</v>
      </c>
    </row>
    <row r="101" spans="1:2" x14ac:dyDescent="0.4">
      <c r="A101" t="s">
        <v>56</v>
      </c>
      <c r="B101">
        <v>11617</v>
      </c>
    </row>
    <row r="102" spans="1:2" x14ac:dyDescent="0.4">
      <c r="A102" t="s">
        <v>64</v>
      </c>
      <c r="B102">
        <v>3440</v>
      </c>
    </row>
    <row r="103" spans="1:2" x14ac:dyDescent="0.4">
      <c r="A103" t="s">
        <v>72</v>
      </c>
      <c r="B103">
        <v>3661</v>
      </c>
    </row>
    <row r="104" spans="1:2" x14ac:dyDescent="0.4">
      <c r="A104" t="s">
        <v>80</v>
      </c>
      <c r="B104">
        <v>3569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B53" workbookViewId="0">
      <selection activeCell="G68" sqref="G68:G8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-4.6757577501018652E-2</v>
      </c>
      <c r="E2" s="7">
        <f>'Plate 2'!N9</f>
        <v>-2.6874981142715831E-2</v>
      </c>
      <c r="F2" s="7">
        <f>'Plate 3'!N9</f>
        <v>-3.0304493647303973E-2</v>
      </c>
      <c r="G2" s="7">
        <f>AVERAGE(D2:F2)</f>
        <v>-3.4645684097012817E-2</v>
      </c>
      <c r="H2" s="7">
        <f>STDEV(D2:F2)</f>
        <v>1.062844581193703E-2</v>
      </c>
      <c r="I2" s="7">
        <f>G2*40</f>
        <v>-1.3858273638805128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-2.6444859406313831E-2</v>
      </c>
      <c r="E3" s="7">
        <f>'Plate 2'!N10</f>
        <v>-1.7137669134485459E-2</v>
      </c>
      <c r="F3" s="7">
        <f>'Plate 3'!N10</f>
        <v>-2.7847372540765813E-2</v>
      </c>
      <c r="G3" s="7">
        <f t="shared" ref="G3:G66" si="0">AVERAGE(D3:F3)</f>
        <v>-2.3809967027188367E-2</v>
      </c>
      <c r="H3" s="7">
        <f t="shared" ref="H3:H66" si="1">STDEV(D3:F3)</f>
        <v>5.8207757343676529E-3</v>
      </c>
      <c r="I3" s="7">
        <f t="shared" ref="I3:I66" si="2">G3*40</f>
        <v>-0.95239868108753467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-5.4039495308554349E-2</v>
      </c>
      <c r="E4" s="7">
        <f>'Plate 2'!N11</f>
        <v>-1.7527161614814674E-2</v>
      </c>
      <c r="F4" s="7">
        <f>'Plate 3'!N11</f>
        <v>-3.9723457889033587E-2</v>
      </c>
      <c r="G4" s="7">
        <f t="shared" si="0"/>
        <v>-3.7096704937467535E-2</v>
      </c>
      <c r="H4" s="7">
        <f t="shared" si="1"/>
        <v>1.8397350386459732E-2</v>
      </c>
      <c r="I4" s="7">
        <f t="shared" si="2"/>
        <v>-1.4838681974987014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-3.4110036045825083E-2</v>
      </c>
      <c r="E5" s="7">
        <f>'Plate 2'!N12</f>
        <v>-3.076990594600798E-2</v>
      </c>
      <c r="F5" s="7">
        <f>'Plate 3'!N12</f>
        <v>-8.5999238728835595E-3</v>
      </c>
      <c r="G5" s="7">
        <f t="shared" si="0"/>
        <v>-2.4493288621572202E-2</v>
      </c>
      <c r="H5" s="7">
        <f t="shared" si="1"/>
        <v>1.3865006294519691E-2</v>
      </c>
      <c r="I5" s="7">
        <f t="shared" si="2"/>
        <v>-0.97973154486288805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-6.3620966107943419E-2</v>
      </c>
      <c r="E6" s="7">
        <f>'Plate 2'!N13</f>
        <v>-4.7128590119835008E-2</v>
      </c>
      <c r="F6" s="7">
        <f>'Plate 3'!N13</f>
        <v>-5.1190023052878335E-2</v>
      </c>
      <c r="G6" s="7">
        <f t="shared" si="0"/>
        <v>-5.3979859760218928E-2</v>
      </c>
      <c r="H6" s="7">
        <f t="shared" si="1"/>
        <v>8.5928463313096753E-3</v>
      </c>
      <c r="I6" s="7">
        <f t="shared" si="2"/>
        <v>-2.1591943904087572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-4.9440389324847595E-2</v>
      </c>
      <c r="E7" s="7">
        <f>'Plate 2'!N14</f>
        <v>-8.9583270475719432E-3</v>
      </c>
      <c r="F7" s="7">
        <f>'Plate 3'!N14</f>
        <v>-3.6037776229226347E-2</v>
      </c>
      <c r="G7" s="7">
        <f t="shared" si="0"/>
        <v>-3.1478830867215292E-2</v>
      </c>
      <c r="H7" s="7">
        <f t="shared" si="1"/>
        <v>2.0622495694402689E-2</v>
      </c>
      <c r="I7" s="7">
        <f t="shared" si="2"/>
        <v>-1.2591532346886116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-1.9929459262729262E-2</v>
      </c>
      <c r="E8" s="7">
        <f>'Plate 2'!N15</f>
        <v>1.9474624016460748E-3</v>
      </c>
      <c r="F8" s="7">
        <f>'Plate 3'!N15</f>
        <v>-9.8284844261526394E-3</v>
      </c>
      <c r="G8" s="7">
        <f t="shared" si="0"/>
        <v>-9.270160429078609E-3</v>
      </c>
      <c r="H8" s="7">
        <f t="shared" si="1"/>
        <v>1.0949142415805234E-2</v>
      </c>
      <c r="I8" s="7">
        <f t="shared" si="2"/>
        <v>-0.37080641716314433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-2.6828118238289393E-2</v>
      </c>
      <c r="E9" s="7">
        <f>'Plate 2'!N16</f>
        <v>-3.8559755552592279E-2</v>
      </c>
      <c r="F9" s="7">
        <f>'Plate 3'!N16</f>
        <v>-2.4980731249804627E-2</v>
      </c>
      <c r="G9" s="7">
        <f t="shared" si="0"/>
        <v>-3.0122868346895437E-2</v>
      </c>
      <c r="H9" s="7">
        <f t="shared" si="1"/>
        <v>7.3647137732938267E-3</v>
      </c>
      <c r="I9" s="7">
        <f t="shared" si="2"/>
        <v>-1.2049147338758175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-4.5607801005091965E-2</v>
      </c>
      <c r="E10" s="7">
        <f>'Plate 2'!N17</f>
        <v>-4.2844172836213647E-2</v>
      </c>
      <c r="F10" s="7">
        <f>'Plate 3'!N17</f>
        <v>-2.1295049589997388E-2</v>
      </c>
      <c r="G10" s="7">
        <f t="shared" si="0"/>
        <v>-3.6582341143767662E-2</v>
      </c>
      <c r="H10" s="7">
        <f t="shared" si="1"/>
        <v>1.3311099595880001E-2</v>
      </c>
      <c r="I10" s="7">
        <f t="shared" si="2"/>
        <v>-1.4632936457507064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-3.6026330205702901E-2</v>
      </c>
      <c r="E11" s="7">
        <f>'Plate 2'!N18</f>
        <v>-1.0126804488559588E-2</v>
      </c>
      <c r="F11" s="7">
        <f>'Plate 3'!N18</f>
        <v>-2.1295049589997388E-2</v>
      </c>
      <c r="G11" s="7">
        <f t="shared" si="0"/>
        <v>-2.2482728094753296E-2</v>
      </c>
      <c r="H11" s="7">
        <f t="shared" si="1"/>
        <v>1.2990546303610028E-2</v>
      </c>
      <c r="I11" s="7">
        <f t="shared" si="2"/>
        <v>-0.89930912379013184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-4.0242177357434086E-2</v>
      </c>
      <c r="E12" s="7">
        <f>'Plate 2'!N19</f>
        <v>-7.0108646459258687E-3</v>
      </c>
      <c r="F12" s="7">
        <f>'Plate 3'!N19</f>
        <v>-2.7028332171919762E-2</v>
      </c>
      <c r="G12" s="7">
        <f t="shared" si="0"/>
        <v>-2.4760458058426572E-2</v>
      </c>
      <c r="H12" s="7">
        <f t="shared" si="1"/>
        <v>1.6731332160904028E-2</v>
      </c>
      <c r="I12" s="7">
        <f t="shared" si="2"/>
        <v>-0.99041832233706284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-5.3656236476578786E-2</v>
      </c>
      <c r="E13" s="7">
        <f>'Plate 2'!N20</f>
        <v>-2.1422086418106823E-2</v>
      </c>
      <c r="F13" s="7">
        <f>'Plate 3'!N20</f>
        <v>-3.6447296413649376E-2</v>
      </c>
      <c r="G13" s="7">
        <f t="shared" si="0"/>
        <v>-3.7175206436111663E-2</v>
      </c>
      <c r="H13" s="7">
        <f t="shared" si="1"/>
        <v>1.6129398539580543E-2</v>
      </c>
      <c r="I13" s="7">
        <f t="shared" si="2"/>
        <v>-1.4870082574444665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-5.7872083628309978E-2</v>
      </c>
      <c r="E14" s="7">
        <f>'Plate 2'!N21</f>
        <v>-2.2980056339423682E-2</v>
      </c>
      <c r="F14" s="7">
        <f>'Plate 3'!N21</f>
        <v>-3.8085377151341478E-2</v>
      </c>
      <c r="G14" s="7">
        <f t="shared" si="0"/>
        <v>-3.964583903969171E-2</v>
      </c>
      <c r="H14" s="7">
        <f t="shared" si="1"/>
        <v>1.7498276288275997E-2</v>
      </c>
      <c r="I14" s="7">
        <f t="shared" si="2"/>
        <v>-1.5858335615876684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-3.3726777213849521E-2</v>
      </c>
      <c r="E15" s="7">
        <f>'Plate 2'!N22</f>
        <v>-1.2463759370534878E-2</v>
      </c>
      <c r="F15" s="7">
        <f>'Plate 3'!N22</f>
        <v>-2.0476009221151333E-2</v>
      </c>
      <c r="G15" s="7">
        <f t="shared" si="0"/>
        <v>-2.2222181935178578E-2</v>
      </c>
      <c r="H15" s="7">
        <f t="shared" si="1"/>
        <v>1.0738520443324078E-2</v>
      </c>
      <c r="I15" s="7">
        <f t="shared" si="2"/>
        <v>-0.88888727740714313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-1.264754145519357E-2</v>
      </c>
      <c r="E16" s="7">
        <f>'Plate 2'!N23</f>
        <v>5.0244529962468726E-2</v>
      </c>
      <c r="F16" s="7">
        <f>'Plate 3'!N23</f>
        <v>8.190403688460534E-3</v>
      </c>
      <c r="G16" s="7">
        <f t="shared" si="0"/>
        <v>1.5262464065245229E-2</v>
      </c>
      <c r="H16" s="7">
        <f t="shared" si="1"/>
        <v>3.2036911372364689E-2</v>
      </c>
      <c r="I16" s="7">
        <f t="shared" si="2"/>
        <v>0.61049856260980917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-1.1497764959266882E-2</v>
      </c>
      <c r="E17" s="7">
        <f>'Plate 2'!N24</f>
        <v>9.3478195279011588E-3</v>
      </c>
      <c r="F17" s="7">
        <f>'Plate 3'!N24</f>
        <v>0</v>
      </c>
      <c r="G17" s="7">
        <f t="shared" si="0"/>
        <v>-7.166484771219077E-4</v>
      </c>
      <c r="H17" s="7">
        <f t="shared" si="1"/>
        <v>1.044125408812256E-2</v>
      </c>
      <c r="I17" s="7">
        <f t="shared" si="2"/>
        <v>-2.8665939084876309E-2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-2.6828118238289393E-3</v>
      </c>
      <c r="E18" s="7">
        <f>'Plate 2'!N25</f>
        <v>2.6485488662386616E-2</v>
      </c>
      <c r="F18" s="7">
        <f>'Plate 3'!N25</f>
        <v>1.6380807376921068E-2</v>
      </c>
      <c r="G18" s="7">
        <f t="shared" si="0"/>
        <v>1.3394494738492914E-2</v>
      </c>
      <c r="H18" s="7">
        <f t="shared" si="1"/>
        <v>1.4811684093794582E-2</v>
      </c>
      <c r="I18" s="7">
        <f t="shared" si="2"/>
        <v>0.53577978953971661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1.3797317951120259E-2</v>
      </c>
      <c r="E19" s="7">
        <f>'Plate 2'!N26</f>
        <v>3.7001785631275423E-2</v>
      </c>
      <c r="F19" s="7">
        <f>'Plate 3'!N26</f>
        <v>3.0714013831727002E-2</v>
      </c>
      <c r="G19" s="7">
        <f t="shared" si="0"/>
        <v>2.7171039138040896E-2</v>
      </c>
      <c r="H19" s="7">
        <f t="shared" si="1"/>
        <v>1.2001097130675863E-2</v>
      </c>
      <c r="I19" s="7">
        <f t="shared" si="2"/>
        <v>1.0868415655216359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2.9894188894093895E-2</v>
      </c>
      <c r="E20" s="7">
        <f>'Plate 2'!N27</f>
        <v>5.1023514923127157E-2</v>
      </c>
      <c r="F20" s="7">
        <f>'Plate 3'!N27</f>
        <v>4.9961462499609255E-2</v>
      </c>
      <c r="G20" s="7">
        <f t="shared" si="0"/>
        <v>4.3626388772276765E-2</v>
      </c>
      <c r="H20" s="7">
        <f t="shared" si="1"/>
        <v>1.190428384903308E-2</v>
      </c>
      <c r="I20" s="7">
        <f t="shared" si="2"/>
        <v>1.7450555508910706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6.2087930780041163E-2</v>
      </c>
      <c r="E21" s="7">
        <f>'Plate 2'!N28</f>
        <v>0.12385860874469036</v>
      </c>
      <c r="F21" s="7">
        <f>'Plate 3'!N28</f>
        <v>8.5180198359989551E-2</v>
      </c>
      <c r="G21" s="7">
        <f t="shared" si="0"/>
        <v>9.0375579294907027E-2</v>
      </c>
      <c r="H21" s="7">
        <f t="shared" si="1"/>
        <v>3.121134651608732E-2</v>
      </c>
      <c r="I21" s="7">
        <f t="shared" si="2"/>
        <v>3.6150231717962811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0.11229483776883989</v>
      </c>
      <c r="E22" s="7">
        <f>'Plate 2'!N29</f>
        <v>0.14878612748576012</v>
      </c>
      <c r="F22" s="7">
        <f>'Plate 3'!N29</f>
        <v>0.13391310030632972</v>
      </c>
      <c r="G22" s="7">
        <f t="shared" si="0"/>
        <v>0.13166468852030991</v>
      </c>
      <c r="H22" s="7">
        <f t="shared" si="1"/>
        <v>1.8349252654282219E-2</v>
      </c>
      <c r="I22" s="7">
        <f t="shared" si="2"/>
        <v>5.2665875408123961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0.21079235758655951</v>
      </c>
      <c r="E23" s="7">
        <f>'Plate 2'!N30</f>
        <v>0.27576067607308419</v>
      </c>
      <c r="F23" s="7">
        <f>'Plate 3'!N30</f>
        <v>0.23424554548997126</v>
      </c>
      <c r="G23" s="7">
        <f t="shared" si="0"/>
        <v>0.24026619304987165</v>
      </c>
      <c r="H23" s="7">
        <f t="shared" si="1"/>
        <v>3.2899950600601545E-2</v>
      </c>
      <c r="I23" s="7">
        <f t="shared" si="2"/>
        <v>9.6106477219948658</v>
      </c>
      <c r="J23">
        <f>SUM(I2:I23)</f>
        <v>5.3311232122977499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-4.9823648156823157E-2</v>
      </c>
      <c r="E24">
        <f>'Plate 2'!N31</f>
        <v>-3.8949248032921498E-2</v>
      </c>
      <c r="F24">
        <f>'Plate 3'!N31</f>
        <v>-3.9313937704610558E-2</v>
      </c>
      <c r="G24">
        <f t="shared" si="0"/>
        <v>-4.2695611298118406E-2</v>
      </c>
      <c r="H24">
        <f t="shared" si="1"/>
        <v>6.1757535356788086E-3</v>
      </c>
      <c r="I24" s="7">
        <f t="shared" si="2"/>
        <v>-1.7078244519247363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-5.0973424652749844E-2</v>
      </c>
      <c r="E25">
        <f>'Plate 2'!N32</f>
        <v>-4.0117725473909141E-2</v>
      </c>
      <c r="F25">
        <f>'Plate 3'!N32</f>
        <v>-3.9313937704610558E-2</v>
      </c>
      <c r="G25">
        <f t="shared" si="0"/>
        <v>-4.3468362610423174E-2</v>
      </c>
      <c r="H25">
        <f t="shared" si="1"/>
        <v>6.5119878600084806E-3</v>
      </c>
      <c r="I25" s="7">
        <f t="shared" si="2"/>
        <v>-1.7387345044169269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-5.825534246028554E-2</v>
      </c>
      <c r="E26">
        <f>'Plate 2'!N33</f>
        <v>-5.2581484844444019E-2</v>
      </c>
      <c r="F26">
        <f>'Plate 3'!N33</f>
        <v>-4.3409139548840826E-2</v>
      </c>
      <c r="G26">
        <f t="shared" si="0"/>
        <v>-5.1415322284523467E-2</v>
      </c>
      <c r="H26">
        <f t="shared" si="1"/>
        <v>7.4914876065483374E-3</v>
      </c>
      <c r="I26" s="7">
        <f t="shared" si="2"/>
        <v>-2.0566128913809387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-4.1008695021385211E-2</v>
      </c>
      <c r="E27">
        <f>'Plate 2'!N34</f>
        <v>-4.5960112678847365E-2</v>
      </c>
      <c r="F27">
        <f>'Plate 3'!N34</f>
        <v>-3.5628256044803318E-2</v>
      </c>
      <c r="G27">
        <f t="shared" si="0"/>
        <v>-4.0865687915011967E-2</v>
      </c>
      <c r="H27">
        <f t="shared" si="1"/>
        <v>5.1674126650544305E-3</v>
      </c>
      <c r="I27" s="7">
        <f t="shared" si="2"/>
        <v>-1.6346275166004787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-3.8709142029531837E-2</v>
      </c>
      <c r="E28">
        <f>'Plate 2'!N35</f>
        <v>1.2463759370534878E-2</v>
      </c>
      <c r="F28">
        <f>'Plate 3'!N35</f>
        <v>-1.6790327561344093E-2</v>
      </c>
      <c r="G28">
        <f t="shared" si="0"/>
        <v>-1.4345236740113685E-2</v>
      </c>
      <c r="H28">
        <f t="shared" si="1"/>
        <v>2.5673922786911361E-2</v>
      </c>
      <c r="I28" s="7">
        <f t="shared" si="2"/>
        <v>-0.57380946960454737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0.12915822637576466</v>
      </c>
      <c r="E29">
        <f>'Plate 2'!N36</f>
        <v>0.22162122130732331</v>
      </c>
      <c r="F29">
        <f>'Plate 3'!N36</f>
        <v>0.15725575081844223</v>
      </c>
      <c r="G29">
        <f t="shared" si="0"/>
        <v>0.16934506616717673</v>
      </c>
      <c r="H29">
        <f t="shared" si="1"/>
        <v>4.7402162578612572E-2</v>
      </c>
      <c r="I29" s="7">
        <f t="shared" si="2"/>
        <v>6.7738026466870691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0.30622380674847466</v>
      </c>
      <c r="E30">
        <f>'Plate 2'!N37</f>
        <v>0.39922979233744532</v>
      </c>
      <c r="F30">
        <f>'Plate 3'!N37</f>
        <v>0.37553000911591544</v>
      </c>
      <c r="G30">
        <f t="shared" si="0"/>
        <v>0.36032786940061179</v>
      </c>
      <c r="H30">
        <f t="shared" si="1"/>
        <v>4.8330705848214826E-2</v>
      </c>
      <c r="I30" s="7">
        <f t="shared" si="2"/>
        <v>14.413114776024472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1.1938512616038779</v>
      </c>
      <c r="E31">
        <f>'Plate 2'!N38</f>
        <v>1.2825987377241048</v>
      </c>
      <c r="F31">
        <f>'Plate 3'!N38</f>
        <v>1.258455526731961</v>
      </c>
      <c r="G31">
        <f t="shared" si="0"/>
        <v>1.2449685086866478</v>
      </c>
      <c r="H31">
        <f t="shared" si="1"/>
        <v>4.5885219529206933E-2</v>
      </c>
      <c r="I31" s="7">
        <f t="shared" si="2"/>
        <v>49.798740347465909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2.4950149961609136</v>
      </c>
      <c r="E32">
        <f>'Plate 2'!N39</f>
        <v>2.6349166294271393</v>
      </c>
      <c r="F32">
        <f>'Plate 3'!N39</f>
        <v>2.62215774086064</v>
      </c>
      <c r="G32">
        <f t="shared" si="0"/>
        <v>2.5840297888162311</v>
      </c>
      <c r="H32">
        <f t="shared" si="1"/>
        <v>7.7352584268173916E-2</v>
      </c>
      <c r="I32" s="7">
        <f t="shared" si="2"/>
        <v>103.36119155264925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5.9957011674257039</v>
      </c>
      <c r="E33">
        <f>'Plate 2'!N40</f>
        <v>6.4336367900779727</v>
      </c>
      <c r="F33">
        <f>'Plate 3'!N40</f>
        <v>6.2738492253607685</v>
      </c>
      <c r="G33">
        <f t="shared" si="0"/>
        <v>6.2343957276214823</v>
      </c>
      <c r="H33">
        <f t="shared" si="1"/>
        <v>0.22161754501811343</v>
      </c>
      <c r="I33" s="7">
        <f t="shared" si="2"/>
        <v>249.37582910485929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10.883401051610056</v>
      </c>
      <c r="E34">
        <f>'Plate 2'!N41</f>
        <v>11.345526459509703</v>
      </c>
      <c r="F34">
        <f>'Plate 3'!N41</f>
        <v>11.245833784440736</v>
      </c>
      <c r="G34">
        <f t="shared" si="0"/>
        <v>11.15825376518683</v>
      </c>
      <c r="H34">
        <f t="shared" si="1"/>
        <v>0.24319265611031396</v>
      </c>
      <c r="I34" s="7">
        <f t="shared" si="2"/>
        <v>446.33015060747317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10.789502637776042</v>
      </c>
      <c r="E35">
        <f>'Plate 2'!N42</f>
        <v>11.179602662889456</v>
      </c>
      <c r="F35">
        <f>'Plate 3'!N42</f>
        <v>11.138129975937479</v>
      </c>
      <c r="G35">
        <f t="shared" si="0"/>
        <v>11.035745092200992</v>
      </c>
      <c r="H35">
        <f t="shared" si="1"/>
        <v>0.21425803534913684</v>
      </c>
      <c r="I35" s="7">
        <f t="shared" si="2"/>
        <v>441.42980368803967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6.5851532510041189</v>
      </c>
      <c r="E36">
        <f>'Plate 2'!N43</f>
        <v>6.7522416389872708</v>
      </c>
      <c r="F36">
        <f>'Plate 3'!N43</f>
        <v>6.8606916496389658</v>
      </c>
      <c r="G36">
        <f t="shared" si="0"/>
        <v>6.7326955132101185</v>
      </c>
      <c r="H36">
        <f t="shared" si="1"/>
        <v>0.13880522524471531</v>
      </c>
      <c r="I36" s="7">
        <f t="shared" si="2"/>
        <v>269.30782052840476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2.7640626962077586</v>
      </c>
      <c r="E37">
        <f>'Plate 2'!N44</f>
        <v>2.9465106136905113</v>
      </c>
      <c r="F37">
        <f>'Plate 3'!N44</f>
        <v>2.9215169956738722</v>
      </c>
      <c r="G37">
        <f t="shared" si="0"/>
        <v>2.877363435190714</v>
      </c>
      <c r="H37">
        <f t="shared" si="1"/>
        <v>9.8913918767548931E-2</v>
      </c>
      <c r="I37" s="7">
        <f t="shared" si="2"/>
        <v>115.09453740762856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1.1405782839592746</v>
      </c>
      <c r="E38">
        <f>'Plate 2'!N45</f>
        <v>1.2307962378403192</v>
      </c>
      <c r="F38">
        <f>'Plate 3'!N45</f>
        <v>1.1912942164865845</v>
      </c>
      <c r="G38">
        <f t="shared" si="0"/>
        <v>1.1875562460953928</v>
      </c>
      <c r="H38">
        <f t="shared" si="1"/>
        <v>4.5224983334487157E-2</v>
      </c>
      <c r="I38" s="7">
        <f t="shared" si="2"/>
        <v>47.502249843815711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0.6457911318788232</v>
      </c>
      <c r="E39">
        <f>'Plate 2'!N46</f>
        <v>0.69524407738764871</v>
      </c>
      <c r="F39">
        <f>'Plate 3'!N46</f>
        <v>0.68512726853972361</v>
      </c>
      <c r="G39">
        <f t="shared" si="0"/>
        <v>0.67538749260206521</v>
      </c>
      <c r="H39">
        <f t="shared" si="1"/>
        <v>2.6125579062703259E-2</v>
      </c>
      <c r="I39" s="7">
        <f t="shared" si="2"/>
        <v>27.015499704082607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0.36907825519246695</v>
      </c>
      <c r="E40">
        <f>'Plate 2'!N47</f>
        <v>0.59202857010040677</v>
      </c>
      <c r="F40">
        <f>'Plate 3'!N47</f>
        <v>0.39805361925918192</v>
      </c>
      <c r="G40">
        <f t="shared" si="0"/>
        <v>0.45305348151735192</v>
      </c>
      <c r="H40">
        <f t="shared" si="1"/>
        <v>0.12122478857766925</v>
      </c>
      <c r="I40" s="7">
        <f t="shared" si="2"/>
        <v>18.122139260694077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0.16326826242158973</v>
      </c>
      <c r="E41">
        <f>'Plate 2'!N48</f>
        <v>0.17410313870715907</v>
      </c>
      <c r="F41">
        <f>'Plate 3'!N48</f>
        <v>0.17936984077728568</v>
      </c>
      <c r="G41">
        <f t="shared" si="0"/>
        <v>0.1722470806353448</v>
      </c>
      <c r="H41">
        <f t="shared" si="1"/>
        <v>8.2096845286901369E-3</v>
      </c>
      <c r="I41" s="7">
        <f t="shared" si="2"/>
        <v>6.8898832254137918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0.11152832010488876</v>
      </c>
      <c r="E42">
        <f>'Plate 2'!N49</f>
        <v>9.5815150160986878E-2</v>
      </c>
      <c r="F42">
        <f>'Plate 3'!N49</f>
        <v>0.17117943708882516</v>
      </c>
      <c r="G42">
        <f t="shared" si="0"/>
        <v>0.12617430245156694</v>
      </c>
      <c r="H42">
        <f t="shared" si="1"/>
        <v>3.9759559041943469E-2</v>
      </c>
      <c r="I42" s="7">
        <f t="shared" si="2"/>
        <v>5.0469720980626773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0.13567362651934922</v>
      </c>
      <c r="E43">
        <f>'Plate 2'!N50</f>
        <v>0.12269013130370271</v>
      </c>
      <c r="F43">
        <f>'Plate 3'!N50</f>
        <v>0.15807479118728829</v>
      </c>
      <c r="G43">
        <f t="shared" si="0"/>
        <v>0.1388128496701134</v>
      </c>
      <c r="H43">
        <f t="shared" si="1"/>
        <v>1.7899988275470503E-2</v>
      </c>
      <c r="I43" s="7">
        <f t="shared" si="2"/>
        <v>5.5525139868045361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0.13145777936761802</v>
      </c>
      <c r="E44">
        <f>'Plate 2'!N51</f>
        <v>0.18072451087275573</v>
      </c>
      <c r="F44">
        <f>'Plate 3'!N51</f>
        <v>0.14619870583902053</v>
      </c>
      <c r="G44">
        <f t="shared" si="0"/>
        <v>0.1527936653597981</v>
      </c>
      <c r="H44">
        <f t="shared" si="1"/>
        <v>2.5286811317569286E-2</v>
      </c>
      <c r="I44" s="7">
        <f t="shared" si="2"/>
        <v>6.1117466143919241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4.8290612828920908E-2</v>
      </c>
      <c r="E45">
        <f>'Plate 2'!N52</f>
        <v>0.16086039437596578</v>
      </c>
      <c r="F45">
        <f>'Plate 3'!N52</f>
        <v>6.9618431351914534E-2</v>
      </c>
      <c r="G45">
        <f t="shared" si="0"/>
        <v>9.2923146185600422E-2</v>
      </c>
      <c r="H45">
        <f t="shared" si="1"/>
        <v>5.9793989911168417E-2</v>
      </c>
      <c r="I45" s="7">
        <f t="shared" si="2"/>
        <v>3.716925847424017</v>
      </c>
      <c r="J45">
        <f>SUM(I24:I45)</f>
        <v>1808.1313124059939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-5.9021860124236665E-2</v>
      </c>
      <c r="E46" s="6">
        <f>'Plate 2'!N53</f>
        <v>-2.5706503701728188E-2</v>
      </c>
      <c r="F46" s="6">
        <f>'Plate 3'!N53</f>
        <v>-3.0304493647303973E-2</v>
      </c>
      <c r="G46" s="6">
        <f t="shared" si="0"/>
        <v>-3.8344285824422945E-2</v>
      </c>
      <c r="H46" s="6">
        <f t="shared" si="1"/>
        <v>1.8054277528556529E-2</v>
      </c>
      <c r="I46" s="7">
        <f t="shared" si="2"/>
        <v>-1.5337714329769179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-4.484128334114084E-2</v>
      </c>
      <c r="E47" s="6">
        <f>'Plate 2'!N54</f>
        <v>-3.1159398426337196E-2</v>
      </c>
      <c r="F47" s="6">
        <f>'Plate 3'!N54</f>
        <v>-2.0066489036728308E-2</v>
      </c>
      <c r="G47" s="6">
        <f t="shared" si="0"/>
        <v>-3.202239026806878E-2</v>
      </c>
      <c r="H47" s="6">
        <f t="shared" si="1"/>
        <v>1.2409922416987912E-2</v>
      </c>
      <c r="I47" s="7">
        <f t="shared" si="2"/>
        <v>-1.2808956107227512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-4.9440389324847595E-2</v>
      </c>
      <c r="E48" s="6">
        <f>'Plate 2'!N55</f>
        <v>-2.2980056339423682E-2</v>
      </c>
      <c r="F48" s="6">
        <f>'Plate 3'!N55</f>
        <v>-2.6618811987496733E-2</v>
      </c>
      <c r="G48" s="6">
        <f t="shared" si="0"/>
        <v>-3.3013085883922669E-2</v>
      </c>
      <c r="H48" s="6">
        <f t="shared" si="1"/>
        <v>1.4342327545477537E-2</v>
      </c>
      <c r="I48" s="7">
        <f t="shared" si="2"/>
        <v>-1.3205234353569066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-4.6757577501018652E-2</v>
      </c>
      <c r="E49" s="6">
        <f>'Plate 2'!N56</f>
        <v>-2.2201071378765251E-2</v>
      </c>
      <c r="F49" s="6">
        <f>'Plate 3'!N56</f>
        <v>-2.4571211065381602E-2</v>
      </c>
      <c r="G49" s="6">
        <f t="shared" si="0"/>
        <v>-3.1176619981721831E-2</v>
      </c>
      <c r="H49" s="6">
        <f t="shared" si="1"/>
        <v>1.3545444564395721E-2</v>
      </c>
      <c r="I49" s="7">
        <f t="shared" si="2"/>
        <v>-1.2470647992688733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-1.9929459262729262E-2</v>
      </c>
      <c r="E50" s="6">
        <f>'Plate 2'!N57</f>
        <v>1.6748176654156243E-2</v>
      </c>
      <c r="F50" s="6">
        <f>'Plate 3'!N57</f>
        <v>8.5999238728835595E-3</v>
      </c>
      <c r="G50" s="6">
        <f t="shared" si="0"/>
        <v>1.8062137547701803E-3</v>
      </c>
      <c r="H50" s="6">
        <f t="shared" si="1"/>
        <v>1.9259494203888623E-2</v>
      </c>
      <c r="I50" s="7">
        <f t="shared" si="2"/>
        <v>7.2248550190807212E-2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0.1996778514592682</v>
      </c>
      <c r="E51" s="6">
        <f>'Plate 2'!N58</f>
        <v>0.20604152209415472</v>
      </c>
      <c r="F51" s="6">
        <f>'Plate 3'!N58</f>
        <v>0.23301698493670217</v>
      </c>
      <c r="G51" s="6">
        <f t="shared" si="0"/>
        <v>0.21291211949670838</v>
      </c>
      <c r="H51" s="6">
        <f t="shared" si="1"/>
        <v>1.7699669114351328E-2</v>
      </c>
      <c r="I51" s="7">
        <f t="shared" si="2"/>
        <v>8.5164847798683354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0.73049133374542263</v>
      </c>
      <c r="E52" s="6">
        <f>'Plate 2'!N59</f>
        <v>0.83857731014879977</v>
      </c>
      <c r="F52" s="6">
        <f>'Plate 3'!N59</f>
        <v>0.78873587519874933</v>
      </c>
      <c r="G52" s="6">
        <f t="shared" si="0"/>
        <v>0.78593483969765732</v>
      </c>
      <c r="H52" s="6">
        <f t="shared" si="1"/>
        <v>5.4097402189722879E-2</v>
      </c>
      <c r="I52" s="7">
        <f t="shared" si="2"/>
        <v>31.437393587906293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2.074580057483721</v>
      </c>
      <c r="E53" s="6">
        <f>'Plate 2'!N60</f>
        <v>2.2906052768161129</v>
      </c>
      <c r="F53" s="6">
        <f>'Plate 3'!N60</f>
        <v>2.2093613949622291</v>
      </c>
      <c r="G53" s="6">
        <f t="shared" si="0"/>
        <v>2.1915155764206879</v>
      </c>
      <c r="H53" s="6">
        <f t="shared" si="1"/>
        <v>0.10911268843019692</v>
      </c>
      <c r="I53" s="7">
        <f t="shared" si="2"/>
        <v>87.660623056827518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4.6623436909827207</v>
      </c>
      <c r="E54" s="6">
        <f>'Plate 2'!N61</f>
        <v>4.7549241998590563</v>
      </c>
      <c r="F54" s="6">
        <f>'Plate 3'!N61</f>
        <v>4.8499475441219051</v>
      </c>
      <c r="G54" s="6">
        <f t="shared" si="0"/>
        <v>4.755738478321228</v>
      </c>
      <c r="H54" s="6">
        <f t="shared" si="1"/>
        <v>9.3804577261600783E-2</v>
      </c>
      <c r="I54" s="7">
        <f t="shared" si="2"/>
        <v>190.22953913284911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8.3680733373544367</v>
      </c>
      <c r="E55" s="6">
        <f>'Plate 2'!N62</f>
        <v>9.0412889458820658</v>
      </c>
      <c r="F55" s="6">
        <f>'Plate 3'!N62</f>
        <v>8.7473511392758496</v>
      </c>
      <c r="G55" s="6">
        <f t="shared" si="0"/>
        <v>8.7189044741707846</v>
      </c>
      <c r="H55" s="6">
        <f t="shared" si="1"/>
        <v>0.3375081087292664</v>
      </c>
      <c r="I55" s="7">
        <f t="shared" si="2"/>
        <v>348.75617896683138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9.8896109002974217</v>
      </c>
      <c r="E56" s="6">
        <f>'Plate 2'!N63</f>
        <v>9.8942774778030476</v>
      </c>
      <c r="F56" s="6">
        <f>'Plate 3'!N63</f>
        <v>9.9308644722583974</v>
      </c>
      <c r="G56" s="6">
        <f t="shared" si="0"/>
        <v>9.9049176167862907</v>
      </c>
      <c r="H56" s="6">
        <f t="shared" si="1"/>
        <v>2.259145232320996E-2</v>
      </c>
      <c r="I56" s="7">
        <f t="shared" si="2"/>
        <v>396.19670467145164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5.2265006916507488</v>
      </c>
      <c r="E57" s="6">
        <f>'Plate 2'!N64</f>
        <v>5.3422788601955125</v>
      </c>
      <c r="F57" s="6">
        <f>'Plate 3'!N64</f>
        <v>5.3188481552862701</v>
      </c>
      <c r="G57" s="6">
        <f t="shared" si="0"/>
        <v>5.295875902377511</v>
      </c>
      <c r="H57" s="6">
        <f t="shared" si="1"/>
        <v>6.121224861637526E-2</v>
      </c>
      <c r="I57" s="7">
        <f t="shared" si="2"/>
        <v>211.83503609510043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3.3082902376130576</v>
      </c>
      <c r="E58" s="6">
        <f>'Plate 2'!N65</f>
        <v>3.3102965903179977</v>
      </c>
      <c r="F58" s="6">
        <f>'Plate 3'!N65</f>
        <v>3.349056068211512</v>
      </c>
      <c r="G58" s="6">
        <f t="shared" si="0"/>
        <v>3.3225476320475225</v>
      </c>
      <c r="H58" s="6">
        <f t="shared" si="1"/>
        <v>2.2978887129044948E-2</v>
      </c>
      <c r="I58" s="7">
        <f t="shared" si="2"/>
        <v>132.90190528190089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1.5790263877393185</v>
      </c>
      <c r="E59" s="6">
        <f>'Plate 2'!N66</f>
        <v>1.5953611994284644</v>
      </c>
      <c r="F59" s="6">
        <f>'Plate 3'!N66</f>
        <v>1.6085952844136489</v>
      </c>
      <c r="G59" s="6">
        <f t="shared" si="0"/>
        <v>1.5943276238604771</v>
      </c>
      <c r="H59" s="6">
        <f t="shared" si="1"/>
        <v>1.4811519890793165E-2</v>
      </c>
      <c r="I59" s="7">
        <f t="shared" si="2"/>
        <v>63.773104954419082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0.65307304968635893</v>
      </c>
      <c r="E60" s="6">
        <f>'Plate 2'!N67</f>
        <v>0.70809732923851276</v>
      </c>
      <c r="F60" s="6">
        <f>'Plate 3'!N67</f>
        <v>0.69004151075279996</v>
      </c>
      <c r="G60" s="6">
        <f t="shared" si="0"/>
        <v>0.68373729655922377</v>
      </c>
      <c r="H60" s="6">
        <f t="shared" si="1"/>
        <v>2.8048621579451247E-2</v>
      </c>
      <c r="I60" s="7">
        <f t="shared" si="2"/>
        <v>27.34949186236895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0.38824119679124508</v>
      </c>
      <c r="E61" s="6">
        <f>'Plate 2'!N68</f>
        <v>0.41831492387357688</v>
      </c>
      <c r="F61" s="6">
        <f>'Plate 3'!N68</f>
        <v>0.42303435050898658</v>
      </c>
      <c r="G61" s="6">
        <f t="shared" si="0"/>
        <v>0.40986349039126951</v>
      </c>
      <c r="H61" s="6">
        <f t="shared" si="1"/>
        <v>1.8873551132100097E-2</v>
      </c>
      <c r="I61" s="7">
        <f t="shared" si="2"/>
        <v>16.394539615650782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0.17668232154073443</v>
      </c>
      <c r="E62" s="6">
        <f>'Plate 2'!N69</f>
        <v>0.28900342040427751</v>
      </c>
      <c r="F62" s="6">
        <f>'Plate 3'!N69</f>
        <v>0.21254097571555083</v>
      </c>
      <c r="G62" s="6">
        <f t="shared" si="0"/>
        <v>0.22607557255352093</v>
      </c>
      <c r="H62" s="6">
        <f t="shared" si="1"/>
        <v>5.7370691961604027E-2</v>
      </c>
      <c r="I62" s="7">
        <f t="shared" si="2"/>
        <v>9.0430229021408373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0.17629906270875886</v>
      </c>
      <c r="E63" s="6">
        <f>'Plate 2'!N70</f>
        <v>0.10282601480691275</v>
      </c>
      <c r="F63" s="6">
        <f>'Plate 3'!N70</f>
        <v>8.4770678175566522E-2</v>
      </c>
      <c r="G63" s="6">
        <f t="shared" si="0"/>
        <v>0.1212985852304127</v>
      </c>
      <c r="H63" s="6">
        <f t="shared" si="1"/>
        <v>4.847977090862083E-2</v>
      </c>
      <c r="I63" s="7">
        <f t="shared" si="2"/>
        <v>4.8519434092165081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6.323770727596785E-2</v>
      </c>
      <c r="E64" s="6">
        <f>'Plate 2'!N71</f>
        <v>8.7246315593744142E-2</v>
      </c>
      <c r="F64" s="6">
        <f>'Plate 3'!N71</f>
        <v>9.9103884630372452E-2</v>
      </c>
      <c r="G64" s="6">
        <f t="shared" si="0"/>
        <v>8.3195969166694819E-2</v>
      </c>
      <c r="H64" s="6">
        <f t="shared" si="1"/>
        <v>1.8272921198832288E-2</v>
      </c>
      <c r="I64" s="7">
        <f t="shared" si="2"/>
        <v>3.3278387666677927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7.6268507563136981E-2</v>
      </c>
      <c r="E65" s="6">
        <f>'Plate 2'!N72</f>
        <v>0.11567926665777684</v>
      </c>
      <c r="F65" s="6">
        <f>'Plate 3'!N72</f>
        <v>9.9103884630372452E-2</v>
      </c>
      <c r="G65" s="6">
        <f t="shared" si="0"/>
        <v>9.7017219617095418E-2</v>
      </c>
      <c r="H65" s="6">
        <f t="shared" si="1"/>
        <v>1.9788067395836387E-2</v>
      </c>
      <c r="I65" s="7">
        <f t="shared" si="2"/>
        <v>3.8806887846838167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5.7488824796334409E-2</v>
      </c>
      <c r="E66" s="6">
        <f>'Plate 2'!N73</f>
        <v>7.2835093821563196E-2</v>
      </c>
      <c r="F66" s="6">
        <f>'Plate 3'!N73</f>
        <v>7.9856435962490202E-2</v>
      </c>
      <c r="G66" s="6">
        <f t="shared" si="0"/>
        <v>7.0060118193462598E-2</v>
      </c>
      <c r="H66" s="6">
        <f t="shared" si="1"/>
        <v>1.1439094134698711E-2</v>
      </c>
      <c r="I66" s="7">
        <f t="shared" si="2"/>
        <v>2.8024047277385038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6.8986589755601294E-3</v>
      </c>
      <c r="E67" s="6">
        <f>'Plate 2'!N74</f>
        <v>5.3360469805102451E-2</v>
      </c>
      <c r="F67" s="6">
        <f>'Plate 3'!N74</f>
        <v>2.6618811987496733E-2</v>
      </c>
      <c r="G67" s="6">
        <f t="shared" ref="G67:G73" si="3">AVERAGE(D67:F67)</f>
        <v>2.8959313589386439E-2</v>
      </c>
      <c r="H67" s="6">
        <f t="shared" ref="H67:H73" si="4">STDEV(D67:F67)</f>
        <v>2.3319164376138783E-2</v>
      </c>
      <c r="I67" s="7">
        <f t="shared" ref="I67:I89" si="5">G67*40</f>
        <v>1.1583725435754575</v>
      </c>
      <c r="J67">
        <f>SUM(I46:I67)</f>
        <v>1534.8052664110626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-4.1008695021385211E-2</v>
      </c>
      <c r="E68">
        <f>'Plate 2'!N75</f>
        <v>-3.7001785631275423E-2</v>
      </c>
      <c r="F68">
        <f>'Plate 3'!N75</f>
        <v>-2.2523610143266468E-2</v>
      </c>
      <c r="G68">
        <f t="shared" si="3"/>
        <v>-3.3511363598642367E-2</v>
      </c>
      <c r="H68">
        <f t="shared" si="4"/>
        <v>9.7242930443416399E-3</v>
      </c>
      <c r="I68" s="7">
        <f t="shared" si="5"/>
        <v>-1.3404545439456947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-5.9405118956212227E-2</v>
      </c>
      <c r="E69">
        <f>'Plate 2'!N76</f>
        <v>-1.4021729291851737E-2</v>
      </c>
      <c r="F69">
        <f>'Plate 3'!N76</f>
        <v>-3.3990175307111216E-2</v>
      </c>
      <c r="G69">
        <f t="shared" si="3"/>
        <v>-3.5805674518391728E-2</v>
      </c>
      <c r="H69">
        <f t="shared" si="4"/>
        <v>2.2746099498516567E-2</v>
      </c>
      <c r="I69" s="7">
        <f t="shared" si="5"/>
        <v>-1.4322269807356691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-5.0973424652749844E-2</v>
      </c>
      <c r="E70">
        <f>'Plate 2'!N77</f>
        <v>-3.4275338268970917E-2</v>
      </c>
      <c r="F70">
        <f>'Plate 3'!N77</f>
        <v>-3.3990175307111216E-2</v>
      </c>
      <c r="G70">
        <f t="shared" si="3"/>
        <v>-3.974631274294399E-2</v>
      </c>
      <c r="H70">
        <f t="shared" si="4"/>
        <v>9.7240095050952369E-3</v>
      </c>
      <c r="I70" s="7">
        <f t="shared" si="5"/>
        <v>-1.5898525097177596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-4.7907353996945345E-2</v>
      </c>
      <c r="E71">
        <f>'Plate 2'!N78</f>
        <v>-1.2853251850864094E-2</v>
      </c>
      <c r="F71">
        <f>'Plate 3'!N78</f>
        <v>-3.1942574384996078E-2</v>
      </c>
      <c r="G71">
        <f t="shared" si="3"/>
        <v>-3.0901060077601839E-2</v>
      </c>
      <c r="H71">
        <f t="shared" si="4"/>
        <v>1.7550244538363412E-2</v>
      </c>
      <c r="I71" s="7">
        <f t="shared" si="5"/>
        <v>-1.2360424031040735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-1.8013165102851451E-2</v>
      </c>
      <c r="E72">
        <f>'Plate 2'!N79</f>
        <v>-3.5054323229629343E-3</v>
      </c>
      <c r="F72">
        <f>'Plate 3'!N79</f>
        <v>8.1904036884605336E-4</v>
      </c>
      <c r="G72">
        <f t="shared" si="3"/>
        <v>-6.8998523523227766E-3</v>
      </c>
      <c r="H72">
        <f t="shared" si="4"/>
        <v>9.8643071846860001E-3</v>
      </c>
      <c r="I72" s="7">
        <f t="shared" si="5"/>
        <v>-0.27599409409291109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-1.3030800287169133E-2</v>
      </c>
      <c r="E73">
        <f>'Plate 2'!N80</f>
        <v>1.2074266890205663E-2</v>
      </c>
      <c r="F73">
        <f>'Plate 3'!N80</f>
        <v>4.0952018442302668E-4</v>
      </c>
      <c r="G73">
        <f t="shared" si="3"/>
        <v>-1.8233773751348103E-4</v>
      </c>
      <c r="H73">
        <f t="shared" si="4"/>
        <v>1.2562994123414392E-2</v>
      </c>
      <c r="I73" s="7">
        <f t="shared" si="5"/>
        <v>-7.2935095005392412E-3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7.7035025227088105E-2</v>
      </c>
      <c r="E74">
        <f>'Plate 2'!N81</f>
        <v>8.8414793034731792E-2</v>
      </c>
      <c r="F74">
        <f>'Plate 3'!N81</f>
        <v>9.0913480941911928E-2</v>
      </c>
      <c r="G74">
        <f t="shared" ref="G74:G89" si="6">AVERAGE(D74:F74)</f>
        <v>8.5454433067910604E-2</v>
      </c>
      <c r="H74">
        <f t="shared" ref="H74:H89" si="7">STDEV(D74:F74)</f>
        <v>7.3976808262420759E-3</v>
      </c>
      <c r="I74" s="7">
        <f t="shared" si="5"/>
        <v>3.4181773227164243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0.54806012972505469</v>
      </c>
      <c r="E75">
        <f>'Plate 2'!N82</f>
        <v>0.58696516785612696</v>
      </c>
      <c r="F75">
        <f>'Plate 3'!N82</f>
        <v>0.57537585911435252</v>
      </c>
      <c r="G75">
        <f t="shared" si="6"/>
        <v>0.57013371889851139</v>
      </c>
      <c r="H75">
        <f t="shared" si="7"/>
        <v>1.9975247771353198E-2</v>
      </c>
      <c r="I75" s="7">
        <f t="shared" si="5"/>
        <v>22.805348755940457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5.4852004032342538</v>
      </c>
      <c r="E76">
        <f>'Plate 2'!N83</f>
        <v>5.5814272431176501</v>
      </c>
      <c r="F76">
        <f>'Plate 3'!N83</f>
        <v>5.8356626280281301</v>
      </c>
      <c r="G76">
        <f t="shared" si="6"/>
        <v>5.6340967581266783</v>
      </c>
      <c r="H76">
        <f t="shared" si="7"/>
        <v>0.18107043135292139</v>
      </c>
      <c r="I76" s="7">
        <f t="shared" si="5"/>
        <v>225.36387032506713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16.86070579510093</v>
      </c>
      <c r="E77">
        <f>'Plate 2'!N84</f>
        <v>17.824733869786193</v>
      </c>
      <c r="F77">
        <f>'Plate 3'!N84</f>
        <v>17.245714006422499</v>
      </c>
      <c r="G77">
        <f t="shared" si="6"/>
        <v>17.310384557103209</v>
      </c>
      <c r="H77">
        <f t="shared" si="7"/>
        <v>0.485256882784112</v>
      </c>
      <c r="I77" s="7">
        <f t="shared" si="5"/>
        <v>692.41538228412833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15.138340604202753</v>
      </c>
      <c r="E78">
        <f>'Plate 2'!N85</f>
        <v>16.603285451473774</v>
      </c>
      <c r="F78">
        <f>'Plate 3'!N85</f>
        <v>15.986439439321693</v>
      </c>
      <c r="G78">
        <f t="shared" si="6"/>
        <v>15.909355164999406</v>
      </c>
      <c r="H78">
        <f t="shared" si="7"/>
        <v>0.73550821912288877</v>
      </c>
      <c r="I78" s="7">
        <f t="shared" si="5"/>
        <v>636.37420659997622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10.864621368843252</v>
      </c>
      <c r="E79">
        <f>'Plate 2'!N86</f>
        <v>11.617392210779494</v>
      </c>
      <c r="F79">
        <f>'Plate 3'!N86</f>
        <v>11.351489992021877</v>
      </c>
      <c r="G79">
        <f t="shared" si="6"/>
        <v>11.277834523881539</v>
      </c>
      <c r="H79">
        <f t="shared" si="7"/>
        <v>0.38175231644035712</v>
      </c>
      <c r="I79" s="7">
        <f t="shared" si="5"/>
        <v>451.11338095526156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4.5596303240132698</v>
      </c>
      <c r="E80">
        <f>'Plate 2'!N87</f>
        <v>4.9224059664006186</v>
      </c>
      <c r="F80">
        <f>'Plate 3'!N87</f>
        <v>4.8962233249617073</v>
      </c>
      <c r="G80">
        <f t="shared" si="6"/>
        <v>4.792753205125198</v>
      </c>
      <c r="H80">
        <f t="shared" si="7"/>
        <v>0.20231433698980528</v>
      </c>
      <c r="I80" s="7">
        <f t="shared" si="5"/>
        <v>191.71012820500792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2.0101925737118265</v>
      </c>
      <c r="E81">
        <f>'Plate 2'!N88</f>
        <v>2.1663571755910938</v>
      </c>
      <c r="F81">
        <f>'Plate 3'!N88</f>
        <v>2.1106670305162796</v>
      </c>
      <c r="G81">
        <f t="shared" si="6"/>
        <v>2.0957389266063999</v>
      </c>
      <c r="H81">
        <f t="shared" si="7"/>
        <v>7.9145321622858006E-2</v>
      </c>
      <c r="I81" s="7">
        <f t="shared" si="5"/>
        <v>83.829557064255994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1.2670536985112104</v>
      </c>
      <c r="E82">
        <f>'Plate 2'!N89</f>
        <v>1.3601077413096185</v>
      </c>
      <c r="F82">
        <f>'Plate 3'!N89</f>
        <v>1.3260263571617603</v>
      </c>
      <c r="G82">
        <f t="shared" si="6"/>
        <v>1.317729265660863</v>
      </c>
      <c r="H82">
        <f t="shared" si="7"/>
        <v>4.7078604650230331E-2</v>
      </c>
      <c r="I82" s="7">
        <f t="shared" si="5"/>
        <v>52.709170626434521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0.65154001435845665</v>
      </c>
      <c r="E83">
        <f>'Plate 2'!N90</f>
        <v>0.76768967872888272</v>
      </c>
      <c r="F83">
        <f>'Plate 3'!N90</f>
        <v>0.7162508025558737</v>
      </c>
      <c r="G83">
        <f t="shared" si="6"/>
        <v>0.71182683188107099</v>
      </c>
      <c r="H83">
        <f t="shared" si="7"/>
        <v>5.8201071903696847E-2</v>
      </c>
      <c r="I83" s="7">
        <f t="shared" si="5"/>
        <v>28.473073275242839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0.2560168997596759</v>
      </c>
      <c r="E84">
        <f>'Plate 2'!N91</f>
        <v>0.33963744284707542</v>
      </c>
      <c r="F84">
        <f>'Plate 3'!N91</f>
        <v>0.31205438053034634</v>
      </c>
      <c r="G84">
        <f t="shared" si="6"/>
        <v>0.30256957437903259</v>
      </c>
      <c r="H84">
        <f t="shared" si="7"/>
        <v>4.2609505598561928E-2</v>
      </c>
      <c r="I84" s="7">
        <f t="shared" si="5"/>
        <v>12.102782975161304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0.18856334533197688</v>
      </c>
      <c r="E85">
        <f>'Plate 2'!N92</f>
        <v>0.22590563859094467</v>
      </c>
      <c r="F85">
        <f>'Plate 3'!N92</f>
        <v>0.1703603967199791</v>
      </c>
      <c r="G85">
        <f t="shared" si="6"/>
        <v>0.19494312688096685</v>
      </c>
      <c r="H85">
        <f t="shared" si="7"/>
        <v>2.8316862168779461E-2</v>
      </c>
      <c r="I85" s="7">
        <f t="shared" si="5"/>
        <v>7.7977250752386738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0.16173522709368748</v>
      </c>
      <c r="E86">
        <f>'Plate 2'!N93</f>
        <v>0.23019005587456604</v>
      </c>
      <c r="F86">
        <f>'Plate 3'!N93</f>
        <v>0.18919832520343832</v>
      </c>
      <c r="G86">
        <f t="shared" si="6"/>
        <v>0.19370786939056395</v>
      </c>
      <c r="H86">
        <f t="shared" si="7"/>
        <v>3.4449497636926153E-2</v>
      </c>
      <c r="I86" s="7">
        <f t="shared" si="5"/>
        <v>7.7483147756225579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0.15790263877393185</v>
      </c>
      <c r="E87">
        <f>'Plate 2'!N94</f>
        <v>0.20526253713349629</v>
      </c>
      <c r="F87">
        <f>'Plate 3'!N94</f>
        <v>0.18592216372805412</v>
      </c>
      <c r="G87">
        <f t="shared" si="6"/>
        <v>0.18302911321182744</v>
      </c>
      <c r="H87">
        <f t="shared" si="7"/>
        <v>2.381212504427423E-2</v>
      </c>
      <c r="I87" s="7">
        <f t="shared" si="5"/>
        <v>7.3211645284730977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8.0484354714868173E-2</v>
      </c>
      <c r="E88">
        <f>'Plate 2'!N95</f>
        <v>0.11100535689382626</v>
      </c>
      <c r="F88">
        <f>'Plate 3'!N95</f>
        <v>0.1060657277655639</v>
      </c>
      <c r="G88">
        <f t="shared" si="6"/>
        <v>9.9185146458086113E-2</v>
      </c>
      <c r="H88">
        <f t="shared" si="7"/>
        <v>1.6382603359924329E-2</v>
      </c>
      <c r="I88" s="7">
        <f t="shared" si="5"/>
        <v>3.9674058583234446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3.8709142029531837E-2</v>
      </c>
      <c r="E89">
        <f>'Plate 2'!N96</f>
        <v>6.6213721655966548E-2</v>
      </c>
      <c r="F89">
        <f>'Plate 3'!N96</f>
        <v>5.3237623974993466E-2</v>
      </c>
      <c r="G89">
        <f t="shared" si="6"/>
        <v>5.2720162553497284E-2</v>
      </c>
      <c r="H89">
        <f t="shared" si="7"/>
        <v>1.3759589377912931E-2</v>
      </c>
      <c r="I89" s="7">
        <f t="shared" si="5"/>
        <v>2.1088065021398914</v>
      </c>
      <c r="J89">
        <f>SUM(I68:I89)</f>
        <v>2423.3766310878937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2023-02-28T22:21:37Z</dcterms:modified>
</cp:coreProperties>
</file>