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118 Batch 134 Water Yr\"/>
    </mc:Choice>
  </mc:AlternateContent>
  <xr:revisionPtr revIDLastSave="0" documentId="13_ncr:1_{93163567-5896-4A09-867A-2CFA88C36765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N83" i="6" s="1"/>
  <c r="I16" i="5"/>
  <c r="N68" i="5" s="1"/>
  <c r="O68" i="5" s="1"/>
  <c r="I16" i="1"/>
  <c r="N89" i="1" s="1"/>
  <c r="O89" i="1" s="1"/>
  <c r="G9" i="6"/>
  <c r="G10" i="1"/>
  <c r="G10" i="6" s="1"/>
  <c r="O83" i="6" l="1"/>
  <c r="F76" i="3"/>
  <c r="N11" i="6"/>
  <c r="N57" i="6"/>
  <c r="N89" i="6"/>
  <c r="N15" i="6"/>
  <c r="N32" i="6"/>
  <c r="N18" i="6"/>
  <c r="O18" i="6" s="1"/>
  <c r="N19" i="6"/>
  <c r="N16" i="6"/>
  <c r="O16" i="6" s="1"/>
  <c r="N73" i="6"/>
  <c r="N26" i="6"/>
  <c r="O26" i="6" s="1"/>
  <c r="N84" i="6"/>
  <c r="N85" i="6"/>
  <c r="N93" i="6"/>
  <c r="N10" i="6"/>
  <c r="O10" i="6" s="1"/>
  <c r="N40" i="6"/>
  <c r="O40" i="6" s="1"/>
  <c r="N43" i="6"/>
  <c r="N14" i="6"/>
  <c r="N31" i="6"/>
  <c r="N48" i="6"/>
  <c r="N34" i="6"/>
  <c r="N75" i="6"/>
  <c r="N17" i="6"/>
  <c r="O17" i="6" s="1"/>
  <c r="N49" i="6"/>
  <c r="N91" i="6"/>
  <c r="N59" i="6"/>
  <c r="N12" i="6"/>
  <c r="O12" i="6" s="1"/>
  <c r="N51" i="6"/>
  <c r="N22" i="6"/>
  <c r="O22" i="6" s="1"/>
  <c r="N39" i="6"/>
  <c r="N56" i="6"/>
  <c r="N42" i="6"/>
  <c r="N33" i="6"/>
  <c r="N24" i="6"/>
  <c r="O24" i="6" s="1"/>
  <c r="N23" i="6"/>
  <c r="O23" i="6" s="1"/>
  <c r="N20" i="6"/>
  <c r="N13" i="6"/>
  <c r="O13" i="6" s="1"/>
  <c r="N30" i="6"/>
  <c r="N47" i="6"/>
  <c r="N64" i="6"/>
  <c r="O64" i="6" s="1"/>
  <c r="N50" i="6"/>
  <c r="N94" i="6"/>
  <c r="N92" i="6"/>
  <c r="N35" i="6"/>
  <c r="N28" i="6"/>
  <c r="N21" i="6"/>
  <c r="N38" i="6"/>
  <c r="N55" i="6"/>
  <c r="N72" i="6"/>
  <c r="N58" i="6"/>
  <c r="O58" i="6" s="1"/>
  <c r="N36" i="6"/>
  <c r="O36" i="6" s="1"/>
  <c r="N29" i="6"/>
  <c r="N46" i="6"/>
  <c r="O46" i="6" s="1"/>
  <c r="N63" i="6"/>
  <c r="N80" i="6"/>
  <c r="O80" i="6" s="1"/>
  <c r="N66" i="6"/>
  <c r="N77" i="6"/>
  <c r="N67" i="6"/>
  <c r="N44" i="6"/>
  <c r="O44" i="6" s="1"/>
  <c r="N37" i="6"/>
  <c r="N54" i="6"/>
  <c r="N71" i="6"/>
  <c r="N88" i="6"/>
  <c r="O88" i="6" s="1"/>
  <c r="N74" i="6"/>
  <c r="N52" i="6"/>
  <c r="O52" i="6" s="1"/>
  <c r="N45" i="6"/>
  <c r="N62" i="6"/>
  <c r="N79" i="6"/>
  <c r="N96" i="6"/>
  <c r="N82" i="6"/>
  <c r="O82" i="6" s="1"/>
  <c r="N65" i="6"/>
  <c r="N60" i="6"/>
  <c r="N53" i="6"/>
  <c r="N70" i="6"/>
  <c r="N87" i="6"/>
  <c r="N9" i="6"/>
  <c r="N90" i="6"/>
  <c r="N68" i="6"/>
  <c r="O68" i="6" s="1"/>
  <c r="N61" i="6"/>
  <c r="N78" i="6"/>
  <c r="O78" i="6" s="1"/>
  <c r="N95" i="6"/>
  <c r="N25" i="6"/>
  <c r="N27" i="6"/>
  <c r="N76" i="6"/>
  <c r="N69" i="6"/>
  <c r="N86" i="6"/>
  <c r="N81" i="6"/>
  <c r="N41" i="6"/>
  <c r="O41" i="6" s="1"/>
  <c r="N43" i="5"/>
  <c r="O43" i="5" s="1"/>
  <c r="N26" i="5"/>
  <c r="O26" i="5" s="1"/>
  <c r="N24" i="5"/>
  <c r="N32" i="5"/>
  <c r="N14" i="5"/>
  <c r="N84" i="5"/>
  <c r="N36" i="5"/>
  <c r="N30" i="5"/>
  <c r="O30" i="5" s="1"/>
  <c r="N56" i="5"/>
  <c r="O56" i="5" s="1"/>
  <c r="N33" i="5"/>
  <c r="O33" i="5" s="1"/>
  <c r="N15" i="5"/>
  <c r="N52" i="5"/>
  <c r="O52" i="5" s="1"/>
  <c r="N44" i="5"/>
  <c r="O44" i="5" s="1"/>
  <c r="N48" i="5"/>
  <c r="O48" i="5" s="1"/>
  <c r="N13" i="5"/>
  <c r="O13" i="5" s="1"/>
  <c r="N38" i="5"/>
  <c r="O38" i="5" s="1"/>
  <c r="N55" i="5"/>
  <c r="N64" i="5"/>
  <c r="N41" i="5"/>
  <c r="O41" i="5" s="1"/>
  <c r="N89" i="5"/>
  <c r="O89" i="5" s="1"/>
  <c r="N83" i="5"/>
  <c r="O83" i="5" s="1"/>
  <c r="N91" i="5"/>
  <c r="O91" i="5" s="1"/>
  <c r="N40" i="5"/>
  <c r="O40" i="5" s="1"/>
  <c r="N22" i="5"/>
  <c r="O22" i="5" s="1"/>
  <c r="N47" i="5"/>
  <c r="N21" i="5"/>
  <c r="O21" i="5" s="1"/>
  <c r="N46" i="5"/>
  <c r="N63" i="5"/>
  <c r="O63" i="5" s="1"/>
  <c r="N72" i="5"/>
  <c r="O72" i="5" s="1"/>
  <c r="N49" i="5"/>
  <c r="O49" i="5" s="1"/>
  <c r="N20" i="5"/>
  <c r="O20" i="5" s="1"/>
  <c r="N82" i="5"/>
  <c r="N76" i="5"/>
  <c r="O76" i="5" s="1"/>
  <c r="N17" i="5"/>
  <c r="O17" i="5" s="1"/>
  <c r="N39" i="5"/>
  <c r="N11" i="5"/>
  <c r="O11" i="5" s="1"/>
  <c r="N29" i="5"/>
  <c r="O29" i="5" s="1"/>
  <c r="N54" i="5"/>
  <c r="N71" i="5"/>
  <c r="O71" i="5" s="1"/>
  <c r="N80" i="5"/>
  <c r="O80" i="5" s="1"/>
  <c r="N57" i="5"/>
  <c r="O57" i="5" s="1"/>
  <c r="N23" i="5"/>
  <c r="O23" i="5" s="1"/>
  <c r="N31" i="5"/>
  <c r="N25" i="5"/>
  <c r="O25" i="5" s="1"/>
  <c r="N19" i="5"/>
  <c r="O19" i="5" s="1"/>
  <c r="N37" i="5"/>
  <c r="N62" i="5"/>
  <c r="O62" i="5" s="1"/>
  <c r="N79" i="5"/>
  <c r="O79" i="5" s="1"/>
  <c r="N88" i="5"/>
  <c r="O88" i="5" s="1"/>
  <c r="N65" i="5"/>
  <c r="O65" i="5" s="1"/>
  <c r="N86" i="5"/>
  <c r="O86" i="5" s="1"/>
  <c r="N27" i="5"/>
  <c r="O27" i="5" s="1"/>
  <c r="N45" i="5"/>
  <c r="N70" i="5"/>
  <c r="O70" i="5" s="1"/>
  <c r="N87" i="5"/>
  <c r="O87" i="5" s="1"/>
  <c r="N96" i="5"/>
  <c r="O96" i="5" s="1"/>
  <c r="N73" i="5"/>
  <c r="O73" i="5" s="1"/>
  <c r="N35" i="5"/>
  <c r="O35" i="5" s="1"/>
  <c r="N53" i="5"/>
  <c r="O53" i="5" s="1"/>
  <c r="N78" i="5"/>
  <c r="N95" i="5"/>
  <c r="O95" i="5" s="1"/>
  <c r="N66" i="5"/>
  <c r="O66" i="5" s="1"/>
  <c r="N81" i="5"/>
  <c r="O81" i="5" s="1"/>
  <c r="N61" i="5"/>
  <c r="N51" i="5"/>
  <c r="O51" i="5" s="1"/>
  <c r="N69" i="5"/>
  <c r="N94" i="5"/>
  <c r="O94" i="5" s="1"/>
  <c r="N58" i="5"/>
  <c r="O58" i="5" s="1"/>
  <c r="N92" i="5"/>
  <c r="O92" i="5" s="1"/>
  <c r="N18" i="5"/>
  <c r="N59" i="5"/>
  <c r="N77" i="5"/>
  <c r="O77" i="5" s="1"/>
  <c r="N12" i="5"/>
  <c r="O12" i="5" s="1"/>
  <c r="N90" i="5"/>
  <c r="O90" i="5" s="1"/>
  <c r="N9" i="5"/>
  <c r="N50" i="5"/>
  <c r="N67" i="5"/>
  <c r="O67" i="5" s="1"/>
  <c r="N85" i="5"/>
  <c r="N34" i="5"/>
  <c r="O34" i="5" s="1"/>
  <c r="N60" i="5"/>
  <c r="N10" i="5"/>
  <c r="O10" i="5" s="1"/>
  <c r="N74" i="5"/>
  <c r="O74" i="5" s="1"/>
  <c r="N75" i="5"/>
  <c r="O75" i="5" s="1"/>
  <c r="N93" i="5"/>
  <c r="O93" i="5" s="1"/>
  <c r="N28" i="5"/>
  <c r="O28" i="5" s="1"/>
  <c r="N16" i="5"/>
  <c r="O16" i="5" s="1"/>
  <c r="N42" i="5"/>
  <c r="O42" i="5" s="1"/>
  <c r="E68" i="3"/>
  <c r="E59" i="3"/>
  <c r="E50" i="3"/>
  <c r="E63" i="3"/>
  <c r="E86" i="3"/>
  <c r="E21" i="3"/>
  <c r="E27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79" i="3"/>
  <c r="E46" i="3"/>
  <c r="E66" i="3"/>
  <c r="E73" i="3"/>
  <c r="E34" i="3"/>
  <c r="E37" i="3"/>
  <c r="E15" i="3"/>
  <c r="E82" i="3"/>
  <c r="E23" i="3"/>
  <c r="E33" i="3"/>
  <c r="E87" i="3"/>
  <c r="E45" i="3"/>
  <c r="E74" i="3"/>
  <c r="D48" i="3"/>
  <c r="D2" i="3"/>
  <c r="D61" i="3"/>
  <c r="D22" i="3"/>
  <c r="F75" i="3"/>
  <c r="F51" i="3"/>
  <c r="F34" i="3"/>
  <c r="E5" i="3"/>
  <c r="F17" i="3"/>
  <c r="E70" i="3"/>
  <c r="E84" i="3"/>
  <c r="E16" i="3"/>
  <c r="E51" i="3"/>
  <c r="E65" i="3"/>
  <c r="D82" i="3"/>
  <c r="F10" i="3"/>
  <c r="F39" i="3"/>
  <c r="F37" i="3"/>
  <c r="E88" i="3"/>
  <c r="E49" i="3"/>
  <c r="D25" i="3"/>
  <c r="G11" i="1"/>
  <c r="G11" i="5" s="1"/>
  <c r="G10" i="5"/>
  <c r="F19" i="3"/>
  <c r="F57" i="3"/>
  <c r="E72" i="3"/>
  <c r="E20" i="3"/>
  <c r="F29" i="3"/>
  <c r="E76" i="3"/>
  <c r="F81" i="3"/>
  <c r="F6" i="3"/>
  <c r="E14" i="3"/>
  <c r="F45" i="3"/>
  <c r="D30" i="3"/>
  <c r="D35" i="3"/>
  <c r="F9" i="3"/>
  <c r="E36" i="3"/>
  <c r="E64" i="3"/>
  <c r="F73" i="3"/>
  <c r="D4" i="3"/>
  <c r="D12" i="3"/>
  <c r="F11" i="3"/>
  <c r="E80" i="3"/>
  <c r="E12" i="3"/>
  <c r="E61" i="3"/>
  <c r="D26" i="3"/>
  <c r="E22" i="3"/>
  <c r="O61" i="6" l="1"/>
  <c r="F54" i="3"/>
  <c r="O38" i="6"/>
  <c r="F31" i="3"/>
  <c r="O56" i="6"/>
  <c r="F49" i="3"/>
  <c r="O71" i="6"/>
  <c r="F64" i="3"/>
  <c r="O21" i="6"/>
  <c r="F14" i="3"/>
  <c r="O39" i="6"/>
  <c r="F32" i="3"/>
  <c r="O93" i="6"/>
  <c r="F86" i="3"/>
  <c r="G86" i="3" s="1"/>
  <c r="I86" i="3" s="1"/>
  <c r="O51" i="6"/>
  <c r="F44" i="3"/>
  <c r="O84" i="6"/>
  <c r="F77" i="3"/>
  <c r="O28" i="6"/>
  <c r="F21" i="3"/>
  <c r="O92" i="6"/>
  <c r="F85" i="3"/>
  <c r="O77" i="6"/>
  <c r="F70" i="3"/>
  <c r="O50" i="6"/>
  <c r="F43" i="3"/>
  <c r="O91" i="6"/>
  <c r="F84" i="3"/>
  <c r="O42" i="6"/>
  <c r="F35" i="3"/>
  <c r="G35" i="3" s="1"/>
  <c r="I35" i="3" s="1"/>
  <c r="O54" i="6"/>
  <c r="F47" i="3"/>
  <c r="O94" i="6"/>
  <c r="F87" i="3"/>
  <c r="O60" i="6"/>
  <c r="F53" i="3"/>
  <c r="O66" i="6"/>
  <c r="F59" i="3"/>
  <c r="O49" i="6"/>
  <c r="F42" i="3"/>
  <c r="O19" i="6"/>
  <c r="F12" i="3"/>
  <c r="O85" i="6"/>
  <c r="F78" i="3"/>
  <c r="F15" i="3"/>
  <c r="O87" i="6"/>
  <c r="F80" i="3"/>
  <c r="O70" i="6"/>
  <c r="F63" i="3"/>
  <c r="O59" i="6"/>
  <c r="F52" i="3"/>
  <c r="F3" i="3"/>
  <c r="O81" i="6"/>
  <c r="F74" i="3"/>
  <c r="O65" i="6"/>
  <c r="F58" i="3"/>
  <c r="O47" i="6"/>
  <c r="F40" i="3"/>
  <c r="O53" i="6"/>
  <c r="F46" i="3"/>
  <c r="O86" i="6"/>
  <c r="F79" i="3"/>
  <c r="H79" i="3" s="1"/>
  <c r="O63" i="6"/>
  <c r="F56" i="3"/>
  <c r="O30" i="6"/>
  <c r="F23" i="3"/>
  <c r="O75" i="6"/>
  <c r="F68" i="3"/>
  <c r="O32" i="6"/>
  <c r="F25" i="3"/>
  <c r="O90" i="6"/>
  <c r="F83" i="3"/>
  <c r="O37" i="6"/>
  <c r="F30" i="3"/>
  <c r="O67" i="6"/>
  <c r="F60" i="3"/>
  <c r="O73" i="6"/>
  <c r="F66" i="3"/>
  <c r="F16" i="3"/>
  <c r="O69" i="6"/>
  <c r="F62" i="3"/>
  <c r="O96" i="6"/>
  <c r="F89" i="3"/>
  <c r="O34" i="6"/>
  <c r="F27" i="3"/>
  <c r="O15" i="6"/>
  <c r="F8" i="3"/>
  <c r="O74" i="6"/>
  <c r="F67" i="3"/>
  <c r="O35" i="6"/>
  <c r="F28" i="3"/>
  <c r="O79" i="6"/>
  <c r="F72" i="3"/>
  <c r="O20" i="6"/>
  <c r="F13" i="3"/>
  <c r="O48" i="6"/>
  <c r="F41" i="3"/>
  <c r="O62" i="6"/>
  <c r="F55" i="3"/>
  <c r="O31" i="6"/>
  <c r="F24" i="3"/>
  <c r="O25" i="6"/>
  <c r="F18" i="3"/>
  <c r="O45" i="6"/>
  <c r="F38" i="3"/>
  <c r="O14" i="6"/>
  <c r="F7" i="3"/>
  <c r="O11" i="6"/>
  <c r="F4" i="3"/>
  <c r="G4" i="3" s="1"/>
  <c r="I4" i="3" s="1"/>
  <c r="O55" i="6"/>
  <c r="F48" i="3"/>
  <c r="F33" i="3"/>
  <c r="O9" i="6"/>
  <c r="F2" i="3"/>
  <c r="O76" i="6"/>
  <c r="F69" i="3"/>
  <c r="O29" i="6"/>
  <c r="F22" i="3"/>
  <c r="O89" i="6"/>
  <c r="F82" i="3"/>
  <c r="G82" i="3" s="1"/>
  <c r="I82" i="3" s="1"/>
  <c r="F71" i="3"/>
  <c r="O27" i="6"/>
  <c r="F20" i="3"/>
  <c r="O57" i="6"/>
  <c r="F50" i="3"/>
  <c r="F61" i="3"/>
  <c r="H61" i="3" s="1"/>
  <c r="F5" i="3"/>
  <c r="O95" i="6"/>
  <c r="F88" i="3"/>
  <c r="O72" i="6"/>
  <c r="F65" i="3"/>
  <c r="O33" i="6"/>
  <c r="F26" i="3"/>
  <c r="O43" i="6"/>
  <c r="F36" i="3"/>
  <c r="G26" i="3"/>
  <c r="I26" i="3" s="1"/>
  <c r="E31" i="3"/>
  <c r="E3" i="3"/>
  <c r="O85" i="5"/>
  <c r="E78" i="3"/>
  <c r="O37" i="5"/>
  <c r="E30" i="3"/>
  <c r="E75" i="3"/>
  <c r="O82" i="5"/>
  <c r="E13" i="3"/>
  <c r="E43" i="3"/>
  <c r="O50" i="5"/>
  <c r="E71" i="3"/>
  <c r="O78" i="5"/>
  <c r="E42" i="3"/>
  <c r="E9" i="3"/>
  <c r="E2" i="3"/>
  <c r="O9" i="5"/>
  <c r="O31" i="5"/>
  <c r="E24" i="3"/>
  <c r="E39" i="3"/>
  <c r="O46" i="5"/>
  <c r="E8" i="3"/>
  <c r="O15" i="5"/>
  <c r="E62" i="3"/>
  <c r="O69" i="5"/>
  <c r="O55" i="5"/>
  <c r="E48" i="3"/>
  <c r="O60" i="5"/>
  <c r="E53" i="3"/>
  <c r="E81" i="3"/>
  <c r="E60" i="3"/>
  <c r="O47" i="5"/>
  <c r="E40" i="3"/>
  <c r="E57" i="3"/>
  <c r="O64" i="5"/>
  <c r="E69" i="3"/>
  <c r="E44" i="3"/>
  <c r="E28" i="3"/>
  <c r="E18" i="3"/>
  <c r="E56" i="3"/>
  <c r="O59" i="5"/>
  <c r="E52" i="3"/>
  <c r="E29" i="3"/>
  <c r="O36" i="5"/>
  <c r="E67" i="3"/>
  <c r="E19" i="3"/>
  <c r="O18" i="5"/>
  <c r="E11" i="3"/>
  <c r="O54" i="5"/>
  <c r="E47" i="3"/>
  <c r="E77" i="3"/>
  <c r="O84" i="5"/>
  <c r="E58" i="3"/>
  <c r="E26" i="3"/>
  <c r="E25" i="3"/>
  <c r="G25" i="3" s="1"/>
  <c r="O32" i="5"/>
  <c r="E54" i="3"/>
  <c r="O61" i="5"/>
  <c r="O45" i="5"/>
  <c r="E38" i="3"/>
  <c r="E7" i="3"/>
  <c r="O14" i="5"/>
  <c r="E10" i="3"/>
  <c r="E55" i="3"/>
  <c r="E41" i="3"/>
  <c r="E6" i="3"/>
  <c r="E85" i="3"/>
  <c r="E83" i="3"/>
  <c r="E89" i="3"/>
  <c r="O39" i="5"/>
  <c r="E32" i="3"/>
  <c r="O24" i="5"/>
  <c r="E17" i="3"/>
  <c r="D27" i="3"/>
  <c r="D63" i="3"/>
  <c r="D11" i="3"/>
  <c r="D79" i="3"/>
  <c r="D15" i="3"/>
  <c r="D7" i="3"/>
  <c r="D19" i="3"/>
  <c r="D31" i="3"/>
  <c r="D6" i="3"/>
  <c r="D51" i="3"/>
  <c r="D86" i="3"/>
  <c r="D14" i="3"/>
  <c r="G14" i="3" s="1"/>
  <c r="I14" i="3" s="1"/>
  <c r="D43" i="3"/>
  <c r="H43" i="3" s="1"/>
  <c r="D53" i="3"/>
  <c r="D34" i="3"/>
  <c r="H34" i="3" s="1"/>
  <c r="D78" i="3"/>
  <c r="O67" i="1"/>
  <c r="D37" i="3"/>
  <c r="G37" i="3" s="1"/>
  <c r="I37" i="3" s="1"/>
  <c r="D67" i="3"/>
  <c r="G67" i="3" s="1"/>
  <c r="I67" i="3" s="1"/>
  <c r="D36" i="3"/>
  <c r="H36" i="3" s="1"/>
  <c r="D16" i="3"/>
  <c r="D47" i="3"/>
  <c r="D8" i="3"/>
  <c r="G8" i="3" s="1"/>
  <c r="I8" i="3" s="1"/>
  <c r="H63" i="3"/>
  <c r="D17" i="3"/>
  <c r="G17" i="3" s="1"/>
  <c r="I17" i="3" s="1"/>
  <c r="O24" i="1"/>
  <c r="D81" i="3"/>
  <c r="O88" i="1"/>
  <c r="D10" i="3"/>
  <c r="H10" i="3" s="1"/>
  <c r="D23" i="3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G3" i="3" s="1"/>
  <c r="I3" i="3" s="1"/>
  <c r="D75" i="3"/>
  <c r="D71" i="3"/>
  <c r="O52" i="1"/>
  <c r="O73" i="1"/>
  <c r="D66" i="3"/>
  <c r="O76" i="1"/>
  <c r="D69" i="3"/>
  <c r="O72" i="1"/>
  <c r="D65" i="3"/>
  <c r="H65" i="3" s="1"/>
  <c r="O12" i="1"/>
  <c r="D5" i="3"/>
  <c r="D38" i="3"/>
  <c r="O36" i="1"/>
  <c r="D29" i="3"/>
  <c r="G29" i="3" s="1"/>
  <c r="I29" i="3" s="1"/>
  <c r="D24" i="3"/>
  <c r="O31" i="1"/>
  <c r="D20" i="3"/>
  <c r="H20" i="3" s="1"/>
  <c r="D33" i="3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D39" i="3"/>
  <c r="D46" i="3"/>
  <c r="D74" i="3"/>
  <c r="O16" i="1"/>
  <c r="D9" i="3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O39" i="1"/>
  <c r="D32" i="3"/>
  <c r="D62" i="3"/>
  <c r="O69" i="1"/>
  <c r="D80" i="3"/>
  <c r="H80" i="3" s="1"/>
  <c r="O87" i="1"/>
  <c r="O63" i="1"/>
  <c r="D56" i="3"/>
  <c r="O61" i="1"/>
  <c r="D54" i="3"/>
  <c r="G45" i="3"/>
  <c r="I45" i="3" s="1"/>
  <c r="G44" i="3"/>
  <c r="I44" i="3" s="1"/>
  <c r="G12" i="1"/>
  <c r="G13" i="1" s="1"/>
  <c r="G63" i="3"/>
  <c r="I63" i="3" s="1"/>
  <c r="G11" i="6"/>
  <c r="H82" i="3"/>
  <c r="H12" i="3"/>
  <c r="H37" i="3"/>
  <c r="G12" i="3"/>
  <c r="I12" i="3" s="1"/>
  <c r="H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H45" i="3"/>
  <c r="H14" i="3"/>
  <c r="H26" i="3"/>
  <c r="H6" i="3"/>
  <c r="G6" i="3"/>
  <c r="I6" i="3" s="1"/>
  <c r="H4" i="3"/>
  <c r="H27" i="3"/>
  <c r="G27" i="3"/>
  <c r="I27" i="3" s="1"/>
  <c r="G12" i="5"/>
  <c r="H35" i="3" l="1"/>
  <c r="H2" i="3"/>
  <c r="G46" i="3"/>
  <c r="I46" i="3" s="1"/>
  <c r="G60" i="3"/>
  <c r="I60" i="3" s="1"/>
  <c r="H56" i="3"/>
  <c r="H86" i="3"/>
  <c r="G61" i="3"/>
  <c r="I61" i="3" s="1"/>
  <c r="H16" i="3"/>
  <c r="H15" i="3"/>
  <c r="G84" i="3"/>
  <c r="I84" i="3" s="1"/>
  <c r="G50" i="3"/>
  <c r="I50" i="3" s="1"/>
  <c r="G5" i="3"/>
  <c r="I5" i="3" s="1"/>
  <c r="G79" i="3"/>
  <c r="I79" i="3" s="1"/>
  <c r="H7" i="3"/>
  <c r="G33" i="3"/>
  <c r="I33" i="3" s="1"/>
  <c r="H48" i="3"/>
  <c r="G23" i="3"/>
  <c r="I23" i="3" s="1"/>
  <c r="H78" i="3"/>
  <c r="G81" i="3"/>
  <c r="I81" i="3" s="1"/>
  <c r="H9" i="3"/>
  <c r="H75" i="3"/>
  <c r="G48" i="3"/>
  <c r="I48" i="3" s="1"/>
  <c r="G2" i="3"/>
  <c r="I2" i="3" s="1"/>
  <c r="G71" i="3"/>
  <c r="I71" i="3" s="1"/>
  <c r="H28" i="3"/>
  <c r="H31" i="3"/>
  <c r="G19" i="3"/>
  <c r="I19" i="3" s="1"/>
  <c r="H44" i="3"/>
  <c r="H39" i="3"/>
  <c r="H38" i="3"/>
  <c r="H47" i="3"/>
  <c r="H60" i="3"/>
  <c r="G7" i="3"/>
  <c r="I7" i="3" s="1"/>
  <c r="G15" i="3"/>
  <c r="I15" i="3" s="1"/>
  <c r="H3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J23" i="3" s="1"/>
  <c r="K23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67" i="3" l="1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<sst xmlns="http://schemas.openxmlformats.org/spreadsheetml/2006/main" count="1065" uniqueCount="121">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</sst>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64988</c:v>
                </c:pt>
                <c:pt idx="1">
                  <c:v>43873</c:v>
                </c:pt>
                <c:pt idx="2">
                  <c:v>23928</c:v>
                </c:pt>
                <c:pt idx="3">
                  <c:v>9677</c:v>
                </c:pt>
                <c:pt idx="4">
                  <c:v>4866</c:v>
                </c:pt>
                <c:pt idx="5">
                  <c:v>3865</c:v>
                </c:pt>
                <c:pt idx="6">
                  <c:v>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43873</c:v>
                </c:pt>
                <c:pt idx="1">
                  <c:v>23928</c:v>
                </c:pt>
                <c:pt idx="2">
                  <c:v>9677</c:v>
                </c:pt>
                <c:pt idx="3">
                  <c:v>4866</c:v>
                </c:pt>
                <c:pt idx="4">
                  <c:v>3865</c:v>
                </c:pt>
                <c:pt idx="5">
                  <c:v>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64992</c:v>
                </c:pt>
                <c:pt idx="1">
                  <c:v>43746</c:v>
                </c:pt>
                <c:pt idx="2">
                  <c:v>24040</c:v>
                </c:pt>
                <c:pt idx="3">
                  <c:v>9687</c:v>
                </c:pt>
                <c:pt idx="4">
                  <c:v>4888</c:v>
                </c:pt>
                <c:pt idx="5">
                  <c:v>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43746</c:v>
                </c:pt>
                <c:pt idx="1">
                  <c:v>24040</c:v>
                </c:pt>
                <c:pt idx="2">
                  <c:v>9687</c:v>
                </c:pt>
                <c:pt idx="3">
                  <c:v>4888</c:v>
                </c:pt>
                <c:pt idx="4">
                  <c:v>3927</c:v>
                </c:pt>
                <c:pt idx="5">
                  <c:v>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64957</c:v>
                </c:pt>
                <c:pt idx="1">
                  <c:v>40732</c:v>
                </c:pt>
                <c:pt idx="2">
                  <c:v>22719</c:v>
                </c:pt>
                <c:pt idx="3">
                  <c:v>9308</c:v>
                </c:pt>
                <c:pt idx="4">
                  <c:v>4798</c:v>
                </c:pt>
                <c:pt idx="5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40732</c:v>
                </c:pt>
                <c:pt idx="1">
                  <c:v>22719</c:v>
                </c:pt>
                <c:pt idx="2">
                  <c:v>9308</c:v>
                </c:pt>
                <c:pt idx="3">
                  <c:v>4798</c:v>
                </c:pt>
                <c:pt idx="4">
                  <c:v>3862</c:v>
                </c:pt>
                <c:pt idx="5">
                  <c:v>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-8.9572637042094529E-3</c:v>
                </c:pt>
                <c:pt idx="1">
                  <c:v>2.5752133149602174E-2</c:v>
                </c:pt>
                <c:pt idx="2">
                  <c:v>6.0461530003413803E-2</c:v>
                </c:pt>
                <c:pt idx="3">
                  <c:v>9.3678049573190522E-2</c:v>
                </c:pt>
                <c:pt idx="4">
                  <c:v>0.15899143074971778</c:v>
                </c:pt>
                <c:pt idx="5">
                  <c:v>0.37396575965074463</c:v>
                </c:pt>
                <c:pt idx="6">
                  <c:v>0.60461530003413799</c:v>
                </c:pt>
                <c:pt idx="7">
                  <c:v>1.5548316913223574</c:v>
                </c:pt>
                <c:pt idx="8">
                  <c:v>5.0336089824447035</c:v>
                </c:pt>
                <c:pt idx="9">
                  <c:v>10.164628207672685</c:v>
                </c:pt>
                <c:pt idx="10">
                  <c:v>9.4905941139309231</c:v>
                </c:pt>
                <c:pt idx="11">
                  <c:v>6.6608452220427541</c:v>
                </c:pt>
                <c:pt idx="12">
                  <c:v>3.4306319987122205</c:v>
                </c:pt>
                <c:pt idx="13">
                  <c:v>1.905657853070561</c:v>
                </c:pt>
                <c:pt idx="14">
                  <c:v>1.2883530961221263</c:v>
                </c:pt>
                <c:pt idx="15">
                  <c:v>0.77181755584604783</c:v>
                </c:pt>
                <c:pt idx="16">
                  <c:v>0.43144153508608862</c:v>
                </c:pt>
                <c:pt idx="17">
                  <c:v>0.24221933933466394</c:v>
                </c:pt>
                <c:pt idx="18">
                  <c:v>0.23475495291448939</c:v>
                </c:pt>
                <c:pt idx="19">
                  <c:v>0.14256978062533379</c:v>
                </c:pt>
                <c:pt idx="20">
                  <c:v>8.3227908584946164E-2</c:v>
                </c:pt>
                <c:pt idx="21">
                  <c:v>3.956124802692508E-2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-1.9407404692453813E-2</c:v>
                </c:pt>
                <c:pt idx="1">
                  <c:v>6.3447284571483626E-3</c:v>
                </c:pt>
                <c:pt idx="2">
                  <c:v>4.4786318521047259E-2</c:v>
                </c:pt>
                <c:pt idx="3">
                  <c:v>8.845297907906835E-2</c:v>
                </c:pt>
                <c:pt idx="4">
                  <c:v>0.19705980149260796</c:v>
                </c:pt>
                <c:pt idx="5">
                  <c:v>0.34634752989609885</c:v>
                </c:pt>
                <c:pt idx="6">
                  <c:v>0.58894008855177149</c:v>
                </c:pt>
                <c:pt idx="7">
                  <c:v>1.6305952134871291</c:v>
                </c:pt>
                <c:pt idx="8">
                  <c:v>4.9212699668210771</c:v>
                </c:pt>
                <c:pt idx="9">
                  <c:v>8.7643093152479405</c:v>
                </c:pt>
                <c:pt idx="10">
                  <c:v>7.8682097255059862</c:v>
                </c:pt>
                <c:pt idx="11">
                  <c:v>5.4564664731475911</c:v>
                </c:pt>
                <c:pt idx="12">
                  <c:v>2.9286520119554824</c:v>
                </c:pt>
                <c:pt idx="13">
                  <c:v>1.6291023362030941</c:v>
                </c:pt>
                <c:pt idx="14">
                  <c:v>0.92259816153357366</c:v>
                </c:pt>
                <c:pt idx="15">
                  <c:v>0.62700845929466165</c:v>
                </c:pt>
                <c:pt idx="16">
                  <c:v>0.36052986409443044</c:v>
                </c:pt>
                <c:pt idx="17">
                  <c:v>0.21721364482707922</c:v>
                </c:pt>
                <c:pt idx="18">
                  <c:v>0.15264670229256941</c:v>
                </c:pt>
                <c:pt idx="19">
                  <c:v>0.13734471013121161</c:v>
                </c:pt>
                <c:pt idx="20">
                  <c:v>0.13099998167406324</c:v>
                </c:pt>
                <c:pt idx="21">
                  <c:v>2.9111107038680719E-2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-5.5982898151309074E-3</c:v>
                </c:pt>
                <c:pt idx="1">
                  <c:v>-2.6125352470610904E-3</c:v>
                </c:pt>
                <c:pt idx="2">
                  <c:v>4.2547002594994901E-2</c:v>
                </c:pt>
                <c:pt idx="3">
                  <c:v>6.605981981854471E-2</c:v>
                </c:pt>
                <c:pt idx="4">
                  <c:v>0.18847575710940723</c:v>
                </c:pt>
                <c:pt idx="5">
                  <c:v>0.33179197637675845</c:v>
                </c:pt>
                <c:pt idx="6">
                  <c:v>0.60872071256523408</c:v>
                </c:pt>
                <c:pt idx="7">
                  <c:v>1.9381279339983204</c:v>
                </c:pt>
                <c:pt idx="8">
                  <c:v>5.8584236818739903</c:v>
                </c:pt>
                <c:pt idx="9">
                  <c:v>8.9240471846396758</c:v>
                </c:pt>
                <c:pt idx="10">
                  <c:v>8.1880586836104658</c:v>
                </c:pt>
                <c:pt idx="11">
                  <c:v>5.8397627158235546</c:v>
                </c:pt>
                <c:pt idx="12">
                  <c:v>2.4042788659382204</c:v>
                </c:pt>
                <c:pt idx="13">
                  <c:v>1.3715810047070724</c:v>
                </c:pt>
                <c:pt idx="14">
                  <c:v>0.85504546443099394</c:v>
                </c:pt>
                <c:pt idx="15">
                  <c:v>0.48891731052143261</c:v>
                </c:pt>
                <c:pt idx="16">
                  <c:v>0.31574354557338319</c:v>
                </c:pt>
                <c:pt idx="17">
                  <c:v>0.19631336285059051</c:v>
                </c:pt>
                <c:pt idx="18">
                  <c:v>0.20228487198673015</c:v>
                </c:pt>
                <c:pt idx="19">
                  <c:v>0.16384328192283124</c:v>
                </c:pt>
                <c:pt idx="20">
                  <c:v>8.546722451099853E-2</c:v>
                </c:pt>
                <c:pt idx="21">
                  <c:v>3.806837074289017E-2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-1.194301827227927E-2</c:v>
                </c:pt>
                <c:pt idx="1">
                  <c:v>3.5829054816837812E-2</c:v>
                </c:pt>
                <c:pt idx="2">
                  <c:v>5.6356117472317807E-2</c:v>
                </c:pt>
                <c:pt idx="3">
                  <c:v>0.12390881457489743</c:v>
                </c:pt>
                <c:pt idx="4">
                  <c:v>0.27692873618847558</c:v>
                </c:pt>
                <c:pt idx="5">
                  <c:v>0.45570079095165589</c:v>
                </c:pt>
                <c:pt idx="6">
                  <c:v>0.72852411460903543</c:v>
                </c:pt>
                <c:pt idx="7">
                  <c:v>1.9743302081361669</c:v>
                </c:pt>
                <c:pt idx="8">
                  <c:v>5.4262357081458843</c:v>
                </c:pt>
                <c:pt idx="9">
                  <c:v>8.4235600751669732</c:v>
                </c:pt>
                <c:pt idx="10">
                  <c:v>8.3575002553484286</c:v>
                </c:pt>
                <c:pt idx="11">
                  <c:v>6.1864834650406619</c:v>
                </c:pt>
                <c:pt idx="12">
                  <c:v>3.4093584974147229</c:v>
                </c:pt>
                <c:pt idx="13">
                  <c:v>1.6653046103409408</c:v>
                </c:pt>
                <c:pt idx="14">
                  <c:v>1.0263531327739999</c:v>
                </c:pt>
                <c:pt idx="15">
                  <c:v>0.65388025040729003</c:v>
                </c:pt>
                <c:pt idx="16">
                  <c:v>0.39076062909613735</c:v>
                </c:pt>
                <c:pt idx="17">
                  <c:v>0.29036463174478977</c:v>
                </c:pt>
                <c:pt idx="18">
                  <c:v>0.27954127143553664</c:v>
                </c:pt>
                <c:pt idx="19">
                  <c:v>0.18325068661528504</c:v>
                </c:pt>
                <c:pt idx="20">
                  <c:v>9.7783462104286525E-2</c:v>
                </c:pt>
                <c:pt idx="21">
                  <c:v>5.8595433398370166E-2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4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64988</v>
      </c>
      <c r="D2">
        <v>3437</v>
      </c>
      <c r="E2">
        <v>5529</v>
      </c>
      <c r="F2">
        <v>4617</v>
      </c>
      <c r="G2">
        <v>26944</v>
      </c>
      <c r="H2">
        <v>24543</v>
      </c>
      <c r="I2">
        <v>3638</v>
      </c>
      <c r="J2">
        <v>3966</v>
      </c>
      <c r="K2">
        <v>3900</v>
      </c>
      <c r="L2">
        <v>3690</v>
      </c>
      <c r="M2">
        <v>7923</v>
      </c>
      <c r="N2">
        <v>6211</v>
      </c>
      <c r="O2">
        <v>43873</v>
      </c>
      <c r="P2">
        <v>3530</v>
      </c>
      <c r="Q2">
        <v>6913</v>
      </c>
      <c r="R2">
        <v>4110</v>
      </c>
      <c r="S2">
        <v>16647</v>
      </c>
      <c r="T2">
        <v>18081</v>
      </c>
      <c r="U2">
        <v>3575</v>
      </c>
      <c r="V2">
        <v>4350</v>
      </c>
      <c r="W2">
        <v>4003</v>
      </c>
      <c r="X2">
        <v>3563</v>
      </c>
      <c r="Y2">
        <v>12596</v>
      </c>
      <c r="Z2">
        <v>5213</v>
      </c>
      <c r="AA2">
        <v>23928</v>
      </c>
      <c r="AB2">
        <v>3623</v>
      </c>
      <c r="AC2">
        <v>8567</v>
      </c>
      <c r="AD2">
        <v>4090</v>
      </c>
      <c r="AE2">
        <v>7830</v>
      </c>
      <c r="AF2">
        <v>11308</v>
      </c>
      <c r="AG2">
        <v>3454</v>
      </c>
      <c r="AH2">
        <v>5092</v>
      </c>
      <c r="AI2">
        <v>3987</v>
      </c>
      <c r="AJ2">
        <v>3429</v>
      </c>
      <c r="AK2">
        <v>20037</v>
      </c>
      <c r="AL2">
        <v>4508</v>
      </c>
      <c r="AM2">
        <v>9677</v>
      </c>
      <c r="AN2">
        <v>3712</v>
      </c>
      <c r="AO2">
        <v>12653</v>
      </c>
      <c r="AP2">
        <v>3843</v>
      </c>
      <c r="AQ2">
        <v>5039</v>
      </c>
      <c r="AR2">
        <v>7826</v>
      </c>
      <c r="AS2">
        <v>3446</v>
      </c>
      <c r="AT2">
        <v>8654</v>
      </c>
      <c r="AU2">
        <v>4307</v>
      </c>
      <c r="AV2">
        <v>3557</v>
      </c>
      <c r="AW2">
        <v>25854</v>
      </c>
      <c r="AX2">
        <v>4239</v>
      </c>
      <c r="AY2">
        <v>4866</v>
      </c>
      <c r="AZ2">
        <v>3887</v>
      </c>
      <c r="BA2">
        <v>21308</v>
      </c>
      <c r="BB2">
        <v>3684</v>
      </c>
      <c r="BC2">
        <v>4389</v>
      </c>
      <c r="BD2">
        <v>5933</v>
      </c>
      <c r="BE2">
        <v>3539</v>
      </c>
      <c r="BF2">
        <v>19158</v>
      </c>
      <c r="BG2">
        <v>4771</v>
      </c>
      <c r="BH2">
        <v>3612</v>
      </c>
      <c r="BI2">
        <v>26031</v>
      </c>
      <c r="BJ2">
        <v>4210</v>
      </c>
      <c r="BK2">
        <v>3865</v>
      </c>
      <c r="BL2">
        <v>4463</v>
      </c>
      <c r="BM2">
        <v>28890</v>
      </c>
      <c r="BN2">
        <v>3567</v>
      </c>
      <c r="BO2">
        <v>3989</v>
      </c>
      <c r="BP2">
        <v>5141</v>
      </c>
      <c r="BQ2">
        <v>3812</v>
      </c>
      <c r="BR2">
        <v>27372</v>
      </c>
      <c r="BS2">
        <v>5752</v>
      </c>
      <c r="BT2">
        <v>3793</v>
      </c>
      <c r="BU2">
        <v>18000</v>
      </c>
      <c r="BV2">
        <v>3952</v>
      </c>
      <c r="BW2">
        <v>3461</v>
      </c>
      <c r="BX2">
        <v>5081</v>
      </c>
      <c r="BY2">
        <v>30696</v>
      </c>
      <c r="BZ2">
        <v>3409</v>
      </c>
      <c r="CA2">
        <v>3698</v>
      </c>
      <c r="CB2">
        <v>4427</v>
      </c>
      <c r="CC2">
        <v>3829</v>
      </c>
      <c r="CD2">
        <v>25400</v>
      </c>
      <c r="CE2">
        <v>7136</v>
      </c>
      <c r="CF2">
        <v>4203</v>
      </c>
      <c r="CG2">
        <v>8751</v>
      </c>
      <c r="CH2">
        <v>3723</v>
      </c>
      <c r="CI2">
        <v>3392</v>
      </c>
      <c r="CJ2">
        <v>7627</v>
      </c>
      <c r="CK2">
        <v>16948</v>
      </c>
      <c r="CL2">
        <v>3478</v>
      </c>
      <c r="CM2">
        <v>3581</v>
      </c>
      <c r="CN2">
        <v>4043</v>
      </c>
      <c r="CO2">
        <v>3870</v>
      </c>
      <c r="CP2">
        <v>19108</v>
      </c>
      <c r="CQ2">
        <v>9903</v>
      </c>
      <c r="CR2">
        <v>4682</v>
      </c>
      <c r="CS2">
        <v>5413</v>
      </c>
      <c r="CT2">
        <v>3618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64988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64988</v>
      </c>
      <c r="K9" t="s">
        <v>82</v>
      </c>
      <c r="L9" s="8" t="str">
        <f>A10</f>
        <v>A2</v>
      </c>
      <c r="M9" s="8">
        <f>B10</f>
        <v>3437</v>
      </c>
      <c r="N9" s="8">
        <f>(M9-I$15)/I$16</f>
        <v>-8.9572637042094529E-3</v>
      </c>
      <c r="O9" s="8">
        <f>N9*40</f>
        <v>-0.35829054816837813</v>
      </c>
    </row>
    <row r="10" spans="1:98" x14ac:dyDescent="0.4">
      <c r="A10" t="s">
        <v>83</v>
      </c>
      <c r="B10">
        <v>3437</v>
      </c>
      <c r="E10">
        <f>E9/2</f>
        <v>15</v>
      </c>
      <c r="G10">
        <f>G9/2</f>
        <v>15</v>
      </c>
      <c r="H10" t="str">
        <f>A21</f>
        <v>B1</v>
      </c>
      <c r="I10">
        <f>B21</f>
        <v>43873</v>
      </c>
      <c r="K10" t="s">
        <v>85</v>
      </c>
      <c r="L10" s="8" t="str">
        <f>A22</f>
        <v>B2</v>
      </c>
      <c r="M10" s="8">
        <f>B22</f>
        <v>3530</v>
      </c>
      <c r="N10" s="8">
        <f t="shared" ref="N10:N73" si="1">(M10-I$15)/I$16</f>
        <v>2.5752133149602174E-2</v>
      </c>
      <c r="O10" s="8">
        <f t="shared" ref="O10:O73" si="2">N10*40</f>
        <v>1.030085325984087</v>
      </c>
    </row>
    <row r="11" spans="1:98" x14ac:dyDescent="0.4">
      <c r="A11" t="s">
        <v>84</v>
      </c>
      <c r="B11">
        <v>5529</v>
      </c>
      <c r="E11">
        <f>E10/2</f>
        <v>7.5</v>
      </c>
      <c r="G11">
        <f>G10/2</f>
        <v>7.5</v>
      </c>
      <c r="H11" t="str">
        <f>A33</f>
        <v>C1</v>
      </c>
      <c r="I11">
        <f>B33</f>
        <v>23928</v>
      </c>
      <c r="K11" t="s">
        <v>88</v>
      </c>
      <c r="L11" s="8" t="str">
        <f>A34</f>
        <v>C2</v>
      </c>
      <c r="M11" s="8">
        <f>B34</f>
        <v>3623</v>
      </c>
      <c r="N11" s="8">
        <f t="shared" si="1"/>
        <v>6.0461530003413803E-2</v>
      </c>
      <c r="O11" s="8">
        <f t="shared" si="2"/>
        <v>2.418461200136552</v>
      </c>
    </row>
    <row r="12" spans="1:98" x14ac:dyDescent="0.4">
      <c r="A12" t="s">
        <v>9</v>
      </c>
      <c r="B12">
        <v>4617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9677</v>
      </c>
      <c r="K12" t="s">
        <v>91</v>
      </c>
      <c r="L12" s="8" t="str">
        <f>A46</f>
        <v>D2</v>
      </c>
      <c r="M12" s="8">
        <f>B46</f>
        <v>3712</v>
      </c>
      <c r="N12" s="8">
        <f t="shared" si="1"/>
        <v>9.3678049573190522E-2</v>
      </c>
      <c r="O12" s="8">
        <f t="shared" si="2"/>
        <v>3.747121982927621</v>
      </c>
    </row>
    <row r="13" spans="1:98" x14ac:dyDescent="0.4">
      <c r="A13" t="s">
        <v>17</v>
      </c>
      <c r="B13">
        <v>26944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4866</v>
      </c>
      <c r="K13" t="s">
        <v>94</v>
      </c>
      <c r="L13" s="8" t="str">
        <f>A58</f>
        <v>E2</v>
      </c>
      <c r="M13" s="8">
        <f>B58</f>
        <v>3887</v>
      </c>
      <c r="N13" s="8">
        <f t="shared" si="1"/>
        <v>0.15899143074971778</v>
      </c>
      <c r="O13" s="8">
        <f t="shared" si="2"/>
        <v>6.3596572299887111</v>
      </c>
    </row>
    <row r="14" spans="1:98" x14ac:dyDescent="0.4">
      <c r="A14" t="s">
        <v>25</v>
      </c>
      <c r="B14">
        <v>24543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3865</v>
      </c>
      <c r="K14" t="s">
        <v>97</v>
      </c>
      <c r="L14" s="8" t="str">
        <f>A70</f>
        <v>F2</v>
      </c>
      <c r="M14" s="8">
        <f>B70</f>
        <v>4463</v>
      </c>
      <c r="N14" s="8">
        <f t="shared" si="1"/>
        <v>0.37396575965074463</v>
      </c>
      <c r="O14" s="8">
        <f t="shared" si="2"/>
        <v>14.958630386029785</v>
      </c>
    </row>
    <row r="15" spans="1:98" x14ac:dyDescent="0.4">
      <c r="A15" t="s">
        <v>34</v>
      </c>
      <c r="B15">
        <v>3638</v>
      </c>
      <c r="G15">
        <f t="shared" ref="G15" si="3">E15*1.14</f>
        <v>0</v>
      </c>
      <c r="H15" t="str">
        <f>A81</f>
        <v>G1</v>
      </c>
      <c r="I15">
        <f>B81</f>
        <v>3461</v>
      </c>
      <c r="K15" t="s">
        <v>100</v>
      </c>
      <c r="L15" s="8" t="str">
        <f>A82</f>
        <v>G2</v>
      </c>
      <c r="M15" s="8">
        <f>B82</f>
        <v>5081</v>
      </c>
      <c r="N15" s="8">
        <f t="shared" si="1"/>
        <v>0.60461530003413799</v>
      </c>
      <c r="O15" s="8">
        <f t="shared" si="2"/>
        <v>24.184612001365519</v>
      </c>
    </row>
    <row r="16" spans="1:98" x14ac:dyDescent="0.4">
      <c r="A16" t="s">
        <v>41</v>
      </c>
      <c r="B16">
        <v>3966</v>
      </c>
      <c r="H16" t="s">
        <v>119</v>
      </c>
      <c r="I16">
        <f>SLOPE(I10:I15, G10:G15)</f>
        <v>2679.389687804015</v>
      </c>
      <c r="K16" t="s">
        <v>103</v>
      </c>
      <c r="L16" s="8" t="str">
        <f>A94</f>
        <v>H2</v>
      </c>
      <c r="M16" s="8">
        <f>B94</f>
        <v>7627</v>
      </c>
      <c r="N16" s="8">
        <f t="shared" si="1"/>
        <v>1.5548316913223574</v>
      </c>
      <c r="O16" s="8">
        <f t="shared" si="2"/>
        <v>62.193267652894299</v>
      </c>
    </row>
    <row r="17" spans="1:15" x14ac:dyDescent="0.4">
      <c r="A17" t="s">
        <v>49</v>
      </c>
      <c r="B17">
        <v>3900</v>
      </c>
      <c r="K17" t="s">
        <v>104</v>
      </c>
      <c r="L17" s="8" t="str">
        <f>A95</f>
        <v>H3</v>
      </c>
      <c r="M17" s="8">
        <f>B95</f>
        <v>16948</v>
      </c>
      <c r="N17" s="8">
        <f t="shared" si="1"/>
        <v>5.0336089824447035</v>
      </c>
      <c r="O17" s="8">
        <f t="shared" si="2"/>
        <v>201.34435929778815</v>
      </c>
    </row>
    <row r="18" spans="1:15" x14ac:dyDescent="0.4">
      <c r="A18" t="s">
        <v>57</v>
      </c>
      <c r="B18">
        <v>3690</v>
      </c>
      <c r="K18" t="s">
        <v>101</v>
      </c>
      <c r="L18" s="8" t="str">
        <f>A83</f>
        <v>G3</v>
      </c>
      <c r="M18" s="8">
        <f>B83</f>
        <v>30696</v>
      </c>
      <c r="N18" s="8">
        <f t="shared" si="1"/>
        <v>10.164628207672685</v>
      </c>
      <c r="O18" s="8">
        <f t="shared" si="2"/>
        <v>406.58512830690739</v>
      </c>
    </row>
    <row r="19" spans="1:15" x14ac:dyDescent="0.4">
      <c r="A19" t="s">
        <v>65</v>
      </c>
      <c r="B19">
        <v>7923</v>
      </c>
      <c r="K19" t="s">
        <v>98</v>
      </c>
      <c r="L19" s="8" t="str">
        <f>A71</f>
        <v>F3</v>
      </c>
      <c r="M19" s="8">
        <f>B71</f>
        <v>28890</v>
      </c>
      <c r="N19" s="8">
        <f t="shared" si="1"/>
        <v>9.4905941139309231</v>
      </c>
      <c r="O19" s="8">
        <f t="shared" si="2"/>
        <v>379.62376455723694</v>
      </c>
    </row>
    <row r="20" spans="1:15" x14ac:dyDescent="0.4">
      <c r="A20" t="s">
        <v>73</v>
      </c>
      <c r="B20">
        <v>6211</v>
      </c>
      <c r="K20" t="s">
        <v>95</v>
      </c>
      <c r="L20" s="8" t="str">
        <f>A59</f>
        <v>E3</v>
      </c>
      <c r="M20" s="8">
        <f>B59</f>
        <v>21308</v>
      </c>
      <c r="N20" s="8">
        <f t="shared" si="1"/>
        <v>6.6608452220427541</v>
      </c>
      <c r="O20" s="8">
        <f t="shared" si="2"/>
        <v>266.43380888171015</v>
      </c>
    </row>
    <row r="21" spans="1:15" x14ac:dyDescent="0.4">
      <c r="A21" t="s">
        <v>85</v>
      </c>
      <c r="B21">
        <v>43873</v>
      </c>
      <c r="K21" t="s">
        <v>92</v>
      </c>
      <c r="L21" s="8" t="str">
        <f>A47</f>
        <v>D3</v>
      </c>
      <c r="M21" s="8">
        <f>B47</f>
        <v>12653</v>
      </c>
      <c r="N21" s="8">
        <f t="shared" si="1"/>
        <v>3.4306319987122205</v>
      </c>
      <c r="O21" s="8">
        <f t="shared" si="2"/>
        <v>137.22527994848883</v>
      </c>
    </row>
    <row r="22" spans="1:15" x14ac:dyDescent="0.4">
      <c r="A22" t="s">
        <v>86</v>
      </c>
      <c r="B22">
        <v>3530</v>
      </c>
      <c r="K22" t="s">
        <v>89</v>
      </c>
      <c r="L22" s="8" t="str">
        <f>A35</f>
        <v>C3</v>
      </c>
      <c r="M22" s="8">
        <f>B35</f>
        <v>8567</v>
      </c>
      <c r="N22" s="8">
        <f t="shared" si="1"/>
        <v>1.905657853070561</v>
      </c>
      <c r="O22" s="8">
        <f t="shared" si="2"/>
        <v>76.226314122822444</v>
      </c>
    </row>
    <row r="23" spans="1:15" x14ac:dyDescent="0.4">
      <c r="A23" t="s">
        <v>87</v>
      </c>
      <c r="B23">
        <v>6913</v>
      </c>
      <c r="K23" t="s">
        <v>86</v>
      </c>
      <c r="L23" s="8" t="str">
        <f>A23</f>
        <v>B3</v>
      </c>
      <c r="M23" s="8">
        <f>B23</f>
        <v>6913</v>
      </c>
      <c r="N23" s="8">
        <f t="shared" si="1"/>
        <v>1.2883530961221263</v>
      </c>
      <c r="O23" s="8">
        <f t="shared" si="2"/>
        <v>51.534123844885052</v>
      </c>
    </row>
    <row r="24" spans="1:15" x14ac:dyDescent="0.4">
      <c r="A24" t="s">
        <v>10</v>
      </c>
      <c r="B24">
        <v>4110</v>
      </c>
      <c r="K24" t="s">
        <v>83</v>
      </c>
      <c r="L24" s="8" t="str">
        <f>A11</f>
        <v>A3</v>
      </c>
      <c r="M24" s="8">
        <f>B11</f>
        <v>5529</v>
      </c>
      <c r="N24" s="8">
        <f t="shared" si="1"/>
        <v>0.77181755584604783</v>
      </c>
      <c r="O24" s="8">
        <f t="shared" si="2"/>
        <v>30.872702233841913</v>
      </c>
    </row>
    <row r="25" spans="1:15" x14ac:dyDescent="0.4">
      <c r="A25" t="s">
        <v>18</v>
      </c>
      <c r="B25">
        <v>16647</v>
      </c>
      <c r="K25" t="s">
        <v>84</v>
      </c>
      <c r="L25" s="8" t="str">
        <f>A12</f>
        <v>A4</v>
      </c>
      <c r="M25" s="8">
        <f>B12</f>
        <v>4617</v>
      </c>
      <c r="N25" s="8">
        <f t="shared" si="1"/>
        <v>0.43144153508608862</v>
      </c>
      <c r="O25" s="8">
        <f t="shared" si="2"/>
        <v>17.257661403443546</v>
      </c>
    </row>
    <row r="26" spans="1:15" x14ac:dyDescent="0.4">
      <c r="A26" t="s">
        <v>26</v>
      </c>
      <c r="B26">
        <v>18081</v>
      </c>
      <c r="K26" t="s">
        <v>87</v>
      </c>
      <c r="L26" s="8" t="str">
        <f>A24</f>
        <v>B4</v>
      </c>
      <c r="M26" s="8">
        <f>B24</f>
        <v>4110</v>
      </c>
      <c r="N26" s="8">
        <f t="shared" si="1"/>
        <v>0.24221933933466394</v>
      </c>
      <c r="O26" s="8">
        <f t="shared" si="2"/>
        <v>9.6887735733865572</v>
      </c>
    </row>
    <row r="27" spans="1:15" x14ac:dyDescent="0.4">
      <c r="A27" t="s">
        <v>35</v>
      </c>
      <c r="B27">
        <v>3575</v>
      </c>
      <c r="K27" t="s">
        <v>90</v>
      </c>
      <c r="L27" s="8" t="str">
        <f>A36</f>
        <v>C4</v>
      </c>
      <c r="M27" s="8">
        <f>B36</f>
        <v>4090</v>
      </c>
      <c r="N27" s="8">
        <f t="shared" si="1"/>
        <v>0.23475495291448939</v>
      </c>
      <c r="O27" s="8">
        <f t="shared" si="2"/>
        <v>9.390198116579576</v>
      </c>
    </row>
    <row r="28" spans="1:15" x14ac:dyDescent="0.4">
      <c r="A28" t="s">
        <v>42</v>
      </c>
      <c r="B28">
        <v>4350</v>
      </c>
      <c r="K28" t="s">
        <v>93</v>
      </c>
      <c r="L28" s="8" t="str">
        <f>A48</f>
        <v>D4</v>
      </c>
      <c r="M28" s="8">
        <f>B48</f>
        <v>3843</v>
      </c>
      <c r="N28" s="8">
        <f t="shared" si="1"/>
        <v>0.14256978062533379</v>
      </c>
      <c r="O28" s="8">
        <f t="shared" si="2"/>
        <v>5.7027912250133515</v>
      </c>
    </row>
    <row r="29" spans="1:15" x14ac:dyDescent="0.4">
      <c r="A29" t="s">
        <v>50</v>
      </c>
      <c r="B29">
        <v>4003</v>
      </c>
      <c r="K29" t="s">
        <v>96</v>
      </c>
      <c r="L29" s="8" t="str">
        <f>A60</f>
        <v>E4</v>
      </c>
      <c r="M29" s="8">
        <f>B60</f>
        <v>3684</v>
      </c>
      <c r="N29" s="8">
        <f t="shared" si="1"/>
        <v>8.3227908584946164E-2</v>
      </c>
      <c r="O29" s="8">
        <f t="shared" si="2"/>
        <v>3.3291163433978466</v>
      </c>
    </row>
    <row r="30" spans="1:15" x14ac:dyDescent="0.4">
      <c r="A30" t="s">
        <v>58</v>
      </c>
      <c r="B30">
        <v>3563</v>
      </c>
      <c r="K30" t="s">
        <v>99</v>
      </c>
      <c r="L30" s="8" t="str">
        <f>A72</f>
        <v>F4</v>
      </c>
      <c r="M30" s="8">
        <f>B72</f>
        <v>3567</v>
      </c>
      <c r="N30" s="8">
        <f t="shared" si="1"/>
        <v>3.956124802692508E-2</v>
      </c>
      <c r="O30" s="8">
        <f t="shared" si="2"/>
        <v>1.5824499210770031</v>
      </c>
    </row>
    <row r="31" spans="1:15" x14ac:dyDescent="0.4">
      <c r="A31" t="s">
        <v>66</v>
      </c>
      <c r="B31">
        <v>12596</v>
      </c>
      <c r="K31" t="s">
        <v>102</v>
      </c>
      <c r="L31" s="8" t="str">
        <f>A84</f>
        <v>G4</v>
      </c>
      <c r="M31" s="8">
        <f>B84</f>
        <v>3409</v>
      </c>
      <c r="N31" s="8">
        <f t="shared" si="1"/>
        <v>-1.9407404692453813E-2</v>
      </c>
      <c r="O31" s="8">
        <f t="shared" si="2"/>
        <v>-0.77629618769815245</v>
      </c>
    </row>
    <row r="32" spans="1:15" x14ac:dyDescent="0.4">
      <c r="A32" t="s">
        <v>74</v>
      </c>
      <c r="B32">
        <v>5213</v>
      </c>
      <c r="K32" t="s">
        <v>105</v>
      </c>
      <c r="L32" t="str">
        <f>A96</f>
        <v>H4</v>
      </c>
      <c r="M32">
        <f>B96</f>
        <v>3478</v>
      </c>
      <c r="N32" s="8">
        <f t="shared" si="1"/>
        <v>6.3447284571483626E-3</v>
      </c>
      <c r="O32" s="8">
        <f t="shared" si="2"/>
        <v>0.25378913828593452</v>
      </c>
    </row>
    <row r="33" spans="1:15" x14ac:dyDescent="0.4">
      <c r="A33" t="s">
        <v>88</v>
      </c>
      <c r="B33">
        <v>23928</v>
      </c>
      <c r="K33" t="s">
        <v>16</v>
      </c>
      <c r="L33" t="str">
        <f>A97</f>
        <v>H5</v>
      </c>
      <c r="M33">
        <f>B97</f>
        <v>3581</v>
      </c>
      <c r="N33" s="8">
        <f t="shared" si="1"/>
        <v>4.4786318521047259E-2</v>
      </c>
      <c r="O33" s="8">
        <f t="shared" si="2"/>
        <v>1.7914527408418903</v>
      </c>
    </row>
    <row r="34" spans="1:15" x14ac:dyDescent="0.4">
      <c r="A34" t="s">
        <v>89</v>
      </c>
      <c r="B34">
        <v>3623</v>
      </c>
      <c r="K34" t="s">
        <v>15</v>
      </c>
      <c r="L34" t="str">
        <f>A85</f>
        <v>G5</v>
      </c>
      <c r="M34">
        <f>B85</f>
        <v>3698</v>
      </c>
      <c r="N34" s="8">
        <f t="shared" si="1"/>
        <v>8.845297907906835E-2</v>
      </c>
      <c r="O34" s="8">
        <f t="shared" si="2"/>
        <v>3.538119163162734</v>
      </c>
    </row>
    <row r="35" spans="1:15" x14ac:dyDescent="0.4">
      <c r="A35" t="s">
        <v>90</v>
      </c>
      <c r="B35">
        <v>8567</v>
      </c>
      <c r="K35" t="s">
        <v>14</v>
      </c>
      <c r="L35" t="str">
        <f>A73</f>
        <v>F5</v>
      </c>
      <c r="M35">
        <f>B73</f>
        <v>3989</v>
      </c>
      <c r="N35" s="8">
        <f t="shared" si="1"/>
        <v>0.19705980149260796</v>
      </c>
      <c r="O35" s="8">
        <f t="shared" si="2"/>
        <v>7.8823920597043182</v>
      </c>
    </row>
    <row r="36" spans="1:15" x14ac:dyDescent="0.4">
      <c r="A36" t="s">
        <v>11</v>
      </c>
      <c r="B36">
        <v>4090</v>
      </c>
      <c r="K36" t="s">
        <v>13</v>
      </c>
      <c r="L36" t="str">
        <f>A61</f>
        <v>E5</v>
      </c>
      <c r="M36">
        <f>B61</f>
        <v>4389</v>
      </c>
      <c r="N36" s="8">
        <f t="shared" si="1"/>
        <v>0.34634752989609885</v>
      </c>
      <c r="O36" s="8">
        <f t="shared" si="2"/>
        <v>13.853901195843953</v>
      </c>
    </row>
    <row r="37" spans="1:15" x14ac:dyDescent="0.4">
      <c r="A37" t="s">
        <v>19</v>
      </c>
      <c r="B37">
        <v>7830</v>
      </c>
      <c r="K37" t="s">
        <v>12</v>
      </c>
      <c r="L37" t="str">
        <f>A49</f>
        <v>D5</v>
      </c>
      <c r="M37">
        <f>B49</f>
        <v>5039</v>
      </c>
      <c r="N37" s="8">
        <f t="shared" si="1"/>
        <v>0.58894008855177149</v>
      </c>
      <c r="O37" s="8">
        <f t="shared" si="2"/>
        <v>23.557603542070858</v>
      </c>
    </row>
    <row r="38" spans="1:15" x14ac:dyDescent="0.4">
      <c r="A38" t="s">
        <v>27</v>
      </c>
      <c r="B38">
        <v>11308</v>
      </c>
      <c r="K38" t="s">
        <v>11</v>
      </c>
      <c r="L38" t="str">
        <f>A37</f>
        <v>C5</v>
      </c>
      <c r="M38">
        <f>B37</f>
        <v>7830</v>
      </c>
      <c r="N38" s="8">
        <f t="shared" si="1"/>
        <v>1.6305952134871291</v>
      </c>
      <c r="O38" s="8">
        <f t="shared" si="2"/>
        <v>65.223808539485162</v>
      </c>
    </row>
    <row r="39" spans="1:15" x14ac:dyDescent="0.4">
      <c r="A39" t="s">
        <v>36</v>
      </c>
      <c r="B39">
        <v>3454</v>
      </c>
      <c r="K39" t="s">
        <v>10</v>
      </c>
      <c r="L39" t="str">
        <f>A25</f>
        <v>B5</v>
      </c>
      <c r="M39">
        <f>B25</f>
        <v>16647</v>
      </c>
      <c r="N39" s="8">
        <f t="shared" si="1"/>
        <v>4.9212699668210771</v>
      </c>
      <c r="O39" s="8">
        <f t="shared" si="2"/>
        <v>196.8507986728431</v>
      </c>
    </row>
    <row r="40" spans="1:15" x14ac:dyDescent="0.4">
      <c r="A40" t="s">
        <v>43</v>
      </c>
      <c r="B40">
        <v>5092</v>
      </c>
      <c r="K40" t="s">
        <v>9</v>
      </c>
      <c r="L40" t="str">
        <f>A13</f>
        <v>A5</v>
      </c>
      <c r="M40">
        <f>B13</f>
        <v>26944</v>
      </c>
      <c r="N40" s="8">
        <f t="shared" si="1"/>
        <v>8.7643093152479405</v>
      </c>
      <c r="O40" s="8">
        <f t="shared" si="2"/>
        <v>350.57237260991764</v>
      </c>
    </row>
    <row r="41" spans="1:15" x14ac:dyDescent="0.4">
      <c r="A41" t="s">
        <v>51</v>
      </c>
      <c r="B41">
        <v>3987</v>
      </c>
      <c r="K41" t="s">
        <v>17</v>
      </c>
      <c r="L41" t="str">
        <f>A14</f>
        <v>A6</v>
      </c>
      <c r="M41">
        <f>B14</f>
        <v>24543</v>
      </c>
      <c r="N41" s="8">
        <f t="shared" si="1"/>
        <v>7.8682097255059862</v>
      </c>
      <c r="O41" s="8">
        <f t="shared" si="2"/>
        <v>314.72838902023943</v>
      </c>
    </row>
    <row r="42" spans="1:15" x14ac:dyDescent="0.4">
      <c r="A42" t="s">
        <v>59</v>
      </c>
      <c r="B42">
        <v>3429</v>
      </c>
      <c r="K42" t="s">
        <v>18</v>
      </c>
      <c r="L42" t="str">
        <f>A26</f>
        <v>B6</v>
      </c>
      <c r="M42">
        <f>B26</f>
        <v>18081</v>
      </c>
      <c r="N42" s="8">
        <f t="shared" si="1"/>
        <v>5.4564664731475911</v>
      </c>
      <c r="O42" s="8">
        <f t="shared" si="2"/>
        <v>218.25865892590366</v>
      </c>
    </row>
    <row r="43" spans="1:15" x14ac:dyDescent="0.4">
      <c r="A43" t="s">
        <v>67</v>
      </c>
      <c r="B43">
        <v>20037</v>
      </c>
      <c r="K43" t="s">
        <v>19</v>
      </c>
      <c r="L43" t="str">
        <f>A38</f>
        <v>C6</v>
      </c>
      <c r="M43">
        <f>B38</f>
        <v>11308</v>
      </c>
      <c r="N43" s="8">
        <f t="shared" si="1"/>
        <v>2.9286520119554824</v>
      </c>
      <c r="O43" s="8">
        <f t="shared" si="2"/>
        <v>117.14608047821929</v>
      </c>
    </row>
    <row r="44" spans="1:15" x14ac:dyDescent="0.4">
      <c r="A44" t="s">
        <v>75</v>
      </c>
      <c r="B44">
        <v>4508</v>
      </c>
      <c r="K44" t="s">
        <v>20</v>
      </c>
      <c r="L44" t="str">
        <f>A50</f>
        <v>D6</v>
      </c>
      <c r="M44">
        <f>B50</f>
        <v>7826</v>
      </c>
      <c r="N44" s="8">
        <f t="shared" si="1"/>
        <v>1.6291023362030941</v>
      </c>
      <c r="O44" s="8">
        <f t="shared" si="2"/>
        <v>65.164093448123765</v>
      </c>
    </row>
    <row r="45" spans="1:15" x14ac:dyDescent="0.4">
      <c r="A45" t="s">
        <v>91</v>
      </c>
      <c r="B45">
        <v>9677</v>
      </c>
      <c r="K45" t="s">
        <v>21</v>
      </c>
      <c r="L45" t="str">
        <f>A62</f>
        <v>E6</v>
      </c>
      <c r="M45">
        <f>B62</f>
        <v>5933</v>
      </c>
      <c r="N45" s="8">
        <f t="shared" si="1"/>
        <v>0.92259816153357366</v>
      </c>
      <c r="O45" s="8">
        <f t="shared" si="2"/>
        <v>36.903926461342948</v>
      </c>
    </row>
    <row r="46" spans="1:15" x14ac:dyDescent="0.4">
      <c r="A46" t="s">
        <v>92</v>
      </c>
      <c r="B46">
        <v>3712</v>
      </c>
      <c r="K46" t="s">
        <v>22</v>
      </c>
      <c r="L46" t="str">
        <f>A74</f>
        <v>F6</v>
      </c>
      <c r="M46">
        <f>B74</f>
        <v>5141</v>
      </c>
      <c r="N46" s="8">
        <f t="shared" si="1"/>
        <v>0.62700845929466165</v>
      </c>
      <c r="O46" s="8">
        <f t="shared" si="2"/>
        <v>25.080338371786468</v>
      </c>
    </row>
    <row r="47" spans="1:15" x14ac:dyDescent="0.4">
      <c r="A47" t="s">
        <v>93</v>
      </c>
      <c r="B47">
        <v>12653</v>
      </c>
      <c r="K47" t="s">
        <v>23</v>
      </c>
      <c r="L47" t="str">
        <f>A86</f>
        <v>G6</v>
      </c>
      <c r="M47">
        <f>B86</f>
        <v>4427</v>
      </c>
      <c r="N47" s="8">
        <f t="shared" si="1"/>
        <v>0.36052986409443044</v>
      </c>
      <c r="O47" s="8">
        <f t="shared" si="2"/>
        <v>14.421194563777217</v>
      </c>
    </row>
    <row r="48" spans="1:15" x14ac:dyDescent="0.4">
      <c r="A48" t="s">
        <v>12</v>
      </c>
      <c r="B48">
        <v>3843</v>
      </c>
      <c r="K48" t="s">
        <v>24</v>
      </c>
      <c r="L48" t="str">
        <f>A98</f>
        <v>H6</v>
      </c>
      <c r="M48">
        <f>B98</f>
        <v>4043</v>
      </c>
      <c r="N48" s="8">
        <f t="shared" si="1"/>
        <v>0.21721364482707922</v>
      </c>
      <c r="O48" s="8">
        <f t="shared" si="2"/>
        <v>8.6885457930831684</v>
      </c>
    </row>
    <row r="49" spans="1:15" x14ac:dyDescent="0.4">
      <c r="A49" t="s">
        <v>20</v>
      </c>
      <c r="B49">
        <v>5039</v>
      </c>
      <c r="K49" t="s">
        <v>33</v>
      </c>
      <c r="L49" t="str">
        <f>A99</f>
        <v>H7</v>
      </c>
      <c r="M49">
        <f>B99</f>
        <v>3870</v>
      </c>
      <c r="N49" s="8">
        <f t="shared" si="1"/>
        <v>0.15264670229256941</v>
      </c>
      <c r="O49" s="8">
        <f t="shared" si="2"/>
        <v>6.1058680917027761</v>
      </c>
    </row>
    <row r="50" spans="1:15" x14ac:dyDescent="0.4">
      <c r="A50" t="s">
        <v>28</v>
      </c>
      <c r="B50">
        <v>7826</v>
      </c>
      <c r="K50" t="s">
        <v>31</v>
      </c>
      <c r="L50" t="str">
        <f>A87</f>
        <v>G7</v>
      </c>
      <c r="M50">
        <f>B87</f>
        <v>3829</v>
      </c>
      <c r="N50" s="8">
        <f t="shared" si="1"/>
        <v>0.13734471013121161</v>
      </c>
      <c r="O50" s="8">
        <f t="shared" si="2"/>
        <v>5.4937884052484645</v>
      </c>
    </row>
    <row r="51" spans="1:15" x14ac:dyDescent="0.4">
      <c r="A51" t="s">
        <v>37</v>
      </c>
      <c r="B51">
        <v>3446</v>
      </c>
      <c r="K51" t="s">
        <v>32</v>
      </c>
      <c r="L51" t="str">
        <f>A75</f>
        <v>F7</v>
      </c>
      <c r="M51">
        <f>B75</f>
        <v>3812</v>
      </c>
      <c r="N51" s="8">
        <f t="shared" si="1"/>
        <v>0.13099998167406324</v>
      </c>
      <c r="O51" s="8">
        <f t="shared" si="2"/>
        <v>5.2399992669625295</v>
      </c>
    </row>
    <row r="52" spans="1:15" x14ac:dyDescent="0.4">
      <c r="A52" t="s">
        <v>44</v>
      </c>
      <c r="B52">
        <v>8654</v>
      </c>
      <c r="K52" t="s">
        <v>29</v>
      </c>
      <c r="L52" t="str">
        <f>A63</f>
        <v>E7</v>
      </c>
      <c r="M52">
        <f>B63</f>
        <v>3539</v>
      </c>
      <c r="N52" s="8">
        <f t="shared" si="1"/>
        <v>2.9111107038680719E-2</v>
      </c>
      <c r="O52" s="8">
        <f t="shared" si="2"/>
        <v>1.1644442815472287</v>
      </c>
    </row>
    <row r="53" spans="1:15" x14ac:dyDescent="0.4">
      <c r="A53" t="s">
        <v>52</v>
      </c>
      <c r="B53">
        <v>4307</v>
      </c>
      <c r="K53" t="s">
        <v>28</v>
      </c>
      <c r="L53" t="str">
        <f>A51</f>
        <v>D7</v>
      </c>
      <c r="M53">
        <f>B51</f>
        <v>3446</v>
      </c>
      <c r="N53" s="8">
        <f t="shared" si="1"/>
        <v>-5.5982898151309074E-3</v>
      </c>
      <c r="O53" s="8">
        <f t="shared" si="2"/>
        <v>-0.22393159260523629</v>
      </c>
    </row>
    <row r="54" spans="1:15" x14ac:dyDescent="0.4">
      <c r="A54" t="s">
        <v>60</v>
      </c>
      <c r="B54">
        <v>3557</v>
      </c>
      <c r="K54" t="s">
        <v>27</v>
      </c>
      <c r="L54" s="8" t="str">
        <f>A39</f>
        <v>C7</v>
      </c>
      <c r="M54" s="8">
        <f>B39</f>
        <v>3454</v>
      </c>
      <c r="N54" s="8">
        <f t="shared" si="1"/>
        <v>-2.6125352470610904E-3</v>
      </c>
      <c r="O54" s="8">
        <f t="shared" si="2"/>
        <v>-0.10450140988244361</v>
      </c>
    </row>
    <row r="55" spans="1:15" x14ac:dyDescent="0.4">
      <c r="A55" t="s">
        <v>68</v>
      </c>
      <c r="B55">
        <v>25854</v>
      </c>
      <c r="K55" t="s">
        <v>26</v>
      </c>
      <c r="L55" s="8" t="str">
        <f>A27</f>
        <v>B7</v>
      </c>
      <c r="M55" s="8">
        <f>B27</f>
        <v>3575</v>
      </c>
      <c r="N55" s="8">
        <f t="shared" si="1"/>
        <v>4.2547002594994901E-2</v>
      </c>
      <c r="O55" s="8">
        <f t="shared" si="2"/>
        <v>1.7018801037997959</v>
      </c>
    </row>
    <row r="56" spans="1:15" x14ac:dyDescent="0.4">
      <c r="A56" t="s">
        <v>76</v>
      </c>
      <c r="B56">
        <v>4239</v>
      </c>
      <c r="K56" t="s">
        <v>25</v>
      </c>
      <c r="L56" s="8" t="str">
        <f>A15</f>
        <v>A7</v>
      </c>
      <c r="M56" s="8">
        <f>B15</f>
        <v>3638</v>
      </c>
      <c r="N56" s="8">
        <f t="shared" si="1"/>
        <v>6.605981981854471E-2</v>
      </c>
      <c r="O56" s="8">
        <f t="shared" si="2"/>
        <v>2.6423927927417883</v>
      </c>
    </row>
    <row r="57" spans="1:15" x14ac:dyDescent="0.4">
      <c r="A57" t="s">
        <v>94</v>
      </c>
      <c r="B57">
        <v>4866</v>
      </c>
      <c r="K57" t="s">
        <v>34</v>
      </c>
      <c r="L57" s="8" t="str">
        <f>A16</f>
        <v>A8</v>
      </c>
      <c r="M57" s="8">
        <f>B16</f>
        <v>3966</v>
      </c>
      <c r="N57" s="8">
        <f t="shared" si="1"/>
        <v>0.18847575710940723</v>
      </c>
      <c r="O57" s="8">
        <f t="shared" si="2"/>
        <v>7.5390302843762891</v>
      </c>
    </row>
    <row r="58" spans="1:15" x14ac:dyDescent="0.4">
      <c r="A58" t="s">
        <v>95</v>
      </c>
      <c r="B58">
        <v>3887</v>
      </c>
      <c r="K58" t="s">
        <v>35</v>
      </c>
      <c r="L58" s="8" t="str">
        <f>A28</f>
        <v>B8</v>
      </c>
      <c r="M58" s="8">
        <f>B28</f>
        <v>4350</v>
      </c>
      <c r="N58" s="8">
        <f t="shared" si="1"/>
        <v>0.33179197637675845</v>
      </c>
      <c r="O58" s="8">
        <f t="shared" si="2"/>
        <v>13.271679055070338</v>
      </c>
    </row>
    <row r="59" spans="1:15" x14ac:dyDescent="0.4">
      <c r="A59" t="s">
        <v>96</v>
      </c>
      <c r="B59">
        <v>21308</v>
      </c>
      <c r="K59" t="s">
        <v>36</v>
      </c>
      <c r="L59" s="8" t="str">
        <f>A40</f>
        <v>C8</v>
      </c>
      <c r="M59" s="8">
        <f>B40</f>
        <v>5092</v>
      </c>
      <c r="N59" s="8">
        <f t="shared" si="1"/>
        <v>0.60872071256523408</v>
      </c>
      <c r="O59" s="8">
        <f t="shared" si="2"/>
        <v>24.348828502609365</v>
      </c>
    </row>
    <row r="60" spans="1:15" x14ac:dyDescent="0.4">
      <c r="A60" t="s">
        <v>13</v>
      </c>
      <c r="B60">
        <v>3684</v>
      </c>
      <c r="K60" t="s">
        <v>37</v>
      </c>
      <c r="L60" s="8" t="str">
        <f>A52</f>
        <v>D8</v>
      </c>
      <c r="M60" s="8">
        <f>B52</f>
        <v>8654</v>
      </c>
      <c r="N60" s="8">
        <f t="shared" si="1"/>
        <v>1.9381279339983204</v>
      </c>
      <c r="O60" s="8">
        <f t="shared" si="2"/>
        <v>77.525117359932821</v>
      </c>
    </row>
    <row r="61" spans="1:15" x14ac:dyDescent="0.4">
      <c r="A61" t="s">
        <v>21</v>
      </c>
      <c r="B61">
        <v>4389</v>
      </c>
      <c r="K61" t="s">
        <v>38</v>
      </c>
      <c r="L61" s="8" t="str">
        <f>A64</f>
        <v>E8</v>
      </c>
      <c r="M61" s="8">
        <f>B64</f>
        <v>19158</v>
      </c>
      <c r="N61" s="8">
        <f t="shared" si="1"/>
        <v>5.8584236818739903</v>
      </c>
      <c r="O61" s="8">
        <f t="shared" si="2"/>
        <v>234.33694727495961</v>
      </c>
    </row>
    <row r="62" spans="1:15" x14ac:dyDescent="0.4">
      <c r="A62" t="s">
        <v>29</v>
      </c>
      <c r="B62">
        <v>5933</v>
      </c>
      <c r="K62" t="s">
        <v>30</v>
      </c>
      <c r="L62" s="8" t="str">
        <f>A76</f>
        <v>F8</v>
      </c>
      <c r="M62" s="8">
        <f>B76</f>
        <v>27372</v>
      </c>
      <c r="N62" s="8">
        <f t="shared" si="1"/>
        <v>8.9240471846396758</v>
      </c>
      <c r="O62" s="8">
        <f t="shared" si="2"/>
        <v>356.96188738558703</v>
      </c>
    </row>
    <row r="63" spans="1:15" x14ac:dyDescent="0.4">
      <c r="A63" t="s">
        <v>38</v>
      </c>
      <c r="B63">
        <v>3539</v>
      </c>
      <c r="K63" t="s">
        <v>39</v>
      </c>
      <c r="L63" s="8" t="str">
        <f>A88</f>
        <v>G8</v>
      </c>
      <c r="M63" s="8">
        <f>B88</f>
        <v>25400</v>
      </c>
      <c r="N63" s="8">
        <f t="shared" si="1"/>
        <v>8.1880586836104658</v>
      </c>
      <c r="O63" s="8">
        <f t="shared" si="2"/>
        <v>327.52234734441862</v>
      </c>
    </row>
    <row r="64" spans="1:15" x14ac:dyDescent="0.4">
      <c r="A64" t="s">
        <v>45</v>
      </c>
      <c r="B64">
        <v>19158</v>
      </c>
      <c r="K64" t="s">
        <v>40</v>
      </c>
      <c r="L64" s="8" t="str">
        <f>A100</f>
        <v>H8</v>
      </c>
      <c r="M64" s="8">
        <f>B100</f>
        <v>19108</v>
      </c>
      <c r="N64" s="8">
        <f t="shared" si="1"/>
        <v>5.8397627158235546</v>
      </c>
      <c r="O64" s="8">
        <f t="shared" si="2"/>
        <v>233.59050863294217</v>
      </c>
    </row>
    <row r="65" spans="1:15" x14ac:dyDescent="0.4">
      <c r="A65" t="s">
        <v>53</v>
      </c>
      <c r="B65">
        <v>4771</v>
      </c>
      <c r="K65" t="s">
        <v>48</v>
      </c>
      <c r="L65" s="8" t="str">
        <f>A101</f>
        <v>H9</v>
      </c>
      <c r="M65" s="8">
        <f>B101</f>
        <v>9903</v>
      </c>
      <c r="N65" s="8">
        <f t="shared" si="1"/>
        <v>2.4042788659382204</v>
      </c>
      <c r="O65" s="8">
        <f t="shared" si="2"/>
        <v>96.171154637528815</v>
      </c>
    </row>
    <row r="66" spans="1:15" x14ac:dyDescent="0.4">
      <c r="A66" t="s">
        <v>61</v>
      </c>
      <c r="B66">
        <v>3612</v>
      </c>
      <c r="K66" t="s">
        <v>47</v>
      </c>
      <c r="L66" s="8" t="str">
        <f>A89</f>
        <v>G9</v>
      </c>
      <c r="M66" s="8">
        <f>B89</f>
        <v>7136</v>
      </c>
      <c r="N66" s="8">
        <f t="shared" si="1"/>
        <v>1.3715810047070724</v>
      </c>
      <c r="O66" s="8">
        <f t="shared" si="2"/>
        <v>54.863240188282901</v>
      </c>
    </row>
    <row r="67" spans="1:15" x14ac:dyDescent="0.4">
      <c r="A67" t="s">
        <v>69</v>
      </c>
      <c r="B67">
        <v>26031</v>
      </c>
      <c r="K67" t="s">
        <v>46</v>
      </c>
      <c r="L67" s="8" t="str">
        <f>A77</f>
        <v>F9</v>
      </c>
      <c r="M67" s="8">
        <f>B77</f>
        <v>5752</v>
      </c>
      <c r="N67" s="8">
        <f t="shared" si="1"/>
        <v>0.85504546443099394</v>
      </c>
      <c r="O67" s="8">
        <f t="shared" si="2"/>
        <v>34.201818577239756</v>
      </c>
    </row>
    <row r="68" spans="1:15" x14ac:dyDescent="0.4">
      <c r="A68" t="s">
        <v>77</v>
      </c>
      <c r="B68">
        <v>4210</v>
      </c>
      <c r="K68" t="s">
        <v>45</v>
      </c>
      <c r="L68" s="8" t="str">
        <f>A65</f>
        <v>E9</v>
      </c>
      <c r="M68" s="8">
        <f>B65</f>
        <v>4771</v>
      </c>
      <c r="N68" s="8">
        <f t="shared" si="1"/>
        <v>0.48891731052143261</v>
      </c>
      <c r="O68" s="8">
        <f t="shared" si="2"/>
        <v>19.556692420857303</v>
      </c>
    </row>
    <row r="69" spans="1:15" x14ac:dyDescent="0.4">
      <c r="A69" t="s">
        <v>97</v>
      </c>
      <c r="B69">
        <v>3865</v>
      </c>
      <c r="K69" t="s">
        <v>44</v>
      </c>
      <c r="L69" s="8" t="str">
        <f>A53</f>
        <v>D9</v>
      </c>
      <c r="M69" s="8">
        <f>B53</f>
        <v>4307</v>
      </c>
      <c r="N69" s="8">
        <f t="shared" si="1"/>
        <v>0.31574354557338319</v>
      </c>
      <c r="O69" s="8">
        <f t="shared" si="2"/>
        <v>12.629741822935328</v>
      </c>
    </row>
    <row r="70" spans="1:15" x14ac:dyDescent="0.4">
      <c r="A70" t="s">
        <v>98</v>
      </c>
      <c r="B70">
        <v>4463</v>
      </c>
      <c r="K70" t="s">
        <v>43</v>
      </c>
      <c r="L70" s="8" t="str">
        <f>A41</f>
        <v>C9</v>
      </c>
      <c r="M70" s="8">
        <f>B41</f>
        <v>3987</v>
      </c>
      <c r="N70" s="8">
        <f t="shared" si="1"/>
        <v>0.19631336285059051</v>
      </c>
      <c r="O70" s="8">
        <f t="shared" si="2"/>
        <v>7.8525345140236205</v>
      </c>
    </row>
    <row r="71" spans="1:15" x14ac:dyDescent="0.4">
      <c r="A71" t="s">
        <v>99</v>
      </c>
      <c r="B71">
        <v>28890</v>
      </c>
      <c r="K71" t="s">
        <v>42</v>
      </c>
      <c r="L71" s="8" t="str">
        <f>A29</f>
        <v>B9</v>
      </c>
      <c r="M71" s="8">
        <f>B29</f>
        <v>4003</v>
      </c>
      <c r="N71" s="8">
        <f t="shared" si="1"/>
        <v>0.20228487198673015</v>
      </c>
      <c r="O71" s="8">
        <f t="shared" si="2"/>
        <v>8.0913948794692061</v>
      </c>
    </row>
    <row r="72" spans="1:15" x14ac:dyDescent="0.4">
      <c r="A72" t="s">
        <v>14</v>
      </c>
      <c r="B72">
        <v>3567</v>
      </c>
      <c r="K72" t="s">
        <v>41</v>
      </c>
      <c r="L72" s="8" t="str">
        <f>A17</f>
        <v>A9</v>
      </c>
      <c r="M72" s="8">
        <f>B17</f>
        <v>3900</v>
      </c>
      <c r="N72" s="8">
        <f t="shared" si="1"/>
        <v>0.16384328192283124</v>
      </c>
      <c r="O72" s="8">
        <f t="shared" si="2"/>
        <v>6.5537312769132496</v>
      </c>
    </row>
    <row r="73" spans="1:15" x14ac:dyDescent="0.4">
      <c r="A73" t="s">
        <v>22</v>
      </c>
      <c r="B73">
        <v>3989</v>
      </c>
      <c r="K73" t="s">
        <v>49</v>
      </c>
      <c r="L73" s="8" t="str">
        <f>A18</f>
        <v>A10</v>
      </c>
      <c r="M73" s="8">
        <f>B18</f>
        <v>3690</v>
      </c>
      <c r="N73" s="8">
        <f t="shared" si="1"/>
        <v>8.546722451099853E-2</v>
      </c>
      <c r="O73" s="8">
        <f t="shared" si="2"/>
        <v>3.4186889804399412</v>
      </c>
    </row>
    <row r="74" spans="1:15" x14ac:dyDescent="0.4">
      <c r="A74" t="s">
        <v>32</v>
      </c>
      <c r="B74">
        <v>5141</v>
      </c>
      <c r="K74" t="s">
        <v>50</v>
      </c>
      <c r="L74" s="8" t="str">
        <f>A30</f>
        <v>B10</v>
      </c>
      <c r="M74" s="8">
        <f>B30</f>
        <v>3563</v>
      </c>
      <c r="N74" s="8">
        <f t="shared" ref="N74:N96" si="4">(M74-I$15)/I$16</f>
        <v>3.806837074289017E-2</v>
      </c>
      <c r="O74" s="8">
        <f t="shared" ref="O74:O96" si="5">N74*40</f>
        <v>1.5227348297156067</v>
      </c>
    </row>
    <row r="75" spans="1:15" x14ac:dyDescent="0.4">
      <c r="A75" t="s">
        <v>30</v>
      </c>
      <c r="B75">
        <v>3812</v>
      </c>
      <c r="K75" t="s">
        <v>51</v>
      </c>
      <c r="L75" s="8" t="str">
        <f>A42</f>
        <v>C10</v>
      </c>
      <c r="M75" s="8">
        <f>B42</f>
        <v>3429</v>
      </c>
      <c r="N75" s="8">
        <f t="shared" si="4"/>
        <v>-1.194301827227927E-2</v>
      </c>
      <c r="O75" s="8">
        <f t="shared" si="5"/>
        <v>-0.47772073089117079</v>
      </c>
    </row>
    <row r="76" spans="1:15" x14ac:dyDescent="0.4">
      <c r="A76" t="s">
        <v>46</v>
      </c>
      <c r="B76">
        <v>27372</v>
      </c>
      <c r="K76" t="s">
        <v>52</v>
      </c>
      <c r="L76" t="str">
        <f>A54</f>
        <v>D10</v>
      </c>
      <c r="M76">
        <f>B54</f>
        <v>3557</v>
      </c>
      <c r="N76" s="8">
        <f t="shared" si="4"/>
        <v>3.5829054816837812E-2</v>
      </c>
      <c r="O76" s="8">
        <f t="shared" si="5"/>
        <v>1.4331621926735125</v>
      </c>
    </row>
    <row r="77" spans="1:15" x14ac:dyDescent="0.4">
      <c r="A77" t="s">
        <v>54</v>
      </c>
      <c r="B77">
        <v>5752</v>
      </c>
      <c r="K77" t="s">
        <v>53</v>
      </c>
      <c r="L77" t="str">
        <f>A66</f>
        <v>E10</v>
      </c>
      <c r="M77">
        <f>B66</f>
        <v>3612</v>
      </c>
      <c r="N77" s="8">
        <f t="shared" si="4"/>
        <v>5.6356117472317807E-2</v>
      </c>
      <c r="O77" s="8">
        <f t="shared" si="5"/>
        <v>2.2542446988927125</v>
      </c>
    </row>
    <row r="78" spans="1:15" x14ac:dyDescent="0.4">
      <c r="A78" t="s">
        <v>62</v>
      </c>
      <c r="B78">
        <v>3793</v>
      </c>
      <c r="K78" t="s">
        <v>54</v>
      </c>
      <c r="L78" t="str">
        <f>A78</f>
        <v>F10</v>
      </c>
      <c r="M78">
        <f>B78</f>
        <v>3793</v>
      </c>
      <c r="N78" s="8">
        <f t="shared" si="4"/>
        <v>0.12390881457489743</v>
      </c>
      <c r="O78" s="8">
        <f t="shared" si="5"/>
        <v>4.9563525829958968</v>
      </c>
    </row>
    <row r="79" spans="1:15" x14ac:dyDescent="0.4">
      <c r="A79" t="s">
        <v>70</v>
      </c>
      <c r="B79">
        <v>18000</v>
      </c>
      <c r="K79" t="s">
        <v>55</v>
      </c>
      <c r="L79" t="str">
        <f>A90</f>
        <v>G10</v>
      </c>
      <c r="M79">
        <f>B90</f>
        <v>4203</v>
      </c>
      <c r="N79" s="8">
        <f t="shared" si="4"/>
        <v>0.27692873618847558</v>
      </c>
      <c r="O79" s="8">
        <f t="shared" si="5"/>
        <v>11.077149447539023</v>
      </c>
    </row>
    <row r="80" spans="1:15" x14ac:dyDescent="0.4">
      <c r="A80" t="s">
        <v>78</v>
      </c>
      <c r="B80">
        <v>3952</v>
      </c>
      <c r="K80" t="s">
        <v>56</v>
      </c>
      <c r="L80" t="str">
        <f>A102</f>
        <v>H10</v>
      </c>
      <c r="M80">
        <f>B102</f>
        <v>4682</v>
      </c>
      <c r="N80" s="8">
        <f t="shared" si="4"/>
        <v>0.45570079095165589</v>
      </c>
      <c r="O80" s="8">
        <f t="shared" si="5"/>
        <v>18.228031638066234</v>
      </c>
    </row>
    <row r="81" spans="1:15" x14ac:dyDescent="0.4">
      <c r="A81" t="s">
        <v>100</v>
      </c>
      <c r="B81">
        <v>3461</v>
      </c>
      <c r="K81" t="s">
        <v>64</v>
      </c>
      <c r="L81" t="str">
        <f>A103</f>
        <v>H11</v>
      </c>
      <c r="M81">
        <f>B103</f>
        <v>5413</v>
      </c>
      <c r="N81" s="8">
        <f t="shared" si="4"/>
        <v>0.72852411460903543</v>
      </c>
      <c r="O81" s="8">
        <f t="shared" si="5"/>
        <v>29.140964584361416</v>
      </c>
    </row>
    <row r="82" spans="1:15" x14ac:dyDescent="0.4">
      <c r="A82" t="s">
        <v>101</v>
      </c>
      <c r="B82">
        <v>5081</v>
      </c>
      <c r="K82" t="s">
        <v>63</v>
      </c>
      <c r="L82" t="str">
        <f>A91</f>
        <v>G11</v>
      </c>
      <c r="M82">
        <f>B91</f>
        <v>8751</v>
      </c>
      <c r="N82" s="8">
        <f t="shared" si="4"/>
        <v>1.9743302081361669</v>
      </c>
      <c r="O82" s="8">
        <f t="shared" si="5"/>
        <v>78.973208325446677</v>
      </c>
    </row>
    <row r="83" spans="1:15" x14ac:dyDescent="0.4">
      <c r="A83" t="s">
        <v>102</v>
      </c>
      <c r="B83">
        <v>30696</v>
      </c>
      <c r="K83" t="s">
        <v>62</v>
      </c>
      <c r="L83" t="str">
        <f>A79</f>
        <v>F11</v>
      </c>
      <c r="M83">
        <f>B79</f>
        <v>18000</v>
      </c>
      <c r="N83" s="8">
        <f t="shared" si="4"/>
        <v>5.4262357081458843</v>
      </c>
      <c r="O83" s="8">
        <f t="shared" si="5"/>
        <v>217.04942832583538</v>
      </c>
    </row>
    <row r="84" spans="1:15" x14ac:dyDescent="0.4">
      <c r="A84" t="s">
        <v>15</v>
      </c>
      <c r="B84">
        <v>3409</v>
      </c>
      <c r="K84" t="s">
        <v>61</v>
      </c>
      <c r="L84" t="str">
        <f>A67</f>
        <v>E11</v>
      </c>
      <c r="M84">
        <f>B67</f>
        <v>26031</v>
      </c>
      <c r="N84" s="8">
        <f t="shared" si="4"/>
        <v>8.4235600751669732</v>
      </c>
      <c r="O84" s="8">
        <f t="shared" si="5"/>
        <v>336.94240300667894</v>
      </c>
    </row>
    <row r="85" spans="1:15" x14ac:dyDescent="0.4">
      <c r="A85" t="s">
        <v>23</v>
      </c>
      <c r="B85">
        <v>3698</v>
      </c>
      <c r="K85" t="s">
        <v>60</v>
      </c>
      <c r="L85" t="str">
        <f>A55</f>
        <v>D11</v>
      </c>
      <c r="M85">
        <f>B55</f>
        <v>25854</v>
      </c>
      <c r="N85" s="8">
        <f t="shared" si="4"/>
        <v>8.3575002553484286</v>
      </c>
      <c r="O85" s="8">
        <f t="shared" si="5"/>
        <v>334.30001021393713</v>
      </c>
    </row>
    <row r="86" spans="1:15" x14ac:dyDescent="0.4">
      <c r="A86" t="s">
        <v>31</v>
      </c>
      <c r="B86">
        <v>4427</v>
      </c>
      <c r="K86" t="s">
        <v>59</v>
      </c>
      <c r="L86" t="str">
        <f>A43</f>
        <v>C11</v>
      </c>
      <c r="M86">
        <f>B43</f>
        <v>20037</v>
      </c>
      <c r="N86" s="8">
        <f t="shared" si="4"/>
        <v>6.1864834650406619</v>
      </c>
      <c r="O86" s="8">
        <f t="shared" si="5"/>
        <v>247.45933860162648</v>
      </c>
    </row>
    <row r="87" spans="1:15" x14ac:dyDescent="0.4">
      <c r="A87" t="s">
        <v>39</v>
      </c>
      <c r="B87">
        <v>3829</v>
      </c>
      <c r="K87" t="s">
        <v>58</v>
      </c>
      <c r="L87" t="str">
        <f>A31</f>
        <v>B11</v>
      </c>
      <c r="M87">
        <f>B31</f>
        <v>12596</v>
      </c>
      <c r="N87" s="8">
        <f t="shared" si="4"/>
        <v>3.4093584974147229</v>
      </c>
      <c r="O87" s="8">
        <f t="shared" si="5"/>
        <v>136.37433989658891</v>
      </c>
    </row>
    <row r="88" spans="1:15" x14ac:dyDescent="0.4">
      <c r="A88" t="s">
        <v>47</v>
      </c>
      <c r="B88">
        <v>25400</v>
      </c>
      <c r="K88" t="s">
        <v>57</v>
      </c>
      <c r="L88" t="str">
        <f>A19</f>
        <v>A11</v>
      </c>
      <c r="M88">
        <f>B19</f>
        <v>7923</v>
      </c>
      <c r="N88" s="8">
        <f t="shared" si="4"/>
        <v>1.6653046103409408</v>
      </c>
      <c r="O88" s="8">
        <f t="shared" si="5"/>
        <v>66.612184413637635</v>
      </c>
    </row>
    <row r="89" spans="1:15" x14ac:dyDescent="0.4">
      <c r="A89" t="s">
        <v>55</v>
      </c>
      <c r="B89">
        <v>7136</v>
      </c>
      <c r="K89" t="s">
        <v>65</v>
      </c>
      <c r="L89" t="str">
        <f>A20</f>
        <v>A12</v>
      </c>
      <c r="M89">
        <f>B20</f>
        <v>6211</v>
      </c>
      <c r="N89" s="8">
        <f t="shared" si="4"/>
        <v>1.0263531327739999</v>
      </c>
      <c r="O89" s="8">
        <f t="shared" si="5"/>
        <v>41.054125310959996</v>
      </c>
    </row>
    <row r="90" spans="1:15" x14ac:dyDescent="0.4">
      <c r="A90" t="s">
        <v>63</v>
      </c>
      <c r="B90">
        <v>4203</v>
      </c>
      <c r="K90" t="s">
        <v>66</v>
      </c>
      <c r="L90" t="str">
        <f>A32</f>
        <v>B12</v>
      </c>
      <c r="M90">
        <f>B32</f>
        <v>5213</v>
      </c>
      <c r="N90" s="8">
        <f t="shared" si="4"/>
        <v>0.65388025040729003</v>
      </c>
      <c r="O90" s="8">
        <f t="shared" si="5"/>
        <v>26.155210016291601</v>
      </c>
    </row>
    <row r="91" spans="1:15" x14ac:dyDescent="0.4">
      <c r="A91" t="s">
        <v>71</v>
      </c>
      <c r="B91">
        <v>8751</v>
      </c>
      <c r="K91" t="s">
        <v>67</v>
      </c>
      <c r="L91" t="str">
        <f>A44</f>
        <v>C12</v>
      </c>
      <c r="M91">
        <f>B44</f>
        <v>4508</v>
      </c>
      <c r="N91" s="8">
        <f t="shared" si="4"/>
        <v>0.39076062909613735</v>
      </c>
      <c r="O91" s="8">
        <f t="shared" si="5"/>
        <v>15.630425163845494</v>
      </c>
    </row>
    <row r="92" spans="1:15" x14ac:dyDescent="0.4">
      <c r="A92" t="s">
        <v>79</v>
      </c>
      <c r="B92">
        <v>3723</v>
      </c>
      <c r="K92" t="s">
        <v>68</v>
      </c>
      <c r="L92" t="str">
        <f>A56</f>
        <v>D12</v>
      </c>
      <c r="M92">
        <f>B56</f>
        <v>4239</v>
      </c>
      <c r="N92" s="8">
        <f t="shared" si="4"/>
        <v>0.29036463174478977</v>
      </c>
      <c r="O92" s="8">
        <f t="shared" si="5"/>
        <v>11.61458526979159</v>
      </c>
    </row>
    <row r="93" spans="1:15" x14ac:dyDescent="0.4">
      <c r="A93" t="s">
        <v>103</v>
      </c>
      <c r="B93">
        <v>3392</v>
      </c>
      <c r="K93" t="s">
        <v>69</v>
      </c>
      <c r="L93" t="str">
        <f>A68</f>
        <v>E12</v>
      </c>
      <c r="M93">
        <f>B68</f>
        <v>4210</v>
      </c>
      <c r="N93" s="8">
        <f t="shared" si="4"/>
        <v>0.27954127143553664</v>
      </c>
      <c r="O93" s="8">
        <f t="shared" si="5"/>
        <v>11.181650857421467</v>
      </c>
    </row>
    <row r="94" spans="1:15" x14ac:dyDescent="0.4">
      <c r="A94" t="s">
        <v>104</v>
      </c>
      <c r="B94">
        <v>7627</v>
      </c>
      <c r="K94" t="s">
        <v>70</v>
      </c>
      <c r="L94" t="str">
        <f>A80</f>
        <v>F12</v>
      </c>
      <c r="M94">
        <f>B80</f>
        <v>3952</v>
      </c>
      <c r="N94" s="8">
        <f t="shared" si="4"/>
        <v>0.18325068661528504</v>
      </c>
      <c r="O94" s="8">
        <f t="shared" si="5"/>
        <v>7.3300274646114012</v>
      </c>
    </row>
    <row r="95" spans="1:15" x14ac:dyDescent="0.4">
      <c r="A95" t="s">
        <v>105</v>
      </c>
      <c r="B95">
        <v>16948</v>
      </c>
      <c r="K95" t="s">
        <v>71</v>
      </c>
      <c r="L95" t="str">
        <f>A92</f>
        <v>G12</v>
      </c>
      <c r="M95">
        <f>B92</f>
        <v>3723</v>
      </c>
      <c r="N95" s="8">
        <f t="shared" si="4"/>
        <v>9.7783462104286525E-2</v>
      </c>
      <c r="O95" s="8">
        <f t="shared" si="5"/>
        <v>3.9113384841714609</v>
      </c>
    </row>
    <row r="96" spans="1:15" x14ac:dyDescent="0.4">
      <c r="A96" t="s">
        <v>16</v>
      </c>
      <c r="B96">
        <v>3478</v>
      </c>
      <c r="K96" t="s">
        <v>72</v>
      </c>
      <c r="L96" t="str">
        <f>A104</f>
        <v>H12</v>
      </c>
      <c r="M96">
        <f>B104</f>
        <v>3618</v>
      </c>
      <c r="N96" s="8">
        <f t="shared" si="4"/>
        <v>5.8595433398370166E-2</v>
      </c>
      <c r="O96" s="8">
        <f t="shared" si="5"/>
        <v>2.3438173359348067</v>
      </c>
    </row>
    <row r="97" spans="1:2" x14ac:dyDescent="0.4">
      <c r="A97" t="s">
        <v>24</v>
      </c>
      <c r="B97">
        <v>3581</v>
      </c>
    </row>
    <row r="98" spans="1:2" x14ac:dyDescent="0.4">
      <c r="A98" t="s">
        <v>33</v>
      </c>
      <c r="B98">
        <v>4043</v>
      </c>
    </row>
    <row r="99" spans="1:2" x14ac:dyDescent="0.4">
      <c r="A99" t="s">
        <v>40</v>
      </c>
      <c r="B99">
        <v>3870</v>
      </c>
    </row>
    <row r="100" spans="1:2" x14ac:dyDescent="0.4">
      <c r="A100" t="s">
        <v>48</v>
      </c>
      <c r="B100">
        <v>19108</v>
      </c>
    </row>
    <row r="101" spans="1:2" x14ac:dyDescent="0.4">
      <c r="A101" t="s">
        <v>56</v>
      </c>
      <c r="B101">
        <v>9903</v>
      </c>
    </row>
    <row r="102" spans="1:2" x14ac:dyDescent="0.4">
      <c r="A102" t="s">
        <v>64</v>
      </c>
      <c r="B102">
        <v>4682</v>
      </c>
    </row>
    <row r="103" spans="1:2" x14ac:dyDescent="0.4">
      <c r="A103" t="s">
        <v>72</v>
      </c>
      <c r="B103">
        <v>5413</v>
      </c>
    </row>
    <row r="104" spans="1:2" x14ac:dyDescent="0.4">
      <c r="A104" t="s">
        <v>80</v>
      </c>
      <c r="B104">
        <v>3618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I16" sqref="I1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64992</v>
      </c>
      <c r="D2">
        <v>3440</v>
      </c>
      <c r="E2">
        <v>5541</v>
      </c>
      <c r="F2">
        <v>4609</v>
      </c>
      <c r="G2">
        <v>27142</v>
      </c>
      <c r="H2">
        <v>24777</v>
      </c>
      <c r="I2">
        <v>3630</v>
      </c>
      <c r="J2">
        <v>3979</v>
      </c>
      <c r="K2">
        <v>3894</v>
      </c>
      <c r="L2">
        <v>3718</v>
      </c>
      <c r="M2">
        <v>7988</v>
      </c>
      <c r="N2">
        <v>6329</v>
      </c>
      <c r="O2">
        <v>43746</v>
      </c>
      <c r="P2">
        <v>3540</v>
      </c>
      <c r="Q2">
        <v>7213</v>
      </c>
      <c r="R2">
        <v>4129</v>
      </c>
      <c r="S2">
        <v>16665</v>
      </c>
      <c r="T2">
        <v>18265</v>
      </c>
      <c r="U2">
        <v>3584</v>
      </c>
      <c r="V2">
        <v>4356</v>
      </c>
      <c r="W2">
        <v>4012</v>
      </c>
      <c r="X2">
        <v>3575</v>
      </c>
      <c r="Y2">
        <v>12599</v>
      </c>
      <c r="Z2">
        <v>5265</v>
      </c>
      <c r="AA2">
        <v>24040</v>
      </c>
      <c r="AB2">
        <v>3640</v>
      </c>
      <c r="AC2">
        <v>8553</v>
      </c>
      <c r="AD2">
        <v>3967</v>
      </c>
      <c r="AE2">
        <v>7828</v>
      </c>
      <c r="AF2">
        <v>11313</v>
      </c>
      <c r="AG2">
        <v>3456</v>
      </c>
      <c r="AH2">
        <v>5132</v>
      </c>
      <c r="AI2">
        <v>3995</v>
      </c>
      <c r="AJ2">
        <v>3431</v>
      </c>
      <c r="AK2">
        <v>20118</v>
      </c>
      <c r="AL2">
        <v>4534</v>
      </c>
      <c r="AM2">
        <v>9687</v>
      </c>
      <c r="AN2">
        <v>3722</v>
      </c>
      <c r="AO2">
        <v>12807</v>
      </c>
      <c r="AP2">
        <v>3848</v>
      </c>
      <c r="AQ2">
        <v>5023</v>
      </c>
      <c r="AR2">
        <v>7764</v>
      </c>
      <c r="AS2">
        <v>3445</v>
      </c>
      <c r="AT2">
        <v>8721</v>
      </c>
      <c r="AU2">
        <v>4312</v>
      </c>
      <c r="AV2">
        <v>3565</v>
      </c>
      <c r="AW2">
        <v>26485</v>
      </c>
      <c r="AX2">
        <v>4256</v>
      </c>
      <c r="AY2">
        <v>4888</v>
      </c>
      <c r="AZ2">
        <v>3959</v>
      </c>
      <c r="BA2">
        <v>21434</v>
      </c>
      <c r="BB2">
        <v>3670</v>
      </c>
      <c r="BC2">
        <v>4403</v>
      </c>
      <c r="BD2">
        <v>5985</v>
      </c>
      <c r="BE2">
        <v>3549</v>
      </c>
      <c r="BF2">
        <v>19312</v>
      </c>
      <c r="BG2">
        <v>4794</v>
      </c>
      <c r="BH2">
        <v>3613</v>
      </c>
      <c r="BI2">
        <v>26844</v>
      </c>
      <c r="BJ2">
        <v>4211</v>
      </c>
      <c r="BK2">
        <v>3927</v>
      </c>
      <c r="BL2">
        <v>4507</v>
      </c>
      <c r="BM2">
        <v>29415</v>
      </c>
      <c r="BN2">
        <v>3584</v>
      </c>
      <c r="BO2">
        <v>4003</v>
      </c>
      <c r="BP2">
        <v>5190</v>
      </c>
      <c r="BQ2">
        <v>3824</v>
      </c>
      <c r="BR2">
        <v>28874</v>
      </c>
      <c r="BS2">
        <v>5908</v>
      </c>
      <c r="BT2">
        <v>3809</v>
      </c>
      <c r="BU2">
        <v>18218</v>
      </c>
      <c r="BV2">
        <v>3970</v>
      </c>
      <c r="BW2">
        <v>3497</v>
      </c>
      <c r="BX2">
        <v>5086</v>
      </c>
      <c r="BY2">
        <v>30227</v>
      </c>
      <c r="BZ2">
        <v>3417</v>
      </c>
      <c r="CA2">
        <v>3729</v>
      </c>
      <c r="CB2">
        <v>4501</v>
      </c>
      <c r="CC2">
        <v>3872</v>
      </c>
      <c r="CD2">
        <v>25359</v>
      </c>
      <c r="CE2">
        <v>7148</v>
      </c>
      <c r="CF2">
        <v>4226</v>
      </c>
      <c r="CG2">
        <v>8874</v>
      </c>
      <c r="CH2">
        <v>3748</v>
      </c>
      <c r="CI2">
        <v>3422</v>
      </c>
      <c r="CJ2">
        <v>7518</v>
      </c>
      <c r="CK2">
        <v>17038</v>
      </c>
      <c r="CL2">
        <v>3491</v>
      </c>
      <c r="CM2">
        <v>3598</v>
      </c>
      <c r="CN2">
        <v>4048</v>
      </c>
      <c r="CO2">
        <v>3890</v>
      </c>
      <c r="CP2">
        <v>17917</v>
      </c>
      <c r="CQ2">
        <v>9870</v>
      </c>
      <c r="CR2">
        <v>4699</v>
      </c>
      <c r="CS2">
        <v>5437</v>
      </c>
      <c r="CT2">
        <v>3633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64992</v>
      </c>
      <c r="G9">
        <f>'Plate 1'!G9</f>
        <v>30</v>
      </c>
      <c r="H9" t="str">
        <f t="shared" ref="H9:I9" si="0">A9</f>
        <v>A1</v>
      </c>
      <c r="I9">
        <f t="shared" si="0"/>
        <v>64992</v>
      </c>
      <c r="K9" t="s">
        <v>82</v>
      </c>
      <c r="L9" t="str">
        <f>A10</f>
        <v>A2</v>
      </c>
      <c r="M9">
        <f>B10</f>
        <v>3440</v>
      </c>
      <c r="N9" s="8">
        <f>(M9-I$15)/I$16</f>
        <v>-2.1339758944725087E-2</v>
      </c>
      <c r="O9">
        <f>N9*40</f>
        <v>-0.8535903577890035</v>
      </c>
    </row>
    <row r="10" spans="1:98" x14ac:dyDescent="0.4">
      <c r="A10" t="s">
        <v>83</v>
      </c>
      <c r="B10">
        <v>3440</v>
      </c>
      <c r="G10">
        <f>'Plate 1'!G10</f>
        <v>15</v>
      </c>
      <c r="H10" t="str">
        <f>A21</f>
        <v>B1</v>
      </c>
      <c r="I10">
        <f>B21</f>
        <v>43746</v>
      </c>
      <c r="K10" t="s">
        <v>85</v>
      </c>
      <c r="L10" t="str">
        <f>A22</f>
        <v>B2</v>
      </c>
      <c r="M10">
        <f>B22</f>
        <v>3540</v>
      </c>
      <c r="N10" s="8">
        <f t="shared" ref="N10:N73" si="1">(M10-I$15)/I$16</f>
        <v>1.6098414642511907E-2</v>
      </c>
      <c r="O10">
        <f t="shared" ref="O10:O73" si="2">N10*40</f>
        <v>0.64393658570047629</v>
      </c>
    </row>
    <row r="11" spans="1:98" x14ac:dyDescent="0.4">
      <c r="A11" t="s">
        <v>84</v>
      </c>
      <c r="B11">
        <v>5541</v>
      </c>
      <c r="G11">
        <f>'Plate 1'!G11</f>
        <v>7.5</v>
      </c>
      <c r="H11" t="str">
        <f>A33</f>
        <v>C1</v>
      </c>
      <c r="I11">
        <f>B33</f>
        <v>24040</v>
      </c>
      <c r="K11" t="s">
        <v>88</v>
      </c>
      <c r="L11" t="str">
        <f>A34</f>
        <v>C2</v>
      </c>
      <c r="M11">
        <f>B34</f>
        <v>3640</v>
      </c>
      <c r="N11" s="8">
        <f t="shared" si="1"/>
        <v>5.3536588229748897E-2</v>
      </c>
      <c r="O11">
        <f t="shared" si="2"/>
        <v>2.1414635291899558</v>
      </c>
    </row>
    <row r="12" spans="1:98" x14ac:dyDescent="0.4">
      <c r="A12" t="s">
        <v>9</v>
      </c>
      <c r="B12">
        <v>4609</v>
      </c>
      <c r="G12">
        <f>'Plate 1'!G12</f>
        <v>1.875</v>
      </c>
      <c r="H12" t="str">
        <f>A45</f>
        <v>D1</v>
      </c>
      <c r="I12">
        <f>B45</f>
        <v>9687</v>
      </c>
      <c r="K12" t="s">
        <v>91</v>
      </c>
      <c r="L12" t="str">
        <f>A46</f>
        <v>D2</v>
      </c>
      <c r="M12">
        <f>B46</f>
        <v>3722</v>
      </c>
      <c r="N12" s="8">
        <f t="shared" si="1"/>
        <v>8.4235890571283237E-2</v>
      </c>
      <c r="O12">
        <f t="shared" si="2"/>
        <v>3.3694356228513294</v>
      </c>
    </row>
    <row r="13" spans="1:98" x14ac:dyDescent="0.4">
      <c r="A13" t="s">
        <v>17</v>
      </c>
      <c r="B13">
        <v>27142</v>
      </c>
      <c r="G13">
        <f>'Plate 1'!G13</f>
        <v>0.46875</v>
      </c>
      <c r="H13" t="str">
        <f>A57</f>
        <v>E1</v>
      </c>
      <c r="I13">
        <f>B57</f>
        <v>4888</v>
      </c>
      <c r="K13" t="s">
        <v>94</v>
      </c>
      <c r="L13" t="str">
        <f>A58</f>
        <v>E2</v>
      </c>
      <c r="M13">
        <f>B58</f>
        <v>3959</v>
      </c>
      <c r="N13" s="8">
        <f t="shared" si="1"/>
        <v>0.17296436197303491</v>
      </c>
      <c r="O13">
        <f t="shared" si="2"/>
        <v>6.9185744789213963</v>
      </c>
    </row>
    <row r="14" spans="1:98" x14ac:dyDescent="0.4">
      <c r="A14" t="s">
        <v>25</v>
      </c>
      <c r="B14">
        <v>24777</v>
      </c>
      <c r="G14">
        <f>'Plate 1'!G14</f>
        <v>0.1171875</v>
      </c>
      <c r="H14" t="str">
        <f>A69</f>
        <v>F1</v>
      </c>
      <c r="I14">
        <f>B69</f>
        <v>3927</v>
      </c>
      <c r="K14" t="s">
        <v>97</v>
      </c>
      <c r="L14" t="str">
        <f>A70</f>
        <v>F2</v>
      </c>
      <c r="M14">
        <f>B70</f>
        <v>4507</v>
      </c>
      <c r="N14" s="8">
        <f t="shared" si="1"/>
        <v>0.37812555323109365</v>
      </c>
      <c r="O14">
        <f t="shared" si="2"/>
        <v>15.125022129243746</v>
      </c>
    </row>
    <row r="15" spans="1:98" x14ac:dyDescent="0.4">
      <c r="A15" t="s">
        <v>34</v>
      </c>
      <c r="B15">
        <v>3630</v>
      </c>
      <c r="G15">
        <f>'Plate 1'!G15</f>
        <v>0</v>
      </c>
      <c r="H15" t="str">
        <f>A81</f>
        <v>G1</v>
      </c>
      <c r="I15">
        <f>B81</f>
        <v>3497</v>
      </c>
      <c r="K15" t="s">
        <v>100</v>
      </c>
      <c r="L15" t="str">
        <f>A82</f>
        <v>G2</v>
      </c>
      <c r="M15">
        <f>B82</f>
        <v>5086</v>
      </c>
      <c r="N15" s="8">
        <f t="shared" si="1"/>
        <v>0.5948925783011958</v>
      </c>
      <c r="O15">
        <f t="shared" si="2"/>
        <v>23.795703132047834</v>
      </c>
    </row>
    <row r="16" spans="1:98" x14ac:dyDescent="0.4">
      <c r="A16" t="s">
        <v>41</v>
      </c>
      <c r="B16">
        <v>3979</v>
      </c>
      <c r="H16" t="s">
        <v>119</v>
      </c>
      <c r="I16">
        <f>SLOPE(I10:I15, G10:G15)</f>
        <v>2671.0704721474685</v>
      </c>
      <c r="K16" t="s">
        <v>103</v>
      </c>
      <c r="L16" t="str">
        <f>A94</f>
        <v>H2</v>
      </c>
      <c r="M16">
        <f>B94</f>
        <v>7518</v>
      </c>
      <c r="N16" s="8">
        <f t="shared" si="1"/>
        <v>1.5053889599427994</v>
      </c>
      <c r="O16">
        <f t="shared" si="2"/>
        <v>60.215558397711973</v>
      </c>
    </row>
    <row r="17" spans="1:15" x14ac:dyDescent="0.4">
      <c r="A17" t="s">
        <v>49</v>
      </c>
      <c r="B17">
        <v>3894</v>
      </c>
      <c r="K17" t="s">
        <v>104</v>
      </c>
      <c r="L17" t="str">
        <f>A95</f>
        <v>H3</v>
      </c>
      <c r="M17">
        <f>B95</f>
        <v>17038</v>
      </c>
      <c r="N17" s="8">
        <f t="shared" si="1"/>
        <v>5.069503085447761</v>
      </c>
      <c r="O17">
        <f t="shared" si="2"/>
        <v>202.78012341791043</v>
      </c>
    </row>
    <row r="18" spans="1:15" x14ac:dyDescent="0.4">
      <c r="A18" t="s">
        <v>57</v>
      </c>
      <c r="B18">
        <v>3718</v>
      </c>
      <c r="K18" t="s">
        <v>101</v>
      </c>
      <c r="L18" t="str">
        <f>A83</f>
        <v>G3</v>
      </c>
      <c r="M18">
        <f>B83</f>
        <v>30227</v>
      </c>
      <c r="N18" s="8">
        <f t="shared" si="1"/>
        <v>10.007223799868449</v>
      </c>
      <c r="O18">
        <f t="shared" si="2"/>
        <v>400.28895199473794</v>
      </c>
    </row>
    <row r="19" spans="1:15" x14ac:dyDescent="0.4">
      <c r="A19" t="s">
        <v>65</v>
      </c>
      <c r="B19">
        <v>7988</v>
      </c>
      <c r="K19" t="s">
        <v>98</v>
      </c>
      <c r="L19" t="str">
        <f>A71</f>
        <v>F3</v>
      </c>
      <c r="M19">
        <f>B71</f>
        <v>29415</v>
      </c>
      <c r="N19" s="8">
        <f t="shared" si="1"/>
        <v>9.7032258303400845</v>
      </c>
      <c r="O19">
        <f t="shared" si="2"/>
        <v>388.12903321360341</v>
      </c>
    </row>
    <row r="20" spans="1:15" x14ac:dyDescent="0.4">
      <c r="A20" t="s">
        <v>73</v>
      </c>
      <c r="B20">
        <v>6329</v>
      </c>
      <c r="K20" t="s">
        <v>95</v>
      </c>
      <c r="L20" t="str">
        <f>A59</f>
        <v>E3</v>
      </c>
      <c r="M20">
        <f>B59</f>
        <v>21434</v>
      </c>
      <c r="N20" s="8">
        <f t="shared" si="1"/>
        <v>6.7152851963426992</v>
      </c>
      <c r="O20">
        <f t="shared" si="2"/>
        <v>268.61140785370799</v>
      </c>
    </row>
    <row r="21" spans="1:15" x14ac:dyDescent="0.4">
      <c r="A21" t="s">
        <v>85</v>
      </c>
      <c r="B21">
        <v>43746</v>
      </c>
      <c r="K21" t="s">
        <v>92</v>
      </c>
      <c r="L21" t="str">
        <f>A47</f>
        <v>D3</v>
      </c>
      <c r="M21">
        <f>B47</f>
        <v>12807</v>
      </c>
      <c r="N21" s="8">
        <f t="shared" si="1"/>
        <v>3.4854939609717639</v>
      </c>
      <c r="O21">
        <f t="shared" si="2"/>
        <v>139.41975843887056</v>
      </c>
    </row>
    <row r="22" spans="1:15" x14ac:dyDescent="0.4">
      <c r="A22" t="s">
        <v>86</v>
      </c>
      <c r="B22">
        <v>3540</v>
      </c>
      <c r="K22" t="s">
        <v>89</v>
      </c>
      <c r="L22" t="str">
        <f>A35</f>
        <v>C3</v>
      </c>
      <c r="M22">
        <f>B35</f>
        <v>8553</v>
      </c>
      <c r="N22" s="8">
        <f t="shared" si="1"/>
        <v>1.8928740565707023</v>
      </c>
      <c r="O22">
        <f t="shared" si="2"/>
        <v>75.714962262828095</v>
      </c>
    </row>
    <row r="23" spans="1:15" x14ac:dyDescent="0.4">
      <c r="A23" t="s">
        <v>87</v>
      </c>
      <c r="B23">
        <v>7213</v>
      </c>
      <c r="K23" t="s">
        <v>86</v>
      </c>
      <c r="L23" t="str">
        <f>A23</f>
        <v>B3</v>
      </c>
      <c r="M23">
        <f>B23</f>
        <v>7213</v>
      </c>
      <c r="N23" s="8">
        <f t="shared" si="1"/>
        <v>1.3912025305017266</v>
      </c>
      <c r="O23">
        <f t="shared" si="2"/>
        <v>55.648101220069066</v>
      </c>
    </row>
    <row r="24" spans="1:15" x14ac:dyDescent="0.4">
      <c r="A24" t="s">
        <v>10</v>
      </c>
      <c r="B24">
        <v>4129</v>
      </c>
      <c r="K24" t="s">
        <v>83</v>
      </c>
      <c r="L24" t="str">
        <f>A11</f>
        <v>A3</v>
      </c>
      <c r="M24">
        <f>B11</f>
        <v>5541</v>
      </c>
      <c r="N24" s="8">
        <f t="shared" si="1"/>
        <v>0.76523626812312417</v>
      </c>
      <c r="O24">
        <f t="shared" si="2"/>
        <v>30.609450724924969</v>
      </c>
    </row>
    <row r="25" spans="1:15" x14ac:dyDescent="0.4">
      <c r="A25" t="s">
        <v>18</v>
      </c>
      <c r="B25">
        <v>16665</v>
      </c>
      <c r="K25" t="s">
        <v>84</v>
      </c>
      <c r="L25" t="str">
        <f>A12</f>
        <v>A4</v>
      </c>
      <c r="M25">
        <f>B12</f>
        <v>4609</v>
      </c>
      <c r="N25" s="8">
        <f t="shared" si="1"/>
        <v>0.41631249029007533</v>
      </c>
      <c r="O25">
        <f t="shared" si="2"/>
        <v>16.652499611603012</v>
      </c>
    </row>
    <row r="26" spans="1:15" x14ac:dyDescent="0.4">
      <c r="A26" t="s">
        <v>26</v>
      </c>
      <c r="B26">
        <v>18265</v>
      </c>
      <c r="K26" t="s">
        <v>87</v>
      </c>
      <c r="L26" t="str">
        <f>A24</f>
        <v>B4</v>
      </c>
      <c r="M26">
        <f>B24</f>
        <v>4129</v>
      </c>
      <c r="N26" s="8">
        <f t="shared" si="1"/>
        <v>0.23660925707133779</v>
      </c>
      <c r="O26">
        <f t="shared" si="2"/>
        <v>9.4643702828535119</v>
      </c>
    </row>
    <row r="27" spans="1:15" x14ac:dyDescent="0.4">
      <c r="A27" t="s">
        <v>35</v>
      </c>
      <c r="B27">
        <v>3584</v>
      </c>
      <c r="K27" t="s">
        <v>90</v>
      </c>
      <c r="L27" t="str">
        <f>A36</f>
        <v>C4</v>
      </c>
      <c r="M27">
        <f>B36</f>
        <v>3967</v>
      </c>
      <c r="N27" s="8">
        <f t="shared" si="1"/>
        <v>0.17595941586001387</v>
      </c>
      <c r="O27">
        <f t="shared" si="2"/>
        <v>7.0383766344005547</v>
      </c>
    </row>
    <row r="28" spans="1:15" x14ac:dyDescent="0.4">
      <c r="A28" t="s">
        <v>42</v>
      </c>
      <c r="B28">
        <v>4356</v>
      </c>
      <c r="K28" t="s">
        <v>93</v>
      </c>
      <c r="L28" t="str">
        <f>A48</f>
        <v>D4</v>
      </c>
      <c r="M28">
        <f>B48</f>
        <v>3848</v>
      </c>
      <c r="N28" s="8">
        <f t="shared" si="1"/>
        <v>0.13140798929120184</v>
      </c>
      <c r="O28">
        <f t="shared" si="2"/>
        <v>5.2563195716480742</v>
      </c>
    </row>
    <row r="29" spans="1:15" x14ac:dyDescent="0.4">
      <c r="A29" t="s">
        <v>50</v>
      </c>
      <c r="B29">
        <v>4012</v>
      </c>
      <c r="K29" t="s">
        <v>96</v>
      </c>
      <c r="L29" t="str">
        <f>A60</f>
        <v>E4</v>
      </c>
      <c r="M29">
        <f>B60</f>
        <v>3670</v>
      </c>
      <c r="N29" s="8">
        <f t="shared" si="1"/>
        <v>6.4768040305919997E-2</v>
      </c>
      <c r="O29">
        <f t="shared" si="2"/>
        <v>2.5907216122367998</v>
      </c>
    </row>
    <row r="30" spans="1:15" x14ac:dyDescent="0.4">
      <c r="A30" t="s">
        <v>58</v>
      </c>
      <c r="B30">
        <v>3575</v>
      </c>
      <c r="K30" t="s">
        <v>99</v>
      </c>
      <c r="L30" t="str">
        <f>A72</f>
        <v>F4</v>
      </c>
      <c r="M30">
        <f>B72</f>
        <v>3584</v>
      </c>
      <c r="N30" s="8">
        <f t="shared" si="1"/>
        <v>3.2571211020896183E-2</v>
      </c>
      <c r="O30">
        <f t="shared" si="2"/>
        <v>1.3028484408358474</v>
      </c>
    </row>
    <row r="31" spans="1:15" x14ac:dyDescent="0.4">
      <c r="A31" t="s">
        <v>66</v>
      </c>
      <c r="B31">
        <v>12599</v>
      </c>
      <c r="K31" t="s">
        <v>102</v>
      </c>
      <c r="L31" t="str">
        <f>A84</f>
        <v>G4</v>
      </c>
      <c r="M31">
        <f>B84</f>
        <v>3417</v>
      </c>
      <c r="N31" s="8">
        <f t="shared" si="1"/>
        <v>-2.9950538869789593E-2</v>
      </c>
      <c r="O31">
        <f t="shared" si="2"/>
        <v>-1.1980215547915838</v>
      </c>
    </row>
    <row r="32" spans="1:15" x14ac:dyDescent="0.4">
      <c r="A32" t="s">
        <v>74</v>
      </c>
      <c r="B32">
        <v>5265</v>
      </c>
      <c r="K32" t="s">
        <v>105</v>
      </c>
      <c r="L32" t="str">
        <f>A96</f>
        <v>H4</v>
      </c>
      <c r="M32">
        <f>B96</f>
        <v>3491</v>
      </c>
      <c r="N32" s="8">
        <f t="shared" si="1"/>
        <v>-2.2462904152342196E-3</v>
      </c>
      <c r="O32">
        <f t="shared" si="2"/>
        <v>-8.9851616609368787E-2</v>
      </c>
    </row>
    <row r="33" spans="1:15" x14ac:dyDescent="0.4">
      <c r="A33" t="s">
        <v>88</v>
      </c>
      <c r="B33">
        <v>24040</v>
      </c>
      <c r="K33" t="s">
        <v>16</v>
      </c>
      <c r="L33" t="str">
        <f>A97</f>
        <v>H5</v>
      </c>
      <c r="M33">
        <f>B97</f>
        <v>3598</v>
      </c>
      <c r="N33" s="8">
        <f t="shared" si="1"/>
        <v>3.7812555323109363E-2</v>
      </c>
      <c r="O33">
        <f t="shared" si="2"/>
        <v>1.5125022129243746</v>
      </c>
    </row>
    <row r="34" spans="1:15" x14ac:dyDescent="0.4">
      <c r="A34" t="s">
        <v>89</v>
      </c>
      <c r="B34">
        <v>3640</v>
      </c>
      <c r="K34" t="s">
        <v>15</v>
      </c>
      <c r="L34" t="str">
        <f>A85</f>
        <v>G5</v>
      </c>
      <c r="M34">
        <f>B85</f>
        <v>3729</v>
      </c>
      <c r="N34" s="8">
        <f t="shared" si="1"/>
        <v>8.6856562722389827E-2</v>
      </c>
      <c r="O34">
        <f t="shared" si="2"/>
        <v>3.4742625088955932</v>
      </c>
    </row>
    <row r="35" spans="1:15" x14ac:dyDescent="0.4">
      <c r="A35" t="s">
        <v>90</v>
      </c>
      <c r="B35">
        <v>8553</v>
      </c>
      <c r="K35" t="s">
        <v>14</v>
      </c>
      <c r="L35" t="str">
        <f>A73</f>
        <v>F5</v>
      </c>
      <c r="M35">
        <f>B73</f>
        <v>4003</v>
      </c>
      <c r="N35" s="8">
        <f t="shared" si="1"/>
        <v>0.18943715835141919</v>
      </c>
      <c r="O35">
        <f t="shared" si="2"/>
        <v>7.5774863340567675</v>
      </c>
    </row>
    <row r="36" spans="1:15" x14ac:dyDescent="0.4">
      <c r="A36" t="s">
        <v>11</v>
      </c>
      <c r="B36">
        <v>3967</v>
      </c>
      <c r="K36" t="s">
        <v>13</v>
      </c>
      <c r="L36" t="str">
        <f>A61</f>
        <v>E5</v>
      </c>
      <c r="M36">
        <f>B61</f>
        <v>4403</v>
      </c>
      <c r="N36" s="8">
        <f t="shared" si="1"/>
        <v>0.33918985270036717</v>
      </c>
      <c r="O36">
        <f t="shared" si="2"/>
        <v>13.567594108014687</v>
      </c>
    </row>
    <row r="37" spans="1:15" x14ac:dyDescent="0.4">
      <c r="A37" t="s">
        <v>19</v>
      </c>
      <c r="B37">
        <v>7828</v>
      </c>
      <c r="K37" t="s">
        <v>12</v>
      </c>
      <c r="L37" t="str">
        <f>A49</f>
        <v>D5</v>
      </c>
      <c r="M37">
        <f>B49</f>
        <v>5023</v>
      </c>
      <c r="N37" s="8">
        <f t="shared" si="1"/>
        <v>0.57130652894123646</v>
      </c>
      <c r="O37">
        <f t="shared" si="2"/>
        <v>22.852261157649458</v>
      </c>
    </row>
    <row r="38" spans="1:15" x14ac:dyDescent="0.4">
      <c r="A38" t="s">
        <v>27</v>
      </c>
      <c r="B38">
        <v>11313</v>
      </c>
      <c r="K38" t="s">
        <v>11</v>
      </c>
      <c r="L38" t="str">
        <f>A37</f>
        <v>C5</v>
      </c>
      <c r="M38">
        <f>B37</f>
        <v>7828</v>
      </c>
      <c r="N38" s="8">
        <f t="shared" si="1"/>
        <v>1.6214472980632342</v>
      </c>
      <c r="O38">
        <f t="shared" si="2"/>
        <v>64.857891922529362</v>
      </c>
    </row>
    <row r="39" spans="1:15" x14ac:dyDescent="0.4">
      <c r="A39" t="s">
        <v>36</v>
      </c>
      <c r="B39">
        <v>3456</v>
      </c>
      <c r="K39" t="s">
        <v>10</v>
      </c>
      <c r="L39" t="str">
        <f>A25</f>
        <v>B5</v>
      </c>
      <c r="M39">
        <f>B25</f>
        <v>16665</v>
      </c>
      <c r="N39" s="8">
        <f t="shared" si="1"/>
        <v>4.9298586979673669</v>
      </c>
      <c r="O39">
        <f t="shared" si="2"/>
        <v>197.19434791869469</v>
      </c>
    </row>
    <row r="40" spans="1:15" x14ac:dyDescent="0.4">
      <c r="A40" t="s">
        <v>43</v>
      </c>
      <c r="B40">
        <v>5132</v>
      </c>
      <c r="K40" t="s">
        <v>9</v>
      </c>
      <c r="L40" t="str">
        <f>A13</f>
        <v>A5</v>
      </c>
      <c r="M40">
        <f>B13</f>
        <v>27142</v>
      </c>
      <c r="N40" s="8">
        <f t="shared" si="1"/>
        <v>8.8522561447021868</v>
      </c>
      <c r="O40">
        <f t="shared" si="2"/>
        <v>354.09024578808749</v>
      </c>
    </row>
    <row r="41" spans="1:15" x14ac:dyDescent="0.4">
      <c r="A41" t="s">
        <v>51</v>
      </c>
      <c r="B41">
        <v>3995</v>
      </c>
      <c r="K41" t="s">
        <v>17</v>
      </c>
      <c r="L41" t="str">
        <f>A14</f>
        <v>A6</v>
      </c>
      <c r="M41">
        <f>B14</f>
        <v>24777</v>
      </c>
      <c r="N41" s="8">
        <f t="shared" si="1"/>
        <v>7.9668433393640319</v>
      </c>
      <c r="O41">
        <f t="shared" si="2"/>
        <v>318.67373357456125</v>
      </c>
    </row>
    <row r="42" spans="1:15" x14ac:dyDescent="0.4">
      <c r="A42" t="s">
        <v>59</v>
      </c>
      <c r="B42">
        <v>3431</v>
      </c>
      <c r="K42" t="s">
        <v>18</v>
      </c>
      <c r="L42" t="str">
        <f>A26</f>
        <v>B6</v>
      </c>
      <c r="M42">
        <f>B26</f>
        <v>18265</v>
      </c>
      <c r="N42" s="8">
        <f t="shared" si="1"/>
        <v>5.5288694753631589</v>
      </c>
      <c r="O42">
        <f t="shared" si="2"/>
        <v>221.15477901452635</v>
      </c>
    </row>
    <row r="43" spans="1:15" x14ac:dyDescent="0.4">
      <c r="A43" t="s">
        <v>67</v>
      </c>
      <c r="B43">
        <v>20118</v>
      </c>
      <c r="K43" t="s">
        <v>19</v>
      </c>
      <c r="L43" t="str">
        <f>A38</f>
        <v>C6</v>
      </c>
      <c r="M43">
        <f>B38</f>
        <v>11313</v>
      </c>
      <c r="N43" s="8">
        <f t="shared" si="1"/>
        <v>2.9261676475784433</v>
      </c>
      <c r="O43">
        <f t="shared" si="2"/>
        <v>117.04670590313773</v>
      </c>
    </row>
    <row r="44" spans="1:15" x14ac:dyDescent="0.4">
      <c r="A44" t="s">
        <v>75</v>
      </c>
      <c r="B44">
        <v>4534</v>
      </c>
      <c r="K44" t="s">
        <v>20</v>
      </c>
      <c r="L44" t="str">
        <f>A50</f>
        <v>D6</v>
      </c>
      <c r="M44">
        <f>B50</f>
        <v>7764</v>
      </c>
      <c r="N44" s="8">
        <f t="shared" si="1"/>
        <v>1.5974868669674025</v>
      </c>
      <c r="O44">
        <f t="shared" si="2"/>
        <v>63.899474678696102</v>
      </c>
    </row>
    <row r="45" spans="1:15" x14ac:dyDescent="0.4">
      <c r="A45" t="s">
        <v>91</v>
      </c>
      <c r="B45">
        <v>9687</v>
      </c>
      <c r="K45" t="s">
        <v>21</v>
      </c>
      <c r="L45" t="str">
        <f>A62</f>
        <v>E6</v>
      </c>
      <c r="M45">
        <f>B62</f>
        <v>5985</v>
      </c>
      <c r="N45" s="8">
        <f t="shared" si="1"/>
        <v>0.93146175885045635</v>
      </c>
      <c r="O45">
        <f t="shared" si="2"/>
        <v>37.258470354018257</v>
      </c>
    </row>
    <row r="46" spans="1:15" x14ac:dyDescent="0.4">
      <c r="A46" t="s">
        <v>92</v>
      </c>
      <c r="B46">
        <v>3722</v>
      </c>
      <c r="K46" t="s">
        <v>22</v>
      </c>
      <c r="L46" t="str">
        <f>A74</f>
        <v>F6</v>
      </c>
      <c r="M46">
        <f>B74</f>
        <v>5190</v>
      </c>
      <c r="N46" s="8">
        <f t="shared" si="1"/>
        <v>0.63382827883192228</v>
      </c>
      <c r="O46">
        <f t="shared" si="2"/>
        <v>25.353131153276891</v>
      </c>
    </row>
    <row r="47" spans="1:15" x14ac:dyDescent="0.4">
      <c r="A47" t="s">
        <v>93</v>
      </c>
      <c r="B47">
        <v>12807</v>
      </c>
      <c r="K47" t="s">
        <v>23</v>
      </c>
      <c r="L47" t="str">
        <f>A86</f>
        <v>G6</v>
      </c>
      <c r="M47">
        <f>B86</f>
        <v>4501</v>
      </c>
      <c r="N47" s="8">
        <f t="shared" si="1"/>
        <v>0.37587926281585943</v>
      </c>
      <c r="O47">
        <f t="shared" si="2"/>
        <v>15.035170512634377</v>
      </c>
    </row>
    <row r="48" spans="1:15" x14ac:dyDescent="0.4">
      <c r="A48" t="s">
        <v>12</v>
      </c>
      <c r="B48">
        <v>3848</v>
      </c>
      <c r="K48" t="s">
        <v>24</v>
      </c>
      <c r="L48" t="str">
        <f>A98</f>
        <v>H6</v>
      </c>
      <c r="M48">
        <f>B98</f>
        <v>4048</v>
      </c>
      <c r="N48" s="8">
        <f t="shared" si="1"/>
        <v>0.20628433646567584</v>
      </c>
      <c r="O48">
        <f t="shared" si="2"/>
        <v>8.2513734586270342</v>
      </c>
    </row>
    <row r="49" spans="1:15" x14ac:dyDescent="0.4">
      <c r="A49" t="s">
        <v>20</v>
      </c>
      <c r="B49">
        <v>5023</v>
      </c>
      <c r="K49" t="s">
        <v>33</v>
      </c>
      <c r="L49" t="str">
        <f>A99</f>
        <v>H7</v>
      </c>
      <c r="M49">
        <f>B99</f>
        <v>3890</v>
      </c>
      <c r="N49" s="8">
        <f t="shared" si="1"/>
        <v>0.14713202219784138</v>
      </c>
      <c r="O49">
        <f t="shared" si="2"/>
        <v>5.8852808879136553</v>
      </c>
    </row>
    <row r="50" spans="1:15" x14ac:dyDescent="0.4">
      <c r="A50" t="s">
        <v>28</v>
      </c>
      <c r="B50">
        <v>7764</v>
      </c>
      <c r="K50" t="s">
        <v>31</v>
      </c>
      <c r="L50" t="str">
        <f>A87</f>
        <v>G7</v>
      </c>
      <c r="M50">
        <f>B87</f>
        <v>3872</v>
      </c>
      <c r="N50" s="8">
        <f t="shared" si="1"/>
        <v>0.14039315095213872</v>
      </c>
      <c r="O50">
        <f t="shared" si="2"/>
        <v>5.6157260380855494</v>
      </c>
    </row>
    <row r="51" spans="1:15" x14ac:dyDescent="0.4">
      <c r="A51" t="s">
        <v>37</v>
      </c>
      <c r="B51">
        <v>3445</v>
      </c>
      <c r="K51" t="s">
        <v>32</v>
      </c>
      <c r="L51" t="str">
        <f>A75</f>
        <v>F7</v>
      </c>
      <c r="M51">
        <f>B75</f>
        <v>3824</v>
      </c>
      <c r="N51" s="8">
        <f t="shared" si="1"/>
        <v>0.12242282763026496</v>
      </c>
      <c r="O51">
        <f t="shared" si="2"/>
        <v>4.896913105210599</v>
      </c>
    </row>
    <row r="52" spans="1:15" x14ac:dyDescent="0.4">
      <c r="A52" t="s">
        <v>44</v>
      </c>
      <c r="B52">
        <v>8721</v>
      </c>
      <c r="K52" t="s">
        <v>29</v>
      </c>
      <c r="L52" t="str">
        <f>A63</f>
        <v>E7</v>
      </c>
      <c r="M52">
        <f>B63</f>
        <v>3549</v>
      </c>
      <c r="N52" s="8">
        <f t="shared" si="1"/>
        <v>1.9467850265363237E-2</v>
      </c>
      <c r="O52">
        <f t="shared" si="2"/>
        <v>0.77871401061452949</v>
      </c>
    </row>
    <row r="53" spans="1:15" x14ac:dyDescent="0.4">
      <c r="A53" t="s">
        <v>52</v>
      </c>
      <c r="B53">
        <v>4312</v>
      </c>
      <c r="K53" t="s">
        <v>28</v>
      </c>
      <c r="L53" t="str">
        <f>A51</f>
        <v>D7</v>
      </c>
      <c r="M53">
        <f>B51</f>
        <v>3445</v>
      </c>
      <c r="N53" s="8">
        <f t="shared" si="1"/>
        <v>-1.9467850265363237E-2</v>
      </c>
      <c r="O53">
        <f t="shared" si="2"/>
        <v>-0.77871401061452949</v>
      </c>
    </row>
    <row r="54" spans="1:15" x14ac:dyDescent="0.4">
      <c r="A54" t="s">
        <v>60</v>
      </c>
      <c r="B54">
        <v>3565</v>
      </c>
      <c r="K54" t="s">
        <v>27</v>
      </c>
      <c r="L54" t="str">
        <f>A39</f>
        <v>C7</v>
      </c>
      <c r="M54">
        <f>B39</f>
        <v>3456</v>
      </c>
      <c r="N54" s="8">
        <f t="shared" si="1"/>
        <v>-1.5349651170767167E-2</v>
      </c>
      <c r="O54">
        <f t="shared" si="2"/>
        <v>-0.61398604683068669</v>
      </c>
    </row>
    <row r="55" spans="1:15" x14ac:dyDescent="0.4">
      <c r="A55" t="s">
        <v>68</v>
      </c>
      <c r="B55">
        <v>26485</v>
      </c>
      <c r="K55" t="s">
        <v>26</v>
      </c>
      <c r="L55" t="str">
        <f>A27</f>
        <v>B7</v>
      </c>
      <c r="M55">
        <f>B27</f>
        <v>3584</v>
      </c>
      <c r="N55" s="8">
        <f t="shared" si="1"/>
        <v>3.2571211020896183E-2</v>
      </c>
      <c r="O55">
        <f t="shared" si="2"/>
        <v>1.3028484408358474</v>
      </c>
    </row>
    <row r="56" spans="1:15" x14ac:dyDescent="0.4">
      <c r="A56" t="s">
        <v>76</v>
      </c>
      <c r="B56">
        <v>4256</v>
      </c>
      <c r="K56" t="s">
        <v>25</v>
      </c>
      <c r="L56" t="str">
        <f>A15</f>
        <v>A7</v>
      </c>
      <c r="M56">
        <f>B15</f>
        <v>3630</v>
      </c>
      <c r="N56" s="8">
        <f t="shared" si="1"/>
        <v>4.9792770871025203E-2</v>
      </c>
      <c r="O56">
        <f t="shared" si="2"/>
        <v>1.9917108348410082</v>
      </c>
    </row>
    <row r="57" spans="1:15" x14ac:dyDescent="0.4">
      <c r="A57" t="s">
        <v>94</v>
      </c>
      <c r="B57">
        <v>4888</v>
      </c>
      <c r="K57" t="s">
        <v>34</v>
      </c>
      <c r="L57" t="str">
        <f>A16</f>
        <v>A8</v>
      </c>
      <c r="M57">
        <f>B16</f>
        <v>3979</v>
      </c>
      <c r="N57" s="8">
        <f t="shared" si="1"/>
        <v>0.18045199669048231</v>
      </c>
      <c r="O57">
        <f t="shared" si="2"/>
        <v>7.2180798676192923</v>
      </c>
    </row>
    <row r="58" spans="1:15" x14ac:dyDescent="0.4">
      <c r="A58" t="s">
        <v>95</v>
      </c>
      <c r="B58">
        <v>3959</v>
      </c>
      <c r="K58" t="s">
        <v>35</v>
      </c>
      <c r="L58" t="str">
        <f>A28</f>
        <v>B8</v>
      </c>
      <c r="M58">
        <f>B28</f>
        <v>4356</v>
      </c>
      <c r="N58" s="8">
        <f t="shared" si="1"/>
        <v>0.32159391111436575</v>
      </c>
      <c r="O58">
        <f t="shared" si="2"/>
        <v>12.86375644457463</v>
      </c>
    </row>
    <row r="59" spans="1:15" x14ac:dyDescent="0.4">
      <c r="A59" t="s">
        <v>96</v>
      </c>
      <c r="B59">
        <v>21434</v>
      </c>
      <c r="K59" t="s">
        <v>36</v>
      </c>
      <c r="L59" t="str">
        <f>A40</f>
        <v>C8</v>
      </c>
      <c r="M59">
        <f>B40</f>
        <v>5132</v>
      </c>
      <c r="N59" s="8">
        <f t="shared" si="1"/>
        <v>0.61211413815132487</v>
      </c>
      <c r="O59">
        <f t="shared" si="2"/>
        <v>24.484565526052997</v>
      </c>
    </row>
    <row r="60" spans="1:15" x14ac:dyDescent="0.4">
      <c r="A60" t="s">
        <v>13</v>
      </c>
      <c r="B60">
        <v>3670</v>
      </c>
      <c r="K60" t="s">
        <v>37</v>
      </c>
      <c r="L60" t="str">
        <f>A52</f>
        <v>D8</v>
      </c>
      <c r="M60">
        <f>B52</f>
        <v>8721</v>
      </c>
      <c r="N60" s="8">
        <f t="shared" si="1"/>
        <v>1.9557701881972605</v>
      </c>
      <c r="O60">
        <f t="shared" si="2"/>
        <v>78.23080752789042</v>
      </c>
    </row>
    <row r="61" spans="1:15" x14ac:dyDescent="0.4">
      <c r="A61" t="s">
        <v>21</v>
      </c>
      <c r="B61">
        <v>4403</v>
      </c>
      <c r="K61" t="s">
        <v>38</v>
      </c>
      <c r="L61" t="str">
        <f>A64</f>
        <v>E8</v>
      </c>
      <c r="M61">
        <f>B64</f>
        <v>19312</v>
      </c>
      <c r="N61" s="8">
        <f t="shared" si="1"/>
        <v>5.9208471528215307</v>
      </c>
      <c r="O61">
        <f t="shared" si="2"/>
        <v>236.83388611286122</v>
      </c>
    </row>
    <row r="62" spans="1:15" x14ac:dyDescent="0.4">
      <c r="A62" t="s">
        <v>29</v>
      </c>
      <c r="B62">
        <v>5985</v>
      </c>
      <c r="K62" t="s">
        <v>30</v>
      </c>
      <c r="L62" t="str">
        <f>A76</f>
        <v>F8</v>
      </c>
      <c r="M62">
        <f>B76</f>
        <v>28874</v>
      </c>
      <c r="N62" s="8">
        <f t="shared" si="1"/>
        <v>9.5006853112331324</v>
      </c>
      <c r="O62">
        <f t="shared" si="2"/>
        <v>380.02741244932531</v>
      </c>
    </row>
    <row r="63" spans="1:15" x14ac:dyDescent="0.4">
      <c r="A63" t="s">
        <v>38</v>
      </c>
      <c r="B63">
        <v>3549</v>
      </c>
      <c r="K63" t="s">
        <v>39</v>
      </c>
      <c r="L63" t="str">
        <f>A88</f>
        <v>G8</v>
      </c>
      <c r="M63">
        <f>B88</f>
        <v>25359</v>
      </c>
      <c r="N63" s="8">
        <f t="shared" si="1"/>
        <v>8.1847335096417506</v>
      </c>
      <c r="O63">
        <f t="shared" si="2"/>
        <v>327.38934038567004</v>
      </c>
    </row>
    <row r="64" spans="1:15" x14ac:dyDescent="0.4">
      <c r="A64" t="s">
        <v>45</v>
      </c>
      <c r="B64">
        <v>19312</v>
      </c>
      <c r="K64" t="s">
        <v>40</v>
      </c>
      <c r="L64" t="str">
        <f>A100</f>
        <v>H8</v>
      </c>
      <c r="M64">
        <f>B100</f>
        <v>17917</v>
      </c>
      <c r="N64" s="8">
        <f t="shared" si="1"/>
        <v>5.398584631279574</v>
      </c>
      <c r="O64">
        <f t="shared" si="2"/>
        <v>215.94338525118297</v>
      </c>
    </row>
    <row r="65" spans="1:15" x14ac:dyDescent="0.4">
      <c r="A65" t="s">
        <v>53</v>
      </c>
      <c r="B65">
        <v>4794</v>
      </c>
      <c r="K65" t="s">
        <v>48</v>
      </c>
      <c r="L65" t="str">
        <f>A101</f>
        <v>H9</v>
      </c>
      <c r="M65">
        <f>B101</f>
        <v>9870</v>
      </c>
      <c r="N65" s="8">
        <f t="shared" si="1"/>
        <v>2.3859348027146137</v>
      </c>
      <c r="O65">
        <f t="shared" si="2"/>
        <v>95.437392108584547</v>
      </c>
    </row>
    <row r="66" spans="1:15" x14ac:dyDescent="0.4">
      <c r="A66" t="s">
        <v>61</v>
      </c>
      <c r="B66">
        <v>3613</v>
      </c>
      <c r="K66" t="s">
        <v>47</v>
      </c>
      <c r="L66" t="str">
        <f>A89</f>
        <v>G9</v>
      </c>
      <c r="M66">
        <f>B89</f>
        <v>7148</v>
      </c>
      <c r="N66" s="8">
        <f t="shared" si="1"/>
        <v>1.3668677176700226</v>
      </c>
      <c r="O66">
        <f t="shared" si="2"/>
        <v>54.674708706800899</v>
      </c>
    </row>
    <row r="67" spans="1:15" x14ac:dyDescent="0.4">
      <c r="A67" t="s">
        <v>69</v>
      </c>
      <c r="B67">
        <v>26844</v>
      </c>
      <c r="K67" t="s">
        <v>46</v>
      </c>
      <c r="L67" t="str">
        <f>A77</f>
        <v>F9</v>
      </c>
      <c r="M67">
        <f>B77</f>
        <v>5908</v>
      </c>
      <c r="N67" s="8">
        <f t="shared" si="1"/>
        <v>0.90263436518828388</v>
      </c>
      <c r="O67">
        <f t="shared" si="2"/>
        <v>36.105374607531353</v>
      </c>
    </row>
    <row r="68" spans="1:15" x14ac:dyDescent="0.4">
      <c r="A68" t="s">
        <v>77</v>
      </c>
      <c r="B68">
        <v>4211</v>
      </c>
      <c r="K68" t="s">
        <v>45</v>
      </c>
      <c r="L68" t="str">
        <f>A65</f>
        <v>E9</v>
      </c>
      <c r="M68">
        <f>B65</f>
        <v>4794</v>
      </c>
      <c r="N68" s="8">
        <f t="shared" si="1"/>
        <v>0.48557311142646381</v>
      </c>
      <c r="O68">
        <f t="shared" si="2"/>
        <v>19.422924457058553</v>
      </c>
    </row>
    <row r="69" spans="1:15" x14ac:dyDescent="0.4">
      <c r="A69" t="s">
        <v>97</v>
      </c>
      <c r="B69">
        <v>3927</v>
      </c>
      <c r="K69" t="s">
        <v>44</v>
      </c>
      <c r="L69" t="str">
        <f>A53</f>
        <v>D9</v>
      </c>
      <c r="M69">
        <f>B53</f>
        <v>4312</v>
      </c>
      <c r="N69" s="8">
        <f t="shared" si="1"/>
        <v>0.30512111473598147</v>
      </c>
      <c r="O69">
        <f t="shared" si="2"/>
        <v>12.204844589439258</v>
      </c>
    </row>
    <row r="70" spans="1:15" x14ac:dyDescent="0.4">
      <c r="A70" t="s">
        <v>98</v>
      </c>
      <c r="B70">
        <v>4507</v>
      </c>
      <c r="K70" t="s">
        <v>43</v>
      </c>
      <c r="L70" t="str">
        <f>A41</f>
        <v>C9</v>
      </c>
      <c r="M70">
        <f>B41</f>
        <v>3995</v>
      </c>
      <c r="N70" s="8">
        <f t="shared" si="1"/>
        <v>0.18644210446444023</v>
      </c>
      <c r="O70">
        <f t="shared" si="2"/>
        <v>7.4576841785776091</v>
      </c>
    </row>
    <row r="71" spans="1:15" x14ac:dyDescent="0.4">
      <c r="A71" t="s">
        <v>99</v>
      </c>
      <c r="B71">
        <v>29415</v>
      </c>
      <c r="K71" t="s">
        <v>42</v>
      </c>
      <c r="L71" t="str">
        <f>A29</f>
        <v>B9</v>
      </c>
      <c r="M71">
        <f>B29</f>
        <v>4012</v>
      </c>
      <c r="N71" s="8">
        <f t="shared" si="1"/>
        <v>0.19280659397427052</v>
      </c>
      <c r="O71">
        <f t="shared" si="2"/>
        <v>7.7122637589708205</v>
      </c>
    </row>
    <row r="72" spans="1:15" x14ac:dyDescent="0.4">
      <c r="A72" t="s">
        <v>14</v>
      </c>
      <c r="B72">
        <v>3584</v>
      </c>
      <c r="K72" t="s">
        <v>41</v>
      </c>
      <c r="L72" t="str">
        <f>A17</f>
        <v>A9</v>
      </c>
      <c r="M72">
        <f>B17</f>
        <v>3894</v>
      </c>
      <c r="N72" s="8">
        <f t="shared" si="1"/>
        <v>0.14862954914133086</v>
      </c>
      <c r="O72">
        <f t="shared" si="2"/>
        <v>5.9451819656532345</v>
      </c>
    </row>
    <row r="73" spans="1:15" x14ac:dyDescent="0.4">
      <c r="A73" t="s">
        <v>22</v>
      </c>
      <c r="B73">
        <v>4003</v>
      </c>
      <c r="K73" t="s">
        <v>49</v>
      </c>
      <c r="L73" t="str">
        <f>A18</f>
        <v>A10</v>
      </c>
      <c r="M73">
        <f>B18</f>
        <v>3718</v>
      </c>
      <c r="N73" s="8">
        <f t="shared" si="1"/>
        <v>8.2738363627793757E-2</v>
      </c>
      <c r="O73">
        <f t="shared" si="2"/>
        <v>3.3095345451117502</v>
      </c>
    </row>
    <row r="74" spans="1:15" x14ac:dyDescent="0.4">
      <c r="A74" t="s">
        <v>32</v>
      </c>
      <c r="B74">
        <v>5190</v>
      </c>
      <c r="K74" t="s">
        <v>50</v>
      </c>
      <c r="L74" t="str">
        <f>A30</f>
        <v>B10</v>
      </c>
      <c r="M74">
        <f>B30</f>
        <v>3575</v>
      </c>
      <c r="N74" s="8">
        <f t="shared" ref="N74:N96" si="3">(M74-I$15)/I$16</f>
        <v>2.9201775398044853E-2</v>
      </c>
      <c r="O74">
        <f t="shared" ref="O74:O96" si="4">N74*40</f>
        <v>1.1680710159217942</v>
      </c>
    </row>
    <row r="75" spans="1:15" x14ac:dyDescent="0.4">
      <c r="A75" t="s">
        <v>30</v>
      </c>
      <c r="B75">
        <v>3824</v>
      </c>
      <c r="K75" t="s">
        <v>51</v>
      </c>
      <c r="L75" t="str">
        <f>A42</f>
        <v>C10</v>
      </c>
      <c r="M75">
        <f>B42</f>
        <v>3431</v>
      </c>
      <c r="N75" s="8">
        <f t="shared" si="3"/>
        <v>-2.4709194567576417E-2</v>
      </c>
      <c r="O75">
        <f t="shared" si="4"/>
        <v>-0.9883677827030567</v>
      </c>
    </row>
    <row r="76" spans="1:15" x14ac:dyDescent="0.4">
      <c r="A76" t="s">
        <v>46</v>
      </c>
      <c r="B76">
        <v>28874</v>
      </c>
      <c r="K76" t="s">
        <v>52</v>
      </c>
      <c r="L76" t="str">
        <f>A54</f>
        <v>D10</v>
      </c>
      <c r="M76">
        <f>B54</f>
        <v>3565</v>
      </c>
      <c r="N76" s="8">
        <f t="shared" si="3"/>
        <v>2.5457958039321157E-2</v>
      </c>
      <c r="O76">
        <f t="shared" si="4"/>
        <v>1.0183183215728462</v>
      </c>
    </row>
    <row r="77" spans="1:15" x14ac:dyDescent="0.4">
      <c r="A77" t="s">
        <v>54</v>
      </c>
      <c r="B77">
        <v>5908</v>
      </c>
      <c r="K77" t="s">
        <v>53</v>
      </c>
      <c r="L77" t="str">
        <f>A66</f>
        <v>E10</v>
      </c>
      <c r="M77">
        <f>B66</f>
        <v>3613</v>
      </c>
      <c r="N77" s="8">
        <f t="shared" si="3"/>
        <v>4.3428281361194913E-2</v>
      </c>
      <c r="O77">
        <f t="shared" si="4"/>
        <v>1.7371312544477966</v>
      </c>
    </row>
    <row r="78" spans="1:15" x14ac:dyDescent="0.4">
      <c r="A78" t="s">
        <v>62</v>
      </c>
      <c r="B78">
        <v>3809</v>
      </c>
      <c r="K78" t="s">
        <v>54</v>
      </c>
      <c r="L78" t="str">
        <f>A78</f>
        <v>F10</v>
      </c>
      <c r="M78">
        <f>B78</f>
        <v>3809</v>
      </c>
      <c r="N78" s="8">
        <f t="shared" si="3"/>
        <v>0.11680710159217941</v>
      </c>
      <c r="O78">
        <f t="shared" si="4"/>
        <v>4.6722840636871767</v>
      </c>
    </row>
    <row r="79" spans="1:15" x14ac:dyDescent="0.4">
      <c r="A79" t="s">
        <v>70</v>
      </c>
      <c r="B79">
        <v>18218</v>
      </c>
      <c r="K79" t="s">
        <v>55</v>
      </c>
      <c r="L79" t="str">
        <f>A90</f>
        <v>G10</v>
      </c>
      <c r="M79">
        <f>B90</f>
        <v>4226</v>
      </c>
      <c r="N79" s="8">
        <f t="shared" si="3"/>
        <v>0.2729242854509577</v>
      </c>
      <c r="O79">
        <f t="shared" si="4"/>
        <v>10.916971418038308</v>
      </c>
    </row>
    <row r="80" spans="1:15" x14ac:dyDescent="0.4">
      <c r="A80" t="s">
        <v>78</v>
      </c>
      <c r="B80">
        <v>3970</v>
      </c>
      <c r="K80" t="s">
        <v>56</v>
      </c>
      <c r="L80" t="str">
        <f>A102</f>
        <v>H10</v>
      </c>
      <c r="M80">
        <f>B102</f>
        <v>4699</v>
      </c>
      <c r="N80" s="8">
        <f t="shared" si="3"/>
        <v>0.45000684651858863</v>
      </c>
      <c r="O80">
        <f t="shared" si="4"/>
        <v>18.000273860743544</v>
      </c>
    </row>
    <row r="81" spans="1:15" x14ac:dyDescent="0.4">
      <c r="A81" t="s">
        <v>100</v>
      </c>
      <c r="B81">
        <v>3497</v>
      </c>
      <c r="K81" t="s">
        <v>64</v>
      </c>
      <c r="L81" t="str">
        <f>A103</f>
        <v>H11</v>
      </c>
      <c r="M81">
        <f>B103</f>
        <v>5437</v>
      </c>
      <c r="N81" s="8">
        <f t="shared" si="3"/>
        <v>0.72630056759239769</v>
      </c>
      <c r="O81">
        <f t="shared" si="4"/>
        <v>29.052022703695908</v>
      </c>
    </row>
    <row r="82" spans="1:15" x14ac:dyDescent="0.4">
      <c r="A82" t="s">
        <v>101</v>
      </c>
      <c r="B82">
        <v>5086</v>
      </c>
      <c r="K82" t="s">
        <v>63</v>
      </c>
      <c r="L82" t="str">
        <f>A91</f>
        <v>G11</v>
      </c>
      <c r="M82">
        <f>B91</f>
        <v>8874</v>
      </c>
      <c r="N82" s="8">
        <f t="shared" si="3"/>
        <v>2.0130505937857333</v>
      </c>
      <c r="O82">
        <f t="shared" si="4"/>
        <v>80.52202375142933</v>
      </c>
    </row>
    <row r="83" spans="1:15" x14ac:dyDescent="0.4">
      <c r="A83" t="s">
        <v>102</v>
      </c>
      <c r="B83">
        <v>30227</v>
      </c>
      <c r="K83" t="s">
        <v>62</v>
      </c>
      <c r="L83" t="str">
        <f>A79</f>
        <v>F11</v>
      </c>
      <c r="M83">
        <f>B79</f>
        <v>18218</v>
      </c>
      <c r="N83" s="8">
        <f t="shared" si="3"/>
        <v>5.5112735337771577</v>
      </c>
      <c r="O83">
        <f t="shared" si="4"/>
        <v>220.4509413510863</v>
      </c>
    </row>
    <row r="84" spans="1:15" x14ac:dyDescent="0.4">
      <c r="A84" t="s">
        <v>15</v>
      </c>
      <c r="B84">
        <v>3417</v>
      </c>
      <c r="K84" t="s">
        <v>61</v>
      </c>
      <c r="L84" t="str">
        <f>A67</f>
        <v>E11</v>
      </c>
      <c r="M84">
        <f>B67</f>
        <v>26844</v>
      </c>
      <c r="N84" s="8">
        <f t="shared" si="3"/>
        <v>8.7406903874122204</v>
      </c>
      <c r="O84">
        <f t="shared" si="4"/>
        <v>349.62761549648883</v>
      </c>
    </row>
    <row r="85" spans="1:15" x14ac:dyDescent="0.4">
      <c r="A85" t="s">
        <v>23</v>
      </c>
      <c r="B85">
        <v>3729</v>
      </c>
      <c r="K85" t="s">
        <v>60</v>
      </c>
      <c r="L85" t="str">
        <f>A55</f>
        <v>D11</v>
      </c>
      <c r="M85">
        <f>B55</f>
        <v>26485</v>
      </c>
      <c r="N85" s="8">
        <f t="shared" si="3"/>
        <v>8.6062873442340404</v>
      </c>
      <c r="O85">
        <f t="shared" si="4"/>
        <v>344.25149376936162</v>
      </c>
    </row>
    <row r="86" spans="1:15" x14ac:dyDescent="0.4">
      <c r="A86" t="s">
        <v>31</v>
      </c>
      <c r="B86">
        <v>4501</v>
      </c>
      <c r="K86" t="s">
        <v>59</v>
      </c>
      <c r="L86" t="str">
        <f>A43</f>
        <v>C11</v>
      </c>
      <c r="M86">
        <f>B43</f>
        <v>20118</v>
      </c>
      <c r="N86" s="8">
        <f t="shared" si="3"/>
        <v>6.2225988319346603</v>
      </c>
      <c r="O86">
        <f t="shared" si="4"/>
        <v>248.90395327738642</v>
      </c>
    </row>
    <row r="87" spans="1:15" x14ac:dyDescent="0.4">
      <c r="A87" t="s">
        <v>39</v>
      </c>
      <c r="B87">
        <v>3872</v>
      </c>
      <c r="K87" t="s">
        <v>58</v>
      </c>
      <c r="L87" t="str">
        <f>A31</f>
        <v>B11</v>
      </c>
      <c r="M87">
        <f>B31</f>
        <v>12599</v>
      </c>
      <c r="N87" s="8">
        <f t="shared" si="3"/>
        <v>3.4076225599103109</v>
      </c>
      <c r="O87">
        <f t="shared" si="4"/>
        <v>136.30490239641244</v>
      </c>
    </row>
    <row r="88" spans="1:15" x14ac:dyDescent="0.4">
      <c r="A88" t="s">
        <v>47</v>
      </c>
      <c r="B88">
        <v>25359</v>
      </c>
      <c r="K88" t="s">
        <v>57</v>
      </c>
      <c r="L88" t="str">
        <f>A19</f>
        <v>A11</v>
      </c>
      <c r="M88">
        <f>B19</f>
        <v>7988</v>
      </c>
      <c r="N88" s="8">
        <f t="shared" si="3"/>
        <v>1.6813483758028134</v>
      </c>
      <c r="O88">
        <f t="shared" si="4"/>
        <v>67.253935032112537</v>
      </c>
    </row>
    <row r="89" spans="1:15" x14ac:dyDescent="0.4">
      <c r="A89" t="s">
        <v>55</v>
      </c>
      <c r="B89">
        <v>7148</v>
      </c>
      <c r="K89" t="s">
        <v>65</v>
      </c>
      <c r="L89" t="str">
        <f>A20</f>
        <v>A12</v>
      </c>
      <c r="M89">
        <f>B20</f>
        <v>6329</v>
      </c>
      <c r="N89" s="8">
        <f t="shared" si="3"/>
        <v>1.0602490759905516</v>
      </c>
      <c r="O89">
        <f t="shared" si="4"/>
        <v>42.409963039622063</v>
      </c>
    </row>
    <row r="90" spans="1:15" x14ac:dyDescent="0.4">
      <c r="A90" t="s">
        <v>63</v>
      </c>
      <c r="B90">
        <v>4226</v>
      </c>
      <c r="K90" t="s">
        <v>66</v>
      </c>
      <c r="L90" t="str">
        <f>A32</f>
        <v>B12</v>
      </c>
      <c r="M90">
        <f>B32</f>
        <v>5265</v>
      </c>
      <c r="N90" s="8">
        <f t="shared" si="3"/>
        <v>0.66190690902235005</v>
      </c>
      <c r="O90">
        <f t="shared" si="4"/>
        <v>26.476276360894001</v>
      </c>
    </row>
    <row r="91" spans="1:15" x14ac:dyDescent="0.4">
      <c r="A91" t="s">
        <v>71</v>
      </c>
      <c r="B91">
        <v>8874</v>
      </c>
      <c r="K91" t="s">
        <v>67</v>
      </c>
      <c r="L91" t="str">
        <f>A44</f>
        <v>C12</v>
      </c>
      <c r="M91">
        <f>B44</f>
        <v>4534</v>
      </c>
      <c r="N91" s="8">
        <f t="shared" si="3"/>
        <v>0.38823386009964761</v>
      </c>
      <c r="O91">
        <f t="shared" si="4"/>
        <v>15.529354403985904</v>
      </c>
    </row>
    <row r="92" spans="1:15" x14ac:dyDescent="0.4">
      <c r="A92" t="s">
        <v>79</v>
      </c>
      <c r="B92">
        <v>3748</v>
      </c>
      <c r="K92" t="s">
        <v>68</v>
      </c>
      <c r="L92" t="str">
        <f>A56</f>
        <v>D12</v>
      </c>
      <c r="M92">
        <f>B56</f>
        <v>4256</v>
      </c>
      <c r="N92" s="8">
        <f t="shared" si="3"/>
        <v>0.28415573752712875</v>
      </c>
      <c r="O92">
        <f t="shared" si="4"/>
        <v>11.366229501085151</v>
      </c>
    </row>
    <row r="93" spans="1:15" x14ac:dyDescent="0.4">
      <c r="A93" t="s">
        <v>103</v>
      </c>
      <c r="B93">
        <v>3422</v>
      </c>
      <c r="K93" t="s">
        <v>69</v>
      </c>
      <c r="L93" t="str">
        <f>A68</f>
        <v>E12</v>
      </c>
      <c r="M93">
        <f>B68</f>
        <v>4211</v>
      </c>
      <c r="N93" s="8">
        <f t="shared" si="3"/>
        <v>0.26730855941287213</v>
      </c>
      <c r="O93">
        <f t="shared" si="4"/>
        <v>10.692342376514885</v>
      </c>
    </row>
    <row r="94" spans="1:15" x14ac:dyDescent="0.4">
      <c r="A94" t="s">
        <v>104</v>
      </c>
      <c r="B94">
        <v>7518</v>
      </c>
      <c r="K94" t="s">
        <v>70</v>
      </c>
      <c r="L94" t="str">
        <f>A80</f>
        <v>F12</v>
      </c>
      <c r="M94">
        <f>B80</f>
        <v>3970</v>
      </c>
      <c r="N94" s="8">
        <f t="shared" si="3"/>
        <v>0.17708256106763098</v>
      </c>
      <c r="O94">
        <f t="shared" si="4"/>
        <v>7.0833024427052393</v>
      </c>
    </row>
    <row r="95" spans="1:15" x14ac:dyDescent="0.4">
      <c r="A95" t="s">
        <v>105</v>
      </c>
      <c r="B95">
        <v>17038</v>
      </c>
      <c r="K95" t="s">
        <v>71</v>
      </c>
      <c r="L95" t="str">
        <f>A92</f>
        <v>G12</v>
      </c>
      <c r="M95">
        <f>B92</f>
        <v>3748</v>
      </c>
      <c r="N95" s="8">
        <f t="shared" si="3"/>
        <v>9.3969815703964857E-2</v>
      </c>
      <c r="O95">
        <f t="shared" si="4"/>
        <v>3.7587926281585942</v>
      </c>
    </row>
    <row r="96" spans="1:15" x14ac:dyDescent="0.4">
      <c r="A96" t="s">
        <v>16</v>
      </c>
      <c r="B96">
        <v>3491</v>
      </c>
      <c r="K96" t="s">
        <v>72</v>
      </c>
      <c r="L96" t="str">
        <f>A104</f>
        <v>H12</v>
      </c>
      <c r="M96">
        <f>B104</f>
        <v>3633</v>
      </c>
      <c r="N96" s="8">
        <f t="shared" si="3"/>
        <v>5.0915916078642313E-2</v>
      </c>
      <c r="O96">
        <f t="shared" si="4"/>
        <v>2.0366366431456924</v>
      </c>
    </row>
    <row r="97" spans="1:2" x14ac:dyDescent="0.4">
      <c r="A97" t="s">
        <v>24</v>
      </c>
      <c r="B97">
        <v>3598</v>
      </c>
    </row>
    <row r="98" spans="1:2" x14ac:dyDescent="0.4">
      <c r="A98" t="s">
        <v>33</v>
      </c>
      <c r="B98">
        <v>4048</v>
      </c>
    </row>
    <row r="99" spans="1:2" x14ac:dyDescent="0.4">
      <c r="A99" t="s">
        <v>40</v>
      </c>
      <c r="B99">
        <v>3890</v>
      </c>
    </row>
    <row r="100" spans="1:2" x14ac:dyDescent="0.4">
      <c r="A100" t="s">
        <v>48</v>
      </c>
      <c r="B100">
        <v>17917</v>
      </c>
    </row>
    <row r="101" spans="1:2" x14ac:dyDescent="0.4">
      <c r="A101" t="s">
        <v>56</v>
      </c>
      <c r="B101">
        <v>9870</v>
      </c>
    </row>
    <row r="102" spans="1:2" x14ac:dyDescent="0.4">
      <c r="A102" t="s">
        <v>64</v>
      </c>
      <c r="B102">
        <v>4699</v>
      </c>
    </row>
    <row r="103" spans="1:2" x14ac:dyDescent="0.4">
      <c r="A103" t="s">
        <v>72</v>
      </c>
      <c r="B103">
        <v>5437</v>
      </c>
    </row>
    <row r="104" spans="1:2" x14ac:dyDescent="0.4">
      <c r="A104" t="s">
        <v>80</v>
      </c>
      <c r="B104">
        <v>3633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7" workbookViewId="0">
      <selection activeCell="K15" sqref="K15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64957</v>
      </c>
      <c r="D2">
        <v>3434</v>
      </c>
      <c r="E2">
        <v>5439</v>
      </c>
      <c r="F2">
        <v>4543</v>
      </c>
      <c r="G2">
        <v>25660</v>
      </c>
      <c r="H2">
        <v>23374</v>
      </c>
      <c r="I2">
        <v>3652</v>
      </c>
      <c r="J2">
        <v>3973</v>
      </c>
      <c r="K2">
        <v>3900</v>
      </c>
      <c r="L2">
        <v>3685</v>
      </c>
      <c r="M2">
        <v>7689</v>
      </c>
      <c r="N2">
        <v>6083</v>
      </c>
      <c r="O2">
        <v>40732</v>
      </c>
      <c r="P2">
        <v>3527</v>
      </c>
      <c r="Q2">
        <v>6834</v>
      </c>
      <c r="R2">
        <v>4088</v>
      </c>
      <c r="S2">
        <v>15936</v>
      </c>
      <c r="T2">
        <v>17392</v>
      </c>
      <c r="U2">
        <v>3585</v>
      </c>
      <c r="V2">
        <v>4319</v>
      </c>
      <c r="W2">
        <v>3991</v>
      </c>
      <c r="X2">
        <v>3556</v>
      </c>
      <c r="Y2">
        <v>12017</v>
      </c>
      <c r="Z2">
        <v>5114</v>
      </c>
      <c r="AA2">
        <v>22719</v>
      </c>
      <c r="AB2">
        <v>3617</v>
      </c>
      <c r="AC2">
        <v>8311</v>
      </c>
      <c r="AD2">
        <v>3955</v>
      </c>
      <c r="AE2">
        <v>7682</v>
      </c>
      <c r="AF2">
        <v>10915</v>
      </c>
      <c r="AG2">
        <v>3476</v>
      </c>
      <c r="AH2">
        <v>5067</v>
      </c>
      <c r="AI2">
        <v>3993</v>
      </c>
      <c r="AJ2">
        <v>3433</v>
      </c>
      <c r="AK2">
        <v>19047</v>
      </c>
      <c r="AL2">
        <v>4462</v>
      </c>
      <c r="AM2">
        <v>9308</v>
      </c>
      <c r="AN2">
        <v>3716</v>
      </c>
      <c r="AO2">
        <v>12169</v>
      </c>
      <c r="AP2">
        <v>3835</v>
      </c>
      <c r="AQ2">
        <v>5002</v>
      </c>
      <c r="AR2">
        <v>7607</v>
      </c>
      <c r="AS2">
        <v>3497</v>
      </c>
      <c r="AT2">
        <v>8419</v>
      </c>
      <c r="AU2">
        <v>4306</v>
      </c>
      <c r="AV2">
        <v>3587</v>
      </c>
      <c r="AW2">
        <v>25781</v>
      </c>
      <c r="AX2">
        <v>4238</v>
      </c>
      <c r="AY2">
        <v>4798</v>
      </c>
      <c r="AZ2">
        <v>3903</v>
      </c>
      <c r="BA2">
        <v>20462</v>
      </c>
      <c r="BB2">
        <v>3689</v>
      </c>
      <c r="BC2">
        <v>4403</v>
      </c>
      <c r="BD2">
        <v>5857</v>
      </c>
      <c r="BE2">
        <v>3609</v>
      </c>
      <c r="BF2">
        <v>18320</v>
      </c>
      <c r="BG2">
        <v>4768</v>
      </c>
      <c r="BH2">
        <v>3649</v>
      </c>
      <c r="BI2">
        <v>25419</v>
      </c>
      <c r="BJ2">
        <v>4211</v>
      </c>
      <c r="BK2">
        <v>3862</v>
      </c>
      <c r="BL2">
        <v>4436</v>
      </c>
      <c r="BM2">
        <v>27908</v>
      </c>
      <c r="BN2">
        <v>3615</v>
      </c>
      <c r="BO2">
        <v>4165</v>
      </c>
      <c r="BP2">
        <v>5097</v>
      </c>
      <c r="BQ2">
        <v>3827</v>
      </c>
      <c r="BR2">
        <v>26839</v>
      </c>
      <c r="BS2">
        <v>5669</v>
      </c>
      <c r="BT2">
        <v>3790</v>
      </c>
      <c r="BU2">
        <v>13416</v>
      </c>
      <c r="BV2">
        <v>3956</v>
      </c>
      <c r="BW2">
        <v>3472</v>
      </c>
      <c r="BX2">
        <v>4993</v>
      </c>
      <c r="BY2">
        <v>28697</v>
      </c>
      <c r="BZ2">
        <v>3454</v>
      </c>
      <c r="CA2">
        <v>3750</v>
      </c>
      <c r="CB2">
        <v>4449</v>
      </c>
      <c r="CC2">
        <v>3840</v>
      </c>
      <c r="CD2">
        <v>24188</v>
      </c>
      <c r="CE2">
        <v>6916</v>
      </c>
      <c r="CF2">
        <v>4164</v>
      </c>
      <c r="CG2">
        <v>8448</v>
      </c>
      <c r="CH2">
        <v>3717</v>
      </c>
      <c r="CI2">
        <v>3425</v>
      </c>
      <c r="CJ2">
        <v>7263</v>
      </c>
      <c r="CK2">
        <v>16266</v>
      </c>
      <c r="CL2">
        <v>3510</v>
      </c>
      <c r="CM2">
        <v>3626</v>
      </c>
      <c r="CN2">
        <v>4031</v>
      </c>
      <c r="CO2">
        <v>4073</v>
      </c>
      <c r="CP2">
        <v>17036</v>
      </c>
      <c r="CQ2">
        <v>9364</v>
      </c>
      <c r="CR2">
        <v>4639</v>
      </c>
      <c r="CS2">
        <v>5318</v>
      </c>
      <c r="CT2">
        <v>3632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64957</v>
      </c>
      <c r="G9">
        <f>'Plate 1'!G9</f>
        <v>30</v>
      </c>
      <c r="H9" t="str">
        <f t="shared" ref="H9:I9" si="0">A9</f>
        <v>A1</v>
      </c>
      <c r="I9">
        <f t="shared" si="0"/>
        <v>64957</v>
      </c>
      <c r="K9" t="s">
        <v>82</v>
      </c>
      <c r="L9" t="str">
        <f>A10</f>
        <v>A2</v>
      </c>
      <c r="M9">
        <f>B10</f>
        <v>3434</v>
      </c>
      <c r="N9" s="8">
        <f>(M9-I$15)/I$16</f>
        <v>-1.5353482355298076E-2</v>
      </c>
      <c r="O9">
        <f>N9*40</f>
        <v>-0.61413929421192304</v>
      </c>
    </row>
    <row r="10" spans="1:98" x14ac:dyDescent="0.4">
      <c r="A10" t="s">
        <v>83</v>
      </c>
      <c r="B10">
        <v>3434</v>
      </c>
      <c r="G10">
        <f>'Plate 1'!G10</f>
        <v>15</v>
      </c>
      <c r="H10" t="str">
        <f>A21</f>
        <v>B1</v>
      </c>
      <c r="I10">
        <f>B21</f>
        <v>40732</v>
      </c>
      <c r="K10" t="s">
        <v>85</v>
      </c>
      <c r="L10" t="str">
        <f>A22</f>
        <v>B2</v>
      </c>
      <c r="M10">
        <f>B22</f>
        <v>3527</v>
      </c>
      <c r="N10" s="8">
        <f t="shared" ref="N10:N73" si="1">(M10-I$15)/I$16</f>
        <v>2.2222145514247216E-2</v>
      </c>
      <c r="O10">
        <f t="shared" ref="O10:O73" si="2">N10*40</f>
        <v>0.88888582056988863</v>
      </c>
    </row>
    <row r="11" spans="1:98" x14ac:dyDescent="0.4">
      <c r="A11" t="s">
        <v>84</v>
      </c>
      <c r="B11">
        <v>5439</v>
      </c>
      <c r="G11">
        <f>'Plate 1'!G11</f>
        <v>7.5</v>
      </c>
      <c r="H11" t="str">
        <f>A33</f>
        <v>C1</v>
      </c>
      <c r="I11">
        <f>B33</f>
        <v>22719</v>
      </c>
      <c r="K11" t="s">
        <v>88</v>
      </c>
      <c r="L11" t="str">
        <f>A34</f>
        <v>C2</v>
      </c>
      <c r="M11">
        <f>B34</f>
        <v>3617</v>
      </c>
      <c r="N11" s="8">
        <f t="shared" si="1"/>
        <v>5.8585656355742657E-2</v>
      </c>
      <c r="O11">
        <f t="shared" si="2"/>
        <v>2.3434262542297062</v>
      </c>
    </row>
    <row r="12" spans="1:98" x14ac:dyDescent="0.4">
      <c r="A12" t="s">
        <v>9</v>
      </c>
      <c r="B12">
        <v>4543</v>
      </c>
      <c r="G12">
        <f>'Plate 1'!G12</f>
        <v>1.875</v>
      </c>
      <c r="H12" t="str">
        <f>A45</f>
        <v>D1</v>
      </c>
      <c r="I12">
        <f>B45</f>
        <v>9308</v>
      </c>
      <c r="K12" t="s">
        <v>91</v>
      </c>
      <c r="L12" t="str">
        <f>A46</f>
        <v>D2</v>
      </c>
      <c r="M12">
        <f>B46</f>
        <v>3716</v>
      </c>
      <c r="N12" s="8">
        <f t="shared" si="1"/>
        <v>9.8585518281387646E-2</v>
      </c>
      <c r="O12">
        <f t="shared" si="2"/>
        <v>3.9434207312555056</v>
      </c>
    </row>
    <row r="13" spans="1:98" x14ac:dyDescent="0.4">
      <c r="A13" t="s">
        <v>17</v>
      </c>
      <c r="B13">
        <v>25660</v>
      </c>
      <c r="G13">
        <f>'Plate 1'!G13</f>
        <v>0.46875</v>
      </c>
      <c r="H13" t="str">
        <f>A57</f>
        <v>E1</v>
      </c>
      <c r="I13">
        <f>B57</f>
        <v>4798</v>
      </c>
      <c r="K13" t="s">
        <v>94</v>
      </c>
      <c r="L13" t="str">
        <f>A58</f>
        <v>E2</v>
      </c>
      <c r="M13">
        <f>B58</f>
        <v>3903</v>
      </c>
      <c r="N13" s="8">
        <f t="shared" si="1"/>
        <v>0.17414081302982817</v>
      </c>
      <c r="O13">
        <f t="shared" si="2"/>
        <v>6.9656325211931271</v>
      </c>
    </row>
    <row r="14" spans="1:98" x14ac:dyDescent="0.4">
      <c r="A14" t="s">
        <v>25</v>
      </c>
      <c r="B14">
        <v>23374</v>
      </c>
      <c r="G14">
        <f>'Plate 1'!G14</f>
        <v>0.1171875</v>
      </c>
      <c r="H14" t="str">
        <f>A69</f>
        <v>F1</v>
      </c>
      <c r="I14">
        <f>B69</f>
        <v>3862</v>
      </c>
      <c r="K14" t="s">
        <v>97</v>
      </c>
      <c r="L14" t="str">
        <f>A70</f>
        <v>F2</v>
      </c>
      <c r="M14">
        <f>B70</f>
        <v>4436</v>
      </c>
      <c r="N14" s="8">
        <f t="shared" si="1"/>
        <v>0.38949360501335117</v>
      </c>
      <c r="O14">
        <f t="shared" si="2"/>
        <v>15.579744200534048</v>
      </c>
    </row>
    <row r="15" spans="1:98" x14ac:dyDescent="0.4">
      <c r="A15" t="s">
        <v>34</v>
      </c>
      <c r="B15">
        <v>3652</v>
      </c>
      <c r="G15">
        <f>'Plate 1'!G15</f>
        <v>0</v>
      </c>
      <c r="H15" t="str">
        <f>A81</f>
        <v>G1</v>
      </c>
      <c r="I15">
        <f>B81</f>
        <v>3472</v>
      </c>
      <c r="K15" t="s">
        <v>100</v>
      </c>
      <c r="L15" t="str">
        <f>A82</f>
        <v>G2</v>
      </c>
      <c r="M15">
        <f>B82</f>
        <v>4993</v>
      </c>
      <c r="N15" s="8">
        <f t="shared" si="1"/>
        <v>0.61454333322127297</v>
      </c>
      <c r="O15">
        <f t="shared" si="2"/>
        <v>24.58173332885092</v>
      </c>
    </row>
    <row r="16" spans="1:98" x14ac:dyDescent="0.4">
      <c r="A16" t="s">
        <v>41</v>
      </c>
      <c r="B16">
        <v>3973</v>
      </c>
      <c r="H16" t="s">
        <v>119</v>
      </c>
      <c r="I16">
        <f>SLOPE(I10:I15, G10:G15)</f>
        <v>2475.0085433802069</v>
      </c>
      <c r="K16" t="s">
        <v>103</v>
      </c>
      <c r="L16" t="str">
        <f>A94</f>
        <v>H2</v>
      </c>
      <c r="M16">
        <f>B94</f>
        <v>7263</v>
      </c>
      <c r="N16" s="8">
        <f t="shared" si="1"/>
        <v>1.5317118844456581</v>
      </c>
      <c r="O16">
        <f t="shared" si="2"/>
        <v>61.26847537782632</v>
      </c>
    </row>
    <row r="17" spans="1:15" x14ac:dyDescent="0.4">
      <c r="A17" t="s">
        <v>49</v>
      </c>
      <c r="B17">
        <v>3900</v>
      </c>
      <c r="K17" t="s">
        <v>104</v>
      </c>
      <c r="L17" t="str">
        <f>A95</f>
        <v>H3</v>
      </c>
      <c r="M17">
        <f>B95</f>
        <v>16266</v>
      </c>
      <c r="N17" s="8">
        <f t="shared" si="1"/>
        <v>5.1692750856232523</v>
      </c>
      <c r="O17">
        <f t="shared" si="2"/>
        <v>206.77100342493009</v>
      </c>
    </row>
    <row r="18" spans="1:15" x14ac:dyDescent="0.4">
      <c r="A18" t="s">
        <v>57</v>
      </c>
      <c r="B18">
        <v>3685</v>
      </c>
      <c r="K18" t="s">
        <v>101</v>
      </c>
      <c r="L18" t="str">
        <f>A83</f>
        <v>G3</v>
      </c>
      <c r="M18">
        <f>B83</f>
        <v>28697</v>
      </c>
      <c r="N18" s="8">
        <f t="shared" si="1"/>
        <v>10.191884010852473</v>
      </c>
      <c r="O18">
        <f t="shared" si="2"/>
        <v>407.67536043409893</v>
      </c>
    </row>
    <row r="19" spans="1:15" x14ac:dyDescent="0.4">
      <c r="A19" t="s">
        <v>65</v>
      </c>
      <c r="B19">
        <v>7689</v>
      </c>
      <c r="K19" t="s">
        <v>98</v>
      </c>
      <c r="L19" t="str">
        <f>A71</f>
        <v>F3</v>
      </c>
      <c r="M19">
        <f>B71</f>
        <v>27908</v>
      </c>
      <c r="N19" s="8">
        <f t="shared" si="1"/>
        <v>9.873097232475363</v>
      </c>
      <c r="O19">
        <f t="shared" si="2"/>
        <v>394.92388929901449</v>
      </c>
    </row>
    <row r="20" spans="1:15" x14ac:dyDescent="0.4">
      <c r="A20" t="s">
        <v>73</v>
      </c>
      <c r="B20">
        <v>6083</v>
      </c>
      <c r="K20" t="s">
        <v>95</v>
      </c>
      <c r="L20" t="str">
        <f>A59</f>
        <v>E3</v>
      </c>
      <c r="M20">
        <f>B59</f>
        <v>20462</v>
      </c>
      <c r="N20" s="8">
        <f t="shared" si="1"/>
        <v>6.8646227688556403</v>
      </c>
      <c r="O20">
        <f t="shared" si="2"/>
        <v>274.58491075422563</v>
      </c>
    </row>
    <row r="21" spans="1:15" x14ac:dyDescent="0.4">
      <c r="A21" t="s">
        <v>85</v>
      </c>
      <c r="B21">
        <v>40732</v>
      </c>
      <c r="K21" t="s">
        <v>92</v>
      </c>
      <c r="L21" t="str">
        <f>A47</f>
        <v>D3</v>
      </c>
      <c r="M21">
        <f>B47</f>
        <v>12169</v>
      </c>
      <c r="N21" s="8">
        <f t="shared" si="1"/>
        <v>3.5139272643165098</v>
      </c>
      <c r="O21">
        <f t="shared" si="2"/>
        <v>140.5570905726604</v>
      </c>
    </row>
    <row r="22" spans="1:15" x14ac:dyDescent="0.4">
      <c r="A22" t="s">
        <v>86</v>
      </c>
      <c r="B22">
        <v>3527</v>
      </c>
      <c r="K22" t="s">
        <v>89</v>
      </c>
      <c r="L22" t="str">
        <f>A35</f>
        <v>C3</v>
      </c>
      <c r="M22">
        <f>B35</f>
        <v>8311</v>
      </c>
      <c r="N22" s="8">
        <f t="shared" si="1"/>
        <v>1.955144766244405</v>
      </c>
      <c r="O22">
        <f t="shared" si="2"/>
        <v>78.205790649776205</v>
      </c>
    </row>
    <row r="23" spans="1:15" x14ac:dyDescent="0.4">
      <c r="A23" t="s">
        <v>87</v>
      </c>
      <c r="B23">
        <v>6834</v>
      </c>
      <c r="K23" t="s">
        <v>86</v>
      </c>
      <c r="L23" t="str">
        <f>A23</f>
        <v>B3</v>
      </c>
      <c r="M23">
        <f>B23</f>
        <v>6834</v>
      </c>
      <c r="N23" s="8">
        <f t="shared" si="1"/>
        <v>1.3583791494345299</v>
      </c>
      <c r="O23">
        <f t="shared" si="2"/>
        <v>54.335165977381195</v>
      </c>
    </row>
    <row r="24" spans="1:15" x14ac:dyDescent="0.4">
      <c r="A24" t="s">
        <v>10</v>
      </c>
      <c r="B24">
        <v>4088</v>
      </c>
      <c r="K24" t="s">
        <v>83</v>
      </c>
      <c r="L24" t="str">
        <f>A11</f>
        <v>A3</v>
      </c>
      <c r="M24">
        <f>B11</f>
        <v>5439</v>
      </c>
      <c r="N24" s="8">
        <f t="shared" si="1"/>
        <v>0.79474473139135038</v>
      </c>
      <c r="O24">
        <f t="shared" si="2"/>
        <v>31.789789255654014</v>
      </c>
    </row>
    <row r="25" spans="1:15" x14ac:dyDescent="0.4">
      <c r="A25" t="s">
        <v>18</v>
      </c>
      <c r="B25">
        <v>15936</v>
      </c>
      <c r="K25" t="s">
        <v>84</v>
      </c>
      <c r="L25" t="str">
        <f>A12</f>
        <v>A4</v>
      </c>
      <c r="M25">
        <f>B12</f>
        <v>4543</v>
      </c>
      <c r="N25" s="8">
        <f t="shared" si="1"/>
        <v>0.43272577901379577</v>
      </c>
      <c r="O25">
        <f t="shared" si="2"/>
        <v>17.309031160551832</v>
      </c>
    </row>
    <row r="26" spans="1:15" x14ac:dyDescent="0.4">
      <c r="A26" t="s">
        <v>26</v>
      </c>
      <c r="B26">
        <v>17392</v>
      </c>
      <c r="K26" t="s">
        <v>87</v>
      </c>
      <c r="L26" t="str">
        <f>A24</f>
        <v>B4</v>
      </c>
      <c r="M26">
        <f>B24</f>
        <v>4088</v>
      </c>
      <c r="N26" s="8">
        <f t="shared" si="1"/>
        <v>0.24888802975956881</v>
      </c>
      <c r="O26">
        <f t="shared" si="2"/>
        <v>9.9555211903827523</v>
      </c>
    </row>
    <row r="27" spans="1:15" x14ac:dyDescent="0.4">
      <c r="A27" t="s">
        <v>35</v>
      </c>
      <c r="B27">
        <v>3585</v>
      </c>
      <c r="K27" t="s">
        <v>90</v>
      </c>
      <c r="L27" t="str">
        <f>A36</f>
        <v>C4</v>
      </c>
      <c r="M27">
        <f>B36</f>
        <v>3955</v>
      </c>
      <c r="N27" s="8">
        <f t="shared" si="1"/>
        <v>0.19515084151602555</v>
      </c>
      <c r="O27">
        <f t="shared" si="2"/>
        <v>7.8060336606410221</v>
      </c>
    </row>
    <row r="28" spans="1:15" x14ac:dyDescent="0.4">
      <c r="A28" t="s">
        <v>42</v>
      </c>
      <c r="B28">
        <v>4319</v>
      </c>
      <c r="K28" t="s">
        <v>93</v>
      </c>
      <c r="L28" t="str">
        <f>A48</f>
        <v>D4</v>
      </c>
      <c r="M28">
        <f>B48</f>
        <v>3835</v>
      </c>
      <c r="N28" s="8">
        <f t="shared" si="1"/>
        <v>0.14666616039403163</v>
      </c>
      <c r="O28">
        <f t="shared" si="2"/>
        <v>5.8666464157612648</v>
      </c>
    </row>
    <row r="29" spans="1:15" x14ac:dyDescent="0.4">
      <c r="A29" t="s">
        <v>50</v>
      </c>
      <c r="B29">
        <v>3991</v>
      </c>
      <c r="K29" t="s">
        <v>96</v>
      </c>
      <c r="L29" t="str">
        <f>A60</f>
        <v>E4</v>
      </c>
      <c r="M29">
        <f>B60</f>
        <v>3689</v>
      </c>
      <c r="N29" s="8">
        <f t="shared" si="1"/>
        <v>8.7676465028939013E-2</v>
      </c>
      <c r="O29">
        <f t="shared" si="2"/>
        <v>3.5070586011575604</v>
      </c>
    </row>
    <row r="30" spans="1:15" x14ac:dyDescent="0.4">
      <c r="A30" t="s">
        <v>58</v>
      </c>
      <c r="B30">
        <v>3556</v>
      </c>
      <c r="K30" t="s">
        <v>99</v>
      </c>
      <c r="L30" t="str">
        <f>A72</f>
        <v>F4</v>
      </c>
      <c r="M30">
        <f>B72</f>
        <v>3615</v>
      </c>
      <c r="N30" s="8">
        <f t="shared" si="1"/>
        <v>5.7777578337042758E-2</v>
      </c>
      <c r="O30">
        <f t="shared" si="2"/>
        <v>2.3111031334817103</v>
      </c>
    </row>
    <row r="31" spans="1:15" x14ac:dyDescent="0.4">
      <c r="A31" t="s">
        <v>66</v>
      </c>
      <c r="B31">
        <v>12017</v>
      </c>
      <c r="K31" t="s">
        <v>102</v>
      </c>
      <c r="L31" t="str">
        <f>A84</f>
        <v>G4</v>
      </c>
      <c r="M31">
        <f>B84</f>
        <v>3454</v>
      </c>
      <c r="N31" s="8">
        <f t="shared" si="1"/>
        <v>-7.2727021682990889E-3</v>
      </c>
      <c r="O31">
        <f t="shared" si="2"/>
        <v>-0.29090808673196356</v>
      </c>
    </row>
    <row r="32" spans="1:15" x14ac:dyDescent="0.4">
      <c r="A32" t="s">
        <v>74</v>
      </c>
      <c r="B32">
        <v>5114</v>
      </c>
      <c r="K32" t="s">
        <v>105</v>
      </c>
      <c r="L32" t="str">
        <f>A96</f>
        <v>H4</v>
      </c>
      <c r="M32">
        <f>B96</f>
        <v>3510</v>
      </c>
      <c r="N32" s="8">
        <f t="shared" si="1"/>
        <v>1.5353482355298076E-2</v>
      </c>
      <c r="O32">
        <f t="shared" si="2"/>
        <v>0.61413929421192304</v>
      </c>
    </row>
    <row r="33" spans="1:15" x14ac:dyDescent="0.4">
      <c r="A33" t="s">
        <v>88</v>
      </c>
      <c r="B33">
        <v>22719</v>
      </c>
      <c r="K33" t="s">
        <v>16</v>
      </c>
      <c r="L33" t="str">
        <f>A97</f>
        <v>H5</v>
      </c>
      <c r="M33">
        <f>B97</f>
        <v>3626</v>
      </c>
      <c r="N33" s="8">
        <f t="shared" si="1"/>
        <v>6.2222007439892202E-2</v>
      </c>
      <c r="O33">
        <f t="shared" si="2"/>
        <v>2.4888802975956881</v>
      </c>
    </row>
    <row r="34" spans="1:15" x14ac:dyDescent="0.4">
      <c r="A34" t="s">
        <v>89</v>
      </c>
      <c r="B34">
        <v>3617</v>
      </c>
      <c r="K34" t="s">
        <v>15</v>
      </c>
      <c r="L34" t="str">
        <f>A85</f>
        <v>G5</v>
      </c>
      <c r="M34">
        <f>B85</f>
        <v>3750</v>
      </c>
      <c r="N34" s="8">
        <f t="shared" si="1"/>
        <v>0.11232284459928593</v>
      </c>
      <c r="O34">
        <f t="shared" si="2"/>
        <v>4.4929137839714368</v>
      </c>
    </row>
    <row r="35" spans="1:15" x14ac:dyDescent="0.4">
      <c r="A35" t="s">
        <v>90</v>
      </c>
      <c r="B35">
        <v>8311</v>
      </c>
      <c r="K35" t="s">
        <v>14</v>
      </c>
      <c r="L35" t="str">
        <f>A73</f>
        <v>F5</v>
      </c>
      <c r="M35">
        <f>B73</f>
        <v>4165</v>
      </c>
      <c r="N35" s="8">
        <f t="shared" si="1"/>
        <v>0.27999903347951494</v>
      </c>
      <c r="O35">
        <f t="shared" si="2"/>
        <v>11.199961339180597</v>
      </c>
    </row>
    <row r="36" spans="1:15" x14ac:dyDescent="0.4">
      <c r="A36" t="s">
        <v>11</v>
      </c>
      <c r="B36">
        <v>3955</v>
      </c>
      <c r="K36" t="s">
        <v>13</v>
      </c>
      <c r="L36" t="str">
        <f>A61</f>
        <v>E5</v>
      </c>
      <c r="M36">
        <f>B61</f>
        <v>4403</v>
      </c>
      <c r="N36" s="8">
        <f t="shared" si="1"/>
        <v>0.37616031770480285</v>
      </c>
      <c r="O36">
        <f t="shared" si="2"/>
        <v>15.046412708192115</v>
      </c>
    </row>
    <row r="37" spans="1:15" x14ac:dyDescent="0.4">
      <c r="A37" t="s">
        <v>19</v>
      </c>
      <c r="B37">
        <v>7682</v>
      </c>
      <c r="K37" t="s">
        <v>12</v>
      </c>
      <c r="L37" t="str">
        <f>A49</f>
        <v>D5</v>
      </c>
      <c r="M37">
        <f>B49</f>
        <v>5002</v>
      </c>
      <c r="N37" s="8">
        <f t="shared" si="1"/>
        <v>0.61817968430542258</v>
      </c>
      <c r="O37">
        <f t="shared" si="2"/>
        <v>24.727187372216903</v>
      </c>
    </row>
    <row r="38" spans="1:15" x14ac:dyDescent="0.4">
      <c r="A38" t="s">
        <v>27</v>
      </c>
      <c r="B38">
        <v>10915</v>
      </c>
      <c r="K38" t="s">
        <v>11</v>
      </c>
      <c r="L38" t="str">
        <f>A37</f>
        <v>C5</v>
      </c>
      <c r="M38">
        <f>B37</f>
        <v>7682</v>
      </c>
      <c r="N38" s="8">
        <f t="shared" si="1"/>
        <v>1.7010042293632868</v>
      </c>
      <c r="O38">
        <f t="shared" si="2"/>
        <v>68.040169174531471</v>
      </c>
    </row>
    <row r="39" spans="1:15" x14ac:dyDescent="0.4">
      <c r="A39" t="s">
        <v>36</v>
      </c>
      <c r="B39">
        <v>3476</v>
      </c>
      <c r="K39" t="s">
        <v>10</v>
      </c>
      <c r="L39" t="str">
        <f>A25</f>
        <v>B5</v>
      </c>
      <c r="M39">
        <f>B25</f>
        <v>15936</v>
      </c>
      <c r="N39" s="8">
        <f t="shared" si="1"/>
        <v>5.0359422125377691</v>
      </c>
      <c r="O39">
        <f t="shared" si="2"/>
        <v>201.43768850151076</v>
      </c>
    </row>
    <row r="40" spans="1:15" x14ac:dyDescent="0.4">
      <c r="A40" t="s">
        <v>43</v>
      </c>
      <c r="B40">
        <v>5067</v>
      </c>
      <c r="K40" t="s">
        <v>9</v>
      </c>
      <c r="L40" t="str">
        <f>A13</f>
        <v>A5</v>
      </c>
      <c r="M40">
        <f>B13</f>
        <v>25660</v>
      </c>
      <c r="N40" s="8">
        <f t="shared" si="1"/>
        <v>8.9648175394566767</v>
      </c>
      <c r="O40">
        <f t="shared" si="2"/>
        <v>358.59270157826705</v>
      </c>
    </row>
    <row r="41" spans="1:15" x14ac:dyDescent="0.4">
      <c r="A41" t="s">
        <v>51</v>
      </c>
      <c r="B41">
        <v>3993</v>
      </c>
      <c r="K41" t="s">
        <v>17</v>
      </c>
      <c r="L41" t="str">
        <f>A14</f>
        <v>A6</v>
      </c>
      <c r="M41">
        <f>B14</f>
        <v>23374</v>
      </c>
      <c r="N41" s="8">
        <f t="shared" si="1"/>
        <v>8.0411843640826923</v>
      </c>
      <c r="O41">
        <f t="shared" si="2"/>
        <v>321.64737456330772</v>
      </c>
    </row>
    <row r="42" spans="1:15" x14ac:dyDescent="0.4">
      <c r="A42" t="s">
        <v>59</v>
      </c>
      <c r="B42">
        <v>3433</v>
      </c>
      <c r="K42" t="s">
        <v>18</v>
      </c>
      <c r="L42" t="str">
        <f>A26</f>
        <v>B6</v>
      </c>
      <c r="M42">
        <f>B26</f>
        <v>17392</v>
      </c>
      <c r="N42" s="8">
        <f t="shared" si="1"/>
        <v>5.6242230101512956</v>
      </c>
      <c r="O42">
        <f t="shared" si="2"/>
        <v>224.96892040605184</v>
      </c>
    </row>
    <row r="43" spans="1:15" x14ac:dyDescent="0.4">
      <c r="A43" t="s">
        <v>67</v>
      </c>
      <c r="B43">
        <v>19047</v>
      </c>
      <c r="K43" t="s">
        <v>19</v>
      </c>
      <c r="L43" t="str">
        <f>A38</f>
        <v>C6</v>
      </c>
      <c r="M43">
        <f>B38</f>
        <v>10915</v>
      </c>
      <c r="N43" s="8">
        <f t="shared" si="1"/>
        <v>3.007262346591673</v>
      </c>
      <c r="O43">
        <f t="shared" si="2"/>
        <v>120.29049386366692</v>
      </c>
    </row>
    <row r="44" spans="1:15" x14ac:dyDescent="0.4">
      <c r="A44" t="s">
        <v>75</v>
      </c>
      <c r="B44">
        <v>4462</v>
      </c>
      <c r="K44" t="s">
        <v>20</v>
      </c>
      <c r="L44" t="str">
        <f>A50</f>
        <v>D6</v>
      </c>
      <c r="M44">
        <f>B50</f>
        <v>7607</v>
      </c>
      <c r="N44" s="8">
        <f t="shared" si="1"/>
        <v>1.6707013036620406</v>
      </c>
      <c r="O44">
        <f t="shared" si="2"/>
        <v>66.828052146481625</v>
      </c>
    </row>
    <row r="45" spans="1:15" x14ac:dyDescent="0.4">
      <c r="A45" t="s">
        <v>91</v>
      </c>
      <c r="B45">
        <v>9308</v>
      </c>
      <c r="K45" t="s">
        <v>21</v>
      </c>
      <c r="L45" t="str">
        <f>A62</f>
        <v>E6</v>
      </c>
      <c r="M45">
        <f>B62</f>
        <v>5857</v>
      </c>
      <c r="N45" s="8">
        <f t="shared" si="1"/>
        <v>0.96363303729962924</v>
      </c>
      <c r="O45">
        <f t="shared" si="2"/>
        <v>38.54532149198517</v>
      </c>
    </row>
    <row r="46" spans="1:15" x14ac:dyDescent="0.4">
      <c r="A46" t="s">
        <v>92</v>
      </c>
      <c r="B46">
        <v>3716</v>
      </c>
      <c r="K46" t="s">
        <v>22</v>
      </c>
      <c r="L46" t="str">
        <f>A74</f>
        <v>F6</v>
      </c>
      <c r="M46">
        <f>B74</f>
        <v>5097</v>
      </c>
      <c r="N46" s="8">
        <f t="shared" si="1"/>
        <v>0.65656339019366772</v>
      </c>
      <c r="O46">
        <f t="shared" si="2"/>
        <v>26.26253560774671</v>
      </c>
    </row>
    <row r="47" spans="1:15" x14ac:dyDescent="0.4">
      <c r="A47" t="s">
        <v>93</v>
      </c>
      <c r="B47">
        <v>12169</v>
      </c>
      <c r="K47" t="s">
        <v>23</v>
      </c>
      <c r="L47" t="str">
        <f>A86</f>
        <v>G6</v>
      </c>
      <c r="M47">
        <f>B86</f>
        <v>4449</v>
      </c>
      <c r="N47" s="8">
        <f t="shared" si="1"/>
        <v>0.39474611213490052</v>
      </c>
      <c r="O47">
        <f t="shared" si="2"/>
        <v>15.789844485396021</v>
      </c>
    </row>
    <row r="48" spans="1:15" x14ac:dyDescent="0.4">
      <c r="A48" t="s">
        <v>12</v>
      </c>
      <c r="B48">
        <v>3835</v>
      </c>
      <c r="K48" t="s">
        <v>24</v>
      </c>
      <c r="L48" t="str">
        <f>A98</f>
        <v>H6</v>
      </c>
      <c r="M48">
        <f>B98</f>
        <v>4031</v>
      </c>
      <c r="N48" s="8">
        <f t="shared" si="1"/>
        <v>0.22585780622662169</v>
      </c>
      <c r="O48">
        <f t="shared" si="2"/>
        <v>9.0343122490648682</v>
      </c>
    </row>
    <row r="49" spans="1:15" x14ac:dyDescent="0.4">
      <c r="A49" t="s">
        <v>20</v>
      </c>
      <c r="B49">
        <v>5002</v>
      </c>
      <c r="K49" t="s">
        <v>33</v>
      </c>
      <c r="L49" t="str">
        <f>A99</f>
        <v>H7</v>
      </c>
      <c r="M49">
        <f>B99</f>
        <v>4073</v>
      </c>
      <c r="N49" s="8">
        <f t="shared" si="1"/>
        <v>0.24282744461931957</v>
      </c>
      <c r="O49">
        <f t="shared" si="2"/>
        <v>9.7130977847727831</v>
      </c>
    </row>
    <row r="50" spans="1:15" x14ac:dyDescent="0.4">
      <c r="A50" t="s">
        <v>28</v>
      </c>
      <c r="B50">
        <v>7607</v>
      </c>
      <c r="K50" t="s">
        <v>31</v>
      </c>
      <c r="L50" t="str">
        <f>A87</f>
        <v>G7</v>
      </c>
      <c r="M50">
        <f>B87</f>
        <v>3840</v>
      </c>
      <c r="N50" s="8">
        <f t="shared" si="1"/>
        <v>0.14868635544078138</v>
      </c>
      <c r="O50">
        <f t="shared" si="2"/>
        <v>5.9474542176312548</v>
      </c>
    </row>
    <row r="51" spans="1:15" x14ac:dyDescent="0.4">
      <c r="A51" t="s">
        <v>37</v>
      </c>
      <c r="B51">
        <v>3497</v>
      </c>
      <c r="K51" t="s">
        <v>32</v>
      </c>
      <c r="L51" t="str">
        <f>A75</f>
        <v>F7</v>
      </c>
      <c r="M51">
        <f>B75</f>
        <v>3827</v>
      </c>
      <c r="N51" s="8">
        <f t="shared" si="1"/>
        <v>0.14343384831923203</v>
      </c>
      <c r="O51">
        <f t="shared" si="2"/>
        <v>5.7373539327692811</v>
      </c>
    </row>
    <row r="52" spans="1:15" x14ac:dyDescent="0.4">
      <c r="A52" t="s">
        <v>44</v>
      </c>
      <c r="B52">
        <v>8419</v>
      </c>
      <c r="K52" t="s">
        <v>29</v>
      </c>
      <c r="L52" t="str">
        <f>A63</f>
        <v>E7</v>
      </c>
      <c r="M52">
        <f>B63</f>
        <v>3609</v>
      </c>
      <c r="N52" s="8">
        <f t="shared" si="1"/>
        <v>5.5353344280943066E-2</v>
      </c>
      <c r="O52">
        <f t="shared" si="2"/>
        <v>2.2141337712377225</v>
      </c>
    </row>
    <row r="53" spans="1:15" x14ac:dyDescent="0.4">
      <c r="A53" t="s">
        <v>52</v>
      </c>
      <c r="B53">
        <v>4306</v>
      </c>
      <c r="K53" t="s">
        <v>28</v>
      </c>
      <c r="L53" t="str">
        <f>A51</f>
        <v>D7</v>
      </c>
      <c r="M53">
        <f>B51</f>
        <v>3497</v>
      </c>
      <c r="N53" s="8">
        <f t="shared" si="1"/>
        <v>1.0100975233748734E-2</v>
      </c>
      <c r="O53">
        <f t="shared" si="2"/>
        <v>0.40403900934994935</v>
      </c>
    </row>
    <row r="54" spans="1:15" x14ac:dyDescent="0.4">
      <c r="A54" t="s">
        <v>60</v>
      </c>
      <c r="B54">
        <v>3587</v>
      </c>
      <c r="K54" t="s">
        <v>27</v>
      </c>
      <c r="L54" t="str">
        <f>A39</f>
        <v>C7</v>
      </c>
      <c r="M54">
        <f>B39</f>
        <v>3476</v>
      </c>
      <c r="N54" s="8">
        <f t="shared" si="1"/>
        <v>1.6161560373997976E-3</v>
      </c>
      <c r="O54">
        <f t="shared" si="2"/>
        <v>6.4646241495991907E-2</v>
      </c>
    </row>
    <row r="55" spans="1:15" x14ac:dyDescent="0.4">
      <c r="A55" t="s">
        <v>68</v>
      </c>
      <c r="B55">
        <v>25781</v>
      </c>
      <c r="K55" t="s">
        <v>26</v>
      </c>
      <c r="L55" t="str">
        <f>A27</f>
        <v>B7</v>
      </c>
      <c r="M55">
        <f>B27</f>
        <v>3585</v>
      </c>
      <c r="N55" s="8">
        <f t="shared" si="1"/>
        <v>4.5656408056544279E-2</v>
      </c>
      <c r="O55">
        <f t="shared" si="2"/>
        <v>1.8262563222617711</v>
      </c>
    </row>
    <row r="56" spans="1:15" x14ac:dyDescent="0.4">
      <c r="A56" t="s">
        <v>76</v>
      </c>
      <c r="B56">
        <v>4238</v>
      </c>
      <c r="K56" t="s">
        <v>25</v>
      </c>
      <c r="L56" t="str">
        <f>A15</f>
        <v>A7</v>
      </c>
      <c r="M56">
        <f>B15</f>
        <v>3652</v>
      </c>
      <c r="N56" s="8">
        <f t="shared" si="1"/>
        <v>7.2727021682990889E-2</v>
      </c>
      <c r="O56">
        <f t="shared" si="2"/>
        <v>2.9090808673196356</v>
      </c>
    </row>
    <row r="57" spans="1:15" x14ac:dyDescent="0.4">
      <c r="A57" t="s">
        <v>94</v>
      </c>
      <c r="B57">
        <v>4798</v>
      </c>
      <c r="K57" t="s">
        <v>34</v>
      </c>
      <c r="L57" t="str">
        <f>A16</f>
        <v>A8</v>
      </c>
      <c r="M57">
        <f>B16</f>
        <v>3973</v>
      </c>
      <c r="N57" s="8">
        <f t="shared" si="1"/>
        <v>0.20242354368432464</v>
      </c>
      <c r="O57">
        <f t="shared" si="2"/>
        <v>8.0969417473729859</v>
      </c>
    </row>
    <row r="58" spans="1:15" x14ac:dyDescent="0.4">
      <c r="A58" t="s">
        <v>95</v>
      </c>
      <c r="B58">
        <v>3903</v>
      </c>
      <c r="K58" t="s">
        <v>35</v>
      </c>
      <c r="L58" t="str">
        <f>A28</f>
        <v>B8</v>
      </c>
      <c r="M58">
        <f>B28</f>
        <v>4319</v>
      </c>
      <c r="N58" s="8">
        <f t="shared" si="1"/>
        <v>0.34222104091940714</v>
      </c>
      <c r="O58">
        <f t="shared" si="2"/>
        <v>13.688841636776285</v>
      </c>
    </row>
    <row r="59" spans="1:15" x14ac:dyDescent="0.4">
      <c r="A59" t="s">
        <v>96</v>
      </c>
      <c r="B59">
        <v>20462</v>
      </c>
      <c r="K59" t="s">
        <v>36</v>
      </c>
      <c r="L59" t="str">
        <f>A40</f>
        <v>C8</v>
      </c>
      <c r="M59">
        <f>B40</f>
        <v>5067</v>
      </c>
      <c r="N59" s="8">
        <f t="shared" si="1"/>
        <v>0.6444422199131693</v>
      </c>
      <c r="O59">
        <f t="shared" si="2"/>
        <v>25.777688796526771</v>
      </c>
    </row>
    <row r="60" spans="1:15" x14ac:dyDescent="0.4">
      <c r="A60" t="s">
        <v>13</v>
      </c>
      <c r="B60">
        <v>3689</v>
      </c>
      <c r="K60" t="s">
        <v>37</v>
      </c>
      <c r="L60" t="str">
        <f>A52</f>
        <v>D8</v>
      </c>
      <c r="M60">
        <f>B52</f>
        <v>8419</v>
      </c>
      <c r="N60" s="8">
        <f t="shared" si="1"/>
        <v>1.9987809792541995</v>
      </c>
      <c r="O60">
        <f t="shared" si="2"/>
        <v>79.95123917016798</v>
      </c>
    </row>
    <row r="61" spans="1:15" x14ac:dyDescent="0.4">
      <c r="A61" t="s">
        <v>21</v>
      </c>
      <c r="B61">
        <v>4403</v>
      </c>
      <c r="K61" t="s">
        <v>38</v>
      </c>
      <c r="L61" t="str">
        <f>A64</f>
        <v>E8</v>
      </c>
      <c r="M61">
        <f>B64</f>
        <v>18320</v>
      </c>
      <c r="N61" s="8">
        <f t="shared" si="1"/>
        <v>5.9991712108280479</v>
      </c>
      <c r="O61">
        <f t="shared" si="2"/>
        <v>239.96684843312192</v>
      </c>
    </row>
    <row r="62" spans="1:15" x14ac:dyDescent="0.4">
      <c r="A62" t="s">
        <v>29</v>
      </c>
      <c r="B62">
        <v>5857</v>
      </c>
      <c r="K62" t="s">
        <v>30</v>
      </c>
      <c r="L62" t="str">
        <f>A76</f>
        <v>F8</v>
      </c>
      <c r="M62">
        <f>B76</f>
        <v>26839</v>
      </c>
      <c r="N62" s="8">
        <f t="shared" si="1"/>
        <v>9.4411795314802678</v>
      </c>
      <c r="O62">
        <f t="shared" si="2"/>
        <v>377.6471812592107</v>
      </c>
    </row>
    <row r="63" spans="1:15" x14ac:dyDescent="0.4">
      <c r="A63" t="s">
        <v>38</v>
      </c>
      <c r="B63">
        <v>3609</v>
      </c>
      <c r="K63" t="s">
        <v>39</v>
      </c>
      <c r="L63" t="str">
        <f>A88</f>
        <v>G8</v>
      </c>
      <c r="M63">
        <f>B88</f>
        <v>24188</v>
      </c>
      <c r="N63" s="8">
        <f t="shared" si="1"/>
        <v>8.3700721176935513</v>
      </c>
      <c r="O63">
        <f t="shared" si="2"/>
        <v>334.80288470774207</v>
      </c>
    </row>
    <row r="64" spans="1:15" x14ac:dyDescent="0.4">
      <c r="A64" t="s">
        <v>45</v>
      </c>
      <c r="B64">
        <v>18320</v>
      </c>
      <c r="K64" t="s">
        <v>40</v>
      </c>
      <c r="L64" t="str">
        <f>A100</f>
        <v>H8</v>
      </c>
      <c r="M64">
        <f>B100</f>
        <v>17036</v>
      </c>
      <c r="N64" s="8">
        <f t="shared" si="1"/>
        <v>5.480385122822713</v>
      </c>
      <c r="O64">
        <f t="shared" si="2"/>
        <v>219.21540491290853</v>
      </c>
    </row>
    <row r="65" spans="1:15" x14ac:dyDescent="0.4">
      <c r="A65" t="s">
        <v>53</v>
      </c>
      <c r="B65">
        <v>4768</v>
      </c>
      <c r="K65" t="s">
        <v>48</v>
      </c>
      <c r="L65" t="str">
        <f>A101</f>
        <v>H9</v>
      </c>
      <c r="M65">
        <f>B101</f>
        <v>9364</v>
      </c>
      <c r="N65" s="8">
        <f t="shared" si="1"/>
        <v>2.3805978430899017</v>
      </c>
      <c r="O65">
        <f t="shared" si="2"/>
        <v>95.22391372359607</v>
      </c>
    </row>
    <row r="66" spans="1:15" x14ac:dyDescent="0.4">
      <c r="A66" t="s">
        <v>61</v>
      </c>
      <c r="B66">
        <v>3649</v>
      </c>
      <c r="K66" t="s">
        <v>47</v>
      </c>
      <c r="L66" t="str">
        <f>A89</f>
        <v>G9</v>
      </c>
      <c r="M66">
        <f>B89</f>
        <v>6916</v>
      </c>
      <c r="N66" s="8">
        <f t="shared" si="1"/>
        <v>1.3915103482012257</v>
      </c>
      <c r="O66">
        <f t="shared" si="2"/>
        <v>55.660413928049024</v>
      </c>
    </row>
    <row r="67" spans="1:15" x14ac:dyDescent="0.4">
      <c r="A67" t="s">
        <v>69</v>
      </c>
      <c r="B67">
        <v>25419</v>
      </c>
      <c r="K67" t="s">
        <v>46</v>
      </c>
      <c r="L67" t="str">
        <f>A77</f>
        <v>F9</v>
      </c>
      <c r="M67">
        <f>B77</f>
        <v>5669</v>
      </c>
      <c r="N67" s="8">
        <f t="shared" si="1"/>
        <v>0.88767370354183883</v>
      </c>
      <c r="O67">
        <f t="shared" si="2"/>
        <v>35.506948141673554</v>
      </c>
    </row>
    <row r="68" spans="1:15" x14ac:dyDescent="0.4">
      <c r="A68" t="s">
        <v>77</v>
      </c>
      <c r="B68">
        <v>4211</v>
      </c>
      <c r="K68" t="s">
        <v>45</v>
      </c>
      <c r="L68" t="str">
        <f>A65</f>
        <v>E9</v>
      </c>
      <c r="M68">
        <f>B65</f>
        <v>4768</v>
      </c>
      <c r="N68" s="8">
        <f t="shared" si="1"/>
        <v>0.5236345561175344</v>
      </c>
      <c r="O68">
        <f t="shared" si="2"/>
        <v>20.945382244701378</v>
      </c>
    </row>
    <row r="69" spans="1:15" x14ac:dyDescent="0.4">
      <c r="A69" t="s">
        <v>97</v>
      </c>
      <c r="B69">
        <v>3862</v>
      </c>
      <c r="K69" t="s">
        <v>44</v>
      </c>
      <c r="L69" t="str">
        <f>A53</f>
        <v>D9</v>
      </c>
      <c r="M69">
        <f>B53</f>
        <v>4306</v>
      </c>
      <c r="N69" s="8">
        <f t="shared" si="1"/>
        <v>0.33696853379785779</v>
      </c>
      <c r="O69">
        <f t="shared" si="2"/>
        <v>13.478741351914312</v>
      </c>
    </row>
    <row r="70" spans="1:15" x14ac:dyDescent="0.4">
      <c r="A70" t="s">
        <v>98</v>
      </c>
      <c r="B70">
        <v>4436</v>
      </c>
      <c r="K70" t="s">
        <v>43</v>
      </c>
      <c r="L70" t="str">
        <f>A41</f>
        <v>C9</v>
      </c>
      <c r="M70">
        <f>B41</f>
        <v>3993</v>
      </c>
      <c r="N70" s="8">
        <f t="shared" si="1"/>
        <v>0.21050432387132362</v>
      </c>
      <c r="O70">
        <f t="shared" si="2"/>
        <v>8.4201729548529443</v>
      </c>
    </row>
    <row r="71" spans="1:15" x14ac:dyDescent="0.4">
      <c r="A71" t="s">
        <v>99</v>
      </c>
      <c r="B71">
        <v>27908</v>
      </c>
      <c r="K71" t="s">
        <v>42</v>
      </c>
      <c r="L71" t="str">
        <f>A29</f>
        <v>B9</v>
      </c>
      <c r="M71">
        <f>B29</f>
        <v>3991</v>
      </c>
      <c r="N71" s="8">
        <f t="shared" si="1"/>
        <v>0.20969624585262372</v>
      </c>
      <c r="O71">
        <f t="shared" si="2"/>
        <v>8.3878498341049497</v>
      </c>
    </row>
    <row r="72" spans="1:15" x14ac:dyDescent="0.4">
      <c r="A72" t="s">
        <v>14</v>
      </c>
      <c r="B72">
        <v>3615</v>
      </c>
      <c r="K72" t="s">
        <v>41</v>
      </c>
      <c r="L72" t="str">
        <f>A17</f>
        <v>A9</v>
      </c>
      <c r="M72">
        <f>B17</f>
        <v>3900</v>
      </c>
      <c r="N72" s="8">
        <f t="shared" si="1"/>
        <v>0.17292869600177832</v>
      </c>
      <c r="O72">
        <f t="shared" si="2"/>
        <v>6.9171478400711326</v>
      </c>
    </row>
    <row r="73" spans="1:15" x14ac:dyDescent="0.4">
      <c r="A73" t="s">
        <v>22</v>
      </c>
      <c r="B73">
        <v>4165</v>
      </c>
      <c r="K73" t="s">
        <v>49</v>
      </c>
      <c r="L73" t="str">
        <f>A18</f>
        <v>A10</v>
      </c>
      <c r="M73">
        <f>B18</f>
        <v>3685</v>
      </c>
      <c r="N73" s="8">
        <f t="shared" si="1"/>
        <v>8.6060308991539214E-2</v>
      </c>
      <c r="O73">
        <f t="shared" si="2"/>
        <v>3.4424123596615686</v>
      </c>
    </row>
    <row r="74" spans="1:15" x14ac:dyDescent="0.4">
      <c r="A74" t="s">
        <v>32</v>
      </c>
      <c r="B74">
        <v>5097</v>
      </c>
      <c r="K74" t="s">
        <v>50</v>
      </c>
      <c r="L74" t="str">
        <f>A30</f>
        <v>B10</v>
      </c>
      <c r="M74">
        <f>B30</f>
        <v>3556</v>
      </c>
      <c r="N74" s="8">
        <f t="shared" ref="N74:N96" si="3">(M74-I$15)/I$16</f>
        <v>3.3939276785395746E-2</v>
      </c>
      <c r="O74">
        <f t="shared" ref="O74:O96" si="4">N74*40</f>
        <v>1.3575710714158298</v>
      </c>
    </row>
    <row r="75" spans="1:15" x14ac:dyDescent="0.4">
      <c r="A75" t="s">
        <v>30</v>
      </c>
      <c r="B75">
        <v>3827</v>
      </c>
      <c r="K75" t="s">
        <v>51</v>
      </c>
      <c r="L75" t="str">
        <f>A42</f>
        <v>C10</v>
      </c>
      <c r="M75">
        <f>B42</f>
        <v>3433</v>
      </c>
      <c r="N75" s="8">
        <f t="shared" si="3"/>
        <v>-1.5757521364648027E-2</v>
      </c>
      <c r="O75">
        <f t="shared" si="4"/>
        <v>-0.63030085458592111</v>
      </c>
    </row>
    <row r="76" spans="1:15" x14ac:dyDescent="0.4">
      <c r="A76" t="s">
        <v>46</v>
      </c>
      <c r="B76">
        <v>26839</v>
      </c>
      <c r="K76" t="s">
        <v>52</v>
      </c>
      <c r="L76" t="str">
        <f>A54</f>
        <v>D10</v>
      </c>
      <c r="M76">
        <f>B54</f>
        <v>3587</v>
      </c>
      <c r="N76" s="8">
        <f t="shared" si="3"/>
        <v>4.6464486075244178E-2</v>
      </c>
      <c r="O76">
        <f t="shared" si="4"/>
        <v>1.8585794430097671</v>
      </c>
    </row>
    <row r="77" spans="1:15" x14ac:dyDescent="0.4">
      <c r="A77" t="s">
        <v>54</v>
      </c>
      <c r="B77">
        <v>5669</v>
      </c>
      <c r="K77" t="s">
        <v>53</v>
      </c>
      <c r="L77" t="str">
        <f>A66</f>
        <v>E10</v>
      </c>
      <c r="M77">
        <f>B66</f>
        <v>3649</v>
      </c>
      <c r="N77" s="8">
        <f t="shared" si="3"/>
        <v>7.1514904654941036E-2</v>
      </c>
      <c r="O77">
        <f t="shared" si="4"/>
        <v>2.8605961861976414</v>
      </c>
    </row>
    <row r="78" spans="1:15" x14ac:dyDescent="0.4">
      <c r="A78" t="s">
        <v>62</v>
      </c>
      <c r="B78">
        <v>3790</v>
      </c>
      <c r="K78" t="s">
        <v>54</v>
      </c>
      <c r="L78" t="str">
        <f>A78</f>
        <v>F10</v>
      </c>
      <c r="M78">
        <f>B78</f>
        <v>3790</v>
      </c>
      <c r="N78" s="8">
        <f t="shared" si="3"/>
        <v>0.12848440497328389</v>
      </c>
      <c r="O78">
        <f t="shared" si="4"/>
        <v>5.1393761989313553</v>
      </c>
    </row>
    <row r="79" spans="1:15" x14ac:dyDescent="0.4">
      <c r="A79" t="s">
        <v>70</v>
      </c>
      <c r="B79">
        <v>13416</v>
      </c>
      <c r="K79" t="s">
        <v>55</v>
      </c>
      <c r="L79" t="str">
        <f>A90</f>
        <v>G10</v>
      </c>
      <c r="M79">
        <f>B90</f>
        <v>4164</v>
      </c>
      <c r="N79" s="8">
        <f t="shared" si="3"/>
        <v>0.27959499447016495</v>
      </c>
      <c r="O79">
        <f t="shared" si="4"/>
        <v>11.183799778806598</v>
      </c>
    </row>
    <row r="80" spans="1:15" x14ac:dyDescent="0.4">
      <c r="A80" t="s">
        <v>78</v>
      </c>
      <c r="B80">
        <v>3956</v>
      </c>
      <c r="K80" t="s">
        <v>56</v>
      </c>
      <c r="L80" t="str">
        <f>A102</f>
        <v>H10</v>
      </c>
      <c r="M80">
        <f>B102</f>
        <v>4639</v>
      </c>
      <c r="N80" s="8">
        <f t="shared" si="3"/>
        <v>0.4715135239113909</v>
      </c>
      <c r="O80">
        <f t="shared" si="4"/>
        <v>18.860540956455637</v>
      </c>
    </row>
    <row r="81" spans="1:15" x14ac:dyDescent="0.4">
      <c r="A81" t="s">
        <v>100</v>
      </c>
      <c r="B81">
        <v>3472</v>
      </c>
      <c r="K81" t="s">
        <v>64</v>
      </c>
      <c r="L81" t="str">
        <f>A103</f>
        <v>H11</v>
      </c>
      <c r="M81">
        <f>B103</f>
        <v>5318</v>
      </c>
      <c r="N81" s="8">
        <f t="shared" si="3"/>
        <v>0.74585601126000656</v>
      </c>
      <c r="O81">
        <f t="shared" si="4"/>
        <v>29.834240450400262</v>
      </c>
    </row>
    <row r="82" spans="1:15" x14ac:dyDescent="0.4">
      <c r="A82" t="s">
        <v>101</v>
      </c>
      <c r="B82">
        <v>4993</v>
      </c>
      <c r="K82" t="s">
        <v>63</v>
      </c>
      <c r="L82" t="str">
        <f>A91</f>
        <v>G11</v>
      </c>
      <c r="M82">
        <f>B91</f>
        <v>8448</v>
      </c>
      <c r="N82" s="8">
        <f t="shared" si="3"/>
        <v>2.0104981105253481</v>
      </c>
      <c r="O82">
        <f t="shared" si="4"/>
        <v>80.419924421013917</v>
      </c>
    </row>
    <row r="83" spans="1:15" x14ac:dyDescent="0.4">
      <c r="A83" t="s">
        <v>102</v>
      </c>
      <c r="B83">
        <v>28697</v>
      </c>
      <c r="K83" t="s">
        <v>62</v>
      </c>
      <c r="L83" t="str">
        <f>A79</f>
        <v>F11</v>
      </c>
      <c r="M83">
        <f>B79</f>
        <v>13416</v>
      </c>
      <c r="N83" s="8">
        <f t="shared" si="3"/>
        <v>4.0177639089758967</v>
      </c>
      <c r="O83">
        <f t="shared" si="4"/>
        <v>160.71055635903588</v>
      </c>
    </row>
    <row r="84" spans="1:15" x14ac:dyDescent="0.4">
      <c r="A84" t="s">
        <v>15</v>
      </c>
      <c r="B84">
        <v>3454</v>
      </c>
      <c r="K84" t="s">
        <v>61</v>
      </c>
      <c r="L84" t="str">
        <f>A67</f>
        <v>E11</v>
      </c>
      <c r="M84">
        <f>B67</f>
        <v>25419</v>
      </c>
      <c r="N84" s="8">
        <f t="shared" si="3"/>
        <v>8.8674441382033393</v>
      </c>
      <c r="O84">
        <f t="shared" si="4"/>
        <v>354.69776552813357</v>
      </c>
    </row>
    <row r="85" spans="1:15" x14ac:dyDescent="0.4">
      <c r="A85" t="s">
        <v>23</v>
      </c>
      <c r="B85">
        <v>3750</v>
      </c>
      <c r="K85" t="s">
        <v>60</v>
      </c>
      <c r="L85" t="str">
        <f>A55</f>
        <v>D11</v>
      </c>
      <c r="M85">
        <f>B55</f>
        <v>25781</v>
      </c>
      <c r="N85" s="8">
        <f t="shared" si="3"/>
        <v>9.0137062595880213</v>
      </c>
      <c r="O85">
        <f t="shared" si="4"/>
        <v>360.54825038352084</v>
      </c>
    </row>
    <row r="86" spans="1:15" x14ac:dyDescent="0.4">
      <c r="A86" t="s">
        <v>31</v>
      </c>
      <c r="B86">
        <v>4449</v>
      </c>
      <c r="K86" t="s">
        <v>59</v>
      </c>
      <c r="L86" t="str">
        <f>A43</f>
        <v>C11</v>
      </c>
      <c r="M86">
        <f>B43</f>
        <v>19047</v>
      </c>
      <c r="N86" s="8">
        <f t="shared" si="3"/>
        <v>6.2929075706254611</v>
      </c>
      <c r="O86">
        <f t="shared" si="4"/>
        <v>251.71630282501843</v>
      </c>
    </row>
    <row r="87" spans="1:15" x14ac:dyDescent="0.4">
      <c r="A87" t="s">
        <v>39</v>
      </c>
      <c r="B87">
        <v>3840</v>
      </c>
      <c r="K87" t="s">
        <v>58</v>
      </c>
      <c r="L87" t="str">
        <f>A31</f>
        <v>B11</v>
      </c>
      <c r="M87">
        <f>B31</f>
        <v>12017</v>
      </c>
      <c r="N87" s="8">
        <f t="shared" si="3"/>
        <v>3.4525133348953174</v>
      </c>
      <c r="O87">
        <f t="shared" si="4"/>
        <v>138.1005333958127</v>
      </c>
    </row>
    <row r="88" spans="1:15" x14ac:dyDescent="0.4">
      <c r="A88" t="s">
        <v>47</v>
      </c>
      <c r="B88">
        <v>24188</v>
      </c>
      <c r="K88" t="s">
        <v>57</v>
      </c>
      <c r="L88" t="str">
        <f>A19</f>
        <v>A11</v>
      </c>
      <c r="M88">
        <f>B19</f>
        <v>7689</v>
      </c>
      <c r="N88" s="8">
        <f t="shared" si="3"/>
        <v>1.7038325024287364</v>
      </c>
      <c r="O88">
        <f t="shared" si="4"/>
        <v>68.153300097149454</v>
      </c>
    </row>
    <row r="89" spans="1:15" x14ac:dyDescent="0.4">
      <c r="A89" t="s">
        <v>55</v>
      </c>
      <c r="B89">
        <v>6916</v>
      </c>
      <c r="K89" t="s">
        <v>65</v>
      </c>
      <c r="L89" t="str">
        <f>A20</f>
        <v>A12</v>
      </c>
      <c r="M89">
        <f>B20</f>
        <v>6083</v>
      </c>
      <c r="N89" s="8">
        <f t="shared" si="3"/>
        <v>1.0549458534127178</v>
      </c>
      <c r="O89">
        <f t="shared" si="4"/>
        <v>42.197834136508718</v>
      </c>
    </row>
    <row r="90" spans="1:15" x14ac:dyDescent="0.4">
      <c r="A90" t="s">
        <v>63</v>
      </c>
      <c r="B90">
        <v>4164</v>
      </c>
      <c r="K90" t="s">
        <v>66</v>
      </c>
      <c r="L90" t="str">
        <f>A32</f>
        <v>B12</v>
      </c>
      <c r="M90">
        <f>B32</f>
        <v>5114</v>
      </c>
      <c r="N90" s="8">
        <f t="shared" si="3"/>
        <v>0.6634320533526169</v>
      </c>
      <c r="O90">
        <f t="shared" si="4"/>
        <v>26.537282134104675</v>
      </c>
    </row>
    <row r="91" spans="1:15" x14ac:dyDescent="0.4">
      <c r="A91" t="s">
        <v>71</v>
      </c>
      <c r="B91">
        <v>8448</v>
      </c>
      <c r="K91" t="s">
        <v>67</v>
      </c>
      <c r="L91" t="str">
        <f>A44</f>
        <v>C12</v>
      </c>
      <c r="M91">
        <f>B44</f>
        <v>4462</v>
      </c>
      <c r="N91" s="8">
        <f t="shared" si="3"/>
        <v>0.39999861925644986</v>
      </c>
      <c r="O91">
        <f t="shared" si="4"/>
        <v>15.999944770257994</v>
      </c>
    </row>
    <row r="92" spans="1:15" x14ac:dyDescent="0.4">
      <c r="A92" t="s">
        <v>79</v>
      </c>
      <c r="B92">
        <v>3717</v>
      </c>
      <c r="K92" t="s">
        <v>68</v>
      </c>
      <c r="L92" t="str">
        <f>A56</f>
        <v>D12</v>
      </c>
      <c r="M92">
        <f>B56</f>
        <v>4238</v>
      </c>
      <c r="N92" s="8">
        <f t="shared" si="3"/>
        <v>0.30949388116206122</v>
      </c>
      <c r="O92">
        <f t="shared" si="4"/>
        <v>12.37975524648245</v>
      </c>
    </row>
    <row r="93" spans="1:15" x14ac:dyDescent="0.4">
      <c r="A93" t="s">
        <v>103</v>
      </c>
      <c r="B93">
        <v>3425</v>
      </c>
      <c r="K93" t="s">
        <v>69</v>
      </c>
      <c r="L93" t="str">
        <f>A68</f>
        <v>E12</v>
      </c>
      <c r="M93">
        <f>B68</f>
        <v>4211</v>
      </c>
      <c r="N93" s="8">
        <f t="shared" si="3"/>
        <v>0.2985848279096126</v>
      </c>
      <c r="O93">
        <f t="shared" si="4"/>
        <v>11.943393116384504</v>
      </c>
    </row>
    <row r="94" spans="1:15" x14ac:dyDescent="0.4">
      <c r="A94" t="s">
        <v>104</v>
      </c>
      <c r="B94">
        <v>7263</v>
      </c>
      <c r="K94" t="s">
        <v>70</v>
      </c>
      <c r="L94" t="str">
        <f>A80</f>
        <v>F12</v>
      </c>
      <c r="M94">
        <f>B80</f>
        <v>3956</v>
      </c>
      <c r="N94" s="8">
        <f t="shared" si="3"/>
        <v>0.19555488052537551</v>
      </c>
      <c r="O94">
        <f t="shared" si="4"/>
        <v>7.8221952210150203</v>
      </c>
    </row>
    <row r="95" spans="1:15" x14ac:dyDescent="0.4">
      <c r="A95" t="s">
        <v>105</v>
      </c>
      <c r="B95">
        <v>16266</v>
      </c>
      <c r="K95" t="s">
        <v>71</v>
      </c>
      <c r="L95" t="str">
        <f>A92</f>
        <v>G12</v>
      </c>
      <c r="M95">
        <f>B92</f>
        <v>3717</v>
      </c>
      <c r="N95" s="8">
        <f t="shared" si="3"/>
        <v>9.8989557290737593E-2</v>
      </c>
      <c r="O95">
        <f t="shared" si="4"/>
        <v>3.9595822916295038</v>
      </c>
    </row>
    <row r="96" spans="1:15" x14ac:dyDescent="0.4">
      <c r="A96" t="s">
        <v>16</v>
      </c>
      <c r="B96">
        <v>3510</v>
      </c>
      <c r="K96" t="s">
        <v>72</v>
      </c>
      <c r="L96" t="str">
        <f>A104</f>
        <v>H12</v>
      </c>
      <c r="M96">
        <f>B104</f>
        <v>3632</v>
      </c>
      <c r="N96" s="8">
        <f t="shared" si="3"/>
        <v>6.4646241495991894E-2</v>
      </c>
      <c r="O96">
        <f t="shared" si="4"/>
        <v>2.5858496598396759</v>
      </c>
    </row>
    <row r="97" spans="1:2" x14ac:dyDescent="0.4">
      <c r="A97" t="s">
        <v>24</v>
      </c>
      <c r="B97">
        <v>3626</v>
      </c>
    </row>
    <row r="98" spans="1:2" x14ac:dyDescent="0.4">
      <c r="A98" t="s">
        <v>33</v>
      </c>
      <c r="B98">
        <v>4031</v>
      </c>
    </row>
    <row r="99" spans="1:2" x14ac:dyDescent="0.4">
      <c r="A99" t="s">
        <v>40</v>
      </c>
      <c r="B99">
        <v>4073</v>
      </c>
    </row>
    <row r="100" spans="1:2" x14ac:dyDescent="0.4">
      <c r="A100" t="s">
        <v>48</v>
      </c>
      <c r="B100">
        <v>17036</v>
      </c>
    </row>
    <row r="101" spans="1:2" x14ac:dyDescent="0.4">
      <c r="A101" t="s">
        <v>56</v>
      </c>
      <c r="B101">
        <v>9364</v>
      </c>
    </row>
    <row r="102" spans="1:2" x14ac:dyDescent="0.4">
      <c r="A102" t="s">
        <v>64</v>
      </c>
      <c r="B102">
        <v>4639</v>
      </c>
    </row>
    <row r="103" spans="1:2" x14ac:dyDescent="0.4">
      <c r="A103" t="s">
        <v>72</v>
      </c>
      <c r="B103">
        <v>5318</v>
      </c>
    </row>
    <row r="104" spans="1:2" x14ac:dyDescent="0.4">
      <c r="A104" t="s">
        <v>80</v>
      </c>
      <c r="B104">
        <v>3632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-8.9572637042094529E-3</v>
      </c>
      <c r="E2" s="7">
        <f>'Plate 2'!N9</f>
        <v>-2.1339758944725087E-2</v>
      </c>
      <c r="F2" s="7">
        <f>'Plate 3'!N9</f>
        <v>-1.5353482355298076E-2</v>
      </c>
      <c r="G2" s="7">
        <f>AVERAGE(D2:F2)</f>
        <v>-1.5216835001410871E-2</v>
      </c>
      <c r="H2" s="7">
        <f>STDEV(D2:F2)</f>
        <v>6.1923784985933577E-3</v>
      </c>
      <c r="I2" s="7">
        <f>G2*40</f>
        <v>-0.60867340005643489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2.5752133149602174E-2</v>
      </c>
      <c r="E3" s="7">
        <f>'Plate 2'!N10</f>
        <v>1.6098414642511907E-2</v>
      </c>
      <c r="F3" s="7">
        <f>'Plate 3'!N10</f>
        <v>2.2222145514247216E-2</v>
      </c>
      <c r="G3" s="7">
        <f t="shared" ref="G3:G66" si="0">AVERAGE(D3:F3)</f>
        <v>2.1357564435453766E-2</v>
      </c>
      <c r="H3" s="7">
        <f t="shared" ref="H3:H66" si="1">STDEV(D3:F3)</f>
        <v>4.8845875552486588E-3</v>
      </c>
      <c r="I3" s="7">
        <f t="shared" ref="I3:I66" si="2">G3*40</f>
        <v>0.85430257741815063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6.0461530003413803E-2</v>
      </c>
      <c r="E4" s="7">
        <f>'Plate 2'!N11</f>
        <v>5.3536588229748897E-2</v>
      </c>
      <c r="F4" s="7">
        <f>'Plate 3'!N11</f>
        <v>5.8585656355742657E-2</v>
      </c>
      <c r="G4" s="7">
        <f t="shared" si="0"/>
        <v>5.7527924862968448E-2</v>
      </c>
      <c r="H4" s="7">
        <f t="shared" si="1"/>
        <v>3.5815920447849832E-3</v>
      </c>
      <c r="I4" s="7">
        <f t="shared" si="2"/>
        <v>2.301116994518738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9.3678049573190522E-2</v>
      </c>
      <c r="E5" s="7">
        <f>'Plate 2'!N12</f>
        <v>8.4235890571283237E-2</v>
      </c>
      <c r="F5" s="7">
        <f>'Plate 3'!N12</f>
        <v>9.8585518281387646E-2</v>
      </c>
      <c r="G5" s="7">
        <f t="shared" si="0"/>
        <v>9.2166486141953816E-2</v>
      </c>
      <c r="H5" s="7">
        <f t="shared" si="1"/>
        <v>7.2932552306660828E-3</v>
      </c>
      <c r="I5" s="7">
        <f t="shared" si="2"/>
        <v>3.6866594456781527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0.15899143074971778</v>
      </c>
      <c r="E6" s="7">
        <f>'Plate 2'!N13</f>
        <v>0.17296436197303491</v>
      </c>
      <c r="F6" s="7">
        <f>'Plate 3'!N13</f>
        <v>0.17414081302982817</v>
      </c>
      <c r="G6" s="7">
        <f t="shared" si="0"/>
        <v>0.16869886858419361</v>
      </c>
      <c r="H6" s="7">
        <f t="shared" si="1"/>
        <v>8.4274415604569629E-3</v>
      </c>
      <c r="I6" s="7">
        <f t="shared" si="2"/>
        <v>6.7479547433677443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0.37396575965074463</v>
      </c>
      <c r="E7" s="7">
        <f>'Plate 2'!N14</f>
        <v>0.37812555323109365</v>
      </c>
      <c r="F7" s="7">
        <f>'Plate 3'!N14</f>
        <v>0.38949360501335117</v>
      </c>
      <c r="G7" s="7">
        <f t="shared" si="0"/>
        <v>0.38052830596506321</v>
      </c>
      <c r="H7" s="7">
        <f t="shared" si="1"/>
        <v>8.0379357379058349E-3</v>
      </c>
      <c r="I7" s="7">
        <f t="shared" si="2"/>
        <v>15.221132238602529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0.60461530003413799</v>
      </c>
      <c r="E8" s="7">
        <f>'Plate 2'!N15</f>
        <v>0.5948925783011958</v>
      </c>
      <c r="F8" s="7">
        <f>'Plate 3'!N15</f>
        <v>0.61454333322127297</v>
      </c>
      <c r="G8" s="7">
        <f t="shared" si="0"/>
        <v>0.6046837371855357</v>
      </c>
      <c r="H8" s="7">
        <f t="shared" si="1"/>
        <v>9.8255562165712965E-3</v>
      </c>
      <c r="I8" s="7">
        <f t="shared" si="2"/>
        <v>24.187349487421429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1.5548316913223574</v>
      </c>
      <c r="E9" s="7">
        <f>'Plate 2'!N16</f>
        <v>1.5053889599427994</v>
      </c>
      <c r="F9" s="7">
        <f>'Plate 3'!N16</f>
        <v>1.5317118844456581</v>
      </c>
      <c r="G9" s="7">
        <f t="shared" si="0"/>
        <v>1.5306441785702714</v>
      </c>
      <c r="H9" s="7">
        <f t="shared" si="1"/>
        <v>2.4738652316669024E-2</v>
      </c>
      <c r="I9" s="7">
        <f t="shared" si="2"/>
        <v>61.225767142810852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5.0336089824447035</v>
      </c>
      <c r="E10" s="7">
        <f>'Plate 2'!N17</f>
        <v>5.069503085447761</v>
      </c>
      <c r="F10" s="7">
        <f>'Plate 3'!N17</f>
        <v>5.1692750856232523</v>
      </c>
      <c r="G10" s="7">
        <f t="shared" si="0"/>
        <v>5.0907957178385717</v>
      </c>
      <c r="H10" s="7">
        <f t="shared" si="1"/>
        <v>7.0294772447962561E-2</v>
      </c>
      <c r="I10" s="7">
        <f t="shared" si="2"/>
        <v>203.63182871354286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10.164628207672685</v>
      </c>
      <c r="E11" s="7">
        <f>'Plate 2'!N18</f>
        <v>10.007223799868449</v>
      </c>
      <c r="F11" s="7">
        <f>'Plate 3'!N18</f>
        <v>10.191884010852473</v>
      </c>
      <c r="G11" s="7">
        <f t="shared" si="0"/>
        <v>10.121245339464535</v>
      </c>
      <c r="H11" s="7">
        <f t="shared" si="1"/>
        <v>9.9681509421960107E-2</v>
      </c>
      <c r="I11" s="7">
        <f t="shared" si="2"/>
        <v>404.8498135785814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9.4905941139309231</v>
      </c>
      <c r="E12" s="7">
        <f>'Plate 2'!N19</f>
        <v>9.7032258303400845</v>
      </c>
      <c r="F12" s="7">
        <f>'Plate 3'!N19</f>
        <v>9.873097232475363</v>
      </c>
      <c r="G12" s="7">
        <f t="shared" si="0"/>
        <v>9.6889723922487896</v>
      </c>
      <c r="H12" s="7">
        <f t="shared" si="1"/>
        <v>0.19164949594799935</v>
      </c>
      <c r="I12" s="7">
        <f t="shared" si="2"/>
        <v>387.55889568995156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6.6608452220427541</v>
      </c>
      <c r="E13" s="7">
        <f>'Plate 2'!N20</f>
        <v>6.7152851963426992</v>
      </c>
      <c r="F13" s="7">
        <f>'Plate 3'!N20</f>
        <v>6.8646227688556403</v>
      </c>
      <c r="G13" s="7">
        <f t="shared" si="0"/>
        <v>6.7469177290803648</v>
      </c>
      <c r="H13" s="7">
        <f t="shared" si="1"/>
        <v>0.10550727459194038</v>
      </c>
      <c r="I13" s="7">
        <f t="shared" si="2"/>
        <v>269.87670916321457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3.4306319987122205</v>
      </c>
      <c r="E14" s="7">
        <f>'Plate 2'!N21</f>
        <v>3.4854939609717639</v>
      </c>
      <c r="F14" s="7">
        <f>'Plate 3'!N21</f>
        <v>3.5139272643165098</v>
      </c>
      <c r="G14" s="7">
        <f t="shared" si="0"/>
        <v>3.4766844080001653</v>
      </c>
      <c r="H14" s="7">
        <f t="shared" si="1"/>
        <v>4.2340659958151762E-2</v>
      </c>
      <c r="I14" s="7">
        <f t="shared" si="2"/>
        <v>139.06737632000662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1.905657853070561</v>
      </c>
      <c r="E15" s="7">
        <f>'Plate 2'!N22</f>
        <v>1.8928740565707023</v>
      </c>
      <c r="F15" s="7">
        <f>'Plate 3'!N22</f>
        <v>1.955144766244405</v>
      </c>
      <c r="G15" s="7">
        <f t="shared" si="0"/>
        <v>1.9178922252952226</v>
      </c>
      <c r="H15" s="7">
        <f t="shared" si="1"/>
        <v>3.2888755200148959E-2</v>
      </c>
      <c r="I15" s="7">
        <f t="shared" si="2"/>
        <v>76.715689011808905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1.2883530961221263</v>
      </c>
      <c r="E16" s="7">
        <f>'Plate 2'!N23</f>
        <v>1.3912025305017266</v>
      </c>
      <c r="F16" s="7">
        <f>'Plate 3'!N23</f>
        <v>1.3583791494345299</v>
      </c>
      <c r="G16" s="7">
        <f t="shared" si="0"/>
        <v>1.3459782586861275</v>
      </c>
      <c r="H16" s="7">
        <f t="shared" si="1"/>
        <v>5.2534161329236821E-2</v>
      </c>
      <c r="I16" s="7">
        <f t="shared" si="2"/>
        <v>53.839130347445099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0.77181755584604783</v>
      </c>
      <c r="E17" s="7">
        <f>'Plate 2'!N24</f>
        <v>0.76523626812312417</v>
      </c>
      <c r="F17" s="7">
        <f>'Plate 3'!N24</f>
        <v>0.79474473139135038</v>
      </c>
      <c r="G17" s="7">
        <f t="shared" si="0"/>
        <v>0.7772661851201742</v>
      </c>
      <c r="H17" s="7">
        <f t="shared" si="1"/>
        <v>1.5490417096973642E-2</v>
      </c>
      <c r="I17" s="7">
        <f t="shared" si="2"/>
        <v>31.090647404806969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0.43144153508608862</v>
      </c>
      <c r="E18" s="7">
        <f>'Plate 2'!N25</f>
        <v>0.41631249029007533</v>
      </c>
      <c r="F18" s="7">
        <f>'Plate 3'!N25</f>
        <v>0.43272577901379577</v>
      </c>
      <c r="G18" s="7">
        <f t="shared" si="0"/>
        <v>0.42682660146331991</v>
      </c>
      <c r="H18" s="7">
        <f t="shared" si="1"/>
        <v>9.1281006205548056E-3</v>
      </c>
      <c r="I18" s="7">
        <f t="shared" si="2"/>
        <v>17.073064058532797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0.24221933933466394</v>
      </c>
      <c r="E19" s="7">
        <f>'Plate 2'!N26</f>
        <v>0.23660925707133779</v>
      </c>
      <c r="F19" s="7">
        <f>'Plate 3'!N26</f>
        <v>0.24888802975956881</v>
      </c>
      <c r="G19" s="7">
        <f t="shared" si="0"/>
        <v>0.24257220872185684</v>
      </c>
      <c r="H19" s="7">
        <f t="shared" si="1"/>
        <v>6.1469872527625622E-3</v>
      </c>
      <c r="I19" s="7">
        <f t="shared" si="2"/>
        <v>9.7028883488742732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0.23475495291448939</v>
      </c>
      <c r="E20" s="7">
        <f>'Plate 2'!N27</f>
        <v>0.17595941586001387</v>
      </c>
      <c r="F20" s="7">
        <f>'Plate 3'!N27</f>
        <v>0.19515084151602555</v>
      </c>
      <c r="G20" s="7">
        <f t="shared" si="0"/>
        <v>0.20195507009684296</v>
      </c>
      <c r="H20" s="7">
        <f t="shared" si="1"/>
        <v>2.9982527233641323E-2</v>
      </c>
      <c r="I20" s="7">
        <f t="shared" si="2"/>
        <v>8.0782028038737188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0.14256978062533379</v>
      </c>
      <c r="E21" s="7">
        <f>'Plate 2'!N28</f>
        <v>0.13140798929120184</v>
      </c>
      <c r="F21" s="7">
        <f>'Plate 3'!N28</f>
        <v>0.14666616039403163</v>
      </c>
      <c r="G21" s="7">
        <f t="shared" si="0"/>
        <v>0.14021464343685577</v>
      </c>
      <c r="H21" s="7">
        <f t="shared" si="1"/>
        <v>7.8970215735568103E-3</v>
      </c>
      <c r="I21" s="7">
        <f t="shared" si="2"/>
        <v>5.6085857374742307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8.3227908584946164E-2</v>
      </c>
      <c r="E22" s="7">
        <f>'Plate 2'!N29</f>
        <v>6.4768040305919997E-2</v>
      </c>
      <c r="F22" s="7">
        <f>'Plate 3'!N29</f>
        <v>8.7676465028939013E-2</v>
      </c>
      <c r="G22" s="7">
        <f t="shared" si="0"/>
        <v>7.855747130660172E-2</v>
      </c>
      <c r="H22" s="7">
        <f t="shared" si="1"/>
        <v>1.2147374988069275E-2</v>
      </c>
      <c r="I22" s="7">
        <f t="shared" si="2"/>
        <v>3.1422988522640689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3.956124802692508E-2</v>
      </c>
      <c r="E23" s="7">
        <f>'Plate 2'!N30</f>
        <v>3.2571211020896183E-2</v>
      </c>
      <c r="F23" s="7">
        <f>'Plate 3'!N30</f>
        <v>5.7777578337042758E-2</v>
      </c>
      <c r="G23" s="7">
        <f t="shared" si="0"/>
        <v>4.3303345794954672E-2</v>
      </c>
      <c r="H23" s="7">
        <f t="shared" si="1"/>
        <v>1.301317448197194E-2</v>
      </c>
      <c r="I23" s="7">
        <f t="shared" si="2"/>
        <v>1.7321338317981869</v>
      </c>
      <c r="J23">
        <f>SUM(I2:I23)</f>
        <v>1725.5828730919361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-1.9407404692453813E-2</v>
      </c>
      <c r="E24">
        <f>'Plate 2'!N31</f>
        <v>-2.9950538869789593E-2</v>
      </c>
      <c r="F24">
        <f>'Plate 3'!N31</f>
        <v>-7.2727021682990889E-3</v>
      </c>
      <c r="G24">
        <f t="shared" si="0"/>
        <v>-1.8876881910180832E-2</v>
      </c>
      <c r="H24">
        <f t="shared" si="1"/>
        <v>1.1348222776353591E-2</v>
      </c>
      <c r="I24" s="7">
        <f t="shared" si="2"/>
        <v>-0.75507527640723326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6.3447284571483626E-3</v>
      </c>
      <c r="E25">
        <f>'Plate 2'!N32</f>
        <v>-2.2462904152342196E-3</v>
      </c>
      <c r="F25">
        <f>'Plate 3'!N32</f>
        <v>1.5353482355298076E-2</v>
      </c>
      <c r="G25">
        <f t="shared" si="0"/>
        <v>6.4839734657374066E-3</v>
      </c>
      <c r="H25">
        <f t="shared" si="1"/>
        <v>8.8007126002901167E-3</v>
      </c>
      <c r="I25" s="7">
        <f t="shared" si="2"/>
        <v>0.25935893862949627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4.4786318521047259E-2</v>
      </c>
      <c r="E26">
        <f>'Plate 2'!N33</f>
        <v>3.7812555323109363E-2</v>
      </c>
      <c r="F26">
        <f>'Plate 3'!N33</f>
        <v>6.2222007439892202E-2</v>
      </c>
      <c r="G26">
        <f t="shared" si="0"/>
        <v>4.8273627094682942E-2</v>
      </c>
      <c r="H26">
        <f t="shared" si="1"/>
        <v>1.2572840927021749E-2</v>
      </c>
      <c r="I26" s="7">
        <f t="shared" si="2"/>
        <v>1.9309450837873177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8.845297907906835E-2</v>
      </c>
      <c r="E27">
        <f>'Plate 2'!N34</f>
        <v>8.6856562722389827E-2</v>
      </c>
      <c r="F27">
        <f>'Plate 3'!N34</f>
        <v>0.11232284459928593</v>
      </c>
      <c r="G27">
        <f t="shared" si="0"/>
        <v>9.5877462133581379E-2</v>
      </c>
      <c r="H27">
        <f t="shared" si="1"/>
        <v>1.4264469482895023E-2</v>
      </c>
      <c r="I27" s="7">
        <f t="shared" si="2"/>
        <v>3.8350984853432553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0.19705980149260796</v>
      </c>
      <c r="E28">
        <f>'Plate 2'!N35</f>
        <v>0.18943715835141919</v>
      </c>
      <c r="F28">
        <f>'Plate 3'!N35</f>
        <v>0.27999903347951494</v>
      </c>
      <c r="G28">
        <f t="shared" si="0"/>
        <v>0.22216533110784739</v>
      </c>
      <c r="H28">
        <f t="shared" si="1"/>
        <v>5.0230259999580307E-2</v>
      </c>
      <c r="I28" s="7">
        <f t="shared" si="2"/>
        <v>8.8866132443138959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0.34634752989609885</v>
      </c>
      <c r="E29">
        <f>'Plate 2'!N36</f>
        <v>0.33918985270036717</v>
      </c>
      <c r="F29">
        <f>'Plate 3'!N36</f>
        <v>0.37616031770480285</v>
      </c>
      <c r="G29">
        <f t="shared" si="0"/>
        <v>0.35389923343375629</v>
      </c>
      <c r="H29">
        <f t="shared" si="1"/>
        <v>1.9608033822939814E-2</v>
      </c>
      <c r="I29" s="7">
        <f t="shared" si="2"/>
        <v>14.155969337350252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0.58894008855177149</v>
      </c>
      <c r="E30">
        <f>'Plate 2'!N37</f>
        <v>0.57130652894123646</v>
      </c>
      <c r="F30">
        <f>'Plate 3'!N37</f>
        <v>0.61817968430542258</v>
      </c>
      <c r="G30">
        <f t="shared" si="0"/>
        <v>0.59280876726614351</v>
      </c>
      <c r="H30">
        <f t="shared" si="1"/>
        <v>2.3674842759669152E-2</v>
      </c>
      <c r="I30" s="7">
        <f t="shared" si="2"/>
        <v>23.712350690645742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1.6305952134871291</v>
      </c>
      <c r="E31">
        <f>'Plate 2'!N38</f>
        <v>1.6214472980632342</v>
      </c>
      <c r="F31">
        <f>'Plate 3'!N38</f>
        <v>1.7010042293632868</v>
      </c>
      <c r="G31">
        <f t="shared" si="0"/>
        <v>1.6510155803045501</v>
      </c>
      <c r="H31">
        <f t="shared" si="1"/>
        <v>4.3532400177211009E-2</v>
      </c>
      <c r="I31" s="7">
        <f t="shared" si="2"/>
        <v>66.040623212181998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4.9212699668210771</v>
      </c>
      <c r="E32">
        <f>'Plate 2'!N39</f>
        <v>4.9298586979673669</v>
      </c>
      <c r="F32">
        <f>'Plate 3'!N39</f>
        <v>5.0359422125377691</v>
      </c>
      <c r="G32">
        <f t="shared" si="0"/>
        <v>4.962356959108738</v>
      </c>
      <c r="H32">
        <f t="shared" si="1"/>
        <v>6.3871227617268295E-2</v>
      </c>
      <c r="I32" s="7">
        <f t="shared" si="2"/>
        <v>198.49427836434953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8.7643093152479405</v>
      </c>
      <c r="E33">
        <f>'Plate 2'!N40</f>
        <v>8.8522561447021868</v>
      </c>
      <c r="F33">
        <f>'Plate 3'!N40</f>
        <v>8.9648175394566767</v>
      </c>
      <c r="G33">
        <f t="shared" si="0"/>
        <v>8.8604609998022692</v>
      </c>
      <c r="H33">
        <f t="shared" si="1"/>
        <v>0.10050560546181092</v>
      </c>
      <c r="I33" s="7">
        <f t="shared" si="2"/>
        <v>354.41843999209078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7.8682097255059862</v>
      </c>
      <c r="E34">
        <f>'Plate 2'!N41</f>
        <v>7.9668433393640319</v>
      </c>
      <c r="F34">
        <f>'Plate 3'!N41</f>
        <v>8.0411843640826923</v>
      </c>
      <c r="G34">
        <f t="shared" si="0"/>
        <v>7.9587458096509032</v>
      </c>
      <c r="H34">
        <f t="shared" si="1"/>
        <v>8.6771158159130141E-2</v>
      </c>
      <c r="I34" s="7">
        <f t="shared" si="2"/>
        <v>318.34983238603616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5.4564664731475911</v>
      </c>
      <c r="E35">
        <f>'Plate 2'!N42</f>
        <v>5.5288694753631589</v>
      </c>
      <c r="F35">
        <f>'Plate 3'!N42</f>
        <v>5.6242230101512956</v>
      </c>
      <c r="G35">
        <f t="shared" si="0"/>
        <v>5.5365196528873488</v>
      </c>
      <c r="H35">
        <f t="shared" si="1"/>
        <v>8.4139514135645715E-2</v>
      </c>
      <c r="I35" s="7">
        <f t="shared" si="2"/>
        <v>221.46078611549396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2.9286520119554824</v>
      </c>
      <c r="E36">
        <f>'Plate 2'!N43</f>
        <v>2.9261676475784433</v>
      </c>
      <c r="F36">
        <f>'Plate 3'!N43</f>
        <v>3.007262346591673</v>
      </c>
      <c r="G36">
        <f t="shared" si="0"/>
        <v>2.9540273353751996</v>
      </c>
      <c r="H36">
        <f t="shared" si="1"/>
        <v>4.6119603543428422E-2</v>
      </c>
      <c r="I36" s="7">
        <f t="shared" si="2"/>
        <v>118.16109341500798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1.6291023362030941</v>
      </c>
      <c r="E37">
        <f>'Plate 2'!N44</f>
        <v>1.5974868669674025</v>
      </c>
      <c r="F37">
        <f>'Plate 3'!N44</f>
        <v>1.6707013036620406</v>
      </c>
      <c r="G37">
        <f t="shared" si="0"/>
        <v>1.6324301689441789</v>
      </c>
      <c r="H37">
        <f t="shared" si="1"/>
        <v>3.6720488670397226E-2</v>
      </c>
      <c r="I37" s="7">
        <f t="shared" si="2"/>
        <v>65.297206757767157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0.92259816153357366</v>
      </c>
      <c r="E38">
        <f>'Plate 2'!N45</f>
        <v>0.93146175885045635</v>
      </c>
      <c r="F38">
        <f>'Plate 3'!N45</f>
        <v>0.96363303729962924</v>
      </c>
      <c r="G38">
        <f t="shared" si="0"/>
        <v>0.93923098589455301</v>
      </c>
      <c r="H38">
        <f t="shared" si="1"/>
        <v>2.1592496935994847E-2</v>
      </c>
      <c r="I38" s="7">
        <f t="shared" si="2"/>
        <v>37.569239435782123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0.62700845929466165</v>
      </c>
      <c r="E39">
        <f>'Plate 2'!N46</f>
        <v>0.63382827883192228</v>
      </c>
      <c r="F39">
        <f>'Plate 3'!N46</f>
        <v>0.65656339019366772</v>
      </c>
      <c r="G39">
        <f t="shared" si="0"/>
        <v>0.63913337610675047</v>
      </c>
      <c r="H39">
        <f t="shared" si="1"/>
        <v>1.5475190723632414E-2</v>
      </c>
      <c r="I39" s="7">
        <f t="shared" si="2"/>
        <v>25.565335044270018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0.36052986409443044</v>
      </c>
      <c r="E40">
        <f>'Plate 2'!N47</f>
        <v>0.37587926281585943</v>
      </c>
      <c r="F40">
        <f>'Plate 3'!N47</f>
        <v>0.39474611213490052</v>
      </c>
      <c r="G40">
        <f t="shared" si="0"/>
        <v>0.37705174634839683</v>
      </c>
      <c r="H40">
        <f t="shared" si="1"/>
        <v>1.7138230530521423E-2</v>
      </c>
      <c r="I40" s="7">
        <f t="shared" si="2"/>
        <v>15.082069853935874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0.21721364482707922</v>
      </c>
      <c r="E41">
        <f>'Plate 2'!N48</f>
        <v>0.20628433646567584</v>
      </c>
      <c r="F41">
        <f>'Plate 3'!N48</f>
        <v>0.22585780622662169</v>
      </c>
      <c r="G41">
        <f t="shared" si="0"/>
        <v>0.21645192917312558</v>
      </c>
      <c r="H41">
        <f t="shared" si="1"/>
        <v>9.8089417203780886E-3</v>
      </c>
      <c r="I41" s="7">
        <f t="shared" si="2"/>
        <v>8.6580771669250236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0.15264670229256941</v>
      </c>
      <c r="E42">
        <f>'Plate 2'!N49</f>
        <v>0.14713202219784138</v>
      </c>
      <c r="F42">
        <f>'Plate 3'!N49</f>
        <v>0.24282744461931957</v>
      </c>
      <c r="G42">
        <f t="shared" si="0"/>
        <v>0.18086872303657678</v>
      </c>
      <c r="H42">
        <f t="shared" si="1"/>
        <v>5.3728626534303645E-2</v>
      </c>
      <c r="I42" s="7">
        <f t="shared" si="2"/>
        <v>7.2347489214630709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0.13734471013121161</v>
      </c>
      <c r="E43">
        <f>'Plate 2'!N50</f>
        <v>0.14039315095213872</v>
      </c>
      <c r="F43">
        <f>'Plate 3'!N50</f>
        <v>0.14868635544078138</v>
      </c>
      <c r="G43">
        <f t="shared" si="0"/>
        <v>0.14214140550804388</v>
      </c>
      <c r="H43">
        <f t="shared" si="1"/>
        <v>5.8694569660407174E-3</v>
      </c>
      <c r="I43" s="7">
        <f t="shared" si="2"/>
        <v>5.6856562203217553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0.13099998167406324</v>
      </c>
      <c r="E44">
        <f>'Plate 2'!N51</f>
        <v>0.12242282763026496</v>
      </c>
      <c r="F44">
        <f>'Plate 3'!N51</f>
        <v>0.14343384831923203</v>
      </c>
      <c r="G44">
        <f t="shared" si="0"/>
        <v>0.13228555254118676</v>
      </c>
      <c r="H44">
        <f t="shared" si="1"/>
        <v>1.0564339399074987E-2</v>
      </c>
      <c r="I44" s="7">
        <f t="shared" si="2"/>
        <v>5.2914221016474707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2.9111107038680719E-2</v>
      </c>
      <c r="E45">
        <f>'Plate 2'!N52</f>
        <v>1.9467850265363237E-2</v>
      </c>
      <c r="F45">
        <f>'Plate 3'!N52</f>
        <v>5.5353344280943066E-2</v>
      </c>
      <c r="G45">
        <f t="shared" si="0"/>
        <v>3.464410052832901E-2</v>
      </c>
      <c r="H45">
        <f t="shared" si="1"/>
        <v>1.8571555748049803E-2</v>
      </c>
      <c r="I45" s="7">
        <f t="shared" si="2"/>
        <v>1.3857640211331603</v>
      </c>
      <c r="J45">
        <f>SUM(I24:I45)</f>
        <v>1500.7198335120686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-5.5982898151309074E-3</v>
      </c>
      <c r="E46" s="6">
        <f>'Plate 2'!N53</f>
        <v>-1.9467850265363237E-2</v>
      </c>
      <c r="F46" s="6">
        <f>'Plate 3'!N53</f>
        <v>1.0100975233748734E-2</v>
      </c>
      <c r="G46" s="6">
        <f t="shared" si="0"/>
        <v>-4.9883882822484701E-3</v>
      </c>
      <c r="H46" s="6">
        <f t="shared" si="1"/>
        <v>1.4793844843687284E-2</v>
      </c>
      <c r="I46" s="7">
        <f t="shared" si="2"/>
        <v>-0.19953553128993881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-2.6125352470610904E-3</v>
      </c>
      <c r="E47" s="6">
        <f>'Plate 2'!N54</f>
        <v>-1.5349651170767167E-2</v>
      </c>
      <c r="F47" s="6">
        <f>'Plate 3'!N54</f>
        <v>1.6161560373997976E-3</v>
      </c>
      <c r="G47" s="6">
        <f t="shared" si="0"/>
        <v>-5.4486767934761524E-3</v>
      </c>
      <c r="H47" s="6">
        <f t="shared" si="1"/>
        <v>8.8313321593997789E-3</v>
      </c>
      <c r="I47" s="7">
        <f t="shared" si="2"/>
        <v>-0.21794707173904609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4.2547002594994901E-2</v>
      </c>
      <c r="E48" s="6">
        <f>'Plate 2'!N55</f>
        <v>3.2571211020896183E-2</v>
      </c>
      <c r="F48" s="6">
        <f>'Plate 3'!N55</f>
        <v>4.5656408056544279E-2</v>
      </c>
      <c r="G48" s="6">
        <f t="shared" si="0"/>
        <v>4.0258207224145116E-2</v>
      </c>
      <c r="H48" s="6">
        <f t="shared" si="1"/>
        <v>6.8362660533840365E-3</v>
      </c>
      <c r="I48" s="7">
        <f t="shared" si="2"/>
        <v>1.6103282889658046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6.605981981854471E-2</v>
      </c>
      <c r="E49" s="6">
        <f>'Plate 2'!N56</f>
        <v>4.9792770871025203E-2</v>
      </c>
      <c r="F49" s="6">
        <f>'Plate 3'!N56</f>
        <v>7.2727021682990889E-2</v>
      </c>
      <c r="G49" s="6">
        <f t="shared" si="0"/>
        <v>6.2859870790853603E-2</v>
      </c>
      <c r="H49" s="6">
        <f t="shared" si="1"/>
        <v>1.1797233591457103E-2</v>
      </c>
      <c r="I49" s="7">
        <f t="shared" si="2"/>
        <v>2.514394831634144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0.18847575710940723</v>
      </c>
      <c r="E50" s="6">
        <f>'Plate 2'!N57</f>
        <v>0.18045199669048231</v>
      </c>
      <c r="F50" s="6">
        <f>'Plate 3'!N57</f>
        <v>0.20242354368432464</v>
      </c>
      <c r="G50" s="6">
        <f t="shared" si="0"/>
        <v>0.19045043249473803</v>
      </c>
      <c r="H50" s="6">
        <f t="shared" si="1"/>
        <v>1.1118081061214161E-2</v>
      </c>
      <c r="I50" s="7">
        <f t="shared" si="2"/>
        <v>7.6180172997895212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0.33179197637675845</v>
      </c>
      <c r="E51" s="6">
        <f>'Plate 2'!N58</f>
        <v>0.32159391111436575</v>
      </c>
      <c r="F51" s="6">
        <f>'Plate 3'!N58</f>
        <v>0.34222104091940714</v>
      </c>
      <c r="G51" s="6">
        <f t="shared" si="0"/>
        <v>0.3318689761368438</v>
      </c>
      <c r="H51" s="6">
        <f t="shared" si="1"/>
        <v>1.0313780476663084E-2</v>
      </c>
      <c r="I51" s="7">
        <f t="shared" si="2"/>
        <v>13.274759045473752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0.60872071256523408</v>
      </c>
      <c r="E52" s="6">
        <f>'Plate 2'!N59</f>
        <v>0.61211413815132487</v>
      </c>
      <c r="F52" s="6">
        <f>'Plate 3'!N59</f>
        <v>0.6444422199131693</v>
      </c>
      <c r="G52" s="6">
        <f t="shared" si="0"/>
        <v>0.62175902354324275</v>
      </c>
      <c r="H52" s="6">
        <f t="shared" si="1"/>
        <v>1.9717362462296287E-2</v>
      </c>
      <c r="I52" s="7">
        <f t="shared" si="2"/>
        <v>24.870360941729711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1.9381279339983204</v>
      </c>
      <c r="E53" s="6">
        <f>'Plate 2'!N60</f>
        <v>1.9557701881972605</v>
      </c>
      <c r="F53" s="6">
        <f>'Plate 3'!N60</f>
        <v>1.9987809792541995</v>
      </c>
      <c r="G53" s="6">
        <f t="shared" si="0"/>
        <v>1.9642263671499267</v>
      </c>
      <c r="H53" s="6">
        <f t="shared" si="1"/>
        <v>3.1198208226796739E-2</v>
      </c>
      <c r="I53" s="7">
        <f t="shared" si="2"/>
        <v>78.569054685997074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5.8584236818739903</v>
      </c>
      <c r="E54" s="6">
        <f>'Plate 2'!N61</f>
        <v>5.9208471528215307</v>
      </c>
      <c r="F54" s="6">
        <f>'Plate 3'!N61</f>
        <v>5.9991712108280479</v>
      </c>
      <c r="G54" s="6">
        <f t="shared" si="0"/>
        <v>5.9261473485078566</v>
      </c>
      <c r="H54" s="6">
        <f t="shared" si="1"/>
        <v>7.0523299571158257E-2</v>
      </c>
      <c r="I54" s="7">
        <f t="shared" si="2"/>
        <v>237.04589394031427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8.9240471846396758</v>
      </c>
      <c r="E55" s="6">
        <f>'Plate 2'!N62</f>
        <v>9.5006853112331324</v>
      </c>
      <c r="F55" s="6">
        <f>'Plate 3'!N62</f>
        <v>9.4411795314802678</v>
      </c>
      <c r="G55" s="6">
        <f t="shared" si="0"/>
        <v>9.2886373424510253</v>
      </c>
      <c r="H55" s="6">
        <f t="shared" si="1"/>
        <v>0.3171430620960794</v>
      </c>
      <c r="I55" s="7">
        <f t="shared" si="2"/>
        <v>371.54549369804101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8.1880586836104658</v>
      </c>
      <c r="E56" s="6">
        <f>'Plate 2'!N63</f>
        <v>8.1847335096417506</v>
      </c>
      <c r="F56" s="6">
        <f>'Plate 3'!N63</f>
        <v>8.3700721176935513</v>
      </c>
      <c r="G56" s="6">
        <f t="shared" si="0"/>
        <v>8.2476214369819232</v>
      </c>
      <c r="H56" s="6">
        <f t="shared" si="1"/>
        <v>0.10605843248198837</v>
      </c>
      <c r="I56" s="7">
        <f t="shared" si="2"/>
        <v>329.90485747927693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5.8397627158235546</v>
      </c>
      <c r="E57" s="6">
        <f>'Plate 2'!N64</f>
        <v>5.398584631279574</v>
      </c>
      <c r="F57" s="6">
        <f>'Plate 3'!N64</f>
        <v>5.480385122822713</v>
      </c>
      <c r="G57" s="6">
        <f t="shared" si="0"/>
        <v>5.5729108233086144</v>
      </c>
      <c r="H57" s="6">
        <f t="shared" si="1"/>
        <v>0.23469188206727326</v>
      </c>
      <c r="I57" s="7">
        <f t="shared" si="2"/>
        <v>222.91643293234458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2.4042788659382204</v>
      </c>
      <c r="E58" s="6">
        <f>'Plate 2'!N65</f>
        <v>2.3859348027146137</v>
      </c>
      <c r="F58" s="6">
        <f>'Plate 3'!N65</f>
        <v>2.3805978430899017</v>
      </c>
      <c r="G58" s="6">
        <f t="shared" si="0"/>
        <v>2.3902705039142451</v>
      </c>
      <c r="H58" s="6">
        <f t="shared" si="1"/>
        <v>1.2421611789740187E-2</v>
      </c>
      <c r="I58" s="7">
        <f t="shared" si="2"/>
        <v>95.610820156569801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1.3715810047070724</v>
      </c>
      <c r="E59" s="6">
        <f>'Plate 2'!N66</f>
        <v>1.3668677176700226</v>
      </c>
      <c r="F59" s="6">
        <f>'Plate 3'!N66</f>
        <v>1.3915103482012257</v>
      </c>
      <c r="G59" s="6">
        <f t="shared" si="0"/>
        <v>1.3766530235261067</v>
      </c>
      <c r="H59" s="6">
        <f t="shared" si="1"/>
        <v>1.3080857810167696E-2</v>
      </c>
      <c r="I59" s="7">
        <f t="shared" si="2"/>
        <v>55.066120941044268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0.85504546443099394</v>
      </c>
      <c r="E60" s="6">
        <f>'Plate 2'!N67</f>
        <v>0.90263436518828388</v>
      </c>
      <c r="F60" s="6">
        <f>'Plate 3'!N67</f>
        <v>0.88767370354183883</v>
      </c>
      <c r="G60" s="6">
        <f t="shared" si="0"/>
        <v>0.88178451105370559</v>
      </c>
      <c r="H60" s="6">
        <f t="shared" si="1"/>
        <v>2.4334909285705419E-2</v>
      </c>
      <c r="I60" s="7">
        <f t="shared" si="2"/>
        <v>35.271380442148221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0.48891731052143261</v>
      </c>
      <c r="E61" s="6">
        <f>'Plate 2'!N68</f>
        <v>0.48557311142646381</v>
      </c>
      <c r="F61" s="6">
        <f>'Plate 3'!N68</f>
        <v>0.5236345561175344</v>
      </c>
      <c r="G61" s="6">
        <f t="shared" si="0"/>
        <v>0.49937499268847696</v>
      </c>
      <c r="H61" s="6">
        <f t="shared" si="1"/>
        <v>2.107583284767281E-2</v>
      </c>
      <c r="I61" s="7">
        <f t="shared" si="2"/>
        <v>19.974999707539077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0.31574354557338319</v>
      </c>
      <c r="E62" s="6">
        <f>'Plate 2'!N69</f>
        <v>0.30512111473598147</v>
      </c>
      <c r="F62" s="6">
        <f>'Plate 3'!N69</f>
        <v>0.33696853379785779</v>
      </c>
      <c r="G62" s="6">
        <f t="shared" si="0"/>
        <v>0.31927773136907417</v>
      </c>
      <c r="H62" s="6">
        <f t="shared" si="1"/>
        <v>1.6215189704549826E-2</v>
      </c>
      <c r="I62" s="7">
        <f t="shared" si="2"/>
        <v>12.771109254762967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0.19631336285059051</v>
      </c>
      <c r="E63" s="6">
        <f>'Plate 2'!N70</f>
        <v>0.18644210446444023</v>
      </c>
      <c r="F63" s="6">
        <f>'Plate 3'!N70</f>
        <v>0.21050432387132362</v>
      </c>
      <c r="G63" s="6">
        <f t="shared" si="0"/>
        <v>0.19775326372878479</v>
      </c>
      <c r="H63" s="6">
        <f t="shared" si="1"/>
        <v>1.209556061538767E-2</v>
      </c>
      <c r="I63" s="7">
        <f t="shared" si="2"/>
        <v>7.9101305491513916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0.20228487198673015</v>
      </c>
      <c r="E64" s="6">
        <f>'Plate 2'!N71</f>
        <v>0.19280659397427052</v>
      </c>
      <c r="F64" s="6">
        <f>'Plate 3'!N71</f>
        <v>0.20969624585262372</v>
      </c>
      <c r="G64" s="6">
        <f t="shared" si="0"/>
        <v>0.20159590393787477</v>
      </c>
      <c r="H64" s="6">
        <f t="shared" si="1"/>
        <v>8.4658781512757207E-3</v>
      </c>
      <c r="I64" s="7">
        <f t="shared" si="2"/>
        <v>8.0638361575149915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0.16384328192283124</v>
      </c>
      <c r="E65" s="6">
        <f>'Plate 2'!N72</f>
        <v>0.14862954914133086</v>
      </c>
      <c r="F65" s="6">
        <f>'Plate 3'!N72</f>
        <v>0.17292869600177832</v>
      </c>
      <c r="G65" s="6">
        <f t="shared" si="0"/>
        <v>0.16180050902198015</v>
      </c>
      <c r="H65" s="6">
        <f t="shared" si="1"/>
        <v>1.2277696257023834E-2</v>
      </c>
      <c r="I65" s="7">
        <f t="shared" si="2"/>
        <v>6.4720203608792062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8.546722451099853E-2</v>
      </c>
      <c r="E66" s="6">
        <f>'Plate 2'!N73</f>
        <v>8.2738363627793757E-2</v>
      </c>
      <c r="F66" s="6">
        <f>'Plate 3'!N73</f>
        <v>8.6060308991539214E-2</v>
      </c>
      <c r="G66" s="6">
        <f t="shared" si="0"/>
        <v>8.4755299043443824E-2</v>
      </c>
      <c r="H66" s="6">
        <f t="shared" si="1"/>
        <v>1.7717106573710657E-3</v>
      </c>
      <c r="I66" s="7">
        <f t="shared" si="2"/>
        <v>3.3902119617377529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3.806837074289017E-2</v>
      </c>
      <c r="E67" s="6">
        <f>'Plate 2'!N74</f>
        <v>2.9201775398044853E-2</v>
      </c>
      <c r="F67" s="6">
        <f>'Plate 3'!N74</f>
        <v>3.3939276785395746E-2</v>
      </c>
      <c r="G67" s="6">
        <f t="shared" ref="G67:G73" si="3">AVERAGE(D67:F67)</f>
        <v>3.3736474308776916E-2</v>
      </c>
      <c r="H67" s="6">
        <f t="shared" ref="H67:H73" si="4">STDEV(D67:F67)</f>
        <v>4.4367752800542207E-3</v>
      </c>
      <c r="I67" s="7">
        <f t="shared" ref="I67:I89" si="5">G67*40</f>
        <v>1.3494589723510766</v>
      </c>
      <c r="J67">
        <f>SUM(I46:I67)</f>
        <v>1535.3321990442369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-1.194301827227927E-2</v>
      </c>
      <c r="E68">
        <f>'Plate 2'!N75</f>
        <v>-2.4709194567576417E-2</v>
      </c>
      <c r="F68">
        <f>'Plate 3'!N75</f>
        <v>-1.5757521364648027E-2</v>
      </c>
      <c r="G68">
        <f t="shared" si="3"/>
        <v>-1.746991140150124E-2</v>
      </c>
      <c r="H68">
        <f t="shared" si="4"/>
        <v>6.5530927072175085E-3</v>
      </c>
      <c r="I68" s="7">
        <f t="shared" si="5"/>
        <v>-0.69879645606004959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3.5829054816837812E-2</v>
      </c>
      <c r="E69">
        <f>'Plate 2'!N76</f>
        <v>2.5457958039321157E-2</v>
      </c>
      <c r="F69">
        <f>'Plate 3'!N76</f>
        <v>4.6464486075244178E-2</v>
      </c>
      <c r="G69">
        <f t="shared" si="3"/>
        <v>3.5917166310467714E-2</v>
      </c>
      <c r="H69">
        <f t="shared" si="4"/>
        <v>1.0503541200827802E-2</v>
      </c>
      <c r="I69" s="7">
        <f t="shared" si="5"/>
        <v>1.4366866524187085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5.6356117472317807E-2</v>
      </c>
      <c r="E70">
        <f>'Plate 2'!N77</f>
        <v>4.3428281361194913E-2</v>
      </c>
      <c r="F70">
        <f>'Plate 3'!N77</f>
        <v>7.1514904654941036E-2</v>
      </c>
      <c r="G70">
        <f t="shared" si="3"/>
        <v>5.7099767829484588E-2</v>
      </c>
      <c r="H70">
        <f t="shared" si="4"/>
        <v>1.405807113019018E-2</v>
      </c>
      <c r="I70" s="7">
        <f t="shared" si="5"/>
        <v>2.2839907131793833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0.12390881457489743</v>
      </c>
      <c r="E71">
        <f>'Plate 2'!N78</f>
        <v>0.11680710159217941</v>
      </c>
      <c r="F71">
        <f>'Plate 3'!N78</f>
        <v>0.12848440497328389</v>
      </c>
      <c r="G71">
        <f t="shared" si="3"/>
        <v>0.12306677371345358</v>
      </c>
      <c r="H71">
        <f t="shared" si="4"/>
        <v>5.884014630577015E-3</v>
      </c>
      <c r="I71" s="7">
        <f t="shared" si="5"/>
        <v>4.9226709485381432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0.27692873618847558</v>
      </c>
      <c r="E72">
        <f>'Plate 2'!N79</f>
        <v>0.2729242854509577</v>
      </c>
      <c r="F72">
        <f>'Plate 3'!N79</f>
        <v>0.27959499447016495</v>
      </c>
      <c r="G72">
        <f t="shared" si="3"/>
        <v>0.27648267203653276</v>
      </c>
      <c r="H72">
        <f t="shared" si="4"/>
        <v>3.3576509088155035E-3</v>
      </c>
      <c r="I72" s="7">
        <f t="shared" si="5"/>
        <v>11.05930688146131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0.45570079095165589</v>
      </c>
      <c r="E73">
        <f>'Plate 2'!N80</f>
        <v>0.45000684651858863</v>
      </c>
      <c r="F73">
        <f>'Plate 3'!N80</f>
        <v>0.4715135239113909</v>
      </c>
      <c r="G73">
        <f t="shared" si="3"/>
        <v>0.45907372046054512</v>
      </c>
      <c r="H73">
        <f t="shared" si="4"/>
        <v>1.1143014997004621E-2</v>
      </c>
      <c r="I73" s="7">
        <f t="shared" si="5"/>
        <v>18.362948818421806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0.72852411460903543</v>
      </c>
      <c r="E74">
        <f>'Plate 2'!N81</f>
        <v>0.72630056759239769</v>
      </c>
      <c r="F74">
        <f>'Plate 3'!N81</f>
        <v>0.74585601126000656</v>
      </c>
      <c r="G74">
        <f t="shared" ref="G74:G89" si="6">AVERAGE(D74:F74)</f>
        <v>0.73356023115381319</v>
      </c>
      <c r="H74">
        <f t="shared" ref="H74:H89" si="7">STDEV(D74:F74)</f>
        <v>1.070633908713405E-2</v>
      </c>
      <c r="I74" s="7">
        <f t="shared" si="5"/>
        <v>29.342409246152528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1.9743302081361669</v>
      </c>
      <c r="E75">
        <f>'Plate 2'!N82</f>
        <v>2.0130505937857333</v>
      </c>
      <c r="F75">
        <f>'Plate 3'!N82</f>
        <v>2.0104981105253481</v>
      </c>
      <c r="G75">
        <f t="shared" si="6"/>
        <v>1.9992929708157494</v>
      </c>
      <c r="H75">
        <f t="shared" si="7"/>
        <v>2.1656025331221455E-2</v>
      </c>
      <c r="I75" s="7">
        <f t="shared" si="5"/>
        <v>79.971718832629975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5.4262357081458843</v>
      </c>
      <c r="E76">
        <f>'Plate 2'!N83</f>
        <v>5.5112735337771577</v>
      </c>
      <c r="F76">
        <f>'Plate 3'!N83</f>
        <v>4.0177639089758967</v>
      </c>
      <c r="G76">
        <f t="shared" si="6"/>
        <v>4.9850910502996468</v>
      </c>
      <c r="H76">
        <f t="shared" si="7"/>
        <v>0.83880820614917839</v>
      </c>
      <c r="I76" s="7">
        <f t="shared" si="5"/>
        <v>199.40364201198588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8.4235600751669732</v>
      </c>
      <c r="E77">
        <f>'Plate 2'!N84</f>
        <v>8.7406903874122204</v>
      </c>
      <c r="F77">
        <f>'Plate 3'!N84</f>
        <v>8.8674441382033393</v>
      </c>
      <c r="G77">
        <f t="shared" si="6"/>
        <v>8.6772315335941776</v>
      </c>
      <c r="H77">
        <f t="shared" si="7"/>
        <v>0.22864499764994412</v>
      </c>
      <c r="I77" s="7">
        <f t="shared" si="5"/>
        <v>347.08926134376713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8.3575002553484286</v>
      </c>
      <c r="E78">
        <f>'Plate 2'!N85</f>
        <v>8.6062873442340404</v>
      </c>
      <c r="F78">
        <f>'Plate 3'!N85</f>
        <v>9.0137062595880213</v>
      </c>
      <c r="G78">
        <f t="shared" si="6"/>
        <v>8.6591646197234962</v>
      </c>
      <c r="H78">
        <f t="shared" si="7"/>
        <v>0.3312832393849921</v>
      </c>
      <c r="I78" s="7">
        <f t="shared" si="5"/>
        <v>346.36658478893986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6.1864834650406619</v>
      </c>
      <c r="E79">
        <f>'Plate 2'!N86</f>
        <v>6.2225988319346603</v>
      </c>
      <c r="F79">
        <f>'Plate 3'!N86</f>
        <v>6.2929075706254611</v>
      </c>
      <c r="G79">
        <f t="shared" si="6"/>
        <v>6.2339966225335948</v>
      </c>
      <c r="H79">
        <f t="shared" si="7"/>
        <v>5.4119818784655827E-2</v>
      </c>
      <c r="I79" s="7">
        <f t="shared" si="5"/>
        <v>249.3598649013438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3.4093584974147229</v>
      </c>
      <c r="E80">
        <f>'Plate 2'!N87</f>
        <v>3.4076225599103109</v>
      </c>
      <c r="F80">
        <f>'Plate 3'!N87</f>
        <v>3.4525133348953174</v>
      </c>
      <c r="G80">
        <f t="shared" si="6"/>
        <v>3.423164797406784</v>
      </c>
      <c r="H80">
        <f t="shared" si="7"/>
        <v>2.5431395150319738E-2</v>
      </c>
      <c r="I80" s="7">
        <f t="shared" si="5"/>
        <v>136.92659189627136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1.6653046103409408</v>
      </c>
      <c r="E81">
        <f>'Plate 2'!N88</f>
        <v>1.6813483758028134</v>
      </c>
      <c r="F81">
        <f>'Plate 3'!N88</f>
        <v>1.7038325024287364</v>
      </c>
      <c r="G81">
        <f t="shared" si="6"/>
        <v>1.6834951628574968</v>
      </c>
      <c r="H81">
        <f t="shared" si="7"/>
        <v>1.9353452874766905E-2</v>
      </c>
      <c r="I81" s="7">
        <f t="shared" si="5"/>
        <v>67.339806514299866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1.0263531327739999</v>
      </c>
      <c r="E82">
        <f>'Plate 2'!N89</f>
        <v>1.0602490759905516</v>
      </c>
      <c r="F82">
        <f>'Plate 3'!N89</f>
        <v>1.0549458534127178</v>
      </c>
      <c r="G82">
        <f t="shared" si="6"/>
        <v>1.047182687392423</v>
      </c>
      <c r="H82">
        <f t="shared" si="7"/>
        <v>1.8232767250994004E-2</v>
      </c>
      <c r="I82" s="7">
        <f t="shared" si="5"/>
        <v>41.887307495696923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0.65388025040729003</v>
      </c>
      <c r="E83">
        <f>'Plate 2'!N90</f>
        <v>0.66190690902235005</v>
      </c>
      <c r="F83">
        <f>'Plate 3'!N90</f>
        <v>0.6634320533526169</v>
      </c>
      <c r="G83">
        <f t="shared" si="6"/>
        <v>0.65973973759408555</v>
      </c>
      <c r="H83">
        <f t="shared" si="7"/>
        <v>5.1314431572612122E-3</v>
      </c>
      <c r="I83" s="7">
        <f t="shared" si="5"/>
        <v>26.389589503763421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0.39076062909613735</v>
      </c>
      <c r="E84">
        <f>'Plate 2'!N91</f>
        <v>0.38823386009964761</v>
      </c>
      <c r="F84">
        <f>'Plate 3'!N91</f>
        <v>0.39999861925644986</v>
      </c>
      <c r="G84">
        <f t="shared" si="6"/>
        <v>0.39299770281741164</v>
      </c>
      <c r="H84">
        <f t="shared" si="7"/>
        <v>6.1932030186489526E-3</v>
      </c>
      <c r="I84" s="7">
        <f t="shared" si="5"/>
        <v>15.719908112696466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0.29036463174478977</v>
      </c>
      <c r="E85">
        <f>'Plate 2'!N92</f>
        <v>0.28415573752712875</v>
      </c>
      <c r="F85">
        <f>'Plate 3'!N92</f>
        <v>0.30949388116206122</v>
      </c>
      <c r="G85">
        <f t="shared" si="6"/>
        <v>0.29467141681132658</v>
      </c>
      <c r="H85">
        <f t="shared" si="7"/>
        <v>1.3206690687796306E-2</v>
      </c>
      <c r="I85" s="7">
        <f t="shared" si="5"/>
        <v>11.786856672453062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0.27954127143553664</v>
      </c>
      <c r="E86">
        <f>'Plate 2'!N93</f>
        <v>0.26730855941287213</v>
      </c>
      <c r="F86">
        <f>'Plate 3'!N93</f>
        <v>0.2985848279096126</v>
      </c>
      <c r="G86">
        <f t="shared" si="6"/>
        <v>0.28181155291934046</v>
      </c>
      <c r="H86">
        <f t="shared" si="7"/>
        <v>1.5761246025674081E-2</v>
      </c>
      <c r="I86" s="7">
        <f t="shared" si="5"/>
        <v>11.272462116773617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0.18325068661528504</v>
      </c>
      <c r="E87">
        <f>'Plate 2'!N94</f>
        <v>0.17708256106763098</v>
      </c>
      <c r="F87">
        <f>'Plate 3'!N94</f>
        <v>0.19555488052537551</v>
      </c>
      <c r="G87">
        <f t="shared" si="6"/>
        <v>0.18529604273609715</v>
      </c>
      <c r="H87">
        <f t="shared" si="7"/>
        <v>9.4044807290434435E-3</v>
      </c>
      <c r="I87" s="7">
        <f t="shared" si="5"/>
        <v>7.4118417094438858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9.7783462104286525E-2</v>
      </c>
      <c r="E88">
        <f>'Plate 2'!N95</f>
        <v>9.3969815703964857E-2</v>
      </c>
      <c r="F88">
        <f>'Plate 3'!N95</f>
        <v>9.8989557290737593E-2</v>
      </c>
      <c r="G88">
        <f t="shared" si="6"/>
        <v>9.6914278366329654E-2</v>
      </c>
      <c r="H88">
        <f t="shared" si="7"/>
        <v>2.6203170947884189E-3</v>
      </c>
      <c r="I88" s="7">
        <f t="shared" si="5"/>
        <v>3.8765711346531861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5.8595433398370166E-2</v>
      </c>
      <c r="E89">
        <f>'Plate 2'!N96</f>
        <v>5.0915916078642313E-2</v>
      </c>
      <c r="F89">
        <f>'Plate 3'!N96</f>
        <v>6.4646241495991894E-2</v>
      </c>
      <c r="G89">
        <f t="shared" si="6"/>
        <v>5.8052530324334793E-2</v>
      </c>
      <c r="H89">
        <f t="shared" si="7"/>
        <v>6.881243843043696E-3</v>
      </c>
      <c r="I89" s="7">
        <f t="shared" si="5"/>
        <v>2.3221012129733918</v>
      </c>
      <c r="J89">
        <f>SUM(I68:I89)</f>
        <v>1613.8333250518035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2023-02-28T22:23:22Z</dcterms:modified>
</cp:coreProperties>
</file>