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118 Batch 134 Water Yr\"/>
    </mc:Choice>
  </mc:AlternateContent>
  <xr:revisionPtr revIDLastSave="0" documentId="13_ncr:1_{44ABE680-F303-493C-BCFF-856BD40C7740}" xr6:coauthVersionLast="47" xr6:coauthVersionMax="47" xr10:uidLastSave="{00000000-0000-0000-0000-000000000000}"/>
  <bookViews>
    <workbookView xWindow="2933" yWindow="2933" windowWidth="19200" windowHeight="10074" activeTab="1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H11" i="6"/>
  <c r="I10" i="6"/>
  <c r="H10" i="6"/>
  <c r="L9" i="6"/>
  <c r="I9" i="6"/>
  <c r="H9" i="6"/>
  <c r="G9" i="6" l="1"/>
  <c r="G10" i="6"/>
  <c r="G10" i="5" l="1"/>
  <c r="G12" i="5" l="1"/>
  <c r="G12" i="6"/>
  <c r="G13" i="6"/>
  <c r="I16" i="1"/>
  <c r="G13" i="5"/>
  <c r="N89" i="1" l="1"/>
  <c r="N11" i="1"/>
  <c r="N32" i="1"/>
  <c r="N42" i="1"/>
  <c r="N84" i="1"/>
  <c r="N66" i="1"/>
  <c r="N13" i="1"/>
  <c r="N30" i="1"/>
  <c r="N80" i="1"/>
  <c r="N38" i="1"/>
  <c r="N21" i="1"/>
  <c r="N26" i="1"/>
  <c r="N27" i="1"/>
  <c r="N61" i="1"/>
  <c r="N51" i="1"/>
  <c r="N77" i="1"/>
  <c r="N88" i="1"/>
  <c r="N16" i="1"/>
  <c r="N47" i="1"/>
  <c r="N54" i="1"/>
  <c r="N58" i="1"/>
  <c r="N36" i="1"/>
  <c r="N70" i="1"/>
  <c r="N34" i="1"/>
  <c r="N91" i="1"/>
  <c r="N49" i="1"/>
  <c r="N28" i="1"/>
  <c r="N81" i="1"/>
  <c r="N90" i="1"/>
  <c r="N65" i="1"/>
  <c r="N64" i="1"/>
  <c r="N43" i="1"/>
  <c r="N19" i="1"/>
  <c r="N52" i="1"/>
  <c r="N68" i="1"/>
  <c r="N46" i="1"/>
  <c r="N92" i="1"/>
  <c r="N62" i="1"/>
  <c r="N78" i="1"/>
  <c r="N87" i="1"/>
  <c r="N44" i="1"/>
  <c r="N29" i="1"/>
  <c r="N9" i="1"/>
  <c r="N45" i="1"/>
  <c r="N23" i="1"/>
  <c r="N69" i="1"/>
  <c r="N39" i="1"/>
  <c r="N63" i="1"/>
  <c r="N15" i="1"/>
  <c r="N75" i="1"/>
  <c r="N82" i="1"/>
  <c r="N94" i="1"/>
  <c r="N57" i="1"/>
  <c r="N31" i="1"/>
  <c r="N50" i="1"/>
  <c r="N85" i="1"/>
  <c r="N60" i="1"/>
  <c r="N71" i="1"/>
  <c r="N35" i="1"/>
  <c r="N95" i="1"/>
  <c r="N22" i="1"/>
  <c r="N59" i="1"/>
  <c r="N55" i="1"/>
  <c r="N14" i="1"/>
  <c r="N48" i="1"/>
  <c r="N12" i="1"/>
  <c r="N72" i="1"/>
  <c r="N53" i="1"/>
  <c r="N83" i="1"/>
  <c r="N67" i="1"/>
  <c r="N96" i="1"/>
  <c r="N33" i="1"/>
  <c r="N76" i="1"/>
  <c r="N73" i="1"/>
  <c r="N56" i="1"/>
  <c r="N40" i="1"/>
  <c r="N37" i="1"/>
  <c r="N20" i="1"/>
  <c r="N18" i="1"/>
  <c r="N86" i="1"/>
  <c r="N79" i="1"/>
  <c r="N17" i="1"/>
  <c r="N10" i="1"/>
  <c r="N74" i="1"/>
  <c r="N93" i="1"/>
  <c r="N24" i="1"/>
  <c r="N25" i="1"/>
  <c r="N41" i="1"/>
  <c r="G14" i="5"/>
  <c r="I16" i="5" s="1"/>
  <c r="G14" i="6"/>
  <c r="I16" i="6" s="1"/>
  <c r="N10" i="5" l="1"/>
  <c r="N26" i="5"/>
  <c r="N42" i="5"/>
  <c r="N58" i="5"/>
  <c r="N74" i="5"/>
  <c r="N90" i="5"/>
  <c r="N11" i="5"/>
  <c r="N27" i="5"/>
  <c r="N43" i="5"/>
  <c r="N59" i="5"/>
  <c r="N75" i="5"/>
  <c r="N91" i="5"/>
  <c r="N89" i="5"/>
  <c r="N12" i="5"/>
  <c r="N28" i="5"/>
  <c r="N44" i="5"/>
  <c r="N60" i="5"/>
  <c r="N76" i="5"/>
  <c r="N92" i="5"/>
  <c r="N30" i="5"/>
  <c r="N46" i="5"/>
  <c r="N78" i="5"/>
  <c r="N31" i="5"/>
  <c r="N63" i="5"/>
  <c r="N95" i="5"/>
  <c r="N54" i="5"/>
  <c r="N39" i="5"/>
  <c r="N72" i="5"/>
  <c r="N13" i="5"/>
  <c r="N29" i="5"/>
  <c r="N45" i="5"/>
  <c r="N61" i="5"/>
  <c r="N77" i="5"/>
  <c r="N93" i="5"/>
  <c r="N14" i="5"/>
  <c r="N62" i="5"/>
  <c r="N94" i="5"/>
  <c r="N15" i="5"/>
  <c r="N47" i="5"/>
  <c r="N79" i="5"/>
  <c r="N55" i="5"/>
  <c r="N88" i="5"/>
  <c r="N73" i="5"/>
  <c r="N16" i="5"/>
  <c r="N32" i="5"/>
  <c r="N48" i="5"/>
  <c r="N64" i="5"/>
  <c r="N80" i="5"/>
  <c r="N96" i="5"/>
  <c r="N17" i="5"/>
  <c r="N33" i="5"/>
  <c r="N49" i="5"/>
  <c r="N65" i="5"/>
  <c r="N81" i="5"/>
  <c r="N9" i="5"/>
  <c r="N66" i="5"/>
  <c r="N22" i="5"/>
  <c r="N56" i="5"/>
  <c r="N57" i="5"/>
  <c r="N41" i="5"/>
  <c r="N18" i="5"/>
  <c r="N34" i="5"/>
  <c r="N50" i="5"/>
  <c r="N82" i="5"/>
  <c r="N23" i="5"/>
  <c r="N25" i="5"/>
  <c r="N19" i="5"/>
  <c r="N35" i="5"/>
  <c r="N51" i="5"/>
  <c r="N67" i="5"/>
  <c r="N83" i="5"/>
  <c r="N38" i="5"/>
  <c r="N40" i="5"/>
  <c r="N20" i="5"/>
  <c r="N36" i="5"/>
  <c r="N52" i="5"/>
  <c r="N68" i="5"/>
  <c r="N84" i="5"/>
  <c r="N70" i="5"/>
  <c r="N87" i="5"/>
  <c r="N24" i="5"/>
  <c r="N21" i="5"/>
  <c r="N37" i="5"/>
  <c r="N53" i="5"/>
  <c r="N69" i="5"/>
  <c r="N85" i="5"/>
  <c r="N86" i="5"/>
  <c r="N71" i="5"/>
  <c r="N18" i="6"/>
  <c r="N34" i="6"/>
  <c r="N50" i="6"/>
  <c r="N66" i="6"/>
  <c r="N82" i="6"/>
  <c r="N33" i="6"/>
  <c r="N19" i="6"/>
  <c r="N35" i="6"/>
  <c r="N51" i="6"/>
  <c r="N67" i="6"/>
  <c r="N83" i="6"/>
  <c r="N20" i="6"/>
  <c r="N36" i="6"/>
  <c r="N52" i="6"/>
  <c r="N68" i="6"/>
  <c r="N84" i="6"/>
  <c r="N22" i="6"/>
  <c r="N54" i="6"/>
  <c r="N86" i="6"/>
  <c r="N39" i="6"/>
  <c r="N71" i="6"/>
  <c r="N74" i="6"/>
  <c r="N90" i="6"/>
  <c r="N60" i="6"/>
  <c r="N93" i="6"/>
  <c r="N31" i="6"/>
  <c r="N80" i="6"/>
  <c r="N49" i="6"/>
  <c r="N21" i="6"/>
  <c r="N37" i="6"/>
  <c r="N53" i="6"/>
  <c r="N69" i="6"/>
  <c r="N85" i="6"/>
  <c r="N38" i="6"/>
  <c r="N70" i="6"/>
  <c r="N23" i="6"/>
  <c r="N55" i="6"/>
  <c r="N87" i="6"/>
  <c r="N42" i="6"/>
  <c r="N44" i="6"/>
  <c r="N77" i="6"/>
  <c r="N14" i="6"/>
  <c r="N46" i="6"/>
  <c r="N47" i="6"/>
  <c r="N9" i="6"/>
  <c r="N24" i="6"/>
  <c r="N40" i="6"/>
  <c r="N56" i="6"/>
  <c r="N72" i="6"/>
  <c r="N88" i="6"/>
  <c r="N25" i="6"/>
  <c r="N41" i="6"/>
  <c r="N57" i="6"/>
  <c r="N73" i="6"/>
  <c r="N89" i="6"/>
  <c r="N10" i="6"/>
  <c r="N58" i="6"/>
  <c r="N76" i="6"/>
  <c r="N15" i="6"/>
  <c r="N79" i="6"/>
  <c r="N26" i="6"/>
  <c r="N30" i="6"/>
  <c r="N32" i="6"/>
  <c r="N11" i="6"/>
  <c r="N27" i="6"/>
  <c r="N43" i="6"/>
  <c r="N59" i="6"/>
  <c r="N75" i="6"/>
  <c r="N91" i="6"/>
  <c r="N12" i="6"/>
  <c r="N92" i="6"/>
  <c r="N94" i="6"/>
  <c r="N63" i="6"/>
  <c r="N48" i="6"/>
  <c r="N65" i="6"/>
  <c r="N28" i="6"/>
  <c r="N78" i="6"/>
  <c r="N64" i="6"/>
  <c r="N81" i="6"/>
  <c r="N13" i="6"/>
  <c r="N29" i="6"/>
  <c r="N45" i="6"/>
  <c r="N61" i="6"/>
  <c r="N62" i="6"/>
  <c r="N95" i="6"/>
  <c r="N16" i="6"/>
  <c r="N96" i="6"/>
  <c r="N17" i="6"/>
  <c r="O43" i="1"/>
  <c r="D36" i="3"/>
  <c r="O14" i="1"/>
  <c r="D7" i="3"/>
  <c r="O39" i="1"/>
  <c r="D32" i="3"/>
  <c r="O20" i="1"/>
  <c r="D13" i="3"/>
  <c r="O45" i="1"/>
  <c r="D38" i="3"/>
  <c r="D44" i="3"/>
  <c r="O51" i="1"/>
  <c r="O69" i="1"/>
  <c r="D62" i="3"/>
  <c r="O22" i="1"/>
  <c r="D15" i="3"/>
  <c r="D21" i="3"/>
  <c r="O28" i="1"/>
  <c r="O18" i="1"/>
  <c r="D11" i="3"/>
  <c r="O38" i="1"/>
  <c r="D31" i="3"/>
  <c r="O90" i="1"/>
  <c r="D83" i="3"/>
  <c r="O40" i="1"/>
  <c r="D33" i="3"/>
  <c r="O13" i="1"/>
  <c r="D6" i="3"/>
  <c r="O63" i="1"/>
  <c r="D56" i="3"/>
  <c r="D54" i="3"/>
  <c r="O61" i="1"/>
  <c r="O66" i="1"/>
  <c r="D59" i="3"/>
  <c r="O64" i="1"/>
  <c r="D57" i="3"/>
  <c r="D52" i="3"/>
  <c r="O59" i="1"/>
  <c r="O23" i="1"/>
  <c r="D16" i="3"/>
  <c r="O81" i="1"/>
  <c r="D74" i="3"/>
  <c r="O9" i="1"/>
  <c r="D2" i="3"/>
  <c r="O29" i="1"/>
  <c r="D22" i="3"/>
  <c r="D69" i="3"/>
  <c r="O76" i="1"/>
  <c r="O30" i="1"/>
  <c r="D23" i="3"/>
  <c r="O58" i="1"/>
  <c r="D51" i="3"/>
  <c r="O84" i="1"/>
  <c r="D77" i="3"/>
  <c r="O86" i="1"/>
  <c r="D79" i="3"/>
  <c r="O55" i="1"/>
  <c r="D48" i="3"/>
  <c r="D58" i="3"/>
  <c r="O65" i="1"/>
  <c r="O37" i="1"/>
  <c r="D30" i="3"/>
  <c r="O26" i="1"/>
  <c r="D19" i="3"/>
  <c r="O35" i="1"/>
  <c r="D28" i="3"/>
  <c r="O49" i="1"/>
  <c r="D42" i="3"/>
  <c r="O60" i="1"/>
  <c r="D53" i="3"/>
  <c r="O87" i="1"/>
  <c r="D80" i="3"/>
  <c r="O78" i="1"/>
  <c r="D71" i="3"/>
  <c r="D24" i="3"/>
  <c r="O31" i="1"/>
  <c r="O53" i="1"/>
  <c r="D46" i="3"/>
  <c r="O46" i="1"/>
  <c r="D39" i="3"/>
  <c r="O54" i="1"/>
  <c r="D47" i="3"/>
  <c r="O42" i="1"/>
  <c r="D35" i="3"/>
  <c r="O44" i="1"/>
  <c r="D37" i="3"/>
  <c r="O85" i="1"/>
  <c r="D78" i="3"/>
  <c r="O25" i="1"/>
  <c r="D18" i="3"/>
  <c r="O70" i="1"/>
  <c r="D63" i="3"/>
  <c r="D60" i="3"/>
  <c r="O67" i="1"/>
  <c r="O93" i="1"/>
  <c r="D86" i="3"/>
  <c r="O92" i="1"/>
  <c r="D85" i="3"/>
  <c r="O82" i="1"/>
  <c r="D75" i="3"/>
  <c r="O68" i="1"/>
  <c r="D61" i="3"/>
  <c r="O47" i="1"/>
  <c r="D40" i="3"/>
  <c r="O32" i="1"/>
  <c r="D25" i="3"/>
  <c r="O71" i="1"/>
  <c r="D64" i="3"/>
  <c r="O91" i="1"/>
  <c r="D84" i="3"/>
  <c r="O41" i="1"/>
  <c r="D34" i="3"/>
  <c r="O50" i="1"/>
  <c r="D43" i="3"/>
  <c r="O62" i="1"/>
  <c r="D55" i="3"/>
  <c r="O83" i="1"/>
  <c r="D76" i="3"/>
  <c r="O74" i="1"/>
  <c r="D67" i="3"/>
  <c r="O72" i="1"/>
  <c r="D65" i="3"/>
  <c r="O17" i="1"/>
  <c r="D10" i="3"/>
  <c r="O12" i="1"/>
  <c r="D5" i="3"/>
  <c r="O75" i="1"/>
  <c r="D68" i="3"/>
  <c r="D45" i="3"/>
  <c r="O52" i="1"/>
  <c r="O16" i="1"/>
  <c r="D9" i="3"/>
  <c r="O11" i="1"/>
  <c r="D4" i="3"/>
  <c r="D70" i="3"/>
  <c r="O77" i="1"/>
  <c r="O27" i="1"/>
  <c r="D20" i="3"/>
  <c r="D88" i="3"/>
  <c r="O95" i="1"/>
  <c r="O56" i="1"/>
  <c r="D49" i="3"/>
  <c r="O21" i="1"/>
  <c r="D14" i="3"/>
  <c r="O73" i="1"/>
  <c r="D66" i="3"/>
  <c r="D73" i="3"/>
  <c r="O80" i="1"/>
  <c r="O33" i="1"/>
  <c r="D26" i="3"/>
  <c r="O34" i="1"/>
  <c r="D27" i="3"/>
  <c r="D89" i="3"/>
  <c r="O96" i="1"/>
  <c r="O24" i="1"/>
  <c r="D17" i="3"/>
  <c r="O36" i="1"/>
  <c r="D29" i="3"/>
  <c r="O57" i="1"/>
  <c r="D50" i="3"/>
  <c r="D87" i="3"/>
  <c r="O94" i="1"/>
  <c r="O10" i="1"/>
  <c r="D3" i="3"/>
  <c r="O79" i="1"/>
  <c r="D72" i="3"/>
  <c r="D41" i="3"/>
  <c r="O48" i="1"/>
  <c r="O15" i="1"/>
  <c r="D8" i="3"/>
  <c r="O19" i="1"/>
  <c r="D12" i="3"/>
  <c r="O88" i="1"/>
  <c r="D81" i="3"/>
  <c r="O89" i="1"/>
  <c r="D82" i="3"/>
  <c r="O17" i="6" l="1"/>
  <c r="F10" i="3"/>
  <c r="O94" i="6"/>
  <c r="F87" i="3"/>
  <c r="O10" i="6"/>
  <c r="F3" i="3"/>
  <c r="O44" i="6"/>
  <c r="F37" i="3"/>
  <c r="O60" i="6"/>
  <c r="F53" i="3"/>
  <c r="O35" i="6"/>
  <c r="F28" i="3"/>
  <c r="O87" i="5"/>
  <c r="E80" i="3"/>
  <c r="E75" i="3"/>
  <c r="O82" i="5"/>
  <c r="O80" i="5"/>
  <c r="E73" i="3"/>
  <c r="O61" i="5"/>
  <c r="E54" i="3"/>
  <c r="O44" i="5"/>
  <c r="E37" i="3"/>
  <c r="O42" i="6"/>
  <c r="F35" i="3"/>
  <c r="O90" i="6"/>
  <c r="F83" i="3"/>
  <c r="O19" i="6"/>
  <c r="F12" i="3"/>
  <c r="O70" i="5"/>
  <c r="E63" i="3"/>
  <c r="O50" i="5"/>
  <c r="E43" i="3"/>
  <c r="E57" i="3"/>
  <c r="O64" i="5"/>
  <c r="O45" i="5"/>
  <c r="E38" i="3"/>
  <c r="O28" i="5"/>
  <c r="E21" i="3"/>
  <c r="O12" i="6"/>
  <c r="F5" i="3"/>
  <c r="O73" i="6"/>
  <c r="F66" i="3"/>
  <c r="O87" i="6"/>
  <c r="F80" i="3"/>
  <c r="O74" i="6"/>
  <c r="F67" i="3"/>
  <c r="O33" i="6"/>
  <c r="F26" i="3"/>
  <c r="O84" i="5"/>
  <c r="E77" i="3"/>
  <c r="O34" i="5"/>
  <c r="E27" i="3"/>
  <c r="O48" i="5"/>
  <c r="E41" i="3"/>
  <c r="O29" i="5"/>
  <c r="E22" i="3"/>
  <c r="O12" i="5"/>
  <c r="E5" i="3"/>
  <c r="O92" i="6"/>
  <c r="F85" i="3"/>
  <c r="O95" i="6"/>
  <c r="F88" i="3"/>
  <c r="O91" i="6"/>
  <c r="F84" i="3"/>
  <c r="O57" i="6"/>
  <c r="F50" i="3"/>
  <c r="O55" i="6"/>
  <c r="F48" i="3"/>
  <c r="O71" i="6"/>
  <c r="F64" i="3"/>
  <c r="O82" i="6"/>
  <c r="F75" i="3"/>
  <c r="O68" i="5"/>
  <c r="E61" i="3"/>
  <c r="O18" i="5"/>
  <c r="E11" i="3"/>
  <c r="O32" i="5"/>
  <c r="E25" i="3"/>
  <c r="O13" i="5"/>
  <c r="E6" i="3"/>
  <c r="O89" i="5"/>
  <c r="E82" i="3"/>
  <c r="O62" i="6"/>
  <c r="F55" i="3"/>
  <c r="O39" i="6"/>
  <c r="F32" i="3"/>
  <c r="O66" i="6"/>
  <c r="F59" i="3"/>
  <c r="O52" i="5"/>
  <c r="E45" i="3"/>
  <c r="O41" i="5"/>
  <c r="E34" i="3"/>
  <c r="O16" i="5"/>
  <c r="E9" i="3"/>
  <c r="O72" i="5"/>
  <c r="E65" i="3"/>
  <c r="O91" i="5"/>
  <c r="E84" i="3"/>
  <c r="O61" i="6"/>
  <c r="F54" i="3"/>
  <c r="O59" i="6"/>
  <c r="F52" i="3"/>
  <c r="O25" i="6"/>
  <c r="F18" i="3"/>
  <c r="O70" i="6"/>
  <c r="F63" i="3"/>
  <c r="O86" i="6"/>
  <c r="F79" i="3"/>
  <c r="O50" i="6"/>
  <c r="F43" i="3"/>
  <c r="O36" i="5"/>
  <c r="E29" i="3"/>
  <c r="O57" i="5"/>
  <c r="E50" i="3"/>
  <c r="G50" i="3" s="1"/>
  <c r="I50" i="3" s="1"/>
  <c r="O73" i="5"/>
  <c r="E66" i="3"/>
  <c r="E32" i="3"/>
  <c r="O39" i="5"/>
  <c r="O75" i="5"/>
  <c r="E68" i="3"/>
  <c r="O45" i="6"/>
  <c r="F38" i="3"/>
  <c r="O43" i="6"/>
  <c r="F36" i="3"/>
  <c r="O88" i="6"/>
  <c r="F81" i="3"/>
  <c r="G81" i="3" s="1"/>
  <c r="I81" i="3" s="1"/>
  <c r="O38" i="6"/>
  <c r="F31" i="3"/>
  <c r="O54" i="6"/>
  <c r="F47" i="3"/>
  <c r="O34" i="6"/>
  <c r="F27" i="3"/>
  <c r="H27" i="3" s="1"/>
  <c r="O20" i="5"/>
  <c r="E13" i="3"/>
  <c r="O56" i="5"/>
  <c r="E49" i="3"/>
  <c r="O88" i="5"/>
  <c r="E81" i="3"/>
  <c r="O54" i="5"/>
  <c r="E47" i="3"/>
  <c r="E52" i="3"/>
  <c r="O59" i="5"/>
  <c r="O29" i="6"/>
  <c r="F22" i="3"/>
  <c r="O27" i="6"/>
  <c r="F20" i="3"/>
  <c r="O72" i="6"/>
  <c r="F65" i="3"/>
  <c r="O85" i="6"/>
  <c r="F78" i="3"/>
  <c r="O22" i="6"/>
  <c r="F15" i="3"/>
  <c r="O18" i="6"/>
  <c r="F11" i="3"/>
  <c r="O40" i="5"/>
  <c r="E33" i="3"/>
  <c r="O22" i="5"/>
  <c r="E15" i="3"/>
  <c r="E48" i="3"/>
  <c r="O55" i="5"/>
  <c r="O95" i="5"/>
  <c r="E88" i="3"/>
  <c r="O43" i="5"/>
  <c r="E36" i="3"/>
  <c r="O13" i="6"/>
  <c r="F6" i="3"/>
  <c r="O11" i="6"/>
  <c r="F4" i="3"/>
  <c r="O56" i="6"/>
  <c r="F49" i="3"/>
  <c r="O69" i="6"/>
  <c r="F62" i="3"/>
  <c r="O84" i="6"/>
  <c r="F77" i="3"/>
  <c r="H77" i="3" s="1"/>
  <c r="O71" i="5"/>
  <c r="E64" i="3"/>
  <c r="O38" i="5"/>
  <c r="E31" i="3"/>
  <c r="O66" i="5"/>
  <c r="E59" i="3"/>
  <c r="O79" i="5"/>
  <c r="E72" i="3"/>
  <c r="O63" i="5"/>
  <c r="E56" i="3"/>
  <c r="O27" i="5"/>
  <c r="E20" i="3"/>
  <c r="O81" i="6"/>
  <c r="F74" i="3"/>
  <c r="O32" i="6"/>
  <c r="F25" i="3"/>
  <c r="O40" i="6"/>
  <c r="F33" i="3"/>
  <c r="O53" i="6"/>
  <c r="F46" i="3"/>
  <c r="O68" i="6"/>
  <c r="F61" i="3"/>
  <c r="O86" i="5"/>
  <c r="E79" i="3"/>
  <c r="O83" i="5"/>
  <c r="E76" i="3"/>
  <c r="O9" i="5"/>
  <c r="E2" i="3"/>
  <c r="E40" i="3"/>
  <c r="O47" i="5"/>
  <c r="O31" i="5"/>
  <c r="E24" i="3"/>
  <c r="O11" i="5"/>
  <c r="E4" i="3"/>
  <c r="O89" i="6"/>
  <c r="F82" i="3"/>
  <c r="O64" i="6"/>
  <c r="F57" i="3"/>
  <c r="H57" i="3" s="1"/>
  <c r="O30" i="6"/>
  <c r="F23" i="3"/>
  <c r="O24" i="6"/>
  <c r="F17" i="3"/>
  <c r="O37" i="6"/>
  <c r="F30" i="3"/>
  <c r="O52" i="6"/>
  <c r="F45" i="3"/>
  <c r="O85" i="5"/>
  <c r="E78" i="3"/>
  <c r="O67" i="5"/>
  <c r="E60" i="3"/>
  <c r="O81" i="5"/>
  <c r="E74" i="3"/>
  <c r="O15" i="5"/>
  <c r="E8" i="3"/>
  <c r="E71" i="3"/>
  <c r="O78" i="5"/>
  <c r="O90" i="5"/>
  <c r="E83" i="3"/>
  <c r="O16" i="6"/>
  <c r="F9" i="3"/>
  <c r="O75" i="6"/>
  <c r="F68" i="3"/>
  <c r="O78" i="6"/>
  <c r="F71" i="3"/>
  <c r="O26" i="6"/>
  <c r="F19" i="3"/>
  <c r="O9" i="6"/>
  <c r="F2" i="3"/>
  <c r="O21" i="6"/>
  <c r="F14" i="3"/>
  <c r="O36" i="6"/>
  <c r="F29" i="3"/>
  <c r="O69" i="5"/>
  <c r="E62" i="3"/>
  <c r="O51" i="5"/>
  <c r="E44" i="3"/>
  <c r="O65" i="5"/>
  <c r="E58" i="3"/>
  <c r="O94" i="5"/>
  <c r="E87" i="3"/>
  <c r="O46" i="5"/>
  <c r="E39" i="3"/>
  <c r="O74" i="5"/>
  <c r="E67" i="3"/>
  <c r="G54" i="3"/>
  <c r="I54" i="3" s="1"/>
  <c r="O28" i="6"/>
  <c r="F21" i="3"/>
  <c r="O79" i="6"/>
  <c r="F72" i="3"/>
  <c r="O47" i="6"/>
  <c r="F40" i="3"/>
  <c r="O49" i="6"/>
  <c r="F42" i="3"/>
  <c r="O20" i="6"/>
  <c r="F13" i="3"/>
  <c r="O53" i="5"/>
  <c r="E46" i="3"/>
  <c r="O35" i="5"/>
  <c r="E28" i="3"/>
  <c r="O49" i="5"/>
  <c r="E42" i="3"/>
  <c r="G42" i="3" s="1"/>
  <c r="I42" i="3" s="1"/>
  <c r="O62" i="5"/>
  <c r="E55" i="3"/>
  <c r="O30" i="5"/>
  <c r="E23" i="3"/>
  <c r="O58" i="5"/>
  <c r="E51" i="3"/>
  <c r="H50" i="3"/>
  <c r="O65" i="6"/>
  <c r="F58" i="3"/>
  <c r="O15" i="6"/>
  <c r="F8" i="3"/>
  <c r="O46" i="6"/>
  <c r="F39" i="3"/>
  <c r="O80" i="6"/>
  <c r="F73" i="3"/>
  <c r="H73" i="3" s="1"/>
  <c r="O83" i="6"/>
  <c r="F76" i="3"/>
  <c r="E30" i="3"/>
  <c r="O37" i="5"/>
  <c r="O19" i="5"/>
  <c r="E12" i="3"/>
  <c r="O33" i="5"/>
  <c r="E26" i="3"/>
  <c r="E7" i="3"/>
  <c r="O14" i="5"/>
  <c r="O92" i="5"/>
  <c r="E85" i="3"/>
  <c r="O42" i="5"/>
  <c r="E35" i="3"/>
  <c r="O41" i="6"/>
  <c r="F34" i="3"/>
  <c r="H66" i="3"/>
  <c r="O48" i="6"/>
  <c r="F41" i="3"/>
  <c r="O76" i="6"/>
  <c r="F69" i="3"/>
  <c r="O14" i="6"/>
  <c r="F7" i="3"/>
  <c r="O31" i="6"/>
  <c r="F24" i="3"/>
  <c r="O67" i="6"/>
  <c r="F60" i="3"/>
  <c r="O21" i="5"/>
  <c r="E14" i="3"/>
  <c r="O25" i="5"/>
  <c r="E18" i="3"/>
  <c r="O17" i="5"/>
  <c r="E10" i="3"/>
  <c r="H10" i="3" s="1"/>
  <c r="O93" i="5"/>
  <c r="E86" i="3"/>
  <c r="O76" i="5"/>
  <c r="E69" i="3"/>
  <c r="H69" i="3" s="1"/>
  <c r="O26" i="5"/>
  <c r="E19" i="3"/>
  <c r="O96" i="6"/>
  <c r="F89" i="3"/>
  <c r="O23" i="6"/>
  <c r="F16" i="3"/>
  <c r="G45" i="3"/>
  <c r="I45" i="3" s="1"/>
  <c r="H45" i="3"/>
  <c r="O63" i="6"/>
  <c r="F56" i="3"/>
  <c r="O58" i="6"/>
  <c r="F51" i="3"/>
  <c r="O77" i="6"/>
  <c r="F70" i="3"/>
  <c r="O93" i="6"/>
  <c r="F86" i="3"/>
  <c r="O51" i="6"/>
  <c r="F44" i="3"/>
  <c r="E17" i="3"/>
  <c r="O24" i="5"/>
  <c r="O23" i="5"/>
  <c r="E16" i="3"/>
  <c r="H16" i="3" s="1"/>
  <c r="O96" i="5"/>
  <c r="E89" i="3"/>
  <c r="O77" i="5"/>
  <c r="E70" i="3"/>
  <c r="E53" i="3"/>
  <c r="H53" i="3" s="1"/>
  <c r="O60" i="5"/>
  <c r="O10" i="5"/>
  <c r="E3" i="3"/>
  <c r="G83" i="3" l="1"/>
  <c r="I83" i="3" s="1"/>
  <c r="G89" i="3"/>
  <c r="I89" i="3" s="1"/>
  <c r="G14" i="3"/>
  <c r="I14" i="3" s="1"/>
  <c r="G46" i="3"/>
  <c r="I46" i="3" s="1"/>
  <c r="H63" i="3"/>
  <c r="G40" i="3"/>
  <c r="I40" i="3" s="1"/>
  <c r="G27" i="3"/>
  <c r="I27" i="3" s="1"/>
  <c r="G87" i="3"/>
  <c r="I87" i="3" s="1"/>
  <c r="H78" i="3"/>
  <c r="H75" i="3"/>
  <c r="H86" i="3"/>
  <c r="G55" i="3"/>
  <c r="I55" i="3" s="1"/>
  <c r="H15" i="3"/>
  <c r="H80" i="3"/>
  <c r="H13" i="3"/>
  <c r="G8" i="3"/>
  <c r="I8" i="3" s="1"/>
  <c r="H59" i="3"/>
  <c r="H31" i="3"/>
  <c r="H38" i="3"/>
  <c r="G5" i="3"/>
  <c r="I5" i="3" s="1"/>
  <c r="G18" i="3"/>
  <c r="I18" i="3" s="1"/>
  <c r="G51" i="3"/>
  <c r="I51" i="3" s="1"/>
  <c r="H35" i="3"/>
  <c r="G76" i="3"/>
  <c r="I76" i="3" s="1"/>
  <c r="G57" i="3"/>
  <c r="I57" i="3" s="1"/>
  <c r="H23" i="3"/>
  <c r="H56" i="3"/>
  <c r="H64" i="3"/>
  <c r="G19" i="3"/>
  <c r="I19" i="3" s="1"/>
  <c r="H68" i="3"/>
  <c r="G29" i="3"/>
  <c r="I29" i="3" s="1"/>
  <c r="G65" i="3"/>
  <c r="I65" i="3" s="1"/>
  <c r="H6" i="3"/>
  <c r="G84" i="3"/>
  <c r="I84" i="3" s="1"/>
  <c r="H22" i="3"/>
  <c r="H43" i="3"/>
  <c r="H72" i="3"/>
  <c r="G52" i="3"/>
  <c r="I52" i="3" s="1"/>
  <c r="H32" i="3"/>
  <c r="H25" i="3"/>
  <c r="H3" i="3"/>
  <c r="G77" i="3"/>
  <c r="I77" i="3" s="1"/>
  <c r="G33" i="3"/>
  <c r="I33" i="3" s="1"/>
  <c r="H47" i="3"/>
  <c r="H11" i="3"/>
  <c r="H9" i="3"/>
  <c r="H2" i="3"/>
  <c r="H20" i="3"/>
  <c r="H81" i="3"/>
  <c r="G85" i="3"/>
  <c r="I85" i="3" s="1"/>
  <c r="G28" i="3"/>
  <c r="I28" i="3" s="1"/>
  <c r="G71" i="3"/>
  <c r="I71" i="3" s="1"/>
  <c r="H17" i="3"/>
  <c r="H79" i="3"/>
  <c r="H49" i="3"/>
  <c r="G38" i="3"/>
  <c r="I38" i="3" s="1"/>
  <c r="H61" i="3"/>
  <c r="G67" i="3"/>
  <c r="I67" i="3" s="1"/>
  <c r="H62" i="3"/>
  <c r="G74" i="3"/>
  <c r="I74" i="3" s="1"/>
  <c r="G26" i="3"/>
  <c r="I26" i="3" s="1"/>
  <c r="H39" i="3"/>
  <c r="G7" i="3"/>
  <c r="I7" i="3" s="1"/>
  <c r="H84" i="3"/>
  <c r="G60" i="3"/>
  <c r="I60" i="3" s="1"/>
  <c r="H36" i="3"/>
  <c r="G41" i="3"/>
  <c r="I41" i="3" s="1"/>
  <c r="G21" i="3"/>
  <c r="I21" i="3" s="1"/>
  <c r="G37" i="3"/>
  <c r="I37" i="3" s="1"/>
  <c r="H34" i="3"/>
  <c r="G86" i="3"/>
  <c r="I86" i="3" s="1"/>
  <c r="G78" i="3"/>
  <c r="I78" i="3" s="1"/>
  <c r="H4" i="3"/>
  <c r="G88" i="3"/>
  <c r="I88" i="3" s="1"/>
  <c r="G66" i="3"/>
  <c r="I66" i="3" s="1"/>
  <c r="H54" i="3"/>
  <c r="H51" i="3"/>
  <c r="G58" i="3"/>
  <c r="I58" i="3" s="1"/>
  <c r="H12" i="3"/>
  <c r="H30" i="3"/>
  <c r="G24" i="3"/>
  <c r="I24" i="3" s="1"/>
  <c r="G82" i="3"/>
  <c r="I82" i="3" s="1"/>
  <c r="G73" i="3"/>
  <c r="I73" i="3" s="1"/>
  <c r="H70" i="3"/>
  <c r="G23" i="3"/>
  <c r="I23" i="3" s="1"/>
  <c r="H44" i="3"/>
  <c r="G48" i="3"/>
  <c r="I48" i="3" s="1"/>
  <c r="H74" i="3"/>
  <c r="H29" i="3"/>
  <c r="G32" i="3"/>
  <c r="I32" i="3" s="1"/>
  <c r="H87" i="3"/>
  <c r="H89" i="3"/>
  <c r="H76" i="3"/>
  <c r="H48" i="3"/>
  <c r="H82" i="3"/>
  <c r="G49" i="3"/>
  <c r="I49" i="3" s="1"/>
  <c r="H65" i="3"/>
  <c r="G62" i="3"/>
  <c r="I62" i="3" s="1"/>
  <c r="G36" i="3"/>
  <c r="I36" i="3" s="1"/>
  <c r="G44" i="3"/>
  <c r="I44" i="3" s="1"/>
  <c r="G11" i="3"/>
  <c r="I11" i="3" s="1"/>
  <c r="G13" i="3"/>
  <c r="I13" i="3" s="1"/>
  <c r="G25" i="3"/>
  <c r="I25" i="3" s="1"/>
  <c r="H18" i="3"/>
  <c r="H88" i="3"/>
  <c r="H28" i="3"/>
  <c r="G79" i="3"/>
  <c r="I79" i="3" s="1"/>
  <c r="G47" i="3"/>
  <c r="I47" i="3" s="1"/>
  <c r="G56" i="3"/>
  <c r="I56" i="3" s="1"/>
  <c r="G63" i="3"/>
  <c r="I63" i="3" s="1"/>
  <c r="G75" i="3"/>
  <c r="I75" i="3" s="1"/>
  <c r="G9" i="3"/>
  <c r="I9" i="3" s="1"/>
  <c r="H52" i="3"/>
  <c r="G17" i="3"/>
  <c r="I17" i="3" s="1"/>
  <c r="H85" i="3"/>
  <c r="G68" i="3"/>
  <c r="I68" i="3" s="1"/>
  <c r="H41" i="3"/>
  <c r="H37" i="3"/>
  <c r="G6" i="3"/>
  <c r="I6" i="3" s="1"/>
  <c r="G34" i="3"/>
  <c r="I34" i="3" s="1"/>
  <c r="H21" i="3"/>
  <c r="G43" i="3"/>
  <c r="I43" i="3" s="1"/>
  <c r="G80" i="3"/>
  <c r="I80" i="3" s="1"/>
  <c r="G61" i="3"/>
  <c r="I61" i="3" s="1"/>
  <c r="H7" i="3"/>
  <c r="G53" i="3"/>
  <c r="I53" i="3" s="1"/>
  <c r="G3" i="3"/>
  <c r="I3" i="3" s="1"/>
  <c r="H46" i="3"/>
  <c r="G12" i="3"/>
  <c r="I12" i="3" s="1"/>
  <c r="G4" i="3"/>
  <c r="I4" i="3" s="1"/>
  <c r="H83" i="3"/>
  <c r="G69" i="3"/>
  <c r="I69" i="3" s="1"/>
  <c r="H19" i="3"/>
  <c r="G2" i="3"/>
  <c r="I2" i="3" s="1"/>
  <c r="H5" i="3"/>
  <c r="G72" i="3"/>
  <c r="I72" i="3" s="1"/>
  <c r="G16" i="3"/>
  <c r="I16" i="3" s="1"/>
  <c r="G22" i="3"/>
  <c r="I22" i="3" s="1"/>
  <c r="G39" i="3"/>
  <c r="I39" i="3" s="1"/>
  <c r="H42" i="3"/>
  <c r="H26" i="3"/>
  <c r="H14" i="3"/>
  <c r="G35" i="3"/>
  <c r="I35" i="3" s="1"/>
  <c r="H40" i="3"/>
  <c r="H58" i="3"/>
  <c r="G30" i="3"/>
  <c r="I30" i="3" s="1"/>
  <c r="G70" i="3"/>
  <c r="I70" i="3" s="1"/>
  <c r="H8" i="3"/>
  <c r="H71" i="3"/>
  <c r="G31" i="3"/>
  <c r="I31" i="3" s="1"/>
  <c r="G64" i="3"/>
  <c r="I64" i="3" s="1"/>
  <c r="G20" i="3"/>
  <c r="I20" i="3" s="1"/>
  <c r="G59" i="3"/>
  <c r="I59" i="3" s="1"/>
  <c r="H67" i="3"/>
  <c r="H55" i="3"/>
  <c r="H24" i="3"/>
  <c r="G10" i="3"/>
  <c r="I10" i="3" s="1"/>
  <c r="H33" i="3"/>
  <c r="H60" i="3"/>
  <c r="G15" i="3"/>
  <c r="I15" i="3" s="1"/>
  <c r="J67" i="3" l="1"/>
  <c r="K67" i="3" s="1"/>
  <c r="J89" i="3"/>
  <c r="K89" i="3" s="1"/>
  <c r="J23" i="3"/>
  <c r="K23" i="3" s="1"/>
  <c r="J45" i="3"/>
  <c r="K45" i="3" s="1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<sst xmlns="http://schemas.openxmlformats.org/spreadsheetml/2006/main" count="1065" uniqueCount="121">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</sst>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64970</c:v>
                </c:pt>
                <c:pt idx="1">
                  <c:v>49947</c:v>
                </c:pt>
                <c:pt idx="3">
                  <c:v>7705</c:v>
                </c:pt>
                <c:pt idx="4">
                  <c:v>3286</c:v>
                </c:pt>
                <c:pt idx="5">
                  <c:v>3259</c:v>
                </c:pt>
                <c:pt idx="6">
                  <c:v>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1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49947</c:v>
                </c:pt>
                <c:pt idx="2">
                  <c:v>7705</c:v>
                </c:pt>
                <c:pt idx="3">
                  <c:v>3286</c:v>
                </c:pt>
                <c:pt idx="4">
                  <c:v>3259</c:v>
                </c:pt>
                <c:pt idx="5">
                  <c:v>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64969</c:v>
                </c:pt>
                <c:pt idx="1">
                  <c:v>48583</c:v>
                </c:pt>
                <c:pt idx="3">
                  <c:v>7762</c:v>
                </c:pt>
                <c:pt idx="4">
                  <c:v>3450</c:v>
                </c:pt>
                <c:pt idx="5">
                  <c:v>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48583</c:v>
                </c:pt>
                <c:pt idx="2">
                  <c:v>7762</c:v>
                </c:pt>
                <c:pt idx="3">
                  <c:v>3450</c:v>
                </c:pt>
                <c:pt idx="4">
                  <c:v>3407</c:v>
                </c:pt>
                <c:pt idx="5">
                  <c:v>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64926</c:v>
                </c:pt>
                <c:pt idx="1">
                  <c:v>45549</c:v>
                </c:pt>
                <c:pt idx="3">
                  <c:v>7609</c:v>
                </c:pt>
                <c:pt idx="4">
                  <c:v>3443</c:v>
                </c:pt>
                <c:pt idx="5">
                  <c:v>3420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45549</c:v>
                </c:pt>
                <c:pt idx="2">
                  <c:v>7609</c:v>
                </c:pt>
                <c:pt idx="3">
                  <c:v>3443</c:v>
                </c:pt>
                <c:pt idx="4">
                  <c:v>3420</c:v>
                </c:pt>
                <c:pt idx="5">
                  <c:v>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-2.8816528587860317E-2</c:v>
                </c:pt>
                <c:pt idx="1">
                  <c:v>-2.5333211945371706E-2</c:v>
                </c:pt>
                <c:pt idx="2">
                  <c:v>-3.6733157320788974E-2</c:v>
                </c:pt>
                <c:pt idx="3">
                  <c:v>-1.1083280226100122E-2</c:v>
                </c:pt>
                <c:pt idx="4">
                  <c:v>-2.7233202841274583E-2</c:v>
                </c:pt>
                <c:pt idx="5">
                  <c:v>1.3299936271320145E-2</c:v>
                </c:pt>
                <c:pt idx="6">
                  <c:v>0.13299936271320145</c:v>
                </c:pt>
                <c:pt idx="7">
                  <c:v>0.7384631282075852</c:v>
                </c:pt>
                <c:pt idx="8">
                  <c:v>4.4630786144758607</c:v>
                </c:pt>
                <c:pt idx="9">
                  <c:v>10.273567439296178</c:v>
                </c:pt>
                <c:pt idx="10">
                  <c:v>9.6858369221635545</c:v>
                </c:pt>
                <c:pt idx="11">
                  <c:v>5.6005398308230498</c:v>
                </c:pt>
                <c:pt idx="12">
                  <c:v>2.3705553077881576</c:v>
                </c:pt>
                <c:pt idx="13">
                  <c:v>1.1855943190433957</c:v>
                </c:pt>
                <c:pt idx="14">
                  <c:v>0.6149637199738982</c:v>
                </c:pt>
                <c:pt idx="15">
                  <c:v>0.31476515842124347</c:v>
                </c:pt>
                <c:pt idx="16">
                  <c:v>0.1504159459256445</c:v>
                </c:pt>
                <c:pt idx="17">
                  <c:v>9.753286598968107E-2</c:v>
                </c:pt>
                <c:pt idx="18">
                  <c:v>9.4366214496509601E-2</c:v>
                </c:pt>
                <c:pt idx="19">
                  <c:v>6.7766341953869311E-2</c:v>
                </c:pt>
                <c:pt idx="20">
                  <c:v>3.6099827022154682E-2</c:v>
                </c:pt>
                <c:pt idx="21">
                  <c:v>-3.4833166424886094E-3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-3.7683152768740416E-2</c:v>
                </c:pt>
                <c:pt idx="1">
                  <c:v>-3.1666514931714636E-2</c:v>
                </c:pt>
                <c:pt idx="2">
                  <c:v>-3.4199836126251805E-2</c:v>
                </c:pt>
                <c:pt idx="3">
                  <c:v>-2.8499863438543171E-2</c:v>
                </c:pt>
                <c:pt idx="4">
                  <c:v>-2.8816528587860317E-2</c:v>
                </c:pt>
                <c:pt idx="5">
                  <c:v>0</c:v>
                </c:pt>
                <c:pt idx="6">
                  <c:v>7.4099644940212234E-2</c:v>
                </c:pt>
                <c:pt idx="7">
                  <c:v>0.74036311910348807</c:v>
                </c:pt>
                <c:pt idx="8">
                  <c:v>5.6930060544236563</c:v>
                </c:pt>
                <c:pt idx="9">
                  <c:v>11.805593431692532</c:v>
                </c:pt>
                <c:pt idx="10">
                  <c:v>8.7358414742121155</c:v>
                </c:pt>
                <c:pt idx="11">
                  <c:v>5.4735571059468739</c:v>
                </c:pt>
                <c:pt idx="12">
                  <c:v>2.355038715471617</c:v>
                </c:pt>
                <c:pt idx="13">
                  <c:v>1.1551944647089498</c:v>
                </c:pt>
                <c:pt idx="14">
                  <c:v>0.69476333760181908</c:v>
                </c:pt>
                <c:pt idx="15">
                  <c:v>0.34738166880090954</c:v>
                </c:pt>
                <c:pt idx="16">
                  <c:v>0.15358259741881597</c:v>
                </c:pt>
                <c:pt idx="17">
                  <c:v>6.6499681356600726E-2</c:v>
                </c:pt>
                <c:pt idx="18">
                  <c:v>9.721620084036392E-2</c:v>
                </c:pt>
                <c:pt idx="19">
                  <c:v>8.0432947926555171E-2</c:v>
                </c:pt>
                <c:pt idx="20">
                  <c:v>3.7683152768740416E-2</c:v>
                </c:pt>
                <c:pt idx="21">
                  <c:v>7.2832984342943658E-3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-3.3566505827617513E-2</c:v>
                </c:pt>
                <c:pt idx="1">
                  <c:v>-2.8499863438543171E-2</c:v>
                </c:pt>
                <c:pt idx="2">
                  <c:v>-2.6283207393323144E-2</c:v>
                </c:pt>
                <c:pt idx="3">
                  <c:v>-2.1533230153565949E-2</c:v>
                </c:pt>
                <c:pt idx="4">
                  <c:v>-1.0449949927465828E-2</c:v>
                </c:pt>
                <c:pt idx="5">
                  <c:v>3.1349849782397486E-2</c:v>
                </c:pt>
                <c:pt idx="6">
                  <c:v>0.20424902130955938</c:v>
                </c:pt>
                <c:pt idx="7">
                  <c:v>2.4142550983939235</c:v>
                </c:pt>
                <c:pt idx="8">
                  <c:v>11.694127299132896</c:v>
                </c:pt>
                <c:pt idx="9">
                  <c:v>14.331947992944725</c:v>
                </c:pt>
                <c:pt idx="10">
                  <c:v>11.14122994842516</c:v>
                </c:pt>
                <c:pt idx="11">
                  <c:v>4.9906427532382258</c:v>
                </c:pt>
                <c:pt idx="12">
                  <c:v>2.6720205299380808</c:v>
                </c:pt>
                <c:pt idx="13">
                  <c:v>1.514926074333228</c:v>
                </c:pt>
                <c:pt idx="14">
                  <c:v>0.73181316007192521</c:v>
                </c:pt>
                <c:pt idx="15">
                  <c:v>0.35783161872837532</c:v>
                </c:pt>
                <c:pt idx="16">
                  <c:v>0.18778243354506777</c:v>
                </c:pt>
                <c:pt idx="17">
                  <c:v>0.11938276129256417</c:v>
                </c:pt>
                <c:pt idx="18">
                  <c:v>0.19189908048619067</c:v>
                </c:pt>
                <c:pt idx="19">
                  <c:v>0.12824938547344425</c:v>
                </c:pt>
                <c:pt idx="20">
                  <c:v>9.1516228152655282E-2</c:v>
                </c:pt>
                <c:pt idx="21">
                  <c:v>2.058323470561451E-2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-2.4066551348103121E-2</c:v>
                </c:pt>
                <c:pt idx="1">
                  <c:v>-3.6733157320788974E-2</c:v>
                </c:pt>
                <c:pt idx="2">
                  <c:v>-3.6733157320788974E-2</c:v>
                </c:pt>
                <c:pt idx="3">
                  <c:v>-2.5966542244005998E-2</c:v>
                </c:pt>
                <c:pt idx="4">
                  <c:v>-4.1166469411229025E-3</c:v>
                </c:pt>
                <c:pt idx="5">
                  <c:v>0</c:v>
                </c:pt>
                <c:pt idx="6">
                  <c:v>9.2149558451289582E-2</c:v>
                </c:pt>
                <c:pt idx="7">
                  <c:v>1.3499435315389947</c:v>
                </c:pt>
                <c:pt idx="8">
                  <c:v>7.8282791562691747</c:v>
                </c:pt>
                <c:pt idx="9">
                  <c:v>10.144368058374782</c:v>
                </c:pt>
                <c:pt idx="10">
                  <c:v>7.5109806766533938</c:v>
                </c:pt>
                <c:pt idx="11">
                  <c:v>3.9966308495317038</c:v>
                </c:pt>
                <c:pt idx="12">
                  <c:v>1.727091724375716</c:v>
                </c:pt>
                <c:pt idx="13">
                  <c:v>0.99116191736266801</c:v>
                </c:pt>
                <c:pt idx="14">
                  <c:v>0.65011355154810135</c:v>
                </c:pt>
                <c:pt idx="15">
                  <c:v>0.31381516297329198</c:v>
                </c:pt>
                <c:pt idx="16">
                  <c:v>0.15548258831471884</c:v>
                </c:pt>
                <c:pt idx="17">
                  <c:v>0.14281598234203299</c:v>
                </c:pt>
                <c:pt idx="18">
                  <c:v>0.11684944009802699</c:v>
                </c:pt>
                <c:pt idx="19">
                  <c:v>0.10481616442397543</c:v>
                </c:pt>
                <c:pt idx="20">
                  <c:v>6.7766341953869311E-2</c:v>
                </c:pt>
                <c:pt idx="21">
                  <c:v>2.8499863438543171E-2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abSelected="1" topLeftCell="A4" workbookViewId="0">
      <selection activeCell="I11" sqref="I11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64970</v>
      </c>
      <c r="D2">
        <v>3224</v>
      </c>
      <c r="E2">
        <v>4309</v>
      </c>
      <c r="F2">
        <v>3790</v>
      </c>
      <c r="G2">
        <v>40596</v>
      </c>
      <c r="H2">
        <v>30902</v>
      </c>
      <c r="I2">
        <v>3247</v>
      </c>
      <c r="J2">
        <v>3282</v>
      </c>
      <c r="K2">
        <v>3720</v>
      </c>
      <c r="L2">
        <v>3604</v>
      </c>
      <c r="M2">
        <v>6445</v>
      </c>
      <c r="N2">
        <v>5368</v>
      </c>
      <c r="O2">
        <v>49947</v>
      </c>
      <c r="P2">
        <v>3235</v>
      </c>
      <c r="Q2">
        <v>5257</v>
      </c>
      <c r="R2">
        <v>3623</v>
      </c>
      <c r="S2">
        <v>21293</v>
      </c>
      <c r="T2">
        <v>20600</v>
      </c>
      <c r="U2">
        <v>3232</v>
      </c>
      <c r="V2">
        <v>3414</v>
      </c>
      <c r="W2">
        <v>3921</v>
      </c>
      <c r="X2">
        <v>3380</v>
      </c>
      <c r="Y2">
        <v>8769</v>
      </c>
      <c r="Z2">
        <v>4306</v>
      </c>
      <c r="AA2">
        <v>18365</v>
      </c>
      <c r="AB2">
        <v>3199</v>
      </c>
      <c r="AC2">
        <v>7059</v>
      </c>
      <c r="AD2">
        <v>3613</v>
      </c>
      <c r="AE2">
        <v>5653</v>
      </c>
      <c r="AF2">
        <v>10752</v>
      </c>
      <c r="AG2">
        <v>3225</v>
      </c>
      <c r="AH2">
        <v>3960</v>
      </c>
      <c r="AI2">
        <v>3692</v>
      </c>
      <c r="AJ2">
        <v>3239</v>
      </c>
      <c r="AK2">
        <v>15936</v>
      </c>
      <c r="AL2">
        <v>3806</v>
      </c>
      <c r="AM2">
        <v>7705</v>
      </c>
      <c r="AN2">
        <v>3280</v>
      </c>
      <c r="AO2">
        <v>10801</v>
      </c>
      <c r="AP2">
        <v>3529</v>
      </c>
      <c r="AQ2">
        <v>3549</v>
      </c>
      <c r="AR2">
        <v>6963</v>
      </c>
      <c r="AS2">
        <v>3209</v>
      </c>
      <c r="AT2">
        <v>10939</v>
      </c>
      <c r="AU2">
        <v>3908</v>
      </c>
      <c r="AV2">
        <v>3199</v>
      </c>
      <c r="AW2">
        <v>27034</v>
      </c>
      <c r="AX2">
        <v>3766</v>
      </c>
      <c r="AY2">
        <v>3286</v>
      </c>
      <c r="AZ2">
        <v>3229</v>
      </c>
      <c r="BA2">
        <v>21001</v>
      </c>
      <c r="BB2">
        <v>3429</v>
      </c>
      <c r="BC2">
        <v>3315</v>
      </c>
      <c r="BD2">
        <v>5509</v>
      </c>
      <c r="BE2">
        <v>3338</v>
      </c>
      <c r="BF2">
        <v>40244</v>
      </c>
      <c r="BG2">
        <v>4445</v>
      </c>
      <c r="BH2">
        <v>3199</v>
      </c>
      <c r="BI2">
        <v>35350</v>
      </c>
      <c r="BJ2">
        <v>3684</v>
      </c>
      <c r="BK2">
        <v>3259</v>
      </c>
      <c r="BL2">
        <v>3357</v>
      </c>
      <c r="BM2">
        <v>33902</v>
      </c>
      <c r="BN2">
        <v>3304</v>
      </c>
      <c r="BO2">
        <v>3224</v>
      </c>
      <c r="BP2">
        <v>4412</v>
      </c>
      <c r="BQ2">
        <v>3434</v>
      </c>
      <c r="BR2">
        <v>48574</v>
      </c>
      <c r="BS2">
        <v>5626</v>
      </c>
      <c r="BT2">
        <v>3233</v>
      </c>
      <c r="BU2">
        <v>28036</v>
      </c>
      <c r="BV2">
        <v>3646</v>
      </c>
      <c r="BW2">
        <v>3315</v>
      </c>
      <c r="BX2">
        <v>3735</v>
      </c>
      <c r="BY2">
        <v>35758</v>
      </c>
      <c r="BZ2">
        <v>3196</v>
      </c>
      <c r="CA2">
        <v>3225</v>
      </c>
      <c r="CB2">
        <v>3800</v>
      </c>
      <c r="CC2">
        <v>3569</v>
      </c>
      <c r="CD2">
        <v>38498</v>
      </c>
      <c r="CE2">
        <v>8099</v>
      </c>
      <c r="CF2">
        <v>3302</v>
      </c>
      <c r="CG2">
        <v>7578</v>
      </c>
      <c r="CH2">
        <v>3529</v>
      </c>
      <c r="CI2">
        <v>3295</v>
      </c>
      <c r="CJ2">
        <v>5647</v>
      </c>
      <c r="CK2">
        <v>17409</v>
      </c>
      <c r="CL2">
        <v>3215</v>
      </c>
      <c r="CM2">
        <v>3207</v>
      </c>
      <c r="CN2">
        <v>3525</v>
      </c>
      <c r="CO2">
        <v>3622</v>
      </c>
      <c r="CP2">
        <v>19075</v>
      </c>
      <c r="CQ2">
        <v>11753</v>
      </c>
      <c r="CR2">
        <v>3315</v>
      </c>
      <c r="CS2">
        <v>3606</v>
      </c>
      <c r="CT2">
        <v>3405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64970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64970</v>
      </c>
      <c r="K9" t="s">
        <v>82</v>
      </c>
      <c r="L9" s="8" t="str">
        <f>A10</f>
        <v>A2</v>
      </c>
      <c r="M9" s="8">
        <f>B10</f>
        <v>3224</v>
      </c>
      <c r="N9" s="8">
        <f>(M9-I$15)/I$16</f>
        <v>-2.8816528587860317E-2</v>
      </c>
      <c r="O9" s="8">
        <f>N9*40</f>
        <v>-1.1526611435144127</v>
      </c>
    </row>
    <row r="10" spans="1:98" x14ac:dyDescent="0.4">
      <c r="A10" t="s">
        <v>83</v>
      </c>
      <c r="B10">
        <v>3224</v>
      </c>
      <c r="E10">
        <f>E9/2</f>
        <v>15</v>
      </c>
      <c r="G10">
        <v>15</v>
      </c>
      <c r="H10" t="str">
        <f>A21</f>
        <v>B1</v>
      </c>
      <c r="I10">
        <f>B21</f>
        <v>49947</v>
      </c>
      <c r="K10" t="s">
        <v>85</v>
      </c>
      <c r="L10" s="8" t="str">
        <f>A22</f>
        <v>B2</v>
      </c>
      <c r="M10" s="8">
        <f>B22</f>
        <v>3235</v>
      </c>
      <c r="N10" s="8">
        <f t="shared" ref="N10:N73" si="1">(M10-I$15)/I$16</f>
        <v>-2.5333211945371706E-2</v>
      </c>
      <c r="O10" s="8">
        <f t="shared" ref="O10:O73" si="2">N10*40</f>
        <v>-1.0133284778148681</v>
      </c>
    </row>
    <row r="11" spans="1:98" x14ac:dyDescent="0.4">
      <c r="A11" t="s">
        <v>84</v>
      </c>
      <c r="B11">
        <v>4309</v>
      </c>
      <c r="E11">
        <f>E10/2</f>
        <v>7.5</v>
      </c>
      <c r="H11" t="str">
        <f>A33</f>
        <v>C1</v>
      </c>
      <c r="K11" t="s">
        <v>88</v>
      </c>
      <c r="L11" s="8" t="str">
        <f>A34</f>
        <v>C2</v>
      </c>
      <c r="M11" s="8">
        <f>B34</f>
        <v>3199</v>
      </c>
      <c r="N11" s="8">
        <f t="shared" si="1"/>
        <v>-3.6733157320788974E-2</v>
      </c>
      <c r="O11" s="8">
        <f t="shared" si="2"/>
        <v>-1.4693262928315589</v>
      </c>
    </row>
    <row r="12" spans="1:98" x14ac:dyDescent="0.4">
      <c r="A12" t="s">
        <v>9</v>
      </c>
      <c r="B12">
        <v>3790</v>
      </c>
      <c r="E12">
        <f>E11/4</f>
        <v>1.875</v>
      </c>
      <c r="G12">
        <v>1.875</v>
      </c>
      <c r="H12" t="str">
        <f>A45</f>
        <v>D1</v>
      </c>
      <c r="I12">
        <f>B45</f>
        <v>7705</v>
      </c>
      <c r="K12" t="s">
        <v>91</v>
      </c>
      <c r="L12" s="8" t="str">
        <f>A46</f>
        <v>D2</v>
      </c>
      <c r="M12" s="8">
        <f>B46</f>
        <v>3280</v>
      </c>
      <c r="N12" s="8">
        <f t="shared" si="1"/>
        <v>-1.1083280226100122E-2</v>
      </c>
      <c r="O12" s="8">
        <f t="shared" si="2"/>
        <v>-0.44333120904400491</v>
      </c>
    </row>
    <row r="13" spans="1:98" x14ac:dyDescent="0.4">
      <c r="A13" t="s">
        <v>17</v>
      </c>
      <c r="B13">
        <v>40596</v>
      </c>
      <c r="E13">
        <f>E12/4</f>
        <v>0.46875</v>
      </c>
      <c r="G13">
        <v>0.46875</v>
      </c>
      <c r="H13" t="str">
        <f>A57</f>
        <v>E1</v>
      </c>
      <c r="I13">
        <f>B57</f>
        <v>3286</v>
      </c>
      <c r="K13" t="s">
        <v>94</v>
      </c>
      <c r="L13" s="8" t="str">
        <f>A58</f>
        <v>E2</v>
      </c>
      <c r="M13" s="8">
        <f>B58</f>
        <v>3229</v>
      </c>
      <c r="N13" s="8">
        <f t="shared" si="1"/>
        <v>-2.7233202841274583E-2</v>
      </c>
      <c r="O13" s="8">
        <f t="shared" si="2"/>
        <v>-1.0893281136509834</v>
      </c>
    </row>
    <row r="14" spans="1:98" x14ac:dyDescent="0.4">
      <c r="A14" t="s">
        <v>25</v>
      </c>
      <c r="B14">
        <v>30902</v>
      </c>
      <c r="E14">
        <f>E13/4</f>
        <v>0.1171875</v>
      </c>
      <c r="G14">
        <v>0.1171875</v>
      </c>
      <c r="H14" t="str">
        <f>A69</f>
        <v>F1</v>
      </c>
      <c r="I14">
        <f>B69</f>
        <v>3259</v>
      </c>
      <c r="K14" t="s">
        <v>97</v>
      </c>
      <c r="L14" s="8" t="str">
        <f>A70</f>
        <v>F2</v>
      </c>
      <c r="M14" s="8">
        <f>B70</f>
        <v>3357</v>
      </c>
      <c r="N14" s="8">
        <f t="shared" si="1"/>
        <v>1.3299936271320145E-2</v>
      </c>
      <c r="O14" s="8">
        <f t="shared" si="2"/>
        <v>0.53199745085280581</v>
      </c>
    </row>
    <row r="15" spans="1:98" x14ac:dyDescent="0.4">
      <c r="A15" t="s">
        <v>34</v>
      </c>
      <c r="B15">
        <v>3247</v>
      </c>
      <c r="G15">
        <v>0</v>
      </c>
      <c r="H15" t="str">
        <f>A81</f>
        <v>G1</v>
      </c>
      <c r="I15">
        <f>B81</f>
        <v>3315</v>
      </c>
      <c r="K15" t="s">
        <v>100</v>
      </c>
      <c r="L15" s="8" t="str">
        <f>A82</f>
        <v>G2</v>
      </c>
      <c r="M15" s="8">
        <f>B82</f>
        <v>3735</v>
      </c>
      <c r="N15" s="8">
        <f t="shared" si="1"/>
        <v>0.13299936271320145</v>
      </c>
      <c r="O15" s="8">
        <f t="shared" si="2"/>
        <v>5.3199745085280581</v>
      </c>
    </row>
    <row r="16" spans="1:98" x14ac:dyDescent="0.4">
      <c r="A16" t="s">
        <v>41</v>
      </c>
      <c r="B16">
        <v>3282</v>
      </c>
      <c r="H16" t="s">
        <v>119</v>
      </c>
      <c r="I16">
        <f>SLOPE(I10:I15, G10:G15)</f>
        <v>3157.9098683779707</v>
      </c>
      <c r="K16" t="s">
        <v>103</v>
      </c>
      <c r="L16" s="8" t="str">
        <f>A94</f>
        <v>H2</v>
      </c>
      <c r="M16" s="8">
        <f>B94</f>
        <v>5647</v>
      </c>
      <c r="N16" s="8">
        <f t="shared" si="1"/>
        <v>0.7384631282075852</v>
      </c>
      <c r="O16" s="8">
        <f t="shared" si="2"/>
        <v>29.538525128303409</v>
      </c>
    </row>
    <row r="17" spans="1:15" x14ac:dyDescent="0.4">
      <c r="A17" t="s">
        <v>49</v>
      </c>
      <c r="B17">
        <v>3720</v>
      </c>
      <c r="K17" t="s">
        <v>104</v>
      </c>
      <c r="L17" s="8" t="str">
        <f>A95</f>
        <v>H3</v>
      </c>
      <c r="M17" s="8">
        <f>B95</f>
        <v>17409</v>
      </c>
      <c r="N17" s="8">
        <f t="shared" si="1"/>
        <v>4.4630786144758607</v>
      </c>
      <c r="O17" s="8">
        <f t="shared" si="2"/>
        <v>178.52314457903444</v>
      </c>
    </row>
    <row r="18" spans="1:15" x14ac:dyDescent="0.4">
      <c r="A18" t="s">
        <v>57</v>
      </c>
      <c r="B18">
        <v>3604</v>
      </c>
      <c r="K18" t="s">
        <v>101</v>
      </c>
      <c r="L18" s="8" t="str">
        <f>A83</f>
        <v>G3</v>
      </c>
      <c r="M18" s="8">
        <f>B83</f>
        <v>35758</v>
      </c>
      <c r="N18" s="8">
        <f t="shared" si="1"/>
        <v>10.273567439296178</v>
      </c>
      <c r="O18" s="8">
        <f t="shared" si="2"/>
        <v>410.94269757184713</v>
      </c>
    </row>
    <row r="19" spans="1:15" x14ac:dyDescent="0.4">
      <c r="A19" t="s">
        <v>65</v>
      </c>
      <c r="B19">
        <v>6445</v>
      </c>
      <c r="K19" t="s">
        <v>98</v>
      </c>
      <c r="L19" s="8" t="str">
        <f>A71</f>
        <v>F3</v>
      </c>
      <c r="M19" s="8">
        <f>B71</f>
        <v>33902</v>
      </c>
      <c r="N19" s="8">
        <f t="shared" si="1"/>
        <v>9.6858369221635545</v>
      </c>
      <c r="O19" s="8">
        <f t="shared" si="2"/>
        <v>387.43347688654217</v>
      </c>
    </row>
    <row r="20" spans="1:15" x14ac:dyDescent="0.4">
      <c r="A20" t="s">
        <v>73</v>
      </c>
      <c r="B20">
        <v>5368</v>
      </c>
      <c r="K20" t="s">
        <v>95</v>
      </c>
      <c r="L20" s="8" t="str">
        <f>A59</f>
        <v>E3</v>
      </c>
      <c r="M20" s="8">
        <f>B59</f>
        <v>21001</v>
      </c>
      <c r="N20" s="8">
        <f t="shared" si="1"/>
        <v>5.6005398308230498</v>
      </c>
      <c r="O20" s="8">
        <f t="shared" si="2"/>
        <v>224.02159323292199</v>
      </c>
    </row>
    <row r="21" spans="1:15" x14ac:dyDescent="0.4">
      <c r="A21" t="s">
        <v>85</v>
      </c>
      <c r="B21">
        <v>49947</v>
      </c>
      <c r="K21" t="s">
        <v>92</v>
      </c>
      <c r="L21" s="8" t="str">
        <f>A47</f>
        <v>D3</v>
      </c>
      <c r="M21" s="8">
        <f>B47</f>
        <v>10801</v>
      </c>
      <c r="N21" s="8">
        <f t="shared" si="1"/>
        <v>2.3705553077881576</v>
      </c>
      <c r="O21" s="8">
        <f t="shared" si="2"/>
        <v>94.8222123115263</v>
      </c>
    </row>
    <row r="22" spans="1:15" x14ac:dyDescent="0.4">
      <c r="A22" t="s">
        <v>86</v>
      </c>
      <c r="B22">
        <v>3235</v>
      </c>
      <c r="K22" t="s">
        <v>89</v>
      </c>
      <c r="L22" s="8" t="str">
        <f>A35</f>
        <v>C3</v>
      </c>
      <c r="M22" s="8">
        <f>B35</f>
        <v>7059</v>
      </c>
      <c r="N22" s="8">
        <f t="shared" si="1"/>
        <v>1.1855943190433957</v>
      </c>
      <c r="O22" s="8">
        <f t="shared" si="2"/>
        <v>47.423772761735833</v>
      </c>
    </row>
    <row r="23" spans="1:15" x14ac:dyDescent="0.4">
      <c r="A23" t="s">
        <v>87</v>
      </c>
      <c r="B23">
        <v>5257</v>
      </c>
      <c r="K23" t="s">
        <v>86</v>
      </c>
      <c r="L23" s="8" t="str">
        <f>A23</f>
        <v>B3</v>
      </c>
      <c r="M23" s="8">
        <f>B23</f>
        <v>5257</v>
      </c>
      <c r="N23" s="8">
        <f t="shared" si="1"/>
        <v>0.6149637199738982</v>
      </c>
      <c r="O23" s="8">
        <f t="shared" si="2"/>
        <v>24.598548798955928</v>
      </c>
    </row>
    <row r="24" spans="1:15" x14ac:dyDescent="0.4">
      <c r="A24" t="s">
        <v>10</v>
      </c>
      <c r="B24">
        <v>3623</v>
      </c>
      <c r="K24" t="s">
        <v>83</v>
      </c>
      <c r="L24" s="8" t="str">
        <f>A11</f>
        <v>A3</v>
      </c>
      <c r="M24" s="8">
        <f>B11</f>
        <v>4309</v>
      </c>
      <c r="N24" s="8">
        <f t="shared" si="1"/>
        <v>0.31476515842124347</v>
      </c>
      <c r="O24" s="8">
        <f t="shared" si="2"/>
        <v>12.590606336849739</v>
      </c>
    </row>
    <row r="25" spans="1:15" x14ac:dyDescent="0.4">
      <c r="A25" t="s">
        <v>18</v>
      </c>
      <c r="B25">
        <v>21293</v>
      </c>
      <c r="K25" t="s">
        <v>84</v>
      </c>
      <c r="L25" s="8" t="str">
        <f>A12</f>
        <v>A4</v>
      </c>
      <c r="M25" s="8">
        <f>B12</f>
        <v>3790</v>
      </c>
      <c r="N25" s="8">
        <f t="shared" si="1"/>
        <v>0.1504159459256445</v>
      </c>
      <c r="O25" s="8">
        <f t="shared" si="2"/>
        <v>6.0166378370257796</v>
      </c>
    </row>
    <row r="26" spans="1:15" x14ac:dyDescent="0.4">
      <c r="A26" t="s">
        <v>26</v>
      </c>
      <c r="B26">
        <v>20600</v>
      </c>
      <c r="K26" t="s">
        <v>87</v>
      </c>
      <c r="L26" s="8" t="str">
        <f>A24</f>
        <v>B4</v>
      </c>
      <c r="M26" s="8">
        <f>B24</f>
        <v>3623</v>
      </c>
      <c r="N26" s="8">
        <f t="shared" si="1"/>
        <v>9.753286598968107E-2</v>
      </c>
      <c r="O26" s="8">
        <f t="shared" si="2"/>
        <v>3.9013146395872429</v>
      </c>
    </row>
    <row r="27" spans="1:15" x14ac:dyDescent="0.4">
      <c r="A27" t="s">
        <v>35</v>
      </c>
      <c r="B27">
        <v>3232</v>
      </c>
      <c r="K27" t="s">
        <v>90</v>
      </c>
      <c r="L27" s="8" t="str">
        <f>A36</f>
        <v>C4</v>
      </c>
      <c r="M27" s="8">
        <f>B36</f>
        <v>3613</v>
      </c>
      <c r="N27" s="8">
        <f t="shared" si="1"/>
        <v>9.4366214496509601E-2</v>
      </c>
      <c r="O27" s="8">
        <f t="shared" si="2"/>
        <v>3.7746485798603842</v>
      </c>
    </row>
    <row r="28" spans="1:15" x14ac:dyDescent="0.4">
      <c r="A28" t="s">
        <v>42</v>
      </c>
      <c r="B28">
        <v>3414</v>
      </c>
      <c r="K28" t="s">
        <v>93</v>
      </c>
      <c r="L28" s="8" t="str">
        <f>A48</f>
        <v>D4</v>
      </c>
      <c r="M28" s="8">
        <f>B48</f>
        <v>3529</v>
      </c>
      <c r="N28" s="8">
        <f t="shared" si="1"/>
        <v>6.7766341953869311E-2</v>
      </c>
      <c r="O28" s="8">
        <f t="shared" si="2"/>
        <v>2.7106536781547725</v>
      </c>
    </row>
    <row r="29" spans="1:15" x14ac:dyDescent="0.4">
      <c r="A29" t="s">
        <v>50</v>
      </c>
      <c r="B29">
        <v>3921</v>
      </c>
      <c r="K29" t="s">
        <v>96</v>
      </c>
      <c r="L29" s="8" t="str">
        <f>A60</f>
        <v>E4</v>
      </c>
      <c r="M29" s="8">
        <f>B60</f>
        <v>3429</v>
      </c>
      <c r="N29" s="8">
        <f t="shared" si="1"/>
        <v>3.6099827022154682E-2</v>
      </c>
      <c r="O29" s="8">
        <f t="shared" si="2"/>
        <v>1.4439930808861874</v>
      </c>
    </row>
    <row r="30" spans="1:15" x14ac:dyDescent="0.4">
      <c r="A30" t="s">
        <v>58</v>
      </c>
      <c r="B30">
        <v>3380</v>
      </c>
      <c r="K30" t="s">
        <v>99</v>
      </c>
      <c r="L30" s="8" t="str">
        <f>A72</f>
        <v>F4</v>
      </c>
      <c r="M30" s="8">
        <f>B72</f>
        <v>3304</v>
      </c>
      <c r="N30" s="8">
        <f t="shared" si="1"/>
        <v>-3.4833166424886094E-3</v>
      </c>
      <c r="O30" s="8">
        <f t="shared" si="2"/>
        <v>-0.13933266569954439</v>
      </c>
    </row>
    <row r="31" spans="1:15" x14ac:dyDescent="0.4">
      <c r="A31" t="s">
        <v>66</v>
      </c>
      <c r="B31">
        <v>8769</v>
      </c>
      <c r="K31" t="s">
        <v>102</v>
      </c>
      <c r="L31" s="8" t="str">
        <f>A84</f>
        <v>G4</v>
      </c>
      <c r="M31" s="8">
        <f>B84</f>
        <v>3196</v>
      </c>
      <c r="N31" s="8">
        <f t="shared" si="1"/>
        <v>-3.7683152768740416E-2</v>
      </c>
      <c r="O31" s="8">
        <f t="shared" si="2"/>
        <v>-1.5073261107496165</v>
      </c>
    </row>
    <row r="32" spans="1:15" x14ac:dyDescent="0.4">
      <c r="A32" t="s">
        <v>74</v>
      </c>
      <c r="B32">
        <v>4306</v>
      </c>
      <c r="K32" t="s">
        <v>105</v>
      </c>
      <c r="L32" t="str">
        <f>A96</f>
        <v>H4</v>
      </c>
      <c r="M32">
        <f>B96</f>
        <v>3215</v>
      </c>
      <c r="N32" s="8">
        <f t="shared" si="1"/>
        <v>-3.1666514931714636E-2</v>
      </c>
      <c r="O32" s="8">
        <f t="shared" si="2"/>
        <v>-1.2666605972685854</v>
      </c>
    </row>
    <row r="33" spans="1:15" x14ac:dyDescent="0.4">
      <c r="A33" t="s">
        <v>88</v>
      </c>
      <c r="B33">
        <v>18365</v>
      </c>
      <c r="K33" t="s">
        <v>16</v>
      </c>
      <c r="L33" t="str">
        <f>A97</f>
        <v>H5</v>
      </c>
      <c r="M33">
        <f>B97</f>
        <v>3207</v>
      </c>
      <c r="N33" s="8">
        <f t="shared" si="1"/>
        <v>-3.4199836126251805E-2</v>
      </c>
      <c r="O33" s="8">
        <f t="shared" si="2"/>
        <v>-1.3679934450500721</v>
      </c>
    </row>
    <row r="34" spans="1:15" x14ac:dyDescent="0.4">
      <c r="A34" t="s">
        <v>89</v>
      </c>
      <c r="B34">
        <v>3199</v>
      </c>
      <c r="K34" t="s">
        <v>15</v>
      </c>
      <c r="L34" t="str">
        <f>A85</f>
        <v>G5</v>
      </c>
      <c r="M34">
        <f>B85</f>
        <v>3225</v>
      </c>
      <c r="N34" s="8">
        <f t="shared" si="1"/>
        <v>-2.8499863438543171E-2</v>
      </c>
      <c r="O34" s="8">
        <f t="shared" si="2"/>
        <v>-1.1399945375417269</v>
      </c>
    </row>
    <row r="35" spans="1:15" x14ac:dyDescent="0.4">
      <c r="A35" t="s">
        <v>90</v>
      </c>
      <c r="B35">
        <v>7059</v>
      </c>
      <c r="K35" t="s">
        <v>14</v>
      </c>
      <c r="L35" t="str">
        <f>A73</f>
        <v>F5</v>
      </c>
      <c r="M35">
        <f>B73</f>
        <v>3224</v>
      </c>
      <c r="N35" s="8">
        <f t="shared" si="1"/>
        <v>-2.8816528587860317E-2</v>
      </c>
      <c r="O35" s="8">
        <f t="shared" si="2"/>
        <v>-1.1526611435144127</v>
      </c>
    </row>
    <row r="36" spans="1:15" x14ac:dyDescent="0.4">
      <c r="A36" t="s">
        <v>11</v>
      </c>
      <c r="B36">
        <v>3613</v>
      </c>
      <c r="K36" t="s">
        <v>13</v>
      </c>
      <c r="L36" t="str">
        <f>A61</f>
        <v>E5</v>
      </c>
      <c r="M36">
        <f>B61</f>
        <v>3315</v>
      </c>
      <c r="N36" s="8">
        <f t="shared" si="1"/>
        <v>0</v>
      </c>
      <c r="O36" s="8">
        <f t="shared" si="2"/>
        <v>0</v>
      </c>
    </row>
    <row r="37" spans="1:15" x14ac:dyDescent="0.4">
      <c r="A37" t="s">
        <v>19</v>
      </c>
      <c r="B37">
        <v>5653</v>
      </c>
      <c r="K37" t="s">
        <v>12</v>
      </c>
      <c r="L37" t="str">
        <f>A49</f>
        <v>D5</v>
      </c>
      <c r="M37">
        <f>B49</f>
        <v>3549</v>
      </c>
      <c r="N37" s="8">
        <f t="shared" si="1"/>
        <v>7.4099644940212234E-2</v>
      </c>
      <c r="O37" s="8">
        <f t="shared" si="2"/>
        <v>2.9639857976084896</v>
      </c>
    </row>
    <row r="38" spans="1:15" x14ac:dyDescent="0.4">
      <c r="A38" t="s">
        <v>27</v>
      </c>
      <c r="B38">
        <v>10752</v>
      </c>
      <c r="K38" t="s">
        <v>11</v>
      </c>
      <c r="L38" t="str">
        <f>A37</f>
        <v>C5</v>
      </c>
      <c r="M38">
        <f>B37</f>
        <v>5653</v>
      </c>
      <c r="N38" s="8">
        <f t="shared" si="1"/>
        <v>0.74036311910348807</v>
      </c>
      <c r="O38" s="8">
        <f t="shared" si="2"/>
        <v>29.614524764139524</v>
      </c>
    </row>
    <row r="39" spans="1:15" x14ac:dyDescent="0.4">
      <c r="A39" t="s">
        <v>36</v>
      </c>
      <c r="B39">
        <v>3225</v>
      </c>
      <c r="K39" t="s">
        <v>10</v>
      </c>
      <c r="L39" t="str">
        <f>A25</f>
        <v>B5</v>
      </c>
      <c r="M39">
        <f>B25</f>
        <v>21293</v>
      </c>
      <c r="N39" s="8">
        <f t="shared" si="1"/>
        <v>5.6930060544236563</v>
      </c>
      <c r="O39" s="8">
        <f t="shared" si="2"/>
        <v>227.72024217694624</v>
      </c>
    </row>
    <row r="40" spans="1:15" x14ac:dyDescent="0.4">
      <c r="A40" t="s">
        <v>43</v>
      </c>
      <c r="B40">
        <v>3960</v>
      </c>
      <c r="K40" t="s">
        <v>9</v>
      </c>
      <c r="L40" t="str">
        <f>A13</f>
        <v>A5</v>
      </c>
      <c r="M40">
        <f>B13</f>
        <v>40596</v>
      </c>
      <c r="N40" s="8">
        <f t="shared" si="1"/>
        <v>11.805593431692532</v>
      </c>
      <c r="O40" s="8">
        <f t="shared" si="2"/>
        <v>472.22373726770127</v>
      </c>
    </row>
    <row r="41" spans="1:15" x14ac:dyDescent="0.4">
      <c r="A41" t="s">
        <v>51</v>
      </c>
      <c r="B41">
        <v>3692</v>
      </c>
      <c r="K41" t="s">
        <v>17</v>
      </c>
      <c r="L41" t="str">
        <f>A14</f>
        <v>A6</v>
      </c>
      <c r="M41">
        <f>B14</f>
        <v>30902</v>
      </c>
      <c r="N41" s="8">
        <f t="shared" si="1"/>
        <v>8.7358414742121155</v>
      </c>
      <c r="O41" s="8">
        <f t="shared" si="2"/>
        <v>349.43365896848462</v>
      </c>
    </row>
    <row r="42" spans="1:15" x14ac:dyDescent="0.4">
      <c r="A42" t="s">
        <v>59</v>
      </c>
      <c r="B42">
        <v>3239</v>
      </c>
      <c r="K42" t="s">
        <v>18</v>
      </c>
      <c r="L42" t="str">
        <f>A26</f>
        <v>B6</v>
      </c>
      <c r="M42">
        <f>B26</f>
        <v>20600</v>
      </c>
      <c r="N42" s="8">
        <f t="shared" si="1"/>
        <v>5.4735571059468739</v>
      </c>
      <c r="O42" s="8">
        <f t="shared" si="2"/>
        <v>218.94228423787496</v>
      </c>
    </row>
    <row r="43" spans="1:15" x14ac:dyDescent="0.4">
      <c r="A43" t="s">
        <v>67</v>
      </c>
      <c r="B43">
        <v>15936</v>
      </c>
      <c r="K43" t="s">
        <v>19</v>
      </c>
      <c r="L43" t="str">
        <f>A38</f>
        <v>C6</v>
      </c>
      <c r="M43">
        <f>B38</f>
        <v>10752</v>
      </c>
      <c r="N43" s="8">
        <f t="shared" si="1"/>
        <v>2.355038715471617</v>
      </c>
      <c r="O43" s="8">
        <f t="shared" si="2"/>
        <v>94.201548618864678</v>
      </c>
    </row>
    <row r="44" spans="1:15" x14ac:dyDescent="0.4">
      <c r="A44" t="s">
        <v>75</v>
      </c>
      <c r="B44">
        <v>3806</v>
      </c>
      <c r="K44" t="s">
        <v>20</v>
      </c>
      <c r="L44" t="str">
        <f>A50</f>
        <v>D6</v>
      </c>
      <c r="M44">
        <f>B50</f>
        <v>6963</v>
      </c>
      <c r="N44" s="8">
        <f t="shared" si="1"/>
        <v>1.1551944647089498</v>
      </c>
      <c r="O44" s="8">
        <f t="shared" si="2"/>
        <v>46.207778588357996</v>
      </c>
    </row>
    <row r="45" spans="1:15" x14ac:dyDescent="0.4">
      <c r="A45" t="s">
        <v>91</v>
      </c>
      <c r="B45">
        <v>7705</v>
      </c>
      <c r="K45" t="s">
        <v>21</v>
      </c>
      <c r="L45" t="str">
        <f>A62</f>
        <v>E6</v>
      </c>
      <c r="M45">
        <f>B62</f>
        <v>5509</v>
      </c>
      <c r="N45" s="8">
        <f t="shared" si="1"/>
        <v>0.69476333760181908</v>
      </c>
      <c r="O45" s="8">
        <f t="shared" si="2"/>
        <v>27.790533504072762</v>
      </c>
    </row>
    <row r="46" spans="1:15" x14ac:dyDescent="0.4">
      <c r="A46" t="s">
        <v>92</v>
      </c>
      <c r="B46">
        <v>3280</v>
      </c>
      <c r="K46" t="s">
        <v>22</v>
      </c>
      <c r="L46" t="str">
        <f>A74</f>
        <v>F6</v>
      </c>
      <c r="M46">
        <f>B74</f>
        <v>4412</v>
      </c>
      <c r="N46" s="8">
        <f t="shared" si="1"/>
        <v>0.34738166880090954</v>
      </c>
      <c r="O46" s="8">
        <f t="shared" si="2"/>
        <v>13.895266752036381</v>
      </c>
    </row>
    <row r="47" spans="1:15" x14ac:dyDescent="0.4">
      <c r="A47" t="s">
        <v>93</v>
      </c>
      <c r="B47">
        <v>10801</v>
      </c>
      <c r="K47" t="s">
        <v>23</v>
      </c>
      <c r="L47" t="str">
        <f>A86</f>
        <v>G6</v>
      </c>
      <c r="M47">
        <f>B86</f>
        <v>3800</v>
      </c>
      <c r="N47" s="8">
        <f t="shared" si="1"/>
        <v>0.15358259741881597</v>
      </c>
      <c r="O47" s="8">
        <f t="shared" si="2"/>
        <v>6.1433038967526388</v>
      </c>
    </row>
    <row r="48" spans="1:15" x14ac:dyDescent="0.4">
      <c r="A48" t="s">
        <v>12</v>
      </c>
      <c r="B48">
        <v>3529</v>
      </c>
      <c r="K48" t="s">
        <v>24</v>
      </c>
      <c r="L48" t="str">
        <f>A98</f>
        <v>H6</v>
      </c>
      <c r="M48">
        <f>B98</f>
        <v>3525</v>
      </c>
      <c r="N48" s="8">
        <f t="shared" si="1"/>
        <v>6.6499681356600726E-2</v>
      </c>
      <c r="O48" s="8">
        <f t="shared" si="2"/>
        <v>2.659987254264029</v>
      </c>
    </row>
    <row r="49" spans="1:15" x14ac:dyDescent="0.4">
      <c r="A49" t="s">
        <v>20</v>
      </c>
      <c r="B49">
        <v>3549</v>
      </c>
      <c r="K49" t="s">
        <v>33</v>
      </c>
      <c r="L49" t="str">
        <f>A99</f>
        <v>H7</v>
      </c>
      <c r="M49">
        <f>B99</f>
        <v>3622</v>
      </c>
      <c r="N49" s="8">
        <f t="shared" si="1"/>
        <v>9.721620084036392E-2</v>
      </c>
      <c r="O49" s="8">
        <f t="shared" si="2"/>
        <v>3.8886480336145568</v>
      </c>
    </row>
    <row r="50" spans="1:15" x14ac:dyDescent="0.4">
      <c r="A50" t="s">
        <v>28</v>
      </c>
      <c r="B50">
        <v>6963</v>
      </c>
      <c r="K50" t="s">
        <v>31</v>
      </c>
      <c r="L50" t="str">
        <f>A87</f>
        <v>G7</v>
      </c>
      <c r="M50">
        <f>B87</f>
        <v>3569</v>
      </c>
      <c r="N50" s="8">
        <f t="shared" si="1"/>
        <v>8.0432947926555171E-2</v>
      </c>
      <c r="O50" s="8">
        <f t="shared" si="2"/>
        <v>3.217317917062207</v>
      </c>
    </row>
    <row r="51" spans="1:15" x14ac:dyDescent="0.4">
      <c r="A51" t="s">
        <v>37</v>
      </c>
      <c r="B51">
        <v>3209</v>
      </c>
      <c r="K51" t="s">
        <v>32</v>
      </c>
      <c r="L51" t="str">
        <f>A75</f>
        <v>F7</v>
      </c>
      <c r="M51">
        <f>B75</f>
        <v>3434</v>
      </c>
      <c r="N51" s="8">
        <f t="shared" si="1"/>
        <v>3.7683152768740416E-2</v>
      </c>
      <c r="O51" s="8">
        <f t="shared" si="2"/>
        <v>1.5073261107496165</v>
      </c>
    </row>
    <row r="52" spans="1:15" x14ac:dyDescent="0.4">
      <c r="A52" t="s">
        <v>44</v>
      </c>
      <c r="B52">
        <v>10939</v>
      </c>
      <c r="K52" t="s">
        <v>29</v>
      </c>
      <c r="L52" t="str">
        <f>A63</f>
        <v>E7</v>
      </c>
      <c r="M52">
        <f>B63</f>
        <v>3338</v>
      </c>
      <c r="N52" s="8">
        <f t="shared" si="1"/>
        <v>7.2832984342943658E-3</v>
      </c>
      <c r="O52" s="8">
        <f t="shared" si="2"/>
        <v>0.29133193737177465</v>
      </c>
    </row>
    <row r="53" spans="1:15" x14ac:dyDescent="0.4">
      <c r="A53" t="s">
        <v>52</v>
      </c>
      <c r="B53">
        <v>3908</v>
      </c>
      <c r="K53" t="s">
        <v>28</v>
      </c>
      <c r="L53" t="str">
        <f>A51</f>
        <v>D7</v>
      </c>
      <c r="M53">
        <f>B51</f>
        <v>3209</v>
      </c>
      <c r="N53" s="8">
        <f t="shared" si="1"/>
        <v>-3.3566505827617513E-2</v>
      </c>
      <c r="O53" s="8">
        <f t="shared" si="2"/>
        <v>-1.3426602331047004</v>
      </c>
    </row>
    <row r="54" spans="1:15" x14ac:dyDescent="0.4">
      <c r="A54" t="s">
        <v>60</v>
      </c>
      <c r="B54">
        <v>3199</v>
      </c>
      <c r="K54" t="s">
        <v>27</v>
      </c>
      <c r="L54" s="8" t="str">
        <f>A39</f>
        <v>C7</v>
      </c>
      <c r="M54" s="8">
        <f>B39</f>
        <v>3225</v>
      </c>
      <c r="N54" s="8">
        <f t="shared" si="1"/>
        <v>-2.8499863438543171E-2</v>
      </c>
      <c r="O54" s="8">
        <f t="shared" si="2"/>
        <v>-1.1399945375417269</v>
      </c>
    </row>
    <row r="55" spans="1:15" x14ac:dyDescent="0.4">
      <c r="A55" t="s">
        <v>68</v>
      </c>
      <c r="B55">
        <v>27034</v>
      </c>
      <c r="K55" t="s">
        <v>26</v>
      </c>
      <c r="L55" s="8" t="str">
        <f>A27</f>
        <v>B7</v>
      </c>
      <c r="M55" s="8">
        <f>B27</f>
        <v>3232</v>
      </c>
      <c r="N55" s="8">
        <f t="shared" si="1"/>
        <v>-2.6283207393323144E-2</v>
      </c>
      <c r="O55" s="8">
        <f t="shared" si="2"/>
        <v>-1.0513282957329257</v>
      </c>
    </row>
    <row r="56" spans="1:15" x14ac:dyDescent="0.4">
      <c r="A56" t="s">
        <v>76</v>
      </c>
      <c r="B56">
        <v>3766</v>
      </c>
      <c r="K56" t="s">
        <v>25</v>
      </c>
      <c r="L56" s="8" t="str">
        <f>A15</f>
        <v>A7</v>
      </c>
      <c r="M56" s="8">
        <f>B15</f>
        <v>3247</v>
      </c>
      <c r="N56" s="8">
        <f t="shared" si="1"/>
        <v>-2.1533230153565949E-2</v>
      </c>
      <c r="O56" s="8">
        <f t="shared" si="2"/>
        <v>-0.86132920614263797</v>
      </c>
    </row>
    <row r="57" spans="1:15" x14ac:dyDescent="0.4">
      <c r="A57" t="s">
        <v>94</v>
      </c>
      <c r="B57">
        <v>3286</v>
      </c>
      <c r="K57" t="s">
        <v>34</v>
      </c>
      <c r="L57" s="8" t="str">
        <f>A16</f>
        <v>A8</v>
      </c>
      <c r="M57" s="8">
        <f>B16</f>
        <v>3282</v>
      </c>
      <c r="N57" s="8">
        <f t="shared" si="1"/>
        <v>-1.0449949927465828E-2</v>
      </c>
      <c r="O57" s="8">
        <f t="shared" si="2"/>
        <v>-0.41799799709863311</v>
      </c>
    </row>
    <row r="58" spans="1:15" x14ac:dyDescent="0.4">
      <c r="A58" t="s">
        <v>95</v>
      </c>
      <c r="B58">
        <v>3229</v>
      </c>
      <c r="K58" t="s">
        <v>35</v>
      </c>
      <c r="L58" s="8" t="str">
        <f>A28</f>
        <v>B8</v>
      </c>
      <c r="M58" s="8">
        <f>B28</f>
        <v>3414</v>
      </c>
      <c r="N58" s="8">
        <f t="shared" si="1"/>
        <v>3.1349849782397486E-2</v>
      </c>
      <c r="O58" s="8">
        <f t="shared" si="2"/>
        <v>1.2539939912958995</v>
      </c>
    </row>
    <row r="59" spans="1:15" x14ac:dyDescent="0.4">
      <c r="A59" t="s">
        <v>96</v>
      </c>
      <c r="B59">
        <v>21001</v>
      </c>
      <c r="K59" t="s">
        <v>36</v>
      </c>
      <c r="L59" s="8" t="str">
        <f>A40</f>
        <v>C8</v>
      </c>
      <c r="M59" s="8">
        <f>B40</f>
        <v>3960</v>
      </c>
      <c r="N59" s="8">
        <f t="shared" si="1"/>
        <v>0.20424902130955938</v>
      </c>
      <c r="O59" s="8">
        <f t="shared" si="2"/>
        <v>8.1699608523823759</v>
      </c>
    </row>
    <row r="60" spans="1:15" x14ac:dyDescent="0.4">
      <c r="A60" t="s">
        <v>13</v>
      </c>
      <c r="B60">
        <v>3429</v>
      </c>
      <c r="K60" t="s">
        <v>37</v>
      </c>
      <c r="L60" s="8" t="str">
        <f>A52</f>
        <v>D8</v>
      </c>
      <c r="M60" s="8">
        <f>B52</f>
        <v>10939</v>
      </c>
      <c r="N60" s="8">
        <f t="shared" si="1"/>
        <v>2.4142550983939235</v>
      </c>
      <c r="O60" s="8">
        <f t="shared" si="2"/>
        <v>96.570203935756936</v>
      </c>
    </row>
    <row r="61" spans="1:15" x14ac:dyDescent="0.4">
      <c r="A61" t="s">
        <v>21</v>
      </c>
      <c r="B61">
        <v>3315</v>
      </c>
      <c r="K61" t="s">
        <v>38</v>
      </c>
      <c r="L61" s="8" t="str">
        <f>A64</f>
        <v>E8</v>
      </c>
      <c r="M61" s="8">
        <f>B64</f>
        <v>40244</v>
      </c>
      <c r="N61" s="8">
        <f t="shared" si="1"/>
        <v>11.694127299132896</v>
      </c>
      <c r="O61" s="8">
        <f t="shared" si="2"/>
        <v>467.76509196531583</v>
      </c>
    </row>
    <row r="62" spans="1:15" x14ac:dyDescent="0.4">
      <c r="A62" t="s">
        <v>29</v>
      </c>
      <c r="B62">
        <v>5509</v>
      </c>
      <c r="K62" t="s">
        <v>30</v>
      </c>
      <c r="L62" s="8" t="str">
        <f>A76</f>
        <v>F8</v>
      </c>
      <c r="M62" s="8">
        <f>B76</f>
        <v>48574</v>
      </c>
      <c r="N62" s="8">
        <f t="shared" si="1"/>
        <v>14.331947992944725</v>
      </c>
      <c r="O62" s="8">
        <f t="shared" si="2"/>
        <v>573.27791971778902</v>
      </c>
    </row>
    <row r="63" spans="1:15" x14ac:dyDescent="0.4">
      <c r="A63" t="s">
        <v>38</v>
      </c>
      <c r="B63">
        <v>3338</v>
      </c>
      <c r="K63" t="s">
        <v>39</v>
      </c>
      <c r="L63" s="8" t="str">
        <f>A88</f>
        <v>G8</v>
      </c>
      <c r="M63" s="8">
        <f>B88</f>
        <v>38498</v>
      </c>
      <c r="N63" s="8">
        <f t="shared" si="1"/>
        <v>11.14122994842516</v>
      </c>
      <c r="O63" s="8">
        <f t="shared" si="2"/>
        <v>445.64919793700642</v>
      </c>
    </row>
    <row r="64" spans="1:15" x14ac:dyDescent="0.4">
      <c r="A64" t="s">
        <v>45</v>
      </c>
      <c r="B64">
        <v>40244</v>
      </c>
      <c r="K64" t="s">
        <v>40</v>
      </c>
      <c r="L64" s="8" t="str">
        <f>A100</f>
        <v>H8</v>
      </c>
      <c r="M64" s="8">
        <f>B100</f>
        <v>19075</v>
      </c>
      <c r="N64" s="8">
        <f t="shared" si="1"/>
        <v>4.9906427532382258</v>
      </c>
      <c r="O64" s="8">
        <f t="shared" si="2"/>
        <v>199.62571012952904</v>
      </c>
    </row>
    <row r="65" spans="1:15" x14ac:dyDescent="0.4">
      <c r="A65" t="s">
        <v>53</v>
      </c>
      <c r="B65">
        <v>4445</v>
      </c>
      <c r="K65" t="s">
        <v>48</v>
      </c>
      <c r="L65" s="8" t="str">
        <f>A101</f>
        <v>H9</v>
      </c>
      <c r="M65" s="8">
        <f>B101</f>
        <v>11753</v>
      </c>
      <c r="N65" s="8">
        <f t="shared" si="1"/>
        <v>2.6720205299380808</v>
      </c>
      <c r="O65" s="8">
        <f t="shared" si="2"/>
        <v>106.88082119752323</v>
      </c>
    </row>
    <row r="66" spans="1:15" x14ac:dyDescent="0.4">
      <c r="A66" t="s">
        <v>61</v>
      </c>
      <c r="B66">
        <v>3199</v>
      </c>
      <c r="K66" t="s">
        <v>47</v>
      </c>
      <c r="L66" s="8" t="str">
        <f>A89</f>
        <v>G9</v>
      </c>
      <c r="M66" s="8">
        <f>B89</f>
        <v>8099</v>
      </c>
      <c r="N66" s="8">
        <f t="shared" si="1"/>
        <v>1.514926074333228</v>
      </c>
      <c r="O66" s="8">
        <f t="shared" si="2"/>
        <v>60.597042973329124</v>
      </c>
    </row>
    <row r="67" spans="1:15" x14ac:dyDescent="0.4">
      <c r="A67" t="s">
        <v>69</v>
      </c>
      <c r="B67">
        <v>35350</v>
      </c>
      <c r="K67" t="s">
        <v>46</v>
      </c>
      <c r="L67" s="8" t="str">
        <f>A77</f>
        <v>F9</v>
      </c>
      <c r="M67" s="8">
        <f>B77</f>
        <v>5626</v>
      </c>
      <c r="N67" s="8">
        <f t="shared" si="1"/>
        <v>0.73181316007192521</v>
      </c>
      <c r="O67" s="8">
        <f t="shared" si="2"/>
        <v>29.272526402877009</v>
      </c>
    </row>
    <row r="68" spans="1:15" x14ac:dyDescent="0.4">
      <c r="A68" t="s">
        <v>77</v>
      </c>
      <c r="B68">
        <v>3684</v>
      </c>
      <c r="K68" t="s">
        <v>45</v>
      </c>
      <c r="L68" s="8" t="str">
        <f>A65</f>
        <v>E9</v>
      </c>
      <c r="M68" s="8">
        <f>B65</f>
        <v>4445</v>
      </c>
      <c r="N68" s="8">
        <f t="shared" si="1"/>
        <v>0.35783161872837532</v>
      </c>
      <c r="O68" s="8">
        <f t="shared" si="2"/>
        <v>14.313264749135012</v>
      </c>
    </row>
    <row r="69" spans="1:15" x14ac:dyDescent="0.4">
      <c r="A69" t="s">
        <v>97</v>
      </c>
      <c r="B69">
        <v>3259</v>
      </c>
      <c r="K69" t="s">
        <v>44</v>
      </c>
      <c r="L69" s="8" t="str">
        <f>A53</f>
        <v>D9</v>
      </c>
      <c r="M69" s="8">
        <f>B53</f>
        <v>3908</v>
      </c>
      <c r="N69" s="8">
        <f t="shared" si="1"/>
        <v>0.18778243354506777</v>
      </c>
      <c r="O69" s="8">
        <f t="shared" si="2"/>
        <v>7.5112973418027105</v>
      </c>
    </row>
    <row r="70" spans="1:15" x14ac:dyDescent="0.4">
      <c r="A70" t="s">
        <v>98</v>
      </c>
      <c r="B70">
        <v>3357</v>
      </c>
      <c r="K70" t="s">
        <v>43</v>
      </c>
      <c r="L70" s="8" t="str">
        <f>A41</f>
        <v>C9</v>
      </c>
      <c r="M70" s="8">
        <f>B41</f>
        <v>3692</v>
      </c>
      <c r="N70" s="8">
        <f t="shared" si="1"/>
        <v>0.11938276129256417</v>
      </c>
      <c r="O70" s="8">
        <f t="shared" si="2"/>
        <v>4.7753104517025671</v>
      </c>
    </row>
    <row r="71" spans="1:15" x14ac:dyDescent="0.4">
      <c r="A71" t="s">
        <v>99</v>
      </c>
      <c r="B71">
        <v>33902</v>
      </c>
      <c r="K71" t="s">
        <v>42</v>
      </c>
      <c r="L71" s="8" t="str">
        <f>A29</f>
        <v>B9</v>
      </c>
      <c r="M71" s="8">
        <f>B29</f>
        <v>3921</v>
      </c>
      <c r="N71" s="8">
        <f t="shared" si="1"/>
        <v>0.19189908048619067</v>
      </c>
      <c r="O71" s="8">
        <f t="shared" si="2"/>
        <v>7.6759632194476266</v>
      </c>
    </row>
    <row r="72" spans="1:15" x14ac:dyDescent="0.4">
      <c r="A72" t="s">
        <v>14</v>
      </c>
      <c r="B72">
        <v>3304</v>
      </c>
      <c r="K72" t="s">
        <v>41</v>
      </c>
      <c r="L72" s="8" t="str">
        <f>A17</f>
        <v>A9</v>
      </c>
      <c r="M72" s="8">
        <f>B17</f>
        <v>3720</v>
      </c>
      <c r="N72" s="8">
        <f t="shared" si="1"/>
        <v>0.12824938547344425</v>
      </c>
      <c r="O72" s="8">
        <f t="shared" si="2"/>
        <v>5.1299754189377698</v>
      </c>
    </row>
    <row r="73" spans="1:15" x14ac:dyDescent="0.4">
      <c r="A73" t="s">
        <v>22</v>
      </c>
      <c r="B73">
        <v>3224</v>
      </c>
      <c r="K73" t="s">
        <v>49</v>
      </c>
      <c r="L73" s="8" t="str">
        <f>A18</f>
        <v>A10</v>
      </c>
      <c r="M73" s="8">
        <f>B18</f>
        <v>3604</v>
      </c>
      <c r="N73" s="8">
        <f t="shared" si="1"/>
        <v>9.1516228152655282E-2</v>
      </c>
      <c r="O73" s="8">
        <f t="shared" si="2"/>
        <v>3.6606491261062111</v>
      </c>
    </row>
    <row r="74" spans="1:15" x14ac:dyDescent="0.4">
      <c r="A74" t="s">
        <v>32</v>
      </c>
      <c r="B74">
        <v>4412</v>
      </c>
      <c r="K74" t="s">
        <v>50</v>
      </c>
      <c r="L74" s="8" t="str">
        <f>A30</f>
        <v>B10</v>
      </c>
      <c r="M74" s="8">
        <f>B30</f>
        <v>3380</v>
      </c>
      <c r="N74" s="8">
        <f t="shared" ref="N74:N96" si="3">(M74-I$15)/I$16</f>
        <v>2.058323470561451E-2</v>
      </c>
      <c r="O74" s="8">
        <f t="shared" ref="O74:O96" si="4">N74*40</f>
        <v>0.82332938822458046</v>
      </c>
    </row>
    <row r="75" spans="1:15" x14ac:dyDescent="0.4">
      <c r="A75" t="s">
        <v>30</v>
      </c>
      <c r="B75">
        <v>3434</v>
      </c>
      <c r="K75" t="s">
        <v>51</v>
      </c>
      <c r="L75" s="8" t="str">
        <f>A42</f>
        <v>C10</v>
      </c>
      <c r="M75" s="8">
        <f>B42</f>
        <v>3239</v>
      </c>
      <c r="N75" s="8">
        <f t="shared" si="3"/>
        <v>-2.4066551348103121E-2</v>
      </c>
      <c r="O75" s="8">
        <f t="shared" si="4"/>
        <v>-0.96266205392412485</v>
      </c>
    </row>
    <row r="76" spans="1:15" x14ac:dyDescent="0.4">
      <c r="A76" t="s">
        <v>46</v>
      </c>
      <c r="B76">
        <v>48574</v>
      </c>
      <c r="K76" t="s">
        <v>52</v>
      </c>
      <c r="L76" t="str">
        <f>A54</f>
        <v>D10</v>
      </c>
      <c r="M76">
        <f>B54</f>
        <v>3199</v>
      </c>
      <c r="N76" s="8">
        <f t="shared" si="3"/>
        <v>-3.6733157320788974E-2</v>
      </c>
      <c r="O76" s="8">
        <f t="shared" si="4"/>
        <v>-1.4693262928315589</v>
      </c>
    </row>
    <row r="77" spans="1:15" x14ac:dyDescent="0.4">
      <c r="A77" t="s">
        <v>54</v>
      </c>
      <c r="B77">
        <v>5626</v>
      </c>
      <c r="K77" t="s">
        <v>53</v>
      </c>
      <c r="L77" t="str">
        <f>A66</f>
        <v>E10</v>
      </c>
      <c r="M77">
        <f>B66</f>
        <v>3199</v>
      </c>
      <c r="N77" s="8">
        <f t="shared" si="3"/>
        <v>-3.6733157320788974E-2</v>
      </c>
      <c r="O77" s="8">
        <f t="shared" si="4"/>
        <v>-1.4693262928315589</v>
      </c>
    </row>
    <row r="78" spans="1:15" x14ac:dyDescent="0.4">
      <c r="A78" t="s">
        <v>62</v>
      </c>
      <c r="B78">
        <v>3233</v>
      </c>
      <c r="K78" t="s">
        <v>54</v>
      </c>
      <c r="L78" t="str">
        <f>A78</f>
        <v>F10</v>
      </c>
      <c r="M78">
        <f>B78</f>
        <v>3233</v>
      </c>
      <c r="N78" s="8">
        <f t="shared" si="3"/>
        <v>-2.5966542244005998E-2</v>
      </c>
      <c r="O78" s="8">
        <f t="shared" si="4"/>
        <v>-1.0386616897602399</v>
      </c>
    </row>
    <row r="79" spans="1:15" x14ac:dyDescent="0.4">
      <c r="A79" t="s">
        <v>70</v>
      </c>
      <c r="B79">
        <v>28036</v>
      </c>
      <c r="K79" t="s">
        <v>55</v>
      </c>
      <c r="L79" t="str">
        <f>A90</f>
        <v>G10</v>
      </c>
      <c r="M79">
        <f>B90</f>
        <v>3302</v>
      </c>
      <c r="N79" s="8">
        <f t="shared" si="3"/>
        <v>-4.1166469411229025E-3</v>
      </c>
      <c r="O79" s="8">
        <f t="shared" si="4"/>
        <v>-0.16466587764491611</v>
      </c>
    </row>
    <row r="80" spans="1:15" x14ac:dyDescent="0.4">
      <c r="A80" t="s">
        <v>78</v>
      </c>
      <c r="B80">
        <v>3646</v>
      </c>
      <c r="K80" t="s">
        <v>56</v>
      </c>
      <c r="L80" t="str">
        <f>A102</f>
        <v>H10</v>
      </c>
      <c r="M80">
        <f>B102</f>
        <v>3315</v>
      </c>
      <c r="N80" s="8">
        <f t="shared" si="3"/>
        <v>0</v>
      </c>
      <c r="O80" s="8">
        <f t="shared" si="4"/>
        <v>0</v>
      </c>
    </row>
    <row r="81" spans="1:15" x14ac:dyDescent="0.4">
      <c r="A81" t="s">
        <v>100</v>
      </c>
      <c r="B81">
        <v>3315</v>
      </c>
      <c r="K81" t="s">
        <v>64</v>
      </c>
      <c r="L81" t="str">
        <f>A103</f>
        <v>H11</v>
      </c>
      <c r="M81">
        <f>B103</f>
        <v>3606</v>
      </c>
      <c r="N81" s="8">
        <f t="shared" si="3"/>
        <v>9.2149558451289582E-2</v>
      </c>
      <c r="O81" s="8">
        <f t="shared" si="4"/>
        <v>3.6859823380515833</v>
      </c>
    </row>
    <row r="82" spans="1:15" x14ac:dyDescent="0.4">
      <c r="A82" t="s">
        <v>101</v>
      </c>
      <c r="B82">
        <v>3735</v>
      </c>
      <c r="K82" t="s">
        <v>63</v>
      </c>
      <c r="L82" t="str">
        <f>A91</f>
        <v>G11</v>
      </c>
      <c r="M82">
        <f>B91</f>
        <v>7578</v>
      </c>
      <c r="N82" s="8">
        <f t="shared" si="3"/>
        <v>1.3499435315389947</v>
      </c>
      <c r="O82" s="8">
        <f t="shared" si="4"/>
        <v>53.997741261559788</v>
      </c>
    </row>
    <row r="83" spans="1:15" x14ac:dyDescent="0.4">
      <c r="A83" t="s">
        <v>102</v>
      </c>
      <c r="B83">
        <v>35758</v>
      </c>
      <c r="K83" t="s">
        <v>62</v>
      </c>
      <c r="L83" t="str">
        <f>A79</f>
        <v>F11</v>
      </c>
      <c r="M83">
        <f>B79</f>
        <v>28036</v>
      </c>
      <c r="N83" s="8">
        <f t="shared" si="3"/>
        <v>7.8282791562691747</v>
      </c>
      <c r="O83" s="8">
        <f t="shared" si="4"/>
        <v>313.13116625076697</v>
      </c>
    </row>
    <row r="84" spans="1:15" x14ac:dyDescent="0.4">
      <c r="A84" t="s">
        <v>15</v>
      </c>
      <c r="B84">
        <v>3196</v>
      </c>
      <c r="K84" t="s">
        <v>61</v>
      </c>
      <c r="L84" t="str">
        <f>A67</f>
        <v>E11</v>
      </c>
      <c r="M84">
        <f>B67</f>
        <v>35350</v>
      </c>
      <c r="N84" s="8">
        <f t="shared" si="3"/>
        <v>10.144368058374782</v>
      </c>
      <c r="O84" s="8">
        <f t="shared" si="4"/>
        <v>405.77472233499128</v>
      </c>
    </row>
    <row r="85" spans="1:15" x14ac:dyDescent="0.4">
      <c r="A85" t="s">
        <v>23</v>
      </c>
      <c r="B85">
        <v>3225</v>
      </c>
      <c r="K85" t="s">
        <v>60</v>
      </c>
      <c r="L85" t="str">
        <f>A55</f>
        <v>D11</v>
      </c>
      <c r="M85">
        <f>B55</f>
        <v>27034</v>
      </c>
      <c r="N85" s="8">
        <f t="shared" si="3"/>
        <v>7.5109806766533938</v>
      </c>
      <c r="O85" s="8">
        <f t="shared" si="4"/>
        <v>300.43922706613574</v>
      </c>
    </row>
    <row r="86" spans="1:15" x14ac:dyDescent="0.4">
      <c r="A86" t="s">
        <v>31</v>
      </c>
      <c r="B86">
        <v>3800</v>
      </c>
      <c r="K86" t="s">
        <v>59</v>
      </c>
      <c r="L86" t="str">
        <f>A43</f>
        <v>C11</v>
      </c>
      <c r="M86">
        <f>B43</f>
        <v>15936</v>
      </c>
      <c r="N86" s="8">
        <f t="shared" si="3"/>
        <v>3.9966308495317038</v>
      </c>
      <c r="O86" s="8">
        <f t="shared" si="4"/>
        <v>159.86523398126815</v>
      </c>
    </row>
    <row r="87" spans="1:15" x14ac:dyDescent="0.4">
      <c r="A87" t="s">
        <v>39</v>
      </c>
      <c r="B87">
        <v>3569</v>
      </c>
      <c r="K87" t="s">
        <v>58</v>
      </c>
      <c r="L87" t="str">
        <f>A31</f>
        <v>B11</v>
      </c>
      <c r="M87">
        <f>B31</f>
        <v>8769</v>
      </c>
      <c r="N87" s="8">
        <f t="shared" si="3"/>
        <v>1.727091724375716</v>
      </c>
      <c r="O87" s="8">
        <f t="shared" si="4"/>
        <v>69.083668975028644</v>
      </c>
    </row>
    <row r="88" spans="1:15" x14ac:dyDescent="0.4">
      <c r="A88" t="s">
        <v>47</v>
      </c>
      <c r="B88">
        <v>38498</v>
      </c>
      <c r="K88" t="s">
        <v>57</v>
      </c>
      <c r="L88" t="str">
        <f>A19</f>
        <v>A11</v>
      </c>
      <c r="M88">
        <f>B19</f>
        <v>6445</v>
      </c>
      <c r="N88" s="8">
        <f t="shared" si="3"/>
        <v>0.99116191736266801</v>
      </c>
      <c r="O88" s="8">
        <f t="shared" si="4"/>
        <v>39.646476694506717</v>
      </c>
    </row>
    <row r="89" spans="1:15" x14ac:dyDescent="0.4">
      <c r="A89" t="s">
        <v>55</v>
      </c>
      <c r="B89">
        <v>8099</v>
      </c>
      <c r="K89" t="s">
        <v>65</v>
      </c>
      <c r="L89" t="str">
        <f>A20</f>
        <v>A12</v>
      </c>
      <c r="M89">
        <f>B20</f>
        <v>5368</v>
      </c>
      <c r="N89" s="8">
        <f t="shared" si="3"/>
        <v>0.65011355154810135</v>
      </c>
      <c r="O89" s="8">
        <f t="shared" si="4"/>
        <v>26.004542061924056</v>
      </c>
    </row>
    <row r="90" spans="1:15" x14ac:dyDescent="0.4">
      <c r="A90" t="s">
        <v>63</v>
      </c>
      <c r="B90">
        <v>3302</v>
      </c>
      <c r="K90" t="s">
        <v>66</v>
      </c>
      <c r="L90" t="str">
        <f>A32</f>
        <v>B12</v>
      </c>
      <c r="M90">
        <f>B32</f>
        <v>4306</v>
      </c>
      <c r="N90" s="8">
        <f t="shared" si="3"/>
        <v>0.31381516297329198</v>
      </c>
      <c r="O90" s="8">
        <f t="shared" si="4"/>
        <v>12.552606518931679</v>
      </c>
    </row>
    <row r="91" spans="1:15" x14ac:dyDescent="0.4">
      <c r="A91" t="s">
        <v>71</v>
      </c>
      <c r="B91">
        <v>7578</v>
      </c>
      <c r="K91" t="s">
        <v>67</v>
      </c>
      <c r="L91" t="str">
        <f>A44</f>
        <v>C12</v>
      </c>
      <c r="M91">
        <f>B44</f>
        <v>3806</v>
      </c>
      <c r="N91" s="8">
        <f t="shared" si="3"/>
        <v>0.15548258831471884</v>
      </c>
      <c r="O91" s="8">
        <f t="shared" si="4"/>
        <v>6.2193035325887536</v>
      </c>
    </row>
    <row r="92" spans="1:15" x14ac:dyDescent="0.4">
      <c r="A92" t="s">
        <v>79</v>
      </c>
      <c r="B92">
        <v>3529</v>
      </c>
      <c r="K92" t="s">
        <v>68</v>
      </c>
      <c r="L92" t="str">
        <f>A56</f>
        <v>D12</v>
      </c>
      <c r="M92">
        <f>B56</f>
        <v>3766</v>
      </c>
      <c r="N92" s="8">
        <f t="shared" si="3"/>
        <v>0.14281598234203299</v>
      </c>
      <c r="O92" s="8">
        <f t="shared" si="4"/>
        <v>5.7126392936813195</v>
      </c>
    </row>
    <row r="93" spans="1:15" x14ac:dyDescent="0.4">
      <c r="A93" t="s">
        <v>103</v>
      </c>
      <c r="B93">
        <v>3295</v>
      </c>
      <c r="K93" t="s">
        <v>69</v>
      </c>
      <c r="L93" t="str">
        <f>A68</f>
        <v>E12</v>
      </c>
      <c r="M93">
        <f>B68</f>
        <v>3684</v>
      </c>
      <c r="N93" s="8">
        <f t="shared" si="3"/>
        <v>0.11684944009802699</v>
      </c>
      <c r="O93" s="8">
        <f t="shared" si="4"/>
        <v>4.6739776039210792</v>
      </c>
    </row>
    <row r="94" spans="1:15" x14ac:dyDescent="0.4">
      <c r="A94" t="s">
        <v>104</v>
      </c>
      <c r="B94">
        <v>5647</v>
      </c>
      <c r="K94" t="s">
        <v>70</v>
      </c>
      <c r="L94" t="str">
        <f>A80</f>
        <v>F12</v>
      </c>
      <c r="M94">
        <f>B80</f>
        <v>3646</v>
      </c>
      <c r="N94" s="8">
        <f t="shared" si="3"/>
        <v>0.10481616442397543</v>
      </c>
      <c r="O94" s="8">
        <f t="shared" si="4"/>
        <v>4.1926465769590173</v>
      </c>
    </row>
    <row r="95" spans="1:15" x14ac:dyDescent="0.4">
      <c r="A95" t="s">
        <v>105</v>
      </c>
      <c r="B95">
        <v>17409</v>
      </c>
      <c r="K95" t="s">
        <v>71</v>
      </c>
      <c r="L95" t="str">
        <f>A92</f>
        <v>G12</v>
      </c>
      <c r="M95">
        <f>B92</f>
        <v>3529</v>
      </c>
      <c r="N95" s="8">
        <f t="shared" si="3"/>
        <v>6.7766341953869311E-2</v>
      </c>
      <c r="O95" s="8">
        <f t="shared" si="4"/>
        <v>2.7106536781547725</v>
      </c>
    </row>
    <row r="96" spans="1:15" x14ac:dyDescent="0.4">
      <c r="A96" t="s">
        <v>16</v>
      </c>
      <c r="B96">
        <v>3215</v>
      </c>
      <c r="K96" t="s">
        <v>72</v>
      </c>
      <c r="L96" t="str">
        <f>A104</f>
        <v>H12</v>
      </c>
      <c r="M96">
        <f>B104</f>
        <v>3405</v>
      </c>
      <c r="N96" s="8">
        <f t="shared" si="3"/>
        <v>2.8499863438543171E-2</v>
      </c>
      <c r="O96" s="8">
        <f t="shared" si="4"/>
        <v>1.1399945375417269</v>
      </c>
    </row>
    <row r="97" spans="1:2" x14ac:dyDescent="0.4">
      <c r="A97" t="s">
        <v>24</v>
      </c>
      <c r="B97">
        <v>3207</v>
      </c>
    </row>
    <row r="98" spans="1:2" x14ac:dyDescent="0.4">
      <c r="A98" t="s">
        <v>33</v>
      </c>
      <c r="B98">
        <v>3525</v>
      </c>
    </row>
    <row r="99" spans="1:2" x14ac:dyDescent="0.4">
      <c r="A99" t="s">
        <v>40</v>
      </c>
      <c r="B99">
        <v>3622</v>
      </c>
    </row>
    <row r="100" spans="1:2" x14ac:dyDescent="0.4">
      <c r="A100" t="s">
        <v>48</v>
      </c>
      <c r="B100">
        <v>19075</v>
      </c>
    </row>
    <row r="101" spans="1:2" x14ac:dyDescent="0.4">
      <c r="A101" t="s">
        <v>56</v>
      </c>
      <c r="B101">
        <v>11753</v>
      </c>
    </row>
    <row r="102" spans="1:2" x14ac:dyDescent="0.4">
      <c r="A102" t="s">
        <v>64</v>
      </c>
      <c r="B102">
        <v>3315</v>
      </c>
    </row>
    <row r="103" spans="1:2" x14ac:dyDescent="0.4">
      <c r="A103" t="s">
        <v>72</v>
      </c>
      <c r="B103">
        <v>3606</v>
      </c>
    </row>
    <row r="104" spans="1:2" x14ac:dyDescent="0.4">
      <c r="A104" t="s">
        <v>80</v>
      </c>
      <c r="B104">
        <v>3405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9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64969</v>
      </c>
      <c r="D2">
        <v>3334</v>
      </c>
      <c r="E2">
        <v>4476</v>
      </c>
      <c r="F2">
        <v>3945</v>
      </c>
      <c r="G2">
        <v>41750</v>
      </c>
      <c r="H2">
        <v>31366</v>
      </c>
      <c r="I2">
        <v>3378</v>
      </c>
      <c r="J2">
        <v>3413</v>
      </c>
      <c r="K2">
        <v>3883</v>
      </c>
      <c r="L2">
        <v>3692</v>
      </c>
      <c r="M2">
        <v>6648</v>
      </c>
      <c r="N2">
        <v>5502</v>
      </c>
      <c r="O2">
        <v>48583</v>
      </c>
      <c r="P2">
        <v>3654</v>
      </c>
      <c r="Q2">
        <v>5482</v>
      </c>
      <c r="R2">
        <v>3784</v>
      </c>
      <c r="S2">
        <v>21749</v>
      </c>
      <c r="T2">
        <v>20812</v>
      </c>
      <c r="U2">
        <v>3375</v>
      </c>
      <c r="V2">
        <v>3494</v>
      </c>
      <c r="W2">
        <v>4059</v>
      </c>
      <c r="X2">
        <v>3565</v>
      </c>
      <c r="Y2">
        <v>9036</v>
      </c>
      <c r="Z2">
        <v>4511</v>
      </c>
      <c r="AA2">
        <v>18423</v>
      </c>
      <c r="AB2">
        <v>3386</v>
      </c>
      <c r="AC2">
        <v>7240</v>
      </c>
      <c r="AD2">
        <v>3737</v>
      </c>
      <c r="AE2">
        <v>5899</v>
      </c>
      <c r="AF2">
        <v>10940</v>
      </c>
      <c r="AG2">
        <v>3346</v>
      </c>
      <c r="AH2">
        <v>4146</v>
      </c>
      <c r="AI2">
        <v>3855</v>
      </c>
      <c r="AJ2">
        <v>3321</v>
      </c>
      <c r="AK2">
        <v>16417</v>
      </c>
      <c r="AL2">
        <v>3971</v>
      </c>
      <c r="AM2">
        <v>7762</v>
      </c>
      <c r="AN2">
        <v>3361</v>
      </c>
      <c r="AO2">
        <v>11086</v>
      </c>
      <c r="AP2">
        <v>3690</v>
      </c>
      <c r="AQ2">
        <v>3724</v>
      </c>
      <c r="AR2">
        <v>7516</v>
      </c>
      <c r="AS2">
        <v>3346</v>
      </c>
      <c r="AT2">
        <v>11524</v>
      </c>
      <c r="AU2">
        <v>4037</v>
      </c>
      <c r="AV2">
        <v>3376</v>
      </c>
      <c r="AW2">
        <v>28171</v>
      </c>
      <c r="AX2">
        <v>4030</v>
      </c>
      <c r="AY2">
        <v>3450</v>
      </c>
      <c r="AZ2">
        <v>3366</v>
      </c>
      <c r="BA2">
        <v>21545</v>
      </c>
      <c r="BB2">
        <v>3592</v>
      </c>
      <c r="BC2">
        <v>3471</v>
      </c>
      <c r="BD2">
        <v>5743</v>
      </c>
      <c r="BE2">
        <v>3497</v>
      </c>
      <c r="BF2">
        <v>40135</v>
      </c>
      <c r="BG2">
        <v>4592</v>
      </c>
      <c r="BH2">
        <v>3496</v>
      </c>
      <c r="BI2">
        <v>36327</v>
      </c>
      <c r="BJ2">
        <v>3908</v>
      </c>
      <c r="BK2">
        <v>3407</v>
      </c>
      <c r="BL2">
        <v>3533</v>
      </c>
      <c r="BM2">
        <v>34643</v>
      </c>
      <c r="BN2">
        <v>3507</v>
      </c>
      <c r="BO2">
        <v>3371</v>
      </c>
      <c r="BP2">
        <v>4603</v>
      </c>
      <c r="BQ2">
        <v>3641</v>
      </c>
      <c r="BR2">
        <v>50904</v>
      </c>
      <c r="BS2">
        <v>5816</v>
      </c>
      <c r="BT2">
        <v>3393</v>
      </c>
      <c r="BU2">
        <v>27836</v>
      </c>
      <c r="BV2">
        <v>3797</v>
      </c>
      <c r="BW2">
        <v>3409</v>
      </c>
      <c r="BX2">
        <v>3863</v>
      </c>
      <c r="BY2">
        <v>35555</v>
      </c>
      <c r="BZ2">
        <v>3308</v>
      </c>
      <c r="CA2">
        <v>3319</v>
      </c>
      <c r="CB2">
        <v>3930</v>
      </c>
      <c r="CC2">
        <v>3607</v>
      </c>
      <c r="CD2">
        <v>38306</v>
      </c>
      <c r="CE2">
        <v>8189</v>
      </c>
      <c r="CF2">
        <v>3421</v>
      </c>
      <c r="CG2">
        <v>7747</v>
      </c>
      <c r="CH2">
        <v>3657</v>
      </c>
      <c r="CI2">
        <v>3355</v>
      </c>
      <c r="CJ2">
        <v>5614</v>
      </c>
      <c r="CK2">
        <v>17360</v>
      </c>
      <c r="CL2">
        <v>3326</v>
      </c>
      <c r="CM2">
        <v>3295</v>
      </c>
      <c r="CN2">
        <v>3612</v>
      </c>
      <c r="CO2">
        <v>3580</v>
      </c>
      <c r="CP2">
        <v>19291</v>
      </c>
      <c r="CQ2">
        <v>10919</v>
      </c>
      <c r="CR2">
        <v>3445</v>
      </c>
      <c r="CS2">
        <v>3694</v>
      </c>
      <c r="CT2">
        <v>3537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64969</v>
      </c>
      <c r="G9">
        <f>'Plate 1'!G9</f>
        <v>30</v>
      </c>
      <c r="H9" t="str">
        <f t="shared" ref="H9:I9" si="0">A9</f>
        <v>A1</v>
      </c>
      <c r="I9">
        <f t="shared" si="0"/>
        <v>64969</v>
      </c>
      <c r="K9" t="s">
        <v>82</v>
      </c>
      <c r="L9" t="str">
        <f>A10</f>
        <v>A2</v>
      </c>
      <c r="M9">
        <f>B10</f>
        <v>3334</v>
      </c>
      <c r="N9" s="8">
        <f>(M9-I$15)/I$16</f>
        <v>-2.4542593303447265E-2</v>
      </c>
      <c r="O9">
        <f>N9*40</f>
        <v>-0.98170373213789064</v>
      </c>
    </row>
    <row r="10" spans="1:98" x14ac:dyDescent="0.4">
      <c r="A10" t="s">
        <v>83</v>
      </c>
      <c r="B10">
        <v>3334</v>
      </c>
      <c r="G10">
        <f>'Plate 1'!G10</f>
        <v>15</v>
      </c>
      <c r="H10" t="str">
        <f>A21</f>
        <v>B1</v>
      </c>
      <c r="I10">
        <f>B21</f>
        <v>48583</v>
      </c>
      <c r="K10" t="s">
        <v>85</v>
      </c>
      <c r="L10" t="str">
        <f>A22</f>
        <v>B2</v>
      </c>
      <c r="M10">
        <f>B22</f>
        <v>3654</v>
      </c>
      <c r="N10" s="8">
        <f t="shared" ref="N10:N73" si="1">(M10-I$15)/I$16</f>
        <v>8.0172471457927733E-2</v>
      </c>
      <c r="O10">
        <f t="shared" ref="O10:O73" si="2">N10*40</f>
        <v>3.2068988583171092</v>
      </c>
    </row>
    <row r="11" spans="1:98" x14ac:dyDescent="0.4">
      <c r="A11" t="s">
        <v>84</v>
      </c>
      <c r="B11">
        <v>4476</v>
      </c>
      <c r="H11" t="str">
        <f>A33</f>
        <v>C1</v>
      </c>
      <c r="K11" t="s">
        <v>88</v>
      </c>
      <c r="L11" t="str">
        <f>A34</f>
        <v>C2</v>
      </c>
      <c r="M11">
        <f>B34</f>
        <v>3386</v>
      </c>
      <c r="N11" s="8">
        <f t="shared" si="1"/>
        <v>-7.5263952797238283E-3</v>
      </c>
      <c r="O11">
        <f t="shared" si="2"/>
        <v>-0.30105581118895314</v>
      </c>
    </row>
    <row r="12" spans="1:98" x14ac:dyDescent="0.4">
      <c r="A12" t="s">
        <v>9</v>
      </c>
      <c r="B12">
        <v>3945</v>
      </c>
      <c r="G12">
        <f>'Plate 1'!G12</f>
        <v>1.875</v>
      </c>
      <c r="H12" t="str">
        <f>A45</f>
        <v>D1</v>
      </c>
      <c r="I12">
        <f>B45</f>
        <v>7762</v>
      </c>
      <c r="K12" t="s">
        <v>91</v>
      </c>
      <c r="L12" t="str">
        <f>A46</f>
        <v>D2</v>
      </c>
      <c r="M12">
        <f>B46</f>
        <v>3361</v>
      </c>
      <c r="N12" s="8">
        <f t="shared" si="1"/>
        <v>-1.5707259714206251E-2</v>
      </c>
      <c r="O12">
        <f t="shared" si="2"/>
        <v>-0.62829038856825004</v>
      </c>
    </row>
    <row r="13" spans="1:98" x14ac:dyDescent="0.4">
      <c r="A13" t="s">
        <v>17</v>
      </c>
      <c r="B13">
        <v>41750</v>
      </c>
      <c r="G13">
        <f>'Plate 1'!G13</f>
        <v>0.46875</v>
      </c>
      <c r="H13" t="str">
        <f>A57</f>
        <v>E1</v>
      </c>
      <c r="I13">
        <f>B57</f>
        <v>3450</v>
      </c>
      <c r="K13" t="s">
        <v>94</v>
      </c>
      <c r="L13" t="str">
        <f>A58</f>
        <v>E2</v>
      </c>
      <c r="M13">
        <f>B58</f>
        <v>3366</v>
      </c>
      <c r="N13" s="8">
        <f t="shared" si="1"/>
        <v>-1.4071086827309766E-2</v>
      </c>
      <c r="O13">
        <f t="shared" si="2"/>
        <v>-0.56284347309239058</v>
      </c>
    </row>
    <row r="14" spans="1:98" x14ac:dyDescent="0.4">
      <c r="A14" t="s">
        <v>25</v>
      </c>
      <c r="B14">
        <v>31366</v>
      </c>
      <c r="G14">
        <f>'Plate 1'!G14</f>
        <v>0.1171875</v>
      </c>
      <c r="H14" t="str">
        <f>A69</f>
        <v>F1</v>
      </c>
      <c r="I14">
        <f>B69</f>
        <v>3407</v>
      </c>
      <c r="K14" t="s">
        <v>97</v>
      </c>
      <c r="L14" t="str">
        <f>A70</f>
        <v>F2</v>
      </c>
      <c r="M14">
        <f>B70</f>
        <v>3533</v>
      </c>
      <c r="N14" s="8">
        <f t="shared" si="1"/>
        <v>4.0577087595032812E-2</v>
      </c>
      <c r="O14">
        <f t="shared" si="2"/>
        <v>1.6230835038013125</v>
      </c>
    </row>
    <row r="15" spans="1:98" x14ac:dyDescent="0.4">
      <c r="A15" t="s">
        <v>34</v>
      </c>
      <c r="B15">
        <v>3378</v>
      </c>
      <c r="G15">
        <f>'Plate 1'!G15</f>
        <v>0</v>
      </c>
      <c r="H15" t="str">
        <f>A81</f>
        <v>G1</v>
      </c>
      <c r="I15">
        <f>B81</f>
        <v>3409</v>
      </c>
      <c r="K15" t="s">
        <v>100</v>
      </c>
      <c r="L15" t="str">
        <f>A82</f>
        <v>G2</v>
      </c>
      <c r="M15">
        <f>B82</f>
        <v>3863</v>
      </c>
      <c r="N15" s="8">
        <f t="shared" si="1"/>
        <v>0.14856449813020078</v>
      </c>
      <c r="O15">
        <f t="shared" si="2"/>
        <v>5.9425799252080314</v>
      </c>
    </row>
    <row r="16" spans="1:98" x14ac:dyDescent="0.4">
      <c r="A16" t="s">
        <v>41</v>
      </c>
      <c r="B16">
        <v>3413</v>
      </c>
      <c r="H16" t="s">
        <v>119</v>
      </c>
      <c r="I16">
        <f>SLOPE(I10:I15, G10:G15)</f>
        <v>3055.9117804989851</v>
      </c>
      <c r="K16" t="s">
        <v>103</v>
      </c>
      <c r="L16" t="str">
        <f>A94</f>
        <v>H2</v>
      </c>
      <c r="M16">
        <f>B94</f>
        <v>5614</v>
      </c>
      <c r="N16" s="8">
        <f t="shared" si="1"/>
        <v>0.72155224312134958</v>
      </c>
      <c r="O16">
        <f t="shared" si="2"/>
        <v>28.862089724853984</v>
      </c>
    </row>
    <row r="17" spans="1:15" x14ac:dyDescent="0.4">
      <c r="A17" t="s">
        <v>49</v>
      </c>
      <c r="B17">
        <v>3883</v>
      </c>
      <c r="K17" t="s">
        <v>104</v>
      </c>
      <c r="L17" t="str">
        <f>A95</f>
        <v>H3</v>
      </c>
      <c r="M17">
        <f>B95</f>
        <v>17360</v>
      </c>
      <c r="N17" s="8">
        <f t="shared" si="1"/>
        <v>4.5652495890185705</v>
      </c>
      <c r="O17">
        <f t="shared" si="2"/>
        <v>182.60998356074282</v>
      </c>
    </row>
    <row r="18" spans="1:15" x14ac:dyDescent="0.4">
      <c r="A18" t="s">
        <v>57</v>
      </c>
      <c r="B18">
        <v>3692</v>
      </c>
      <c r="K18" t="s">
        <v>101</v>
      </c>
      <c r="L18" t="str">
        <f>A83</f>
        <v>G3</v>
      </c>
      <c r="M18">
        <f>B83</f>
        <v>35555</v>
      </c>
      <c r="N18" s="8">
        <f t="shared" si="1"/>
        <v>10.519282724434877</v>
      </c>
      <c r="O18">
        <f t="shared" si="2"/>
        <v>420.77130897739505</v>
      </c>
    </row>
    <row r="19" spans="1:15" x14ac:dyDescent="0.4">
      <c r="A19" t="s">
        <v>65</v>
      </c>
      <c r="B19">
        <v>6648</v>
      </c>
      <c r="K19" t="s">
        <v>98</v>
      </c>
      <c r="L19" t="str">
        <f>A71</f>
        <v>F3</v>
      </c>
      <c r="M19">
        <f>B71</f>
        <v>34643</v>
      </c>
      <c r="N19" s="8">
        <f t="shared" si="1"/>
        <v>10.220844789864959</v>
      </c>
      <c r="O19">
        <f t="shared" si="2"/>
        <v>408.83379159459832</v>
      </c>
    </row>
    <row r="20" spans="1:15" x14ac:dyDescent="0.4">
      <c r="A20" t="s">
        <v>73</v>
      </c>
      <c r="B20">
        <v>5502</v>
      </c>
      <c r="K20" t="s">
        <v>95</v>
      </c>
      <c r="L20" t="str">
        <f>A59</f>
        <v>E3</v>
      </c>
      <c r="M20">
        <f>B59</f>
        <v>21545</v>
      </c>
      <c r="N20" s="8">
        <f t="shared" si="1"/>
        <v>5.9347262953509281</v>
      </c>
      <c r="O20">
        <f t="shared" si="2"/>
        <v>237.38905181403712</v>
      </c>
    </row>
    <row r="21" spans="1:15" x14ac:dyDescent="0.4">
      <c r="A21" t="s">
        <v>85</v>
      </c>
      <c r="B21">
        <v>48583</v>
      </c>
      <c r="K21" t="s">
        <v>92</v>
      </c>
      <c r="L21" t="str">
        <f>A47</f>
        <v>D3</v>
      </c>
      <c r="M21">
        <f>B47</f>
        <v>11086</v>
      </c>
      <c r="N21" s="8">
        <f t="shared" si="1"/>
        <v>2.5121798505408619</v>
      </c>
      <c r="O21">
        <f t="shared" si="2"/>
        <v>100.48719402163448</v>
      </c>
    </row>
    <row r="22" spans="1:15" x14ac:dyDescent="0.4">
      <c r="A22" t="s">
        <v>86</v>
      </c>
      <c r="B22">
        <v>3654</v>
      </c>
      <c r="K22" t="s">
        <v>89</v>
      </c>
      <c r="L22" t="str">
        <f>A35</f>
        <v>C3</v>
      </c>
      <c r="M22">
        <f>B35</f>
        <v>7240</v>
      </c>
      <c r="N22" s="8">
        <f t="shared" si="1"/>
        <v>1.2536356659400862</v>
      </c>
      <c r="O22">
        <f t="shared" si="2"/>
        <v>50.14542663760345</v>
      </c>
    </row>
    <row r="23" spans="1:15" x14ac:dyDescent="0.4">
      <c r="A23" t="s">
        <v>87</v>
      </c>
      <c r="B23">
        <v>5482</v>
      </c>
      <c r="K23" t="s">
        <v>86</v>
      </c>
      <c r="L23" t="str">
        <f>A23</f>
        <v>B3</v>
      </c>
      <c r="M23">
        <f>B23</f>
        <v>5482</v>
      </c>
      <c r="N23" s="8">
        <f t="shared" si="1"/>
        <v>0.67835727890728237</v>
      </c>
      <c r="O23">
        <f t="shared" si="2"/>
        <v>27.134291156291294</v>
      </c>
    </row>
    <row r="24" spans="1:15" x14ac:dyDescent="0.4">
      <c r="A24" t="s">
        <v>10</v>
      </c>
      <c r="B24">
        <v>3784</v>
      </c>
      <c r="K24" t="s">
        <v>83</v>
      </c>
      <c r="L24" t="str">
        <f>A11</f>
        <v>A3</v>
      </c>
      <c r="M24">
        <f>B11</f>
        <v>4476</v>
      </c>
      <c r="N24" s="8">
        <f t="shared" si="1"/>
        <v>0.34915929406370977</v>
      </c>
      <c r="O24">
        <f t="shared" si="2"/>
        <v>13.966371762548391</v>
      </c>
    </row>
    <row r="25" spans="1:15" x14ac:dyDescent="0.4">
      <c r="A25" t="s">
        <v>18</v>
      </c>
      <c r="B25">
        <v>21749</v>
      </c>
      <c r="K25" t="s">
        <v>84</v>
      </c>
      <c r="L25" t="str">
        <f>A12</f>
        <v>A4</v>
      </c>
      <c r="M25">
        <f>B12</f>
        <v>3945</v>
      </c>
      <c r="N25" s="8">
        <f t="shared" si="1"/>
        <v>0.17539773347530313</v>
      </c>
      <c r="O25">
        <f t="shared" si="2"/>
        <v>7.0159093390121257</v>
      </c>
    </row>
    <row r="26" spans="1:15" x14ac:dyDescent="0.4">
      <c r="A26" t="s">
        <v>26</v>
      </c>
      <c r="B26">
        <v>20812</v>
      </c>
      <c r="K26" t="s">
        <v>87</v>
      </c>
      <c r="L26" t="str">
        <f>A24</f>
        <v>B4</v>
      </c>
      <c r="M26">
        <f>B24</f>
        <v>3784</v>
      </c>
      <c r="N26" s="8">
        <f t="shared" si="1"/>
        <v>0.12271296651723633</v>
      </c>
      <c r="O26">
        <f t="shared" si="2"/>
        <v>4.9085186606894533</v>
      </c>
    </row>
    <row r="27" spans="1:15" x14ac:dyDescent="0.4">
      <c r="A27" t="s">
        <v>35</v>
      </c>
      <c r="B27">
        <v>3375</v>
      </c>
      <c r="K27" t="s">
        <v>90</v>
      </c>
      <c r="L27" t="str">
        <f>A36</f>
        <v>C4</v>
      </c>
      <c r="M27">
        <f>B36</f>
        <v>3737</v>
      </c>
      <c r="N27" s="8">
        <f t="shared" si="1"/>
        <v>0.10733294138040937</v>
      </c>
      <c r="O27">
        <f t="shared" si="2"/>
        <v>4.2933176552163745</v>
      </c>
    </row>
    <row r="28" spans="1:15" x14ac:dyDescent="0.4">
      <c r="A28" t="s">
        <v>42</v>
      </c>
      <c r="B28">
        <v>3494</v>
      </c>
      <c r="K28" t="s">
        <v>93</v>
      </c>
      <c r="L28" t="str">
        <f>A48</f>
        <v>D4</v>
      </c>
      <c r="M28">
        <f>B48</f>
        <v>3690</v>
      </c>
      <c r="N28" s="8">
        <f t="shared" si="1"/>
        <v>9.1952916243582414E-2</v>
      </c>
      <c r="O28">
        <f t="shared" si="2"/>
        <v>3.6781166497432967</v>
      </c>
    </row>
    <row r="29" spans="1:15" x14ac:dyDescent="0.4">
      <c r="A29" t="s">
        <v>50</v>
      </c>
      <c r="B29">
        <v>4059</v>
      </c>
      <c r="K29" t="s">
        <v>96</v>
      </c>
      <c r="L29" t="str">
        <f>A60</f>
        <v>E4</v>
      </c>
      <c r="M29">
        <f>B60</f>
        <v>3592</v>
      </c>
      <c r="N29" s="8">
        <f t="shared" si="1"/>
        <v>5.9883927660411326E-2</v>
      </c>
      <c r="O29">
        <f t="shared" si="2"/>
        <v>2.3953571064164532</v>
      </c>
    </row>
    <row r="30" spans="1:15" x14ac:dyDescent="0.4">
      <c r="A30" t="s">
        <v>58</v>
      </c>
      <c r="B30">
        <v>3565</v>
      </c>
      <c r="K30" t="s">
        <v>99</v>
      </c>
      <c r="L30" t="str">
        <f>A72</f>
        <v>F4</v>
      </c>
      <c r="M30">
        <f>B72</f>
        <v>3507</v>
      </c>
      <c r="N30" s="8">
        <f t="shared" si="1"/>
        <v>3.2068988583171094E-2</v>
      </c>
      <c r="O30">
        <f t="shared" si="2"/>
        <v>1.2827595433268437</v>
      </c>
    </row>
    <row r="31" spans="1:15" x14ac:dyDescent="0.4">
      <c r="A31" t="s">
        <v>66</v>
      </c>
      <c r="B31">
        <v>9036</v>
      </c>
      <c r="K31" t="s">
        <v>102</v>
      </c>
      <c r="L31" t="str">
        <f>A84</f>
        <v>G4</v>
      </c>
      <c r="M31">
        <f>B84</f>
        <v>3308</v>
      </c>
      <c r="N31" s="8">
        <f t="shared" si="1"/>
        <v>-3.3050692315308987E-2</v>
      </c>
      <c r="O31">
        <f t="shared" si="2"/>
        <v>-1.3220276926123595</v>
      </c>
    </row>
    <row r="32" spans="1:15" x14ac:dyDescent="0.4">
      <c r="A32" t="s">
        <v>74</v>
      </c>
      <c r="B32">
        <v>4511</v>
      </c>
      <c r="K32" t="s">
        <v>105</v>
      </c>
      <c r="L32" t="str">
        <f>A96</f>
        <v>H4</v>
      </c>
      <c r="M32">
        <f>B96</f>
        <v>3326</v>
      </c>
      <c r="N32" s="8">
        <f t="shared" si="1"/>
        <v>-2.7160469922481639E-2</v>
      </c>
      <c r="O32">
        <f t="shared" si="2"/>
        <v>-1.0864187968992656</v>
      </c>
    </row>
    <row r="33" spans="1:15" x14ac:dyDescent="0.4">
      <c r="A33" t="s">
        <v>88</v>
      </c>
      <c r="B33">
        <v>18423</v>
      </c>
      <c r="K33" t="s">
        <v>16</v>
      </c>
      <c r="L33" t="str">
        <f>A97</f>
        <v>H5</v>
      </c>
      <c r="M33">
        <f>B97</f>
        <v>3295</v>
      </c>
      <c r="N33" s="8">
        <f t="shared" si="1"/>
        <v>-3.7304741821239842E-2</v>
      </c>
      <c r="O33">
        <f t="shared" si="2"/>
        <v>-1.4921896728495936</v>
      </c>
    </row>
    <row r="34" spans="1:15" x14ac:dyDescent="0.4">
      <c r="A34" t="s">
        <v>89</v>
      </c>
      <c r="B34">
        <v>3386</v>
      </c>
      <c r="K34" t="s">
        <v>15</v>
      </c>
      <c r="L34" t="str">
        <f>A85</f>
        <v>G5</v>
      </c>
      <c r="M34">
        <f>B85</f>
        <v>3319</v>
      </c>
      <c r="N34" s="8">
        <f t="shared" si="1"/>
        <v>-2.9451111964136717E-2</v>
      </c>
      <c r="O34">
        <f t="shared" si="2"/>
        <v>-1.1780444785654687</v>
      </c>
    </row>
    <row r="35" spans="1:15" x14ac:dyDescent="0.4">
      <c r="A35" t="s">
        <v>90</v>
      </c>
      <c r="B35">
        <v>7240</v>
      </c>
      <c r="K35" t="s">
        <v>14</v>
      </c>
      <c r="L35" t="str">
        <f>A73</f>
        <v>F5</v>
      </c>
      <c r="M35">
        <f>B73</f>
        <v>3371</v>
      </c>
      <c r="N35" s="8">
        <f t="shared" si="1"/>
        <v>-1.2434913940413281E-2</v>
      </c>
      <c r="O35">
        <f t="shared" si="2"/>
        <v>-0.49739655761653123</v>
      </c>
    </row>
    <row r="36" spans="1:15" x14ac:dyDescent="0.4">
      <c r="A36" t="s">
        <v>11</v>
      </c>
      <c r="B36">
        <v>3737</v>
      </c>
      <c r="K36" t="s">
        <v>13</v>
      </c>
      <c r="L36" t="str">
        <f>A61</f>
        <v>E5</v>
      </c>
      <c r="M36">
        <f>B61</f>
        <v>3471</v>
      </c>
      <c r="N36" s="8">
        <f t="shared" si="1"/>
        <v>2.0288543797516406E-2</v>
      </c>
      <c r="O36">
        <f t="shared" si="2"/>
        <v>0.81154175190065625</v>
      </c>
    </row>
    <row r="37" spans="1:15" x14ac:dyDescent="0.4">
      <c r="A37" t="s">
        <v>19</v>
      </c>
      <c r="B37">
        <v>5899</v>
      </c>
      <c r="K37" t="s">
        <v>12</v>
      </c>
      <c r="L37" t="str">
        <f>A49</f>
        <v>D5</v>
      </c>
      <c r="M37">
        <f>B49</f>
        <v>3724</v>
      </c>
      <c r="N37" s="8">
        <f t="shared" si="1"/>
        <v>0.10307889187447851</v>
      </c>
      <c r="O37">
        <f t="shared" si="2"/>
        <v>4.1231556749791407</v>
      </c>
    </row>
    <row r="38" spans="1:15" x14ac:dyDescent="0.4">
      <c r="A38" t="s">
        <v>27</v>
      </c>
      <c r="B38">
        <v>10940</v>
      </c>
      <c r="K38" t="s">
        <v>11</v>
      </c>
      <c r="L38" t="str">
        <f>A37</f>
        <v>C5</v>
      </c>
      <c r="M38">
        <f>B37</f>
        <v>5899</v>
      </c>
      <c r="N38" s="8">
        <f t="shared" si="1"/>
        <v>0.81481409767444923</v>
      </c>
      <c r="O38">
        <f t="shared" si="2"/>
        <v>32.592563906977972</v>
      </c>
    </row>
    <row r="39" spans="1:15" x14ac:dyDescent="0.4">
      <c r="A39" t="s">
        <v>36</v>
      </c>
      <c r="B39">
        <v>3346</v>
      </c>
      <c r="K39" t="s">
        <v>10</v>
      </c>
      <c r="L39" t="str">
        <f>A25</f>
        <v>B5</v>
      </c>
      <c r="M39">
        <f>B25</f>
        <v>21749</v>
      </c>
      <c r="N39" s="8">
        <f t="shared" si="1"/>
        <v>6.0014821491363044</v>
      </c>
      <c r="O39">
        <f t="shared" si="2"/>
        <v>240.05928596545218</v>
      </c>
    </row>
    <row r="40" spans="1:15" x14ac:dyDescent="0.4">
      <c r="A40" t="s">
        <v>43</v>
      </c>
      <c r="B40">
        <v>4146</v>
      </c>
      <c r="K40" t="s">
        <v>9</v>
      </c>
      <c r="L40" t="str">
        <f>A13</f>
        <v>A5</v>
      </c>
      <c r="M40">
        <f>B13</f>
        <v>41750</v>
      </c>
      <c r="N40" s="8">
        <f t="shared" si="1"/>
        <v>12.546500931299621</v>
      </c>
      <c r="O40">
        <f t="shared" si="2"/>
        <v>501.86003725198481</v>
      </c>
    </row>
    <row r="41" spans="1:15" x14ac:dyDescent="0.4">
      <c r="A41" t="s">
        <v>51</v>
      </c>
      <c r="B41">
        <v>3855</v>
      </c>
      <c r="K41" t="s">
        <v>17</v>
      </c>
      <c r="L41" t="str">
        <f>A14</f>
        <v>A6</v>
      </c>
      <c r="M41">
        <f>B14</f>
        <v>31366</v>
      </c>
      <c r="N41" s="8">
        <f t="shared" si="1"/>
        <v>9.1484970797930032</v>
      </c>
      <c r="O41">
        <f t="shared" si="2"/>
        <v>365.93988319172013</v>
      </c>
    </row>
    <row r="42" spans="1:15" x14ac:dyDescent="0.4">
      <c r="A42" t="s">
        <v>59</v>
      </c>
      <c r="B42">
        <v>3321</v>
      </c>
      <c r="K42" t="s">
        <v>18</v>
      </c>
      <c r="L42" t="str">
        <f>A26</f>
        <v>B6</v>
      </c>
      <c r="M42">
        <f>B26</f>
        <v>20812</v>
      </c>
      <c r="N42" s="8">
        <f t="shared" si="1"/>
        <v>5.6948633501319037</v>
      </c>
      <c r="O42">
        <f t="shared" si="2"/>
        <v>227.79453400527615</v>
      </c>
    </row>
    <row r="43" spans="1:15" x14ac:dyDescent="0.4">
      <c r="A43" t="s">
        <v>67</v>
      </c>
      <c r="B43">
        <v>16417</v>
      </c>
      <c r="K43" t="s">
        <v>19</v>
      </c>
      <c r="L43" t="str">
        <f>A38</f>
        <v>C6</v>
      </c>
      <c r="M43">
        <f>B38</f>
        <v>10940</v>
      </c>
      <c r="N43" s="8">
        <f t="shared" si="1"/>
        <v>2.4644036022434848</v>
      </c>
      <c r="O43">
        <f t="shared" si="2"/>
        <v>98.576144089739387</v>
      </c>
    </row>
    <row r="44" spans="1:15" x14ac:dyDescent="0.4">
      <c r="A44" t="s">
        <v>75</v>
      </c>
      <c r="B44">
        <v>3971</v>
      </c>
      <c r="K44" t="s">
        <v>20</v>
      </c>
      <c r="L44" t="str">
        <f>A50</f>
        <v>D6</v>
      </c>
      <c r="M44">
        <f>B50</f>
        <v>7516</v>
      </c>
      <c r="N44" s="8">
        <f t="shared" si="1"/>
        <v>1.3439524092967723</v>
      </c>
      <c r="O44">
        <f t="shared" si="2"/>
        <v>53.758096371870892</v>
      </c>
    </row>
    <row r="45" spans="1:15" x14ac:dyDescent="0.4">
      <c r="A45" t="s">
        <v>91</v>
      </c>
      <c r="B45">
        <v>7762</v>
      </c>
      <c r="K45" t="s">
        <v>21</v>
      </c>
      <c r="L45" t="str">
        <f>A62</f>
        <v>E6</v>
      </c>
      <c r="M45">
        <f>B62</f>
        <v>5743</v>
      </c>
      <c r="N45" s="8">
        <f t="shared" si="1"/>
        <v>0.76376550360327888</v>
      </c>
      <c r="O45">
        <f t="shared" si="2"/>
        <v>30.550620144131155</v>
      </c>
    </row>
    <row r="46" spans="1:15" x14ac:dyDescent="0.4">
      <c r="A46" t="s">
        <v>92</v>
      </c>
      <c r="B46">
        <v>3361</v>
      </c>
      <c r="K46" t="s">
        <v>22</v>
      </c>
      <c r="L46" t="str">
        <f>A74</f>
        <v>F6</v>
      </c>
      <c r="M46">
        <f>B74</f>
        <v>4603</v>
      </c>
      <c r="N46" s="8">
        <f t="shared" si="1"/>
        <v>0.39071808539088049</v>
      </c>
      <c r="O46">
        <f t="shared" si="2"/>
        <v>15.628723415635219</v>
      </c>
    </row>
    <row r="47" spans="1:15" x14ac:dyDescent="0.4">
      <c r="A47" t="s">
        <v>93</v>
      </c>
      <c r="B47">
        <v>11086</v>
      </c>
      <c r="K47" t="s">
        <v>23</v>
      </c>
      <c r="L47" t="str">
        <f>A86</f>
        <v>G6</v>
      </c>
      <c r="M47">
        <f>B86</f>
        <v>3930</v>
      </c>
      <c r="N47" s="8">
        <f t="shared" si="1"/>
        <v>0.17048921481461368</v>
      </c>
      <c r="O47">
        <f t="shared" si="2"/>
        <v>6.8195685925845471</v>
      </c>
    </row>
    <row r="48" spans="1:15" x14ac:dyDescent="0.4">
      <c r="A48" t="s">
        <v>12</v>
      </c>
      <c r="B48">
        <v>3690</v>
      </c>
      <c r="K48" t="s">
        <v>24</v>
      </c>
      <c r="L48" t="str">
        <f>A98</f>
        <v>H6</v>
      </c>
      <c r="M48">
        <f>B98</f>
        <v>3612</v>
      </c>
      <c r="N48" s="8">
        <f t="shared" si="1"/>
        <v>6.6428619207997266E-2</v>
      </c>
      <c r="O48">
        <f t="shared" si="2"/>
        <v>2.6571447683198905</v>
      </c>
    </row>
    <row r="49" spans="1:15" x14ac:dyDescent="0.4">
      <c r="A49" t="s">
        <v>20</v>
      </c>
      <c r="B49">
        <v>3724</v>
      </c>
      <c r="K49" t="s">
        <v>33</v>
      </c>
      <c r="L49" t="str">
        <f>A99</f>
        <v>H7</v>
      </c>
      <c r="M49">
        <f>B99</f>
        <v>3580</v>
      </c>
      <c r="N49" s="8">
        <f t="shared" si="1"/>
        <v>5.5957112731859764E-2</v>
      </c>
      <c r="O49">
        <f t="shared" si="2"/>
        <v>2.2382845092743904</v>
      </c>
    </row>
    <row r="50" spans="1:15" x14ac:dyDescent="0.4">
      <c r="A50" t="s">
        <v>28</v>
      </c>
      <c r="B50">
        <v>7516</v>
      </c>
      <c r="K50" t="s">
        <v>31</v>
      </c>
      <c r="L50" t="str">
        <f>A87</f>
        <v>G7</v>
      </c>
      <c r="M50">
        <f>B87</f>
        <v>3607</v>
      </c>
      <c r="N50" s="8">
        <f t="shared" si="1"/>
        <v>6.4792446321100775E-2</v>
      </c>
      <c r="O50">
        <f t="shared" si="2"/>
        <v>2.5916978528440309</v>
      </c>
    </row>
    <row r="51" spans="1:15" x14ac:dyDescent="0.4">
      <c r="A51" t="s">
        <v>37</v>
      </c>
      <c r="B51">
        <v>3346</v>
      </c>
      <c r="K51" t="s">
        <v>32</v>
      </c>
      <c r="L51" t="str">
        <f>A75</f>
        <v>F7</v>
      </c>
      <c r="M51">
        <f>B75</f>
        <v>3641</v>
      </c>
      <c r="N51" s="8">
        <f t="shared" si="1"/>
        <v>7.591842195199687E-2</v>
      </c>
      <c r="O51">
        <f t="shared" si="2"/>
        <v>3.0367368780798749</v>
      </c>
    </row>
    <row r="52" spans="1:15" x14ac:dyDescent="0.4">
      <c r="A52" t="s">
        <v>44</v>
      </c>
      <c r="B52">
        <v>11524</v>
      </c>
      <c r="K52" t="s">
        <v>29</v>
      </c>
      <c r="L52" t="str">
        <f>A63</f>
        <v>E7</v>
      </c>
      <c r="M52">
        <f>B63</f>
        <v>3497</v>
      </c>
      <c r="N52" s="8">
        <f t="shared" si="1"/>
        <v>2.8796642809378124E-2</v>
      </c>
      <c r="O52">
        <f t="shared" si="2"/>
        <v>1.151865712375125</v>
      </c>
    </row>
    <row r="53" spans="1:15" x14ac:dyDescent="0.4">
      <c r="A53" t="s">
        <v>52</v>
      </c>
      <c r="B53">
        <v>4037</v>
      </c>
      <c r="K53" t="s">
        <v>28</v>
      </c>
      <c r="L53" t="str">
        <f>A51</f>
        <v>D7</v>
      </c>
      <c r="M53">
        <f>B51</f>
        <v>3346</v>
      </c>
      <c r="N53" s="8">
        <f t="shared" si="1"/>
        <v>-2.0615778374895703E-2</v>
      </c>
      <c r="O53">
        <f t="shared" si="2"/>
        <v>-0.82463113499582807</v>
      </c>
    </row>
    <row r="54" spans="1:15" x14ac:dyDescent="0.4">
      <c r="A54" t="s">
        <v>60</v>
      </c>
      <c r="B54">
        <v>3376</v>
      </c>
      <c r="K54" t="s">
        <v>27</v>
      </c>
      <c r="L54" t="str">
        <f>A39</f>
        <v>C7</v>
      </c>
      <c r="M54">
        <f>B39</f>
        <v>3346</v>
      </c>
      <c r="N54" s="8">
        <f t="shared" si="1"/>
        <v>-2.0615778374895703E-2</v>
      </c>
      <c r="O54">
        <f t="shared" si="2"/>
        <v>-0.82463113499582807</v>
      </c>
    </row>
    <row r="55" spans="1:15" x14ac:dyDescent="0.4">
      <c r="A55" t="s">
        <v>68</v>
      </c>
      <c r="B55">
        <v>28171</v>
      </c>
      <c r="K55" t="s">
        <v>26</v>
      </c>
      <c r="L55" t="str">
        <f>A27</f>
        <v>B7</v>
      </c>
      <c r="M55">
        <f>B27</f>
        <v>3375</v>
      </c>
      <c r="N55" s="8">
        <f t="shared" si="1"/>
        <v>-1.1125975630896094E-2</v>
      </c>
      <c r="O55">
        <f t="shared" si="2"/>
        <v>-0.44503902523584377</v>
      </c>
    </row>
    <row r="56" spans="1:15" x14ac:dyDescent="0.4">
      <c r="A56" t="s">
        <v>76</v>
      </c>
      <c r="B56">
        <v>4030</v>
      </c>
      <c r="K56" t="s">
        <v>25</v>
      </c>
      <c r="L56" t="str">
        <f>A15</f>
        <v>A7</v>
      </c>
      <c r="M56">
        <f>B15</f>
        <v>3378</v>
      </c>
      <c r="N56" s="8">
        <f t="shared" si="1"/>
        <v>-1.0144271898758203E-2</v>
      </c>
      <c r="O56">
        <f t="shared" si="2"/>
        <v>-0.40577087595032812</v>
      </c>
    </row>
    <row r="57" spans="1:15" x14ac:dyDescent="0.4">
      <c r="A57" t="s">
        <v>94</v>
      </c>
      <c r="B57">
        <v>3450</v>
      </c>
      <c r="K57" t="s">
        <v>34</v>
      </c>
      <c r="L57" t="str">
        <f>A16</f>
        <v>A8</v>
      </c>
      <c r="M57">
        <f>B16</f>
        <v>3413</v>
      </c>
      <c r="N57" s="8">
        <f t="shared" si="1"/>
        <v>1.3089383095171874E-3</v>
      </c>
      <c r="O57">
        <f t="shared" si="2"/>
        <v>5.2357532380687494E-2</v>
      </c>
    </row>
    <row r="58" spans="1:15" x14ac:dyDescent="0.4">
      <c r="A58" t="s">
        <v>95</v>
      </c>
      <c r="B58">
        <v>3366</v>
      </c>
      <c r="K58" t="s">
        <v>35</v>
      </c>
      <c r="L58" t="str">
        <f>A28</f>
        <v>B8</v>
      </c>
      <c r="M58">
        <f>B28</f>
        <v>3494</v>
      </c>
      <c r="N58" s="8">
        <f t="shared" si="1"/>
        <v>2.7814939077240235E-2</v>
      </c>
      <c r="O58">
        <f t="shared" si="2"/>
        <v>1.1125975630896094</v>
      </c>
    </row>
    <row r="59" spans="1:15" x14ac:dyDescent="0.4">
      <c r="A59" t="s">
        <v>96</v>
      </c>
      <c r="B59">
        <v>21545</v>
      </c>
      <c r="K59" t="s">
        <v>36</v>
      </c>
      <c r="L59" t="str">
        <f>A40</f>
        <v>C8</v>
      </c>
      <c r="M59">
        <f>B40</f>
        <v>4146</v>
      </c>
      <c r="N59" s="8">
        <f t="shared" si="1"/>
        <v>0.2411718835285418</v>
      </c>
      <c r="O59">
        <f t="shared" si="2"/>
        <v>9.6468753411416728</v>
      </c>
    </row>
    <row r="60" spans="1:15" x14ac:dyDescent="0.4">
      <c r="A60" t="s">
        <v>13</v>
      </c>
      <c r="B60">
        <v>3592</v>
      </c>
      <c r="K60" t="s">
        <v>37</v>
      </c>
      <c r="L60" t="str">
        <f>A52</f>
        <v>D8</v>
      </c>
      <c r="M60">
        <f>B52</f>
        <v>11524</v>
      </c>
      <c r="N60" s="8">
        <f t="shared" si="1"/>
        <v>2.6555085954329942</v>
      </c>
      <c r="O60">
        <f t="shared" si="2"/>
        <v>106.22034381731977</v>
      </c>
    </row>
    <row r="61" spans="1:15" x14ac:dyDescent="0.4">
      <c r="A61" t="s">
        <v>21</v>
      </c>
      <c r="B61">
        <v>3471</v>
      </c>
      <c r="K61" t="s">
        <v>38</v>
      </c>
      <c r="L61" t="str">
        <f>A64</f>
        <v>E8</v>
      </c>
      <c r="M61">
        <f>B64</f>
        <v>40135</v>
      </c>
      <c r="N61" s="8">
        <f t="shared" si="1"/>
        <v>12.018017088832057</v>
      </c>
      <c r="O61">
        <f t="shared" si="2"/>
        <v>480.72068355328224</v>
      </c>
    </row>
    <row r="62" spans="1:15" x14ac:dyDescent="0.4">
      <c r="A62" t="s">
        <v>29</v>
      </c>
      <c r="B62">
        <v>5743</v>
      </c>
      <c r="K62" t="s">
        <v>30</v>
      </c>
      <c r="L62" t="str">
        <f>A76</f>
        <v>F8</v>
      </c>
      <c r="M62">
        <f>B76</f>
        <v>50904</v>
      </c>
      <c r="N62" s="8">
        <f t="shared" si="1"/>
        <v>15.542006252629704</v>
      </c>
      <c r="O62">
        <f t="shared" si="2"/>
        <v>621.68025010518818</v>
      </c>
    </row>
    <row r="63" spans="1:15" x14ac:dyDescent="0.4">
      <c r="A63" t="s">
        <v>38</v>
      </c>
      <c r="B63">
        <v>3497</v>
      </c>
      <c r="K63" t="s">
        <v>39</v>
      </c>
      <c r="L63" t="str">
        <f>A88</f>
        <v>G8</v>
      </c>
      <c r="M63">
        <f>B88</f>
        <v>38306</v>
      </c>
      <c r="N63" s="8">
        <f t="shared" si="1"/>
        <v>11.419505046805323</v>
      </c>
      <c r="O63">
        <f t="shared" si="2"/>
        <v>456.78020187221296</v>
      </c>
    </row>
    <row r="64" spans="1:15" x14ac:dyDescent="0.4">
      <c r="A64" t="s">
        <v>45</v>
      </c>
      <c r="B64">
        <v>40135</v>
      </c>
      <c r="K64" t="s">
        <v>40</v>
      </c>
      <c r="L64" t="str">
        <f>A100</f>
        <v>H8</v>
      </c>
      <c r="M64">
        <f>B100</f>
        <v>19291</v>
      </c>
      <c r="N64" s="8">
        <f t="shared" si="1"/>
        <v>5.1971395579379926</v>
      </c>
      <c r="O64">
        <f t="shared" si="2"/>
        <v>207.88558231751972</v>
      </c>
    </row>
    <row r="65" spans="1:15" x14ac:dyDescent="0.4">
      <c r="A65" t="s">
        <v>53</v>
      </c>
      <c r="B65">
        <v>4592</v>
      </c>
      <c r="K65" t="s">
        <v>48</v>
      </c>
      <c r="L65" t="str">
        <f>A101</f>
        <v>H9</v>
      </c>
      <c r="M65">
        <f>B101</f>
        <v>10919</v>
      </c>
      <c r="N65" s="8">
        <f t="shared" si="1"/>
        <v>2.4575316761185193</v>
      </c>
      <c r="O65">
        <f t="shared" si="2"/>
        <v>98.301267044740769</v>
      </c>
    </row>
    <row r="66" spans="1:15" x14ac:dyDescent="0.4">
      <c r="A66" t="s">
        <v>61</v>
      </c>
      <c r="B66">
        <v>3496</v>
      </c>
      <c r="K66" t="s">
        <v>47</v>
      </c>
      <c r="L66" t="str">
        <f>A89</f>
        <v>G9</v>
      </c>
      <c r="M66">
        <f>B89</f>
        <v>8189</v>
      </c>
      <c r="N66" s="8">
        <f t="shared" si="1"/>
        <v>1.564181279873039</v>
      </c>
      <c r="O66">
        <f t="shared" si="2"/>
        <v>62.56725119492156</v>
      </c>
    </row>
    <row r="67" spans="1:15" x14ac:dyDescent="0.4">
      <c r="A67" t="s">
        <v>69</v>
      </c>
      <c r="B67">
        <v>36327</v>
      </c>
      <c r="K67" t="s">
        <v>46</v>
      </c>
      <c r="L67" t="str">
        <f>A77</f>
        <v>F9</v>
      </c>
      <c r="M67">
        <f>B77</f>
        <v>5816</v>
      </c>
      <c r="N67" s="8">
        <f t="shared" si="1"/>
        <v>0.78765362775196757</v>
      </c>
      <c r="O67">
        <f t="shared" si="2"/>
        <v>31.506145110078702</v>
      </c>
    </row>
    <row r="68" spans="1:15" x14ac:dyDescent="0.4">
      <c r="A68" t="s">
        <v>77</v>
      </c>
      <c r="B68">
        <v>3908</v>
      </c>
      <c r="K68" t="s">
        <v>45</v>
      </c>
      <c r="L68" t="str">
        <f>A65</f>
        <v>E9</v>
      </c>
      <c r="M68">
        <f>B65</f>
        <v>4592</v>
      </c>
      <c r="N68" s="8">
        <f t="shared" si="1"/>
        <v>0.38711850503970818</v>
      </c>
      <c r="O68">
        <f t="shared" si="2"/>
        <v>15.484740201588327</v>
      </c>
    </row>
    <row r="69" spans="1:15" x14ac:dyDescent="0.4">
      <c r="A69" t="s">
        <v>97</v>
      </c>
      <c r="B69">
        <v>3407</v>
      </c>
      <c r="K69" t="s">
        <v>44</v>
      </c>
      <c r="L69" t="str">
        <f>A53</f>
        <v>D9</v>
      </c>
      <c r="M69">
        <f>B53</f>
        <v>4037</v>
      </c>
      <c r="N69" s="8">
        <f t="shared" si="1"/>
        <v>0.20550331459419843</v>
      </c>
      <c r="O69">
        <f t="shared" si="2"/>
        <v>8.2201325837679367</v>
      </c>
    </row>
    <row r="70" spans="1:15" x14ac:dyDescent="0.4">
      <c r="A70" t="s">
        <v>98</v>
      </c>
      <c r="B70">
        <v>3533</v>
      </c>
      <c r="K70" t="s">
        <v>43</v>
      </c>
      <c r="L70" t="str">
        <f>A41</f>
        <v>C9</v>
      </c>
      <c r="M70">
        <f>B41</f>
        <v>3855</v>
      </c>
      <c r="N70" s="8">
        <f t="shared" si="1"/>
        <v>0.14594662151116641</v>
      </c>
      <c r="O70">
        <f t="shared" si="2"/>
        <v>5.8378648604466568</v>
      </c>
    </row>
    <row r="71" spans="1:15" x14ac:dyDescent="0.4">
      <c r="A71" t="s">
        <v>99</v>
      </c>
      <c r="B71">
        <v>34643</v>
      </c>
      <c r="K71" t="s">
        <v>42</v>
      </c>
      <c r="L71" t="str">
        <f>A29</f>
        <v>B9</v>
      </c>
      <c r="M71">
        <f>B29</f>
        <v>4059</v>
      </c>
      <c r="N71" s="8">
        <f t="shared" si="1"/>
        <v>0.21270247529654296</v>
      </c>
      <c r="O71">
        <f t="shared" si="2"/>
        <v>8.5080990118617184</v>
      </c>
    </row>
    <row r="72" spans="1:15" x14ac:dyDescent="0.4">
      <c r="A72" t="s">
        <v>14</v>
      </c>
      <c r="B72">
        <v>3507</v>
      </c>
      <c r="K72" t="s">
        <v>41</v>
      </c>
      <c r="L72" t="str">
        <f>A17</f>
        <v>A9</v>
      </c>
      <c r="M72">
        <f>B17</f>
        <v>3883</v>
      </c>
      <c r="N72" s="8">
        <f t="shared" si="1"/>
        <v>0.15510918967778672</v>
      </c>
      <c r="O72">
        <f t="shared" si="2"/>
        <v>6.2043675871114692</v>
      </c>
    </row>
    <row r="73" spans="1:15" x14ac:dyDescent="0.4">
      <c r="A73" t="s">
        <v>22</v>
      </c>
      <c r="B73">
        <v>3371</v>
      </c>
      <c r="K73" t="s">
        <v>49</v>
      </c>
      <c r="L73" t="str">
        <f>A18</f>
        <v>A10</v>
      </c>
      <c r="M73">
        <f>B18</f>
        <v>3692</v>
      </c>
      <c r="N73" s="8">
        <f t="shared" si="1"/>
        <v>9.2607385398341013E-2</v>
      </c>
      <c r="O73">
        <f t="shared" si="2"/>
        <v>3.7042954159336405</v>
      </c>
    </row>
    <row r="74" spans="1:15" x14ac:dyDescent="0.4">
      <c r="A74" t="s">
        <v>32</v>
      </c>
      <c r="B74">
        <v>4603</v>
      </c>
      <c r="K74" t="s">
        <v>50</v>
      </c>
      <c r="L74" t="str">
        <f>A30</f>
        <v>B10</v>
      </c>
      <c r="M74">
        <f>B30</f>
        <v>3565</v>
      </c>
      <c r="N74" s="8">
        <f t="shared" ref="N74:N96" si="3">(M74-I$15)/I$16</f>
        <v>5.1048594071170308E-2</v>
      </c>
      <c r="O74">
        <f t="shared" ref="O74:O96" si="4">N74*40</f>
        <v>2.0419437628468122</v>
      </c>
    </row>
    <row r="75" spans="1:15" x14ac:dyDescent="0.4">
      <c r="A75" t="s">
        <v>30</v>
      </c>
      <c r="B75">
        <v>3641</v>
      </c>
      <c r="K75" t="s">
        <v>51</v>
      </c>
      <c r="L75" t="str">
        <f>A42</f>
        <v>C10</v>
      </c>
      <c r="M75">
        <f>B42</f>
        <v>3321</v>
      </c>
      <c r="N75" s="8">
        <f t="shared" si="3"/>
        <v>-2.8796642809378124E-2</v>
      </c>
      <c r="O75">
        <f t="shared" si="4"/>
        <v>-1.151865712375125</v>
      </c>
    </row>
    <row r="76" spans="1:15" x14ac:dyDescent="0.4">
      <c r="A76" t="s">
        <v>46</v>
      </c>
      <c r="B76">
        <v>50904</v>
      </c>
      <c r="K76" t="s">
        <v>52</v>
      </c>
      <c r="L76" t="str">
        <f>A54</f>
        <v>D10</v>
      </c>
      <c r="M76">
        <f>B54</f>
        <v>3376</v>
      </c>
      <c r="N76" s="8">
        <f t="shared" si="3"/>
        <v>-1.0798741053516797E-2</v>
      </c>
      <c r="O76">
        <f t="shared" si="4"/>
        <v>-0.43194964214067189</v>
      </c>
    </row>
    <row r="77" spans="1:15" x14ac:dyDescent="0.4">
      <c r="A77" t="s">
        <v>54</v>
      </c>
      <c r="B77">
        <v>5816</v>
      </c>
      <c r="K77" t="s">
        <v>53</v>
      </c>
      <c r="L77" t="str">
        <f>A66</f>
        <v>E10</v>
      </c>
      <c r="M77">
        <f>B66</f>
        <v>3496</v>
      </c>
      <c r="N77" s="8">
        <f t="shared" si="3"/>
        <v>2.8469408231998828E-2</v>
      </c>
      <c r="O77">
        <f t="shared" si="4"/>
        <v>1.1387763292799531</v>
      </c>
    </row>
    <row r="78" spans="1:15" x14ac:dyDescent="0.4">
      <c r="A78" t="s">
        <v>62</v>
      </c>
      <c r="B78">
        <v>3393</v>
      </c>
      <c r="K78" t="s">
        <v>54</v>
      </c>
      <c r="L78" t="str">
        <f>A78</f>
        <v>F10</v>
      </c>
      <c r="M78">
        <f>B78</f>
        <v>3393</v>
      </c>
      <c r="N78" s="8">
        <f t="shared" si="3"/>
        <v>-5.2357532380687497E-3</v>
      </c>
      <c r="O78">
        <f t="shared" si="4"/>
        <v>-0.20943012952274997</v>
      </c>
    </row>
    <row r="79" spans="1:15" x14ac:dyDescent="0.4">
      <c r="A79" t="s">
        <v>70</v>
      </c>
      <c r="B79">
        <v>27836</v>
      </c>
      <c r="K79" t="s">
        <v>55</v>
      </c>
      <c r="L79" t="str">
        <f>A90</f>
        <v>G10</v>
      </c>
      <c r="M79">
        <f>B90</f>
        <v>3421</v>
      </c>
      <c r="N79" s="8">
        <f t="shared" si="3"/>
        <v>3.9268149285515627E-3</v>
      </c>
      <c r="O79">
        <f t="shared" si="4"/>
        <v>0.15707259714206251</v>
      </c>
    </row>
    <row r="80" spans="1:15" x14ac:dyDescent="0.4">
      <c r="A80" t="s">
        <v>78</v>
      </c>
      <c r="B80">
        <v>3797</v>
      </c>
      <c r="K80" t="s">
        <v>56</v>
      </c>
      <c r="L80" t="str">
        <f>A102</f>
        <v>H10</v>
      </c>
      <c r="M80">
        <f>B102</f>
        <v>3445</v>
      </c>
      <c r="N80" s="8">
        <f t="shared" si="3"/>
        <v>1.1780444785654686E-2</v>
      </c>
      <c r="O80">
        <f t="shared" si="4"/>
        <v>0.47121779142618747</v>
      </c>
    </row>
    <row r="81" spans="1:15" x14ac:dyDescent="0.4">
      <c r="A81" t="s">
        <v>100</v>
      </c>
      <c r="B81">
        <v>3409</v>
      </c>
      <c r="K81" t="s">
        <v>64</v>
      </c>
      <c r="L81" t="str">
        <f>A103</f>
        <v>H11</v>
      </c>
      <c r="M81">
        <f>B103</f>
        <v>3694</v>
      </c>
      <c r="N81" s="8">
        <f t="shared" si="3"/>
        <v>9.3261854553099613E-2</v>
      </c>
      <c r="O81">
        <f t="shared" si="4"/>
        <v>3.7304741821239844</v>
      </c>
    </row>
    <row r="82" spans="1:15" x14ac:dyDescent="0.4">
      <c r="A82" t="s">
        <v>101</v>
      </c>
      <c r="B82">
        <v>3863</v>
      </c>
      <c r="K82" t="s">
        <v>63</v>
      </c>
      <c r="L82" t="str">
        <f>A91</f>
        <v>G11</v>
      </c>
      <c r="M82">
        <f>B91</f>
        <v>7747</v>
      </c>
      <c r="N82" s="8">
        <f t="shared" si="3"/>
        <v>1.4195435966713899</v>
      </c>
      <c r="O82">
        <f t="shared" si="4"/>
        <v>56.781743866855592</v>
      </c>
    </row>
    <row r="83" spans="1:15" x14ac:dyDescent="0.4">
      <c r="A83" t="s">
        <v>102</v>
      </c>
      <c r="B83">
        <v>35555</v>
      </c>
      <c r="K83" t="s">
        <v>62</v>
      </c>
      <c r="L83" t="str">
        <f>A79</f>
        <v>F11</v>
      </c>
      <c r="M83">
        <f>B79</f>
        <v>27836</v>
      </c>
      <c r="N83" s="8">
        <f t="shared" si="3"/>
        <v>7.9933590216440846</v>
      </c>
      <c r="O83">
        <f t="shared" si="4"/>
        <v>319.73436086576339</v>
      </c>
    </row>
    <row r="84" spans="1:15" x14ac:dyDescent="0.4">
      <c r="A84" t="s">
        <v>15</v>
      </c>
      <c r="B84">
        <v>3308</v>
      </c>
      <c r="K84" t="s">
        <v>61</v>
      </c>
      <c r="L84" t="str">
        <f>A67</f>
        <v>E11</v>
      </c>
      <c r="M84">
        <f>B67</f>
        <v>36327</v>
      </c>
      <c r="N84" s="8">
        <f t="shared" si="3"/>
        <v>10.771907818171695</v>
      </c>
      <c r="O84">
        <f t="shared" si="4"/>
        <v>430.87631272686781</v>
      </c>
    </row>
    <row r="85" spans="1:15" x14ac:dyDescent="0.4">
      <c r="A85" t="s">
        <v>23</v>
      </c>
      <c r="B85">
        <v>3319</v>
      </c>
      <c r="K85" t="s">
        <v>60</v>
      </c>
      <c r="L85" t="str">
        <f>A55</f>
        <v>D11</v>
      </c>
      <c r="M85">
        <f>B55</f>
        <v>28171</v>
      </c>
      <c r="N85" s="8">
        <f t="shared" si="3"/>
        <v>8.1029826050661491</v>
      </c>
      <c r="O85">
        <f t="shared" si="4"/>
        <v>324.11930420264594</v>
      </c>
    </row>
    <row r="86" spans="1:15" x14ac:dyDescent="0.4">
      <c r="A86" t="s">
        <v>31</v>
      </c>
      <c r="B86">
        <v>3930</v>
      </c>
      <c r="K86" t="s">
        <v>59</v>
      </c>
      <c r="L86" t="str">
        <f>A43</f>
        <v>C11</v>
      </c>
      <c r="M86">
        <f>B43</f>
        <v>16417</v>
      </c>
      <c r="N86" s="8">
        <f t="shared" si="3"/>
        <v>4.2566673825498933</v>
      </c>
      <c r="O86">
        <f t="shared" si="4"/>
        <v>170.26669530199572</v>
      </c>
    </row>
    <row r="87" spans="1:15" x14ac:dyDescent="0.4">
      <c r="A87" t="s">
        <v>39</v>
      </c>
      <c r="B87">
        <v>3607</v>
      </c>
      <c r="K87" t="s">
        <v>58</v>
      </c>
      <c r="L87" t="str">
        <f>A31</f>
        <v>B11</v>
      </c>
      <c r="M87">
        <f>B31</f>
        <v>9036</v>
      </c>
      <c r="N87" s="8">
        <f t="shared" si="3"/>
        <v>1.8413489669133034</v>
      </c>
      <c r="O87">
        <f t="shared" si="4"/>
        <v>73.653958676532142</v>
      </c>
    </row>
    <row r="88" spans="1:15" x14ac:dyDescent="0.4">
      <c r="A88" t="s">
        <v>47</v>
      </c>
      <c r="B88">
        <v>38306</v>
      </c>
      <c r="K88" t="s">
        <v>57</v>
      </c>
      <c r="L88" t="str">
        <f>A19</f>
        <v>A11</v>
      </c>
      <c r="M88">
        <f>B19</f>
        <v>6648</v>
      </c>
      <c r="N88" s="8">
        <f t="shared" si="3"/>
        <v>1.0599127961315427</v>
      </c>
      <c r="O88">
        <f t="shared" si="4"/>
        <v>42.396511845261706</v>
      </c>
    </row>
    <row r="89" spans="1:15" x14ac:dyDescent="0.4">
      <c r="A89" t="s">
        <v>55</v>
      </c>
      <c r="B89">
        <v>8189</v>
      </c>
      <c r="K89" t="s">
        <v>65</v>
      </c>
      <c r="L89" t="str">
        <f>A20</f>
        <v>A12</v>
      </c>
      <c r="M89">
        <f>B20</f>
        <v>5502</v>
      </c>
      <c r="N89" s="8">
        <f t="shared" si="3"/>
        <v>0.68490197045486834</v>
      </c>
      <c r="O89">
        <f t="shared" si="4"/>
        <v>27.396078818194734</v>
      </c>
    </row>
    <row r="90" spans="1:15" x14ac:dyDescent="0.4">
      <c r="A90" t="s">
        <v>63</v>
      </c>
      <c r="B90">
        <v>3421</v>
      </c>
      <c r="K90" t="s">
        <v>66</v>
      </c>
      <c r="L90" t="str">
        <f>A32</f>
        <v>B12</v>
      </c>
      <c r="M90">
        <f>B32</f>
        <v>4511</v>
      </c>
      <c r="N90" s="8">
        <f t="shared" si="3"/>
        <v>0.36061250427198516</v>
      </c>
      <c r="O90">
        <f t="shared" si="4"/>
        <v>14.424500170879407</v>
      </c>
    </row>
    <row r="91" spans="1:15" x14ac:dyDescent="0.4">
      <c r="A91" t="s">
        <v>71</v>
      </c>
      <c r="B91">
        <v>7747</v>
      </c>
      <c r="K91" t="s">
        <v>67</v>
      </c>
      <c r="L91" t="str">
        <f>A44</f>
        <v>C12</v>
      </c>
      <c r="M91">
        <f>B44</f>
        <v>3971</v>
      </c>
      <c r="N91" s="8">
        <f t="shared" si="3"/>
        <v>0.18390583248716483</v>
      </c>
      <c r="O91">
        <f t="shared" si="4"/>
        <v>7.3562332994865933</v>
      </c>
    </row>
    <row r="92" spans="1:15" x14ac:dyDescent="0.4">
      <c r="A92" t="s">
        <v>79</v>
      </c>
      <c r="B92">
        <v>3657</v>
      </c>
      <c r="K92" t="s">
        <v>68</v>
      </c>
      <c r="L92" t="str">
        <f>A56</f>
        <v>D12</v>
      </c>
      <c r="M92">
        <f>B56</f>
        <v>4030</v>
      </c>
      <c r="N92" s="8">
        <f t="shared" si="3"/>
        <v>0.20321267255254336</v>
      </c>
      <c r="O92">
        <f t="shared" si="4"/>
        <v>8.1285069021017335</v>
      </c>
    </row>
    <row r="93" spans="1:15" x14ac:dyDescent="0.4">
      <c r="A93" t="s">
        <v>103</v>
      </c>
      <c r="B93">
        <v>3355</v>
      </c>
      <c r="K93" t="s">
        <v>69</v>
      </c>
      <c r="L93" t="str">
        <f>A68</f>
        <v>E12</v>
      </c>
      <c r="M93">
        <f>B68</f>
        <v>3908</v>
      </c>
      <c r="N93" s="8">
        <f t="shared" si="3"/>
        <v>0.16329005411226913</v>
      </c>
      <c r="O93">
        <f t="shared" si="4"/>
        <v>6.5316021644907654</v>
      </c>
    </row>
    <row r="94" spans="1:15" x14ac:dyDescent="0.4">
      <c r="A94" t="s">
        <v>104</v>
      </c>
      <c r="B94">
        <v>5614</v>
      </c>
      <c r="K94" t="s">
        <v>70</v>
      </c>
      <c r="L94" t="str">
        <f>A80</f>
        <v>F12</v>
      </c>
      <c r="M94">
        <f>B80</f>
        <v>3797</v>
      </c>
      <c r="N94" s="8">
        <f t="shared" si="3"/>
        <v>0.12696701602316718</v>
      </c>
      <c r="O94">
        <f t="shared" si="4"/>
        <v>5.0786806409266871</v>
      </c>
    </row>
    <row r="95" spans="1:15" x14ac:dyDescent="0.4">
      <c r="A95" t="s">
        <v>105</v>
      </c>
      <c r="B95">
        <v>17360</v>
      </c>
      <c r="K95" t="s">
        <v>71</v>
      </c>
      <c r="L95" t="str">
        <f>A92</f>
        <v>G12</v>
      </c>
      <c r="M95">
        <f>B92</f>
        <v>3657</v>
      </c>
      <c r="N95" s="8">
        <f t="shared" si="3"/>
        <v>8.1154175190065625E-2</v>
      </c>
      <c r="O95">
        <f t="shared" si="4"/>
        <v>3.246167007602625</v>
      </c>
    </row>
    <row r="96" spans="1:15" x14ac:dyDescent="0.4">
      <c r="A96" t="s">
        <v>16</v>
      </c>
      <c r="B96">
        <v>3326</v>
      </c>
      <c r="K96" t="s">
        <v>72</v>
      </c>
      <c r="L96" t="str">
        <f>A104</f>
        <v>H12</v>
      </c>
      <c r="M96">
        <f>B104</f>
        <v>3537</v>
      </c>
      <c r="N96" s="8">
        <f t="shared" si="3"/>
        <v>4.1886025904549998E-2</v>
      </c>
      <c r="O96">
        <f t="shared" si="4"/>
        <v>1.6754410361819998</v>
      </c>
    </row>
    <row r="97" spans="1:2" x14ac:dyDescent="0.4">
      <c r="A97" t="s">
        <v>24</v>
      </c>
      <c r="B97">
        <v>3295</v>
      </c>
    </row>
    <row r="98" spans="1:2" x14ac:dyDescent="0.4">
      <c r="A98" t="s">
        <v>33</v>
      </c>
      <c r="B98">
        <v>3612</v>
      </c>
    </row>
    <row r="99" spans="1:2" x14ac:dyDescent="0.4">
      <c r="A99" t="s">
        <v>40</v>
      </c>
      <c r="B99">
        <v>3580</v>
      </c>
    </row>
    <row r="100" spans="1:2" x14ac:dyDescent="0.4">
      <c r="A100" t="s">
        <v>48</v>
      </c>
      <c r="B100">
        <v>19291</v>
      </c>
    </row>
    <row r="101" spans="1:2" x14ac:dyDescent="0.4">
      <c r="A101" t="s">
        <v>56</v>
      </c>
      <c r="B101">
        <v>10919</v>
      </c>
    </row>
    <row r="102" spans="1:2" x14ac:dyDescent="0.4">
      <c r="A102" t="s">
        <v>64</v>
      </c>
      <c r="B102">
        <v>3445</v>
      </c>
    </row>
    <row r="103" spans="1:2" x14ac:dyDescent="0.4">
      <c r="A103" t="s">
        <v>72</v>
      </c>
      <c r="B103">
        <v>3694</v>
      </c>
    </row>
    <row r="104" spans="1:2" x14ac:dyDescent="0.4">
      <c r="A104" t="s">
        <v>80</v>
      </c>
      <c r="B104">
        <v>3537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4" workbookViewId="0">
      <selection activeCell="J9" sqref="J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64926</v>
      </c>
      <c r="D2">
        <v>3368</v>
      </c>
      <c r="E2">
        <v>4411</v>
      </c>
      <c r="F2">
        <v>3904</v>
      </c>
      <c r="G2">
        <v>38372</v>
      </c>
      <c r="H2">
        <v>29597</v>
      </c>
      <c r="I2">
        <v>3402</v>
      </c>
      <c r="J2">
        <v>3430</v>
      </c>
      <c r="K2">
        <v>3840</v>
      </c>
      <c r="L2">
        <v>3739</v>
      </c>
      <c r="M2">
        <v>6400</v>
      </c>
      <c r="N2">
        <v>5383</v>
      </c>
      <c r="O2">
        <v>45549</v>
      </c>
      <c r="P2">
        <v>3387</v>
      </c>
      <c r="Q2">
        <v>5354</v>
      </c>
      <c r="R2">
        <v>3756</v>
      </c>
      <c r="S2">
        <v>20566</v>
      </c>
      <c r="T2">
        <v>19752</v>
      </c>
      <c r="U2">
        <v>3399</v>
      </c>
      <c r="V2">
        <v>3568</v>
      </c>
      <c r="W2">
        <v>4043</v>
      </c>
      <c r="X2">
        <v>3522</v>
      </c>
      <c r="Y2">
        <v>8606</v>
      </c>
      <c r="Z2">
        <v>4394</v>
      </c>
      <c r="AA2">
        <v>17439</v>
      </c>
      <c r="AB2">
        <v>3367</v>
      </c>
      <c r="AC2">
        <v>7059</v>
      </c>
      <c r="AD2">
        <v>3751</v>
      </c>
      <c r="AE2">
        <v>5716</v>
      </c>
      <c r="AF2">
        <v>10551</v>
      </c>
      <c r="AG2">
        <v>3402</v>
      </c>
      <c r="AH2">
        <v>4096</v>
      </c>
      <c r="AI2">
        <v>3822</v>
      </c>
      <c r="AJ2">
        <v>3405</v>
      </c>
      <c r="AK2">
        <v>15468</v>
      </c>
      <c r="AL2">
        <v>3935</v>
      </c>
      <c r="AM2">
        <v>7609</v>
      </c>
      <c r="AN2">
        <v>3438</v>
      </c>
      <c r="AO2">
        <v>10565</v>
      </c>
      <c r="AP2">
        <v>3681</v>
      </c>
      <c r="AQ2">
        <v>3702</v>
      </c>
      <c r="AR2">
        <v>6945</v>
      </c>
      <c r="AS2">
        <v>3382</v>
      </c>
      <c r="AT2">
        <v>10866</v>
      </c>
      <c r="AU2">
        <v>4026</v>
      </c>
      <c r="AV2">
        <v>3354</v>
      </c>
      <c r="AW2">
        <v>26087</v>
      </c>
      <c r="AX2">
        <v>3901</v>
      </c>
      <c r="AY2">
        <v>3443</v>
      </c>
      <c r="AZ2">
        <v>3389</v>
      </c>
      <c r="BA2">
        <v>20084</v>
      </c>
      <c r="BB2">
        <v>3584</v>
      </c>
      <c r="BC2">
        <v>3482</v>
      </c>
      <c r="BD2">
        <v>5556</v>
      </c>
      <c r="BE2">
        <v>3506</v>
      </c>
      <c r="BF2">
        <v>38615</v>
      </c>
      <c r="BG2">
        <v>4561</v>
      </c>
      <c r="BH2">
        <v>3364</v>
      </c>
      <c r="BI2">
        <v>33888</v>
      </c>
      <c r="BJ2">
        <v>3813</v>
      </c>
      <c r="BK2">
        <v>3420</v>
      </c>
      <c r="BL2">
        <v>3514</v>
      </c>
      <c r="BM2">
        <v>32178</v>
      </c>
      <c r="BN2">
        <v>3464</v>
      </c>
      <c r="BO2">
        <v>3388</v>
      </c>
      <c r="BP2">
        <v>4522</v>
      </c>
      <c r="BQ2">
        <v>3603</v>
      </c>
      <c r="BR2">
        <v>45748</v>
      </c>
      <c r="BS2">
        <v>5688</v>
      </c>
      <c r="BT2">
        <v>3394</v>
      </c>
      <c r="BU2">
        <v>26675</v>
      </c>
      <c r="BV2">
        <v>3786</v>
      </c>
      <c r="BW2">
        <v>3454</v>
      </c>
      <c r="BX2">
        <v>3850</v>
      </c>
      <c r="BY2">
        <v>33274</v>
      </c>
      <c r="BZ2">
        <v>3348</v>
      </c>
      <c r="CA2">
        <v>3376</v>
      </c>
      <c r="CB2">
        <v>3938</v>
      </c>
      <c r="CC2">
        <v>3716</v>
      </c>
      <c r="CD2">
        <v>36579</v>
      </c>
      <c r="CE2">
        <v>7913</v>
      </c>
      <c r="CF2">
        <v>3460</v>
      </c>
      <c r="CG2">
        <v>7456</v>
      </c>
      <c r="CH2">
        <v>3669</v>
      </c>
      <c r="CI2">
        <v>3468</v>
      </c>
      <c r="CJ2">
        <v>5584</v>
      </c>
      <c r="CK2">
        <v>16745</v>
      </c>
      <c r="CL2">
        <v>3366</v>
      </c>
      <c r="CM2">
        <v>3363</v>
      </c>
      <c r="CN2">
        <v>3641</v>
      </c>
      <c r="CO2">
        <v>3683</v>
      </c>
      <c r="CP2">
        <v>18294</v>
      </c>
      <c r="CQ2">
        <v>10614</v>
      </c>
      <c r="CR2">
        <v>3450</v>
      </c>
      <c r="CS2">
        <v>3735</v>
      </c>
      <c r="CT2">
        <v>3549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64926</v>
      </c>
      <c r="G9">
        <f>'Plate 1'!G9</f>
        <v>30</v>
      </c>
      <c r="H9" t="str">
        <f t="shared" ref="H9:I9" si="0">A9</f>
        <v>A1</v>
      </c>
      <c r="I9">
        <f t="shared" si="0"/>
        <v>64926</v>
      </c>
      <c r="K9" t="s">
        <v>82</v>
      </c>
      <c r="L9" t="str">
        <f>A10</f>
        <v>A2</v>
      </c>
      <c r="M9">
        <f>B10</f>
        <v>3368</v>
      </c>
      <c r="N9" s="8">
        <f>(M9-I$15)/I$16</f>
        <v>-3.0194437216702841E-2</v>
      </c>
      <c r="O9">
        <f>N9*40</f>
        <v>-1.2077774886681136</v>
      </c>
    </row>
    <row r="10" spans="1:98" x14ac:dyDescent="0.4">
      <c r="A10" t="s">
        <v>83</v>
      </c>
      <c r="B10">
        <v>3368</v>
      </c>
      <c r="G10">
        <f>'Plate 1'!G10</f>
        <v>15</v>
      </c>
      <c r="H10" t="str">
        <f>A21</f>
        <v>B1</v>
      </c>
      <c r="I10">
        <f>B21</f>
        <v>45549</v>
      </c>
      <c r="K10" t="s">
        <v>85</v>
      </c>
      <c r="L10" t="str">
        <f>A22</f>
        <v>B2</v>
      </c>
      <c r="M10">
        <f>B22</f>
        <v>3387</v>
      </c>
      <c r="N10" s="8">
        <f t="shared" ref="N10:N73" si="1">(M10-I$15)/I$16</f>
        <v>-2.3523573180454539E-2</v>
      </c>
      <c r="O10">
        <f t="shared" ref="O10:O73" si="2">N10*40</f>
        <v>-0.94094292721818151</v>
      </c>
    </row>
    <row r="11" spans="1:98" x14ac:dyDescent="0.4">
      <c r="A11" t="s">
        <v>84</v>
      </c>
      <c r="B11">
        <v>4411</v>
      </c>
      <c r="H11" t="str">
        <f>A33</f>
        <v>C1</v>
      </c>
      <c r="K11" t="s">
        <v>88</v>
      </c>
      <c r="L11" t="str">
        <f>A34</f>
        <v>C2</v>
      </c>
      <c r="M11">
        <f>B34</f>
        <v>3367</v>
      </c>
      <c r="N11" s="8">
        <f t="shared" si="1"/>
        <v>-3.0545535323873805E-2</v>
      </c>
      <c r="O11">
        <f t="shared" si="2"/>
        <v>-1.2218214129549523</v>
      </c>
    </row>
    <row r="12" spans="1:98" x14ac:dyDescent="0.4">
      <c r="A12" t="s">
        <v>9</v>
      </c>
      <c r="B12">
        <v>3904</v>
      </c>
      <c r="G12">
        <f>'Plate 1'!G12</f>
        <v>1.875</v>
      </c>
      <c r="H12" t="str">
        <f>A45</f>
        <v>D1</v>
      </c>
      <c r="I12">
        <f>B45</f>
        <v>7609</v>
      </c>
      <c r="K12" t="s">
        <v>91</v>
      </c>
      <c r="L12" t="str">
        <f>A46</f>
        <v>D2</v>
      </c>
      <c r="M12">
        <f>B46</f>
        <v>3438</v>
      </c>
      <c r="N12" s="8">
        <f t="shared" si="1"/>
        <v>-5.6175697147354126E-3</v>
      </c>
      <c r="O12">
        <f t="shared" si="2"/>
        <v>-0.2247027885894165</v>
      </c>
    </row>
    <row r="13" spans="1:98" x14ac:dyDescent="0.4">
      <c r="A13" t="s">
        <v>17</v>
      </c>
      <c r="B13">
        <v>38372</v>
      </c>
      <c r="G13">
        <f>'Plate 1'!G13</f>
        <v>0.46875</v>
      </c>
      <c r="H13" t="str">
        <f>A57</f>
        <v>E1</v>
      </c>
      <c r="I13">
        <f>B57</f>
        <v>3443</v>
      </c>
      <c r="K13" t="s">
        <v>94</v>
      </c>
      <c r="L13" t="str">
        <f>A58</f>
        <v>E2</v>
      </c>
      <c r="M13">
        <f>B58</f>
        <v>3389</v>
      </c>
      <c r="N13" s="8">
        <f t="shared" si="1"/>
        <v>-2.2821376966112614E-2</v>
      </c>
      <c r="O13">
        <f t="shared" si="2"/>
        <v>-0.91285507864450455</v>
      </c>
    </row>
    <row r="14" spans="1:98" x14ac:dyDescent="0.4">
      <c r="A14" t="s">
        <v>25</v>
      </c>
      <c r="B14">
        <v>29597</v>
      </c>
      <c r="G14">
        <f>'Plate 1'!G14</f>
        <v>0.1171875</v>
      </c>
      <c r="H14" t="str">
        <f>A69</f>
        <v>F1</v>
      </c>
      <c r="I14">
        <f>B69</f>
        <v>3420</v>
      </c>
      <c r="K14" t="s">
        <v>97</v>
      </c>
      <c r="L14" t="str">
        <f>A70</f>
        <v>F2</v>
      </c>
      <c r="M14">
        <f>B70</f>
        <v>3514</v>
      </c>
      <c r="N14" s="8">
        <f t="shared" si="1"/>
        <v>2.1065886430257797E-2</v>
      </c>
      <c r="O14">
        <f t="shared" si="2"/>
        <v>0.84263545721031186</v>
      </c>
    </row>
    <row r="15" spans="1:98" x14ac:dyDescent="0.4">
      <c r="A15" t="s">
        <v>34</v>
      </c>
      <c r="B15">
        <v>3402</v>
      </c>
      <c r="G15">
        <f>'Plate 1'!G15</f>
        <v>0</v>
      </c>
      <c r="H15" t="str">
        <f>A81</f>
        <v>G1</v>
      </c>
      <c r="I15">
        <f>B81</f>
        <v>3454</v>
      </c>
      <c r="K15" t="s">
        <v>100</v>
      </c>
      <c r="L15" t="str">
        <f>A82</f>
        <v>G2</v>
      </c>
      <c r="M15">
        <f>B82</f>
        <v>3850</v>
      </c>
      <c r="N15" s="8">
        <f t="shared" si="1"/>
        <v>0.13903485043970146</v>
      </c>
      <c r="O15">
        <f t="shared" si="2"/>
        <v>5.5613940175880581</v>
      </c>
    </row>
    <row r="16" spans="1:98" x14ac:dyDescent="0.4">
      <c r="A16" t="s">
        <v>41</v>
      </c>
      <c r="B16">
        <v>3430</v>
      </c>
      <c r="H16" t="s">
        <v>119</v>
      </c>
      <c r="I16">
        <f>SLOPE(I10:I15, G10:G15)</f>
        <v>2848.2067535415713</v>
      </c>
      <c r="K16" t="s">
        <v>103</v>
      </c>
      <c r="L16" t="str">
        <f>A94</f>
        <v>H2</v>
      </c>
      <c r="M16">
        <f>B94</f>
        <v>5584</v>
      </c>
      <c r="N16" s="8">
        <f t="shared" si="1"/>
        <v>0.74783896827415175</v>
      </c>
      <c r="O16">
        <f t="shared" si="2"/>
        <v>29.91355873096607</v>
      </c>
    </row>
    <row r="17" spans="1:15" x14ac:dyDescent="0.4">
      <c r="A17" t="s">
        <v>49</v>
      </c>
      <c r="B17">
        <v>3840</v>
      </c>
      <c r="K17" t="s">
        <v>104</v>
      </c>
      <c r="L17" t="str">
        <f>A95</f>
        <v>H3</v>
      </c>
      <c r="M17">
        <f>B95</f>
        <v>16745</v>
      </c>
      <c r="N17" s="8">
        <f t="shared" si="1"/>
        <v>4.6664449424092727</v>
      </c>
      <c r="O17">
        <f t="shared" si="2"/>
        <v>186.65779769637089</v>
      </c>
    </row>
    <row r="18" spans="1:15" x14ac:dyDescent="0.4">
      <c r="A18" t="s">
        <v>57</v>
      </c>
      <c r="B18">
        <v>3739</v>
      </c>
      <c r="K18" t="s">
        <v>101</v>
      </c>
      <c r="L18" t="str">
        <f>A83</f>
        <v>G3</v>
      </c>
      <c r="M18">
        <f>B83</f>
        <v>33274</v>
      </c>
      <c r="N18" s="8">
        <f t="shared" si="1"/>
        <v>10.469745555838125</v>
      </c>
      <c r="O18">
        <f t="shared" si="2"/>
        <v>418.789822233525</v>
      </c>
    </row>
    <row r="19" spans="1:15" x14ac:dyDescent="0.4">
      <c r="A19" t="s">
        <v>65</v>
      </c>
      <c r="B19">
        <v>6400</v>
      </c>
      <c r="K19" t="s">
        <v>98</v>
      </c>
      <c r="L19" t="str">
        <f>A71</f>
        <v>F3</v>
      </c>
      <c r="M19">
        <f>B71</f>
        <v>32178</v>
      </c>
      <c r="N19" s="8">
        <f t="shared" si="1"/>
        <v>10.08494203037875</v>
      </c>
      <c r="O19">
        <f t="shared" si="2"/>
        <v>403.39768121514999</v>
      </c>
    </row>
    <row r="20" spans="1:15" x14ac:dyDescent="0.4">
      <c r="A20" t="s">
        <v>73</v>
      </c>
      <c r="B20">
        <v>5383</v>
      </c>
      <c r="K20" t="s">
        <v>95</v>
      </c>
      <c r="L20" t="str">
        <f>A59</f>
        <v>E3</v>
      </c>
      <c r="M20">
        <f>B59</f>
        <v>20084</v>
      </c>
      <c r="N20" s="8">
        <f t="shared" si="1"/>
        <v>5.8387615222531197</v>
      </c>
      <c r="O20">
        <f t="shared" si="2"/>
        <v>233.55046089012478</v>
      </c>
    </row>
    <row r="21" spans="1:15" x14ac:dyDescent="0.4">
      <c r="A21" t="s">
        <v>85</v>
      </c>
      <c r="B21">
        <v>45549</v>
      </c>
      <c r="K21" t="s">
        <v>92</v>
      </c>
      <c r="L21" t="str">
        <f>A47</f>
        <v>D3</v>
      </c>
      <c r="M21">
        <f>B47</f>
        <v>10565</v>
      </c>
      <c r="N21" s="8">
        <f t="shared" si="1"/>
        <v>2.4966586400927198</v>
      </c>
      <c r="O21">
        <f t="shared" si="2"/>
        <v>99.866345603708794</v>
      </c>
    </row>
    <row r="22" spans="1:15" x14ac:dyDescent="0.4">
      <c r="A22" t="s">
        <v>86</v>
      </c>
      <c r="B22">
        <v>3387</v>
      </c>
      <c r="K22" t="s">
        <v>89</v>
      </c>
      <c r="L22" t="str">
        <f>A35</f>
        <v>C3</v>
      </c>
      <c r="M22">
        <f>B35</f>
        <v>7059</v>
      </c>
      <c r="N22" s="8">
        <f t="shared" si="1"/>
        <v>1.2657086763513226</v>
      </c>
      <c r="O22">
        <f t="shared" si="2"/>
        <v>50.628347054052902</v>
      </c>
    </row>
    <row r="23" spans="1:15" x14ac:dyDescent="0.4">
      <c r="A23" t="s">
        <v>87</v>
      </c>
      <c r="B23">
        <v>5354</v>
      </c>
      <c r="K23" t="s">
        <v>86</v>
      </c>
      <c r="L23" t="str">
        <f>A23</f>
        <v>B3</v>
      </c>
      <c r="M23">
        <f>B23</f>
        <v>5354</v>
      </c>
      <c r="N23" s="8">
        <f t="shared" si="1"/>
        <v>0.66708640362483018</v>
      </c>
      <c r="O23">
        <f t="shared" si="2"/>
        <v>26.683456144993208</v>
      </c>
    </row>
    <row r="24" spans="1:15" x14ac:dyDescent="0.4">
      <c r="A24" t="s">
        <v>10</v>
      </c>
      <c r="B24">
        <v>3756</v>
      </c>
      <c r="K24" t="s">
        <v>83</v>
      </c>
      <c r="L24" t="str">
        <f>A11</f>
        <v>A3</v>
      </c>
      <c r="M24">
        <f>B11</f>
        <v>4411</v>
      </c>
      <c r="N24" s="8">
        <f t="shared" si="1"/>
        <v>0.33600088856261184</v>
      </c>
      <c r="O24">
        <f t="shared" si="2"/>
        <v>13.440035542504473</v>
      </c>
    </row>
    <row r="25" spans="1:15" x14ac:dyDescent="0.4">
      <c r="A25" t="s">
        <v>18</v>
      </c>
      <c r="B25">
        <v>20566</v>
      </c>
      <c r="K25" t="s">
        <v>84</v>
      </c>
      <c r="L25" t="str">
        <f>A12</f>
        <v>A4</v>
      </c>
      <c r="M25">
        <f>B12</f>
        <v>3904</v>
      </c>
      <c r="N25" s="8">
        <f t="shared" si="1"/>
        <v>0.15799414822693347</v>
      </c>
      <c r="O25">
        <f t="shared" si="2"/>
        <v>6.3197659290773389</v>
      </c>
    </row>
    <row r="26" spans="1:15" x14ac:dyDescent="0.4">
      <c r="A26" t="s">
        <v>26</v>
      </c>
      <c r="B26">
        <v>19752</v>
      </c>
      <c r="K26" t="s">
        <v>87</v>
      </c>
      <c r="L26" t="str">
        <f>A24</f>
        <v>B4</v>
      </c>
      <c r="M26">
        <f>B24</f>
        <v>3756</v>
      </c>
      <c r="N26" s="8">
        <f t="shared" si="1"/>
        <v>0.10603162836563092</v>
      </c>
      <c r="O26">
        <f t="shared" si="2"/>
        <v>4.2412651346252366</v>
      </c>
    </row>
    <row r="27" spans="1:15" x14ac:dyDescent="0.4">
      <c r="A27" t="s">
        <v>35</v>
      </c>
      <c r="B27">
        <v>3399</v>
      </c>
      <c r="K27" t="s">
        <v>90</v>
      </c>
      <c r="L27" t="str">
        <f>A36</f>
        <v>C4</v>
      </c>
      <c r="M27">
        <f>B36</f>
        <v>3751</v>
      </c>
      <c r="N27" s="8">
        <f t="shared" si="1"/>
        <v>0.1042761378297761</v>
      </c>
      <c r="O27">
        <f t="shared" si="2"/>
        <v>4.1710455131910438</v>
      </c>
    </row>
    <row r="28" spans="1:15" x14ac:dyDescent="0.4">
      <c r="A28" t="s">
        <v>42</v>
      </c>
      <c r="B28">
        <v>3568</v>
      </c>
      <c r="K28" t="s">
        <v>93</v>
      </c>
      <c r="L28" t="str">
        <f>A48</f>
        <v>D4</v>
      </c>
      <c r="M28">
        <f>B48</f>
        <v>3681</v>
      </c>
      <c r="N28" s="8">
        <f t="shared" si="1"/>
        <v>7.9699270327808672E-2</v>
      </c>
      <c r="O28">
        <f t="shared" si="2"/>
        <v>3.1879708131123468</v>
      </c>
    </row>
    <row r="29" spans="1:15" x14ac:dyDescent="0.4">
      <c r="A29" t="s">
        <v>50</v>
      </c>
      <c r="B29">
        <v>4043</v>
      </c>
      <c r="K29" t="s">
        <v>96</v>
      </c>
      <c r="L29" t="str">
        <f>A60</f>
        <v>E4</v>
      </c>
      <c r="M29">
        <f>B60</f>
        <v>3584</v>
      </c>
      <c r="N29" s="8">
        <f t="shared" si="1"/>
        <v>4.5642753932225229E-2</v>
      </c>
      <c r="O29">
        <f t="shared" si="2"/>
        <v>1.8257101572890091</v>
      </c>
    </row>
    <row r="30" spans="1:15" x14ac:dyDescent="0.4">
      <c r="A30" t="s">
        <v>58</v>
      </c>
      <c r="B30">
        <v>3522</v>
      </c>
      <c r="K30" t="s">
        <v>99</v>
      </c>
      <c r="L30" t="str">
        <f>A72</f>
        <v>F4</v>
      </c>
      <c r="M30">
        <f>B72</f>
        <v>3464</v>
      </c>
      <c r="N30" s="8">
        <f t="shared" si="1"/>
        <v>3.5109810717096328E-3</v>
      </c>
      <c r="O30">
        <f t="shared" si="2"/>
        <v>0.14043924286838533</v>
      </c>
    </row>
    <row r="31" spans="1:15" x14ac:dyDescent="0.4">
      <c r="A31" t="s">
        <v>66</v>
      </c>
      <c r="B31">
        <v>8606</v>
      </c>
      <c r="K31" t="s">
        <v>102</v>
      </c>
      <c r="L31" t="str">
        <f>A84</f>
        <v>G4</v>
      </c>
      <c r="M31">
        <f>B84</f>
        <v>3348</v>
      </c>
      <c r="N31" s="8">
        <f t="shared" si="1"/>
        <v>-3.721639936012211E-2</v>
      </c>
      <c r="O31">
        <f t="shared" si="2"/>
        <v>-1.4886559744048844</v>
      </c>
    </row>
    <row r="32" spans="1:15" x14ac:dyDescent="0.4">
      <c r="A32" t="s">
        <v>74</v>
      </c>
      <c r="B32">
        <v>4394</v>
      </c>
      <c r="K32" t="s">
        <v>105</v>
      </c>
      <c r="L32" t="str">
        <f>A96</f>
        <v>H4</v>
      </c>
      <c r="M32">
        <f>B96</f>
        <v>3366</v>
      </c>
      <c r="N32" s="8">
        <f t="shared" si="1"/>
        <v>-3.0896633431044769E-2</v>
      </c>
      <c r="O32">
        <f t="shared" si="2"/>
        <v>-1.2358653372417907</v>
      </c>
    </row>
    <row r="33" spans="1:15" x14ac:dyDescent="0.4">
      <c r="A33" t="s">
        <v>88</v>
      </c>
      <c r="B33">
        <v>17439</v>
      </c>
      <c r="K33" t="s">
        <v>16</v>
      </c>
      <c r="L33" t="str">
        <f>A97</f>
        <v>H5</v>
      </c>
      <c r="M33">
        <f>B97</f>
        <v>3363</v>
      </c>
      <c r="N33" s="8">
        <f t="shared" si="1"/>
        <v>-3.1949927752557658E-2</v>
      </c>
      <c r="O33">
        <f t="shared" si="2"/>
        <v>-1.2779971101023064</v>
      </c>
    </row>
    <row r="34" spans="1:15" x14ac:dyDescent="0.4">
      <c r="A34" t="s">
        <v>89</v>
      </c>
      <c r="B34">
        <v>3367</v>
      </c>
      <c r="K34" t="s">
        <v>15</v>
      </c>
      <c r="L34" t="str">
        <f>A85</f>
        <v>G5</v>
      </c>
      <c r="M34">
        <f>B85</f>
        <v>3376</v>
      </c>
      <c r="N34" s="8">
        <f t="shared" si="1"/>
        <v>-2.7385652359335134E-2</v>
      </c>
      <c r="O34">
        <f t="shared" si="2"/>
        <v>-1.0954260943734053</v>
      </c>
    </row>
    <row r="35" spans="1:15" x14ac:dyDescent="0.4">
      <c r="A35" t="s">
        <v>90</v>
      </c>
      <c r="B35">
        <v>7059</v>
      </c>
      <c r="K35" t="s">
        <v>14</v>
      </c>
      <c r="L35" t="str">
        <f>A73</f>
        <v>F5</v>
      </c>
      <c r="M35">
        <f>B73</f>
        <v>3388</v>
      </c>
      <c r="N35" s="8">
        <f t="shared" si="1"/>
        <v>-2.3172475073283575E-2</v>
      </c>
      <c r="O35">
        <f t="shared" si="2"/>
        <v>-0.92689900293134297</v>
      </c>
    </row>
    <row r="36" spans="1:15" x14ac:dyDescent="0.4">
      <c r="A36" t="s">
        <v>11</v>
      </c>
      <c r="B36">
        <v>3751</v>
      </c>
      <c r="K36" t="s">
        <v>13</v>
      </c>
      <c r="L36" t="str">
        <f>A61</f>
        <v>E5</v>
      </c>
      <c r="M36">
        <f>B61</f>
        <v>3482</v>
      </c>
      <c r="N36" s="8">
        <f t="shared" si="1"/>
        <v>9.830747000786972E-3</v>
      </c>
      <c r="O36">
        <f t="shared" si="2"/>
        <v>0.39322988003147885</v>
      </c>
    </row>
    <row r="37" spans="1:15" x14ac:dyDescent="0.4">
      <c r="A37" t="s">
        <v>19</v>
      </c>
      <c r="B37">
        <v>5716</v>
      </c>
      <c r="K37" t="s">
        <v>12</v>
      </c>
      <c r="L37" t="str">
        <f>A49</f>
        <v>D5</v>
      </c>
      <c r="M37">
        <f>B49</f>
        <v>3702</v>
      </c>
      <c r="N37" s="8">
        <f t="shared" si="1"/>
        <v>8.7072330578398888E-2</v>
      </c>
      <c r="O37">
        <f t="shared" si="2"/>
        <v>3.4828932231359557</v>
      </c>
    </row>
    <row r="38" spans="1:15" x14ac:dyDescent="0.4">
      <c r="A38" t="s">
        <v>27</v>
      </c>
      <c r="B38">
        <v>10551</v>
      </c>
      <c r="K38" t="s">
        <v>11</v>
      </c>
      <c r="L38" t="str">
        <f>A37</f>
        <v>C5</v>
      </c>
      <c r="M38">
        <f>B37</f>
        <v>5716</v>
      </c>
      <c r="N38" s="8">
        <f t="shared" si="1"/>
        <v>0.79418391842071889</v>
      </c>
      <c r="O38">
        <f t="shared" si="2"/>
        <v>31.767356736828756</v>
      </c>
    </row>
    <row r="39" spans="1:15" x14ac:dyDescent="0.4">
      <c r="A39" t="s">
        <v>36</v>
      </c>
      <c r="B39">
        <v>3402</v>
      </c>
      <c r="K39" t="s">
        <v>10</v>
      </c>
      <c r="L39" t="str">
        <f>A25</f>
        <v>B5</v>
      </c>
      <c r="M39">
        <f>B25</f>
        <v>20566</v>
      </c>
      <c r="N39" s="8">
        <f t="shared" si="1"/>
        <v>6.0079908099095238</v>
      </c>
      <c r="O39">
        <f t="shared" si="2"/>
        <v>240.31963239638094</v>
      </c>
    </row>
    <row r="40" spans="1:15" x14ac:dyDescent="0.4">
      <c r="A40" t="s">
        <v>43</v>
      </c>
      <c r="B40">
        <v>4096</v>
      </c>
      <c r="K40" t="s">
        <v>9</v>
      </c>
      <c r="L40" t="str">
        <f>A13</f>
        <v>A5</v>
      </c>
      <c r="M40">
        <f>B13</f>
        <v>38372</v>
      </c>
      <c r="N40" s="8">
        <f t="shared" si="1"/>
        <v>12.259643706195696</v>
      </c>
      <c r="O40">
        <f t="shared" si="2"/>
        <v>490.38574824782785</v>
      </c>
    </row>
    <row r="41" spans="1:15" x14ac:dyDescent="0.4">
      <c r="A41" t="s">
        <v>51</v>
      </c>
      <c r="B41">
        <v>3822</v>
      </c>
      <c r="K41" t="s">
        <v>17</v>
      </c>
      <c r="L41" t="str">
        <f>A14</f>
        <v>A6</v>
      </c>
      <c r="M41">
        <f>B14</f>
        <v>29597</v>
      </c>
      <c r="N41" s="8">
        <f t="shared" si="1"/>
        <v>9.1787578157704939</v>
      </c>
      <c r="O41">
        <f t="shared" si="2"/>
        <v>367.15031263081977</v>
      </c>
    </row>
    <row r="42" spans="1:15" x14ac:dyDescent="0.4">
      <c r="A42" t="s">
        <v>59</v>
      </c>
      <c r="B42">
        <v>3405</v>
      </c>
      <c r="K42" t="s">
        <v>18</v>
      </c>
      <c r="L42" t="str">
        <f>A26</f>
        <v>B6</v>
      </c>
      <c r="M42">
        <f>B26</f>
        <v>19752</v>
      </c>
      <c r="N42" s="8">
        <f t="shared" si="1"/>
        <v>5.7221969506723598</v>
      </c>
      <c r="O42">
        <f t="shared" si="2"/>
        <v>228.88787802689438</v>
      </c>
    </row>
    <row r="43" spans="1:15" x14ac:dyDescent="0.4">
      <c r="A43" t="s">
        <v>67</v>
      </c>
      <c r="B43">
        <v>15468</v>
      </c>
      <c r="K43" t="s">
        <v>19</v>
      </c>
      <c r="L43" t="str">
        <f>A38</f>
        <v>C6</v>
      </c>
      <c r="M43">
        <f>B38</f>
        <v>10551</v>
      </c>
      <c r="N43" s="8">
        <f t="shared" si="1"/>
        <v>2.4917432665923265</v>
      </c>
      <c r="O43">
        <f t="shared" si="2"/>
        <v>99.669730663693059</v>
      </c>
    </row>
    <row r="44" spans="1:15" x14ac:dyDescent="0.4">
      <c r="A44" t="s">
        <v>75</v>
      </c>
      <c r="B44">
        <v>3935</v>
      </c>
      <c r="K44" t="s">
        <v>20</v>
      </c>
      <c r="L44" t="str">
        <f>A50</f>
        <v>D6</v>
      </c>
      <c r="M44">
        <f>B50</f>
        <v>6945</v>
      </c>
      <c r="N44" s="8">
        <f t="shared" si="1"/>
        <v>1.2256834921338329</v>
      </c>
      <c r="O44">
        <f t="shared" si="2"/>
        <v>49.027339685353311</v>
      </c>
    </row>
    <row r="45" spans="1:15" x14ac:dyDescent="0.4">
      <c r="A45" t="s">
        <v>91</v>
      </c>
      <c r="B45">
        <v>7609</v>
      </c>
      <c r="K45" t="s">
        <v>21</v>
      </c>
      <c r="L45" t="str">
        <f>A62</f>
        <v>E6</v>
      </c>
      <c r="M45">
        <f>B62</f>
        <v>5556</v>
      </c>
      <c r="N45" s="8">
        <f t="shared" si="1"/>
        <v>0.73800822127336485</v>
      </c>
      <c r="O45">
        <f t="shared" si="2"/>
        <v>29.520328850934593</v>
      </c>
    </row>
    <row r="46" spans="1:15" x14ac:dyDescent="0.4">
      <c r="A46" t="s">
        <v>92</v>
      </c>
      <c r="B46">
        <v>3438</v>
      </c>
      <c r="K46" t="s">
        <v>22</v>
      </c>
      <c r="L46" t="str">
        <f>A74</f>
        <v>F6</v>
      </c>
      <c r="M46">
        <f>B74</f>
        <v>4522</v>
      </c>
      <c r="N46" s="8">
        <f t="shared" si="1"/>
        <v>0.37497277845858878</v>
      </c>
      <c r="O46">
        <f t="shared" si="2"/>
        <v>14.998911138343551</v>
      </c>
    </row>
    <row r="47" spans="1:15" x14ac:dyDescent="0.4">
      <c r="A47" t="s">
        <v>93</v>
      </c>
      <c r="B47">
        <v>10565</v>
      </c>
      <c r="K47" t="s">
        <v>23</v>
      </c>
      <c r="L47" t="str">
        <f>A86</f>
        <v>G6</v>
      </c>
      <c r="M47">
        <f>B86</f>
        <v>3938</v>
      </c>
      <c r="N47" s="8">
        <f t="shared" si="1"/>
        <v>0.16993148387074622</v>
      </c>
      <c r="O47">
        <f t="shared" si="2"/>
        <v>6.7972593548298486</v>
      </c>
    </row>
    <row r="48" spans="1:15" x14ac:dyDescent="0.4">
      <c r="A48" t="s">
        <v>12</v>
      </c>
      <c r="B48">
        <v>3681</v>
      </c>
      <c r="K48" t="s">
        <v>24</v>
      </c>
      <c r="L48" t="str">
        <f>A98</f>
        <v>H6</v>
      </c>
      <c r="M48">
        <f>B98</f>
        <v>3641</v>
      </c>
      <c r="N48" s="8">
        <f t="shared" si="1"/>
        <v>6.5655346040970133E-2</v>
      </c>
      <c r="O48">
        <f t="shared" si="2"/>
        <v>2.6262138416388052</v>
      </c>
    </row>
    <row r="49" spans="1:15" x14ac:dyDescent="0.4">
      <c r="A49" t="s">
        <v>20</v>
      </c>
      <c r="B49">
        <v>3702</v>
      </c>
      <c r="K49" t="s">
        <v>33</v>
      </c>
      <c r="L49" t="str">
        <f>A99</f>
        <v>H7</v>
      </c>
      <c r="M49">
        <f>B99</f>
        <v>3683</v>
      </c>
      <c r="N49" s="8">
        <f t="shared" si="1"/>
        <v>8.0401466542150593E-2</v>
      </c>
      <c r="O49">
        <f t="shared" si="2"/>
        <v>3.2160586616860236</v>
      </c>
    </row>
    <row r="50" spans="1:15" x14ac:dyDescent="0.4">
      <c r="A50" t="s">
        <v>28</v>
      </c>
      <c r="B50">
        <v>6945</v>
      </c>
      <c r="K50" t="s">
        <v>31</v>
      </c>
      <c r="L50" t="str">
        <f>A87</f>
        <v>G7</v>
      </c>
      <c r="M50">
        <f>B87</f>
        <v>3716</v>
      </c>
      <c r="N50" s="8">
        <f t="shared" si="1"/>
        <v>9.1987704078792379E-2</v>
      </c>
      <c r="O50">
        <f t="shared" si="2"/>
        <v>3.679508163151695</v>
      </c>
    </row>
    <row r="51" spans="1:15" x14ac:dyDescent="0.4">
      <c r="A51" t="s">
        <v>37</v>
      </c>
      <c r="B51">
        <v>3382</v>
      </c>
      <c r="K51" t="s">
        <v>32</v>
      </c>
      <c r="L51" t="str">
        <f>A75</f>
        <v>F7</v>
      </c>
      <c r="M51">
        <f>B75</f>
        <v>3603</v>
      </c>
      <c r="N51" s="8">
        <f t="shared" si="1"/>
        <v>5.231361796847353E-2</v>
      </c>
      <c r="O51">
        <f t="shared" si="2"/>
        <v>2.0925447187389414</v>
      </c>
    </row>
    <row r="52" spans="1:15" x14ac:dyDescent="0.4">
      <c r="A52" t="s">
        <v>44</v>
      </c>
      <c r="B52">
        <v>10866</v>
      </c>
      <c r="K52" t="s">
        <v>29</v>
      </c>
      <c r="L52" t="str">
        <f>A63</f>
        <v>E7</v>
      </c>
      <c r="M52">
        <f>B63</f>
        <v>3506</v>
      </c>
      <c r="N52" s="8">
        <f t="shared" si="1"/>
        <v>1.8257101572890091E-2</v>
      </c>
      <c r="O52">
        <f t="shared" si="2"/>
        <v>0.73028406291560366</v>
      </c>
    </row>
    <row r="53" spans="1:15" x14ac:dyDescent="0.4">
      <c r="A53" t="s">
        <v>52</v>
      </c>
      <c r="B53">
        <v>4026</v>
      </c>
      <c r="K53" t="s">
        <v>28</v>
      </c>
      <c r="L53" t="str">
        <f>A51</f>
        <v>D7</v>
      </c>
      <c r="M53">
        <f>B51</f>
        <v>3382</v>
      </c>
      <c r="N53" s="8">
        <f t="shared" si="1"/>
        <v>-2.5279063716309357E-2</v>
      </c>
      <c r="O53">
        <f t="shared" si="2"/>
        <v>-1.0111625486523743</v>
      </c>
    </row>
    <row r="54" spans="1:15" x14ac:dyDescent="0.4">
      <c r="A54" t="s">
        <v>60</v>
      </c>
      <c r="B54">
        <v>3354</v>
      </c>
      <c r="K54" t="s">
        <v>27</v>
      </c>
      <c r="L54" t="str">
        <f>A39</f>
        <v>C7</v>
      </c>
      <c r="M54">
        <f>B39</f>
        <v>3402</v>
      </c>
      <c r="N54" s="8">
        <f t="shared" si="1"/>
        <v>-1.8257101572890091E-2</v>
      </c>
      <c r="O54">
        <f t="shared" si="2"/>
        <v>-0.73028406291560366</v>
      </c>
    </row>
    <row r="55" spans="1:15" x14ac:dyDescent="0.4">
      <c r="A55" t="s">
        <v>68</v>
      </c>
      <c r="B55">
        <v>26087</v>
      </c>
      <c r="K55" t="s">
        <v>26</v>
      </c>
      <c r="L55" t="str">
        <f>A27</f>
        <v>B7</v>
      </c>
      <c r="M55">
        <f>B27</f>
        <v>3399</v>
      </c>
      <c r="N55" s="8">
        <f t="shared" si="1"/>
        <v>-1.931039589440298E-2</v>
      </c>
      <c r="O55">
        <f t="shared" si="2"/>
        <v>-0.77241583577611916</v>
      </c>
    </row>
    <row r="56" spans="1:15" x14ac:dyDescent="0.4">
      <c r="A56" t="s">
        <v>76</v>
      </c>
      <c r="B56">
        <v>3901</v>
      </c>
      <c r="K56" t="s">
        <v>25</v>
      </c>
      <c r="L56" t="str">
        <f>A15</f>
        <v>A7</v>
      </c>
      <c r="M56">
        <f>B15</f>
        <v>3402</v>
      </c>
      <c r="N56" s="8">
        <f t="shared" si="1"/>
        <v>-1.8257101572890091E-2</v>
      </c>
      <c r="O56">
        <f t="shared" si="2"/>
        <v>-0.73028406291560366</v>
      </c>
    </row>
    <row r="57" spans="1:15" x14ac:dyDescent="0.4">
      <c r="A57" t="s">
        <v>94</v>
      </c>
      <c r="B57">
        <v>3443</v>
      </c>
      <c r="K57" t="s">
        <v>34</v>
      </c>
      <c r="L57" t="str">
        <f>A16</f>
        <v>A8</v>
      </c>
      <c r="M57">
        <f>B16</f>
        <v>3430</v>
      </c>
      <c r="N57" s="8">
        <f t="shared" si="1"/>
        <v>-8.4263545721031188E-3</v>
      </c>
      <c r="O57">
        <f t="shared" si="2"/>
        <v>-0.33705418288412475</v>
      </c>
    </row>
    <row r="58" spans="1:15" x14ac:dyDescent="0.4">
      <c r="A58" t="s">
        <v>95</v>
      </c>
      <c r="B58">
        <v>3389</v>
      </c>
      <c r="K58" t="s">
        <v>35</v>
      </c>
      <c r="L58" t="str">
        <f>A28</f>
        <v>B8</v>
      </c>
      <c r="M58">
        <f>B28</f>
        <v>3568</v>
      </c>
      <c r="N58" s="8">
        <f t="shared" si="1"/>
        <v>4.0025184217489816E-2</v>
      </c>
      <c r="O58">
        <f t="shared" si="2"/>
        <v>1.6010073686995927</v>
      </c>
    </row>
    <row r="59" spans="1:15" x14ac:dyDescent="0.4">
      <c r="A59" t="s">
        <v>96</v>
      </c>
      <c r="B59">
        <v>20084</v>
      </c>
      <c r="K59" t="s">
        <v>36</v>
      </c>
      <c r="L59" t="str">
        <f>A40</f>
        <v>C8</v>
      </c>
      <c r="M59">
        <f>B40</f>
        <v>4096</v>
      </c>
      <c r="N59" s="8">
        <f t="shared" si="1"/>
        <v>0.22540498480375842</v>
      </c>
      <c r="O59">
        <f t="shared" si="2"/>
        <v>9.0161993921503374</v>
      </c>
    </row>
    <row r="60" spans="1:15" x14ac:dyDescent="0.4">
      <c r="A60" t="s">
        <v>13</v>
      </c>
      <c r="B60">
        <v>3584</v>
      </c>
      <c r="K60" t="s">
        <v>37</v>
      </c>
      <c r="L60" t="str">
        <f>A52</f>
        <v>D8</v>
      </c>
      <c r="M60">
        <f>B52</f>
        <v>10866</v>
      </c>
      <c r="N60" s="8">
        <f t="shared" si="1"/>
        <v>2.60233917035118</v>
      </c>
      <c r="O60">
        <f t="shared" si="2"/>
        <v>104.09356681404719</v>
      </c>
    </row>
    <row r="61" spans="1:15" x14ac:dyDescent="0.4">
      <c r="A61" t="s">
        <v>21</v>
      </c>
      <c r="B61">
        <v>3482</v>
      </c>
      <c r="K61" t="s">
        <v>38</v>
      </c>
      <c r="L61" t="str">
        <f>A64</f>
        <v>E8</v>
      </c>
      <c r="M61">
        <f>B64</f>
        <v>38615</v>
      </c>
      <c r="N61" s="8">
        <f t="shared" si="1"/>
        <v>12.344960546238241</v>
      </c>
      <c r="O61">
        <f t="shared" si="2"/>
        <v>493.79842184952963</v>
      </c>
    </row>
    <row r="62" spans="1:15" x14ac:dyDescent="0.4">
      <c r="A62" t="s">
        <v>29</v>
      </c>
      <c r="B62">
        <v>5556</v>
      </c>
      <c r="K62" t="s">
        <v>30</v>
      </c>
      <c r="L62" t="str">
        <f>A76</f>
        <v>F8</v>
      </c>
      <c r="M62">
        <f>B76</f>
        <v>45748</v>
      </c>
      <c r="N62" s="8">
        <f t="shared" si="1"/>
        <v>14.849343344688721</v>
      </c>
      <c r="O62">
        <f t="shared" si="2"/>
        <v>593.97373378754889</v>
      </c>
    </row>
    <row r="63" spans="1:15" x14ac:dyDescent="0.4">
      <c r="A63" t="s">
        <v>38</v>
      </c>
      <c r="B63">
        <v>3506</v>
      </c>
      <c r="K63" t="s">
        <v>39</v>
      </c>
      <c r="L63" t="str">
        <f>A88</f>
        <v>G8</v>
      </c>
      <c r="M63">
        <f>B88</f>
        <v>36579</v>
      </c>
      <c r="N63" s="8">
        <f t="shared" si="1"/>
        <v>11.630124800038159</v>
      </c>
      <c r="O63">
        <f t="shared" si="2"/>
        <v>465.20499200152636</v>
      </c>
    </row>
    <row r="64" spans="1:15" x14ac:dyDescent="0.4">
      <c r="A64" t="s">
        <v>45</v>
      </c>
      <c r="B64">
        <v>38615</v>
      </c>
      <c r="K64" t="s">
        <v>40</v>
      </c>
      <c r="L64" t="str">
        <f>A100</f>
        <v>H8</v>
      </c>
      <c r="M64">
        <f>B100</f>
        <v>18294</v>
      </c>
      <c r="N64" s="8">
        <f t="shared" si="1"/>
        <v>5.2102959104170949</v>
      </c>
      <c r="O64">
        <f t="shared" si="2"/>
        <v>208.4118364166838</v>
      </c>
    </row>
    <row r="65" spans="1:15" x14ac:dyDescent="0.4">
      <c r="A65" t="s">
        <v>53</v>
      </c>
      <c r="B65">
        <v>4561</v>
      </c>
      <c r="K65" t="s">
        <v>48</v>
      </c>
      <c r="L65" t="str">
        <f>A101</f>
        <v>H9</v>
      </c>
      <c r="M65">
        <f>B101</f>
        <v>10614</v>
      </c>
      <c r="N65" s="8">
        <f t="shared" si="1"/>
        <v>2.5138624473440969</v>
      </c>
      <c r="O65">
        <f t="shared" si="2"/>
        <v>100.55449789376388</v>
      </c>
    </row>
    <row r="66" spans="1:15" x14ac:dyDescent="0.4">
      <c r="A66" t="s">
        <v>61</v>
      </c>
      <c r="B66">
        <v>3364</v>
      </c>
      <c r="K66" t="s">
        <v>47</v>
      </c>
      <c r="L66" t="str">
        <f>A89</f>
        <v>G9</v>
      </c>
      <c r="M66">
        <f>B89</f>
        <v>7913</v>
      </c>
      <c r="N66" s="8">
        <f t="shared" si="1"/>
        <v>1.5655464598753253</v>
      </c>
      <c r="O66">
        <f t="shared" si="2"/>
        <v>62.621858395013007</v>
      </c>
    </row>
    <row r="67" spans="1:15" x14ac:dyDescent="0.4">
      <c r="A67" t="s">
        <v>69</v>
      </c>
      <c r="B67">
        <v>33888</v>
      </c>
      <c r="K67" t="s">
        <v>46</v>
      </c>
      <c r="L67" t="str">
        <f>A77</f>
        <v>F9</v>
      </c>
      <c r="M67">
        <f>B77</f>
        <v>5688</v>
      </c>
      <c r="N67" s="8">
        <f t="shared" si="1"/>
        <v>0.78435317141993199</v>
      </c>
      <c r="O67">
        <f t="shared" si="2"/>
        <v>31.374126856797279</v>
      </c>
    </row>
    <row r="68" spans="1:15" x14ac:dyDescent="0.4">
      <c r="A68" t="s">
        <v>77</v>
      </c>
      <c r="B68">
        <v>3813</v>
      </c>
      <c r="K68" t="s">
        <v>45</v>
      </c>
      <c r="L68" t="str">
        <f>A65</f>
        <v>E9</v>
      </c>
      <c r="M68">
        <f>B65</f>
        <v>4561</v>
      </c>
      <c r="N68" s="8">
        <f t="shared" si="1"/>
        <v>0.38866560463825633</v>
      </c>
      <c r="O68">
        <f t="shared" si="2"/>
        <v>15.546624185530254</v>
      </c>
    </row>
    <row r="69" spans="1:15" x14ac:dyDescent="0.4">
      <c r="A69" t="s">
        <v>97</v>
      </c>
      <c r="B69">
        <v>3420</v>
      </c>
      <c r="K69" t="s">
        <v>44</v>
      </c>
      <c r="L69" t="str">
        <f>A53</f>
        <v>D9</v>
      </c>
      <c r="M69">
        <f>B53</f>
        <v>4026</v>
      </c>
      <c r="N69" s="8">
        <f t="shared" si="1"/>
        <v>0.20082811730179101</v>
      </c>
      <c r="O69">
        <f t="shared" si="2"/>
        <v>8.0331246920716399</v>
      </c>
    </row>
    <row r="70" spans="1:15" x14ac:dyDescent="0.4">
      <c r="A70" t="s">
        <v>98</v>
      </c>
      <c r="B70">
        <v>3514</v>
      </c>
      <c r="K70" t="s">
        <v>43</v>
      </c>
      <c r="L70" t="str">
        <f>A41</f>
        <v>C9</v>
      </c>
      <c r="M70">
        <f>B41</f>
        <v>3822</v>
      </c>
      <c r="N70" s="8">
        <f t="shared" si="1"/>
        <v>0.12920410343891447</v>
      </c>
      <c r="O70">
        <f t="shared" si="2"/>
        <v>5.1681641375565786</v>
      </c>
    </row>
    <row r="71" spans="1:15" x14ac:dyDescent="0.4">
      <c r="A71" t="s">
        <v>99</v>
      </c>
      <c r="B71">
        <v>32178</v>
      </c>
      <c r="K71" t="s">
        <v>42</v>
      </c>
      <c r="L71" t="str">
        <f>A29</f>
        <v>B9</v>
      </c>
      <c r="M71">
        <f>B29</f>
        <v>4043</v>
      </c>
      <c r="N71" s="8">
        <f t="shared" si="1"/>
        <v>0.20679678512369737</v>
      </c>
      <c r="O71">
        <f t="shared" si="2"/>
        <v>8.2718714049478947</v>
      </c>
    </row>
    <row r="72" spans="1:15" x14ac:dyDescent="0.4">
      <c r="A72" t="s">
        <v>14</v>
      </c>
      <c r="B72">
        <v>3464</v>
      </c>
      <c r="K72" t="s">
        <v>41</v>
      </c>
      <c r="L72" t="str">
        <f>A17</f>
        <v>A9</v>
      </c>
      <c r="M72">
        <f>B17</f>
        <v>3840</v>
      </c>
      <c r="N72" s="8">
        <f t="shared" si="1"/>
        <v>0.13552386936799182</v>
      </c>
      <c r="O72">
        <f t="shared" si="2"/>
        <v>5.4209547747196734</v>
      </c>
    </row>
    <row r="73" spans="1:15" x14ac:dyDescent="0.4">
      <c r="A73" t="s">
        <v>22</v>
      </c>
      <c r="B73">
        <v>3388</v>
      </c>
      <c r="K73" t="s">
        <v>49</v>
      </c>
      <c r="L73" t="str">
        <f>A18</f>
        <v>A10</v>
      </c>
      <c r="M73">
        <f>B18</f>
        <v>3739</v>
      </c>
      <c r="N73" s="8">
        <f t="shared" si="1"/>
        <v>0.10006296054372453</v>
      </c>
      <c r="O73">
        <f t="shared" si="2"/>
        <v>4.0025184217489809</v>
      </c>
    </row>
    <row r="74" spans="1:15" x14ac:dyDescent="0.4">
      <c r="A74" t="s">
        <v>32</v>
      </c>
      <c r="B74">
        <v>4522</v>
      </c>
      <c r="K74" t="s">
        <v>50</v>
      </c>
      <c r="L74" t="str">
        <f>A30</f>
        <v>B10</v>
      </c>
      <c r="M74">
        <f>B30</f>
        <v>3522</v>
      </c>
      <c r="N74" s="8">
        <f t="shared" ref="N74:N96" si="3">(M74-I$15)/I$16</f>
        <v>2.3874671287625503E-2</v>
      </c>
      <c r="O74">
        <f t="shared" ref="O74:O96" si="4">N74*40</f>
        <v>0.95498685150502016</v>
      </c>
    </row>
    <row r="75" spans="1:15" x14ac:dyDescent="0.4">
      <c r="A75" t="s">
        <v>30</v>
      </c>
      <c r="B75">
        <v>3603</v>
      </c>
      <c r="K75" t="s">
        <v>51</v>
      </c>
      <c r="L75" t="str">
        <f>A42</f>
        <v>C10</v>
      </c>
      <c r="M75">
        <f>B42</f>
        <v>3405</v>
      </c>
      <c r="N75" s="8">
        <f t="shared" si="3"/>
        <v>-1.7203807251377202E-2</v>
      </c>
      <c r="O75">
        <f t="shared" si="4"/>
        <v>-0.68815229005508805</v>
      </c>
    </row>
    <row r="76" spans="1:15" x14ac:dyDescent="0.4">
      <c r="A76" t="s">
        <v>46</v>
      </c>
      <c r="B76">
        <v>45748</v>
      </c>
      <c r="K76" t="s">
        <v>52</v>
      </c>
      <c r="L76" t="str">
        <f>A54</f>
        <v>D10</v>
      </c>
      <c r="M76">
        <f>B54</f>
        <v>3354</v>
      </c>
      <c r="N76" s="8">
        <f t="shared" si="3"/>
        <v>-3.5109810717096325E-2</v>
      </c>
      <c r="O76">
        <f t="shared" si="4"/>
        <v>-1.4043924286838529</v>
      </c>
    </row>
    <row r="77" spans="1:15" x14ac:dyDescent="0.4">
      <c r="A77" t="s">
        <v>54</v>
      </c>
      <c r="B77">
        <v>5688</v>
      </c>
      <c r="K77" t="s">
        <v>53</v>
      </c>
      <c r="L77" t="str">
        <f>A66</f>
        <v>E10</v>
      </c>
      <c r="M77">
        <f>B66</f>
        <v>3364</v>
      </c>
      <c r="N77" s="8">
        <f t="shared" si="3"/>
        <v>-3.1598829645386697E-2</v>
      </c>
      <c r="O77">
        <f t="shared" si="4"/>
        <v>-1.2639531858154678</v>
      </c>
    </row>
    <row r="78" spans="1:15" x14ac:dyDescent="0.4">
      <c r="A78" t="s">
        <v>62</v>
      </c>
      <c r="B78">
        <v>3394</v>
      </c>
      <c r="K78" t="s">
        <v>54</v>
      </c>
      <c r="L78" t="str">
        <f>A78</f>
        <v>F10</v>
      </c>
      <c r="M78">
        <f>B78</f>
        <v>3394</v>
      </c>
      <c r="N78" s="8">
        <f t="shared" si="3"/>
        <v>-2.1065886430257797E-2</v>
      </c>
      <c r="O78">
        <f t="shared" si="4"/>
        <v>-0.84263545721031186</v>
      </c>
    </row>
    <row r="79" spans="1:15" x14ac:dyDescent="0.4">
      <c r="A79" t="s">
        <v>70</v>
      </c>
      <c r="B79">
        <v>26675</v>
      </c>
      <c r="K79" t="s">
        <v>55</v>
      </c>
      <c r="L79" t="str">
        <f>A90</f>
        <v>G10</v>
      </c>
      <c r="M79">
        <f>B90</f>
        <v>3460</v>
      </c>
      <c r="N79" s="8">
        <f t="shared" si="3"/>
        <v>2.1065886430257797E-3</v>
      </c>
      <c r="O79">
        <f t="shared" si="4"/>
        <v>8.4263545721031188E-2</v>
      </c>
    </row>
    <row r="80" spans="1:15" x14ac:dyDescent="0.4">
      <c r="A80" t="s">
        <v>78</v>
      </c>
      <c r="B80">
        <v>3786</v>
      </c>
      <c r="K80" t="s">
        <v>56</v>
      </c>
      <c r="L80" t="str">
        <f>A102</f>
        <v>H10</v>
      </c>
      <c r="M80">
        <f>B102</f>
        <v>3450</v>
      </c>
      <c r="N80" s="8">
        <f t="shared" si="3"/>
        <v>-1.4043924286838531E-3</v>
      </c>
      <c r="O80">
        <f t="shared" si="4"/>
        <v>-5.6175697147354126E-2</v>
      </c>
    </row>
    <row r="81" spans="1:15" x14ac:dyDescent="0.4">
      <c r="A81" t="s">
        <v>100</v>
      </c>
      <c r="B81">
        <v>3454</v>
      </c>
      <c r="K81" t="s">
        <v>64</v>
      </c>
      <c r="L81" t="str">
        <f>A103</f>
        <v>H11</v>
      </c>
      <c r="M81">
        <f>B103</f>
        <v>3735</v>
      </c>
      <c r="N81" s="8">
        <f t="shared" si="3"/>
        <v>9.8658568115040687E-2</v>
      </c>
      <c r="O81">
        <f t="shared" si="4"/>
        <v>3.9463427246016276</v>
      </c>
    </row>
    <row r="82" spans="1:15" x14ac:dyDescent="0.4">
      <c r="A82" t="s">
        <v>101</v>
      </c>
      <c r="B82">
        <v>3850</v>
      </c>
      <c r="K82" t="s">
        <v>63</v>
      </c>
      <c r="L82" t="str">
        <f>A91</f>
        <v>G11</v>
      </c>
      <c r="M82">
        <f>B91</f>
        <v>7456</v>
      </c>
      <c r="N82" s="8">
        <f t="shared" si="3"/>
        <v>1.405094624898195</v>
      </c>
      <c r="O82">
        <f t="shared" si="4"/>
        <v>56.203784995927805</v>
      </c>
    </row>
    <row r="83" spans="1:15" x14ac:dyDescent="0.4">
      <c r="A83" t="s">
        <v>102</v>
      </c>
      <c r="B83">
        <v>33274</v>
      </c>
      <c r="K83" t="s">
        <v>62</v>
      </c>
      <c r="L83" t="str">
        <f>A79</f>
        <v>F11</v>
      </c>
      <c r="M83">
        <f>B79</f>
        <v>26675</v>
      </c>
      <c r="N83" s="8">
        <f t="shared" si="3"/>
        <v>8.1528491466169388</v>
      </c>
      <c r="O83">
        <f t="shared" si="4"/>
        <v>326.11396586467754</v>
      </c>
    </row>
    <row r="84" spans="1:15" x14ac:dyDescent="0.4">
      <c r="A84" t="s">
        <v>15</v>
      </c>
      <c r="B84">
        <v>3348</v>
      </c>
      <c r="K84" t="s">
        <v>61</v>
      </c>
      <c r="L84" t="str">
        <f>A67</f>
        <v>E11</v>
      </c>
      <c r="M84">
        <f>B67</f>
        <v>33888</v>
      </c>
      <c r="N84" s="8">
        <f t="shared" si="3"/>
        <v>10.685319793641096</v>
      </c>
      <c r="O84">
        <f t="shared" si="4"/>
        <v>427.41279174564386</v>
      </c>
    </row>
    <row r="85" spans="1:15" x14ac:dyDescent="0.4">
      <c r="A85" t="s">
        <v>23</v>
      </c>
      <c r="B85">
        <v>3376</v>
      </c>
      <c r="K85" t="s">
        <v>60</v>
      </c>
      <c r="L85" t="str">
        <f>A55</f>
        <v>D11</v>
      </c>
      <c r="M85">
        <f>B55</f>
        <v>26087</v>
      </c>
      <c r="N85" s="8">
        <f t="shared" si="3"/>
        <v>7.9464034596004121</v>
      </c>
      <c r="O85">
        <f t="shared" si="4"/>
        <v>317.8561383840165</v>
      </c>
    </row>
    <row r="86" spans="1:15" x14ac:dyDescent="0.4">
      <c r="A86" t="s">
        <v>31</v>
      </c>
      <c r="B86">
        <v>3938</v>
      </c>
      <c r="K86" t="s">
        <v>59</v>
      </c>
      <c r="L86" t="str">
        <f>A43</f>
        <v>C11</v>
      </c>
      <c r="M86">
        <f>B43</f>
        <v>15468</v>
      </c>
      <c r="N86" s="8">
        <f t="shared" si="3"/>
        <v>4.218092659551953</v>
      </c>
      <c r="O86">
        <f t="shared" si="4"/>
        <v>168.72370638207812</v>
      </c>
    </row>
    <row r="87" spans="1:15" x14ac:dyDescent="0.4">
      <c r="A87" t="s">
        <v>39</v>
      </c>
      <c r="B87">
        <v>3716</v>
      </c>
      <c r="K87" t="s">
        <v>58</v>
      </c>
      <c r="L87" t="str">
        <f>A31</f>
        <v>B11</v>
      </c>
      <c r="M87">
        <f>B31</f>
        <v>8606</v>
      </c>
      <c r="N87" s="8">
        <f t="shared" si="3"/>
        <v>1.8088574481448028</v>
      </c>
      <c r="O87">
        <f t="shared" si="4"/>
        <v>72.35429792579211</v>
      </c>
    </row>
    <row r="88" spans="1:15" x14ac:dyDescent="0.4">
      <c r="A88" t="s">
        <v>47</v>
      </c>
      <c r="B88">
        <v>36579</v>
      </c>
      <c r="K88" t="s">
        <v>57</v>
      </c>
      <c r="L88" t="str">
        <f>A19</f>
        <v>A11</v>
      </c>
      <c r="M88">
        <f>B19</f>
        <v>6400</v>
      </c>
      <c r="N88" s="8">
        <f t="shared" si="3"/>
        <v>1.0343350237256579</v>
      </c>
      <c r="O88">
        <f t="shared" si="4"/>
        <v>41.373400949026319</v>
      </c>
    </row>
    <row r="89" spans="1:15" x14ac:dyDescent="0.4">
      <c r="A89" t="s">
        <v>55</v>
      </c>
      <c r="B89">
        <v>7913</v>
      </c>
      <c r="K89" t="s">
        <v>65</v>
      </c>
      <c r="L89" t="str">
        <f>A20</f>
        <v>A12</v>
      </c>
      <c r="M89">
        <f>B20</f>
        <v>5383</v>
      </c>
      <c r="N89" s="8">
        <f t="shared" si="3"/>
        <v>0.67726824873278813</v>
      </c>
      <c r="O89">
        <f t="shared" si="4"/>
        <v>27.090729949311523</v>
      </c>
    </row>
    <row r="90" spans="1:15" x14ac:dyDescent="0.4">
      <c r="A90" t="s">
        <v>63</v>
      </c>
      <c r="B90">
        <v>3460</v>
      </c>
      <c r="K90" t="s">
        <v>66</v>
      </c>
      <c r="L90" t="str">
        <f>A32</f>
        <v>B12</v>
      </c>
      <c r="M90">
        <f>B32</f>
        <v>4394</v>
      </c>
      <c r="N90" s="8">
        <f t="shared" si="3"/>
        <v>0.33003222074070548</v>
      </c>
      <c r="O90">
        <f t="shared" si="4"/>
        <v>13.201288829628218</v>
      </c>
    </row>
    <row r="91" spans="1:15" x14ac:dyDescent="0.4">
      <c r="A91" t="s">
        <v>71</v>
      </c>
      <c r="B91">
        <v>7456</v>
      </c>
      <c r="K91" t="s">
        <v>67</v>
      </c>
      <c r="L91" t="str">
        <f>A44</f>
        <v>C12</v>
      </c>
      <c r="M91">
        <f>B44</f>
        <v>3935</v>
      </c>
      <c r="N91" s="8">
        <f t="shared" si="3"/>
        <v>0.16887818954923334</v>
      </c>
      <c r="O91">
        <f t="shared" si="4"/>
        <v>6.7551275819693331</v>
      </c>
    </row>
    <row r="92" spans="1:15" x14ac:dyDescent="0.4">
      <c r="A92" t="s">
        <v>79</v>
      </c>
      <c r="B92">
        <v>3669</v>
      </c>
      <c r="K92" t="s">
        <v>68</v>
      </c>
      <c r="L92" t="str">
        <f>A56</f>
        <v>D12</v>
      </c>
      <c r="M92">
        <f>B56</f>
        <v>3901</v>
      </c>
      <c r="N92" s="8">
        <f t="shared" si="3"/>
        <v>0.15694085390542059</v>
      </c>
      <c r="O92">
        <f t="shared" si="4"/>
        <v>6.2776341562168234</v>
      </c>
    </row>
    <row r="93" spans="1:15" x14ac:dyDescent="0.4">
      <c r="A93" t="s">
        <v>103</v>
      </c>
      <c r="B93">
        <v>3468</v>
      </c>
      <c r="K93" t="s">
        <v>69</v>
      </c>
      <c r="L93" t="str">
        <f>A68</f>
        <v>E12</v>
      </c>
      <c r="M93">
        <f>B68</f>
        <v>3813</v>
      </c>
      <c r="N93" s="8">
        <f t="shared" si="3"/>
        <v>0.12604422047437583</v>
      </c>
      <c r="O93">
        <f t="shared" si="4"/>
        <v>5.0417688189750329</v>
      </c>
    </row>
    <row r="94" spans="1:15" x14ac:dyDescent="0.4">
      <c r="A94" t="s">
        <v>104</v>
      </c>
      <c r="B94">
        <v>5584</v>
      </c>
      <c r="K94" t="s">
        <v>70</v>
      </c>
      <c r="L94" t="str">
        <f>A80</f>
        <v>F12</v>
      </c>
      <c r="M94">
        <f>B80</f>
        <v>3786</v>
      </c>
      <c r="N94" s="8">
        <f t="shared" si="3"/>
        <v>0.11656457158075981</v>
      </c>
      <c r="O94">
        <f t="shared" si="4"/>
        <v>4.6625828632303925</v>
      </c>
    </row>
    <row r="95" spans="1:15" x14ac:dyDescent="0.4">
      <c r="A95" t="s">
        <v>105</v>
      </c>
      <c r="B95">
        <v>16745</v>
      </c>
      <c r="K95" t="s">
        <v>71</v>
      </c>
      <c r="L95" t="str">
        <f>A92</f>
        <v>G12</v>
      </c>
      <c r="M95">
        <f>B92</f>
        <v>3669</v>
      </c>
      <c r="N95" s="8">
        <f t="shared" si="3"/>
        <v>7.5486093041757102E-2</v>
      </c>
      <c r="O95">
        <f t="shared" si="4"/>
        <v>3.0194437216702843</v>
      </c>
    </row>
    <row r="96" spans="1:15" x14ac:dyDescent="0.4">
      <c r="A96" t="s">
        <v>16</v>
      </c>
      <c r="B96">
        <v>3366</v>
      </c>
      <c r="K96" t="s">
        <v>72</v>
      </c>
      <c r="L96" t="str">
        <f>A104</f>
        <v>H12</v>
      </c>
      <c r="M96">
        <f>B104</f>
        <v>3549</v>
      </c>
      <c r="N96" s="8">
        <f t="shared" si="3"/>
        <v>3.3354320181241515E-2</v>
      </c>
      <c r="O96">
        <f t="shared" si="4"/>
        <v>1.3341728072496606</v>
      </c>
    </row>
    <row r="97" spans="1:2" x14ac:dyDescent="0.4">
      <c r="A97" t="s">
        <v>24</v>
      </c>
      <c r="B97">
        <v>3363</v>
      </c>
    </row>
    <row r="98" spans="1:2" x14ac:dyDescent="0.4">
      <c r="A98" t="s">
        <v>33</v>
      </c>
      <c r="B98">
        <v>3641</v>
      </c>
    </row>
    <row r="99" spans="1:2" x14ac:dyDescent="0.4">
      <c r="A99" t="s">
        <v>40</v>
      </c>
      <c r="B99">
        <v>3683</v>
      </c>
    </row>
    <row r="100" spans="1:2" x14ac:dyDescent="0.4">
      <c r="A100" t="s">
        <v>48</v>
      </c>
      <c r="B100">
        <v>18294</v>
      </c>
    </row>
    <row r="101" spans="1:2" x14ac:dyDescent="0.4">
      <c r="A101" t="s">
        <v>56</v>
      </c>
      <c r="B101">
        <v>10614</v>
      </c>
    </row>
    <row r="102" spans="1:2" x14ac:dyDescent="0.4">
      <c r="A102" t="s">
        <v>64</v>
      </c>
      <c r="B102">
        <v>3450</v>
      </c>
    </row>
    <row r="103" spans="1:2" x14ac:dyDescent="0.4">
      <c r="A103" t="s">
        <v>72</v>
      </c>
      <c r="B103">
        <v>3735</v>
      </c>
    </row>
    <row r="104" spans="1:2" x14ac:dyDescent="0.4">
      <c r="A104" t="s">
        <v>80</v>
      </c>
      <c r="B104">
        <v>3549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C7" workbookViewId="0">
      <selection activeCell="N25" sqref="N25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-2.8816528587860317E-2</v>
      </c>
      <c r="E2" s="7">
        <f>'Plate 2'!N9</f>
        <v>-2.4542593303447265E-2</v>
      </c>
      <c r="F2" s="7">
        <f>'Plate 3'!N9</f>
        <v>-3.0194437216702841E-2</v>
      </c>
      <c r="G2" s="7">
        <f>AVERAGE(D2:F2)</f>
        <v>-2.7851186369336808E-2</v>
      </c>
      <c r="H2" s="7">
        <f>STDEV(D2:F2)</f>
        <v>2.9469898378004194E-3</v>
      </c>
      <c r="I2" s="7">
        <f>G2*40</f>
        <v>-1.1140474547734722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-2.5333211945371706E-2</v>
      </c>
      <c r="E3" s="7">
        <f>'Plate 2'!N10</f>
        <v>8.0172471457927733E-2</v>
      </c>
      <c r="F3" s="7">
        <f>'Plate 3'!N10</f>
        <v>-2.3523573180454539E-2</v>
      </c>
      <c r="G3" s="7">
        <f t="shared" ref="G3:G66" si="0">AVERAGE(D3:F3)</f>
        <v>1.0438562110700496E-2</v>
      </c>
      <c r="H3" s="7">
        <f t="shared" ref="H3:H66" si="1">STDEV(D3:F3)</f>
        <v>6.0398114894012651E-2</v>
      </c>
      <c r="I3" s="7">
        <f t="shared" ref="I3:I66" si="2">G3*40</f>
        <v>0.41754248442801983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-3.6733157320788974E-2</v>
      </c>
      <c r="E4" s="7">
        <f>'Plate 2'!N11</f>
        <v>-7.5263952797238283E-3</v>
      </c>
      <c r="F4" s="7">
        <f>'Plate 3'!N11</f>
        <v>-3.0545535323873805E-2</v>
      </c>
      <c r="G4" s="7">
        <f t="shared" si="0"/>
        <v>-2.4935029308128867E-2</v>
      </c>
      <c r="H4" s="7">
        <f t="shared" si="1"/>
        <v>1.5390486364809386E-2</v>
      </c>
      <c r="I4" s="7">
        <f t="shared" si="2"/>
        <v>-0.99740117232515468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-1.1083280226100122E-2</v>
      </c>
      <c r="E5" s="7">
        <f>'Plate 2'!N12</f>
        <v>-1.5707259714206251E-2</v>
      </c>
      <c r="F5" s="7">
        <f>'Plate 3'!N12</f>
        <v>-5.6175697147354126E-3</v>
      </c>
      <c r="G5" s="7">
        <f t="shared" si="0"/>
        <v>-1.0802703218347262E-2</v>
      </c>
      <c r="H5" s="7">
        <f t="shared" si="1"/>
        <v>5.0506933845082197E-3</v>
      </c>
      <c r="I5" s="7">
        <f t="shared" si="2"/>
        <v>-0.43210812873389048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-2.7233202841274583E-2</v>
      </c>
      <c r="E6" s="7">
        <f>'Plate 2'!N13</f>
        <v>-1.4071086827309766E-2</v>
      </c>
      <c r="F6" s="7">
        <f>'Plate 3'!N13</f>
        <v>-2.2821376966112614E-2</v>
      </c>
      <c r="G6" s="7">
        <f t="shared" si="0"/>
        <v>-2.1375222211565653E-2</v>
      </c>
      <c r="H6" s="7">
        <f t="shared" si="1"/>
        <v>6.6991676476888824E-3</v>
      </c>
      <c r="I6" s="7">
        <f t="shared" si="2"/>
        <v>-0.85500888846262613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1.3299936271320145E-2</v>
      </c>
      <c r="E7" s="7">
        <f>'Plate 2'!N14</f>
        <v>4.0577087595032812E-2</v>
      </c>
      <c r="F7" s="7">
        <f>'Plate 3'!N14</f>
        <v>2.1065886430257797E-2</v>
      </c>
      <c r="G7" s="7">
        <f t="shared" si="0"/>
        <v>2.498097009887025E-2</v>
      </c>
      <c r="H7" s="7">
        <f t="shared" si="1"/>
        <v>1.4053706136936159E-2</v>
      </c>
      <c r="I7" s="7">
        <f t="shared" si="2"/>
        <v>0.99923880395481002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0.13299936271320145</v>
      </c>
      <c r="E8" s="7">
        <f>'Plate 2'!N15</f>
        <v>0.14856449813020078</v>
      </c>
      <c r="F8" s="7">
        <f>'Plate 3'!N15</f>
        <v>0.13903485043970146</v>
      </c>
      <c r="G8" s="7">
        <f t="shared" si="0"/>
        <v>0.14019957042770123</v>
      </c>
      <c r="H8" s="7">
        <f t="shared" si="1"/>
        <v>7.8476614112241352E-3</v>
      </c>
      <c r="I8" s="7">
        <f t="shared" si="2"/>
        <v>5.6079828171080495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0.7384631282075852</v>
      </c>
      <c r="E9" s="7">
        <f>'Plate 2'!N16</f>
        <v>0.72155224312134958</v>
      </c>
      <c r="F9" s="7">
        <f>'Plate 3'!N16</f>
        <v>0.74783896827415175</v>
      </c>
      <c r="G9" s="7">
        <f t="shared" si="0"/>
        <v>0.73595144653436206</v>
      </c>
      <c r="H9" s="7">
        <f t="shared" si="1"/>
        <v>1.3322139033782971E-2</v>
      </c>
      <c r="I9" s="7">
        <f t="shared" si="2"/>
        <v>29.438057861374482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4.4630786144758607</v>
      </c>
      <c r="E10" s="7">
        <f>'Plate 2'!N17</f>
        <v>4.5652495890185705</v>
      </c>
      <c r="F10" s="7">
        <f>'Plate 3'!N17</f>
        <v>4.6664449424092727</v>
      </c>
      <c r="G10" s="7">
        <f t="shared" si="0"/>
        <v>4.5649243819679013</v>
      </c>
      <c r="H10" s="7">
        <f t="shared" si="1"/>
        <v>0.10168355399964815</v>
      </c>
      <c r="I10" s="7">
        <f t="shared" si="2"/>
        <v>182.59697527871606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10.273567439296178</v>
      </c>
      <c r="E11" s="7">
        <f>'Plate 2'!N18</f>
        <v>10.519282724434877</v>
      </c>
      <c r="F11" s="7">
        <f>'Plate 3'!N18</f>
        <v>10.469745555838125</v>
      </c>
      <c r="G11" s="7">
        <f t="shared" si="0"/>
        <v>10.420865239856392</v>
      </c>
      <c r="H11" s="7">
        <f t="shared" si="1"/>
        <v>0.12994600534665737</v>
      </c>
      <c r="I11" s="7">
        <f t="shared" si="2"/>
        <v>416.83460959425565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9.6858369221635545</v>
      </c>
      <c r="E12" s="7">
        <f>'Plate 2'!N19</f>
        <v>10.220844789864959</v>
      </c>
      <c r="F12" s="7">
        <f>'Plate 3'!N19</f>
        <v>10.08494203037875</v>
      </c>
      <c r="G12" s="7">
        <f t="shared" si="0"/>
        <v>9.997207914135755</v>
      </c>
      <c r="H12" s="7">
        <f t="shared" si="1"/>
        <v>0.27808507869050691</v>
      </c>
      <c r="I12" s="7">
        <f t="shared" si="2"/>
        <v>399.88831656543022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5.6005398308230498</v>
      </c>
      <c r="E13" s="7">
        <f>'Plate 2'!N20</f>
        <v>5.9347262953509281</v>
      </c>
      <c r="F13" s="7">
        <f>'Plate 3'!N20</f>
        <v>5.8387615222531197</v>
      </c>
      <c r="G13" s="7">
        <f t="shared" si="0"/>
        <v>5.7913425494756998</v>
      </c>
      <c r="H13" s="7">
        <f t="shared" si="1"/>
        <v>0.17206559069976779</v>
      </c>
      <c r="I13" s="7">
        <f t="shared" si="2"/>
        <v>231.653701979028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2.3705553077881576</v>
      </c>
      <c r="E14" s="7">
        <f>'Plate 2'!N21</f>
        <v>2.5121798505408619</v>
      </c>
      <c r="F14" s="7">
        <f>'Plate 3'!N21</f>
        <v>2.4966586400927198</v>
      </c>
      <c r="G14" s="7">
        <f t="shared" si="0"/>
        <v>2.4597979328072466</v>
      </c>
      <c r="H14" s="7">
        <f t="shared" si="1"/>
        <v>7.7675038356393195E-2</v>
      </c>
      <c r="I14" s="7">
        <f t="shared" si="2"/>
        <v>98.391917312289863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1.1855943190433957</v>
      </c>
      <c r="E15" s="7">
        <f>'Plate 2'!N22</f>
        <v>1.2536356659400862</v>
      </c>
      <c r="F15" s="7">
        <f>'Plate 3'!N22</f>
        <v>1.2657086763513226</v>
      </c>
      <c r="G15" s="7">
        <f t="shared" si="0"/>
        <v>1.2349795537782682</v>
      </c>
      <c r="H15" s="7">
        <f t="shared" si="1"/>
        <v>4.3192770835653663E-2</v>
      </c>
      <c r="I15" s="7">
        <f t="shared" si="2"/>
        <v>49.399182151130731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0.6149637199738982</v>
      </c>
      <c r="E16" s="7">
        <f>'Plate 2'!N23</f>
        <v>0.67835727890728237</v>
      </c>
      <c r="F16" s="7">
        <f>'Plate 3'!N23</f>
        <v>0.66708640362483018</v>
      </c>
      <c r="G16" s="7">
        <f t="shared" si="0"/>
        <v>0.65346913416867025</v>
      </c>
      <c r="H16" s="7">
        <f t="shared" si="1"/>
        <v>3.3819496583204225E-2</v>
      </c>
      <c r="I16" s="7">
        <f t="shared" si="2"/>
        <v>26.13876536674681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0.31476515842124347</v>
      </c>
      <c r="E17" s="7">
        <f>'Plate 2'!N24</f>
        <v>0.34915929406370977</v>
      </c>
      <c r="F17" s="7">
        <f>'Plate 3'!N24</f>
        <v>0.33600088856261184</v>
      </c>
      <c r="G17" s="7">
        <f t="shared" si="0"/>
        <v>0.33330844701585499</v>
      </c>
      <c r="H17" s="7">
        <f t="shared" si="1"/>
        <v>1.7354425163632451E-2</v>
      </c>
      <c r="I17" s="7">
        <f t="shared" si="2"/>
        <v>13.332337880634199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0.1504159459256445</v>
      </c>
      <c r="E18" s="7">
        <f>'Plate 2'!N25</f>
        <v>0.17539773347530313</v>
      </c>
      <c r="F18" s="7">
        <f>'Plate 3'!N25</f>
        <v>0.15799414822693347</v>
      </c>
      <c r="G18" s="7">
        <f t="shared" si="0"/>
        <v>0.16126927587596038</v>
      </c>
      <c r="H18" s="7">
        <f t="shared" si="1"/>
        <v>1.2808874780094272E-2</v>
      </c>
      <c r="I18" s="7">
        <f t="shared" si="2"/>
        <v>6.4507710350384153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9.753286598968107E-2</v>
      </c>
      <c r="E19" s="7">
        <f>'Plate 2'!N26</f>
        <v>0.12271296651723633</v>
      </c>
      <c r="F19" s="7">
        <f>'Plate 3'!N26</f>
        <v>0.10603162836563092</v>
      </c>
      <c r="G19" s="7">
        <f t="shared" si="0"/>
        <v>0.10875915362418277</v>
      </c>
      <c r="H19" s="7">
        <f t="shared" si="1"/>
        <v>1.2809719402526971E-2</v>
      </c>
      <c r="I19" s="7">
        <f t="shared" si="2"/>
        <v>4.3503661449673112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9.4366214496509601E-2</v>
      </c>
      <c r="E20" s="7">
        <f>'Plate 2'!N27</f>
        <v>0.10733294138040937</v>
      </c>
      <c r="F20" s="7">
        <f>'Plate 3'!N27</f>
        <v>0.1042761378297761</v>
      </c>
      <c r="G20" s="7">
        <f t="shared" si="0"/>
        <v>0.10199176456889836</v>
      </c>
      <c r="H20" s="7">
        <f t="shared" si="1"/>
        <v>6.7784786210972276E-3</v>
      </c>
      <c r="I20" s="7">
        <f t="shared" si="2"/>
        <v>4.0796705827559343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6.7766341953869311E-2</v>
      </c>
      <c r="E21" s="7">
        <f>'Plate 2'!N28</f>
        <v>9.1952916243582414E-2</v>
      </c>
      <c r="F21" s="7">
        <f>'Plate 3'!N28</f>
        <v>7.9699270327808672E-2</v>
      </c>
      <c r="G21" s="7">
        <f t="shared" si="0"/>
        <v>7.9806176175086799E-2</v>
      </c>
      <c r="H21" s="7">
        <f t="shared" si="1"/>
        <v>1.2093641536488847E-2</v>
      </c>
      <c r="I21" s="7">
        <f t="shared" si="2"/>
        <v>3.1922470470034718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3.6099827022154682E-2</v>
      </c>
      <c r="E22" s="7">
        <f>'Plate 2'!N29</f>
        <v>5.9883927660411326E-2</v>
      </c>
      <c r="F22" s="7">
        <f>'Plate 3'!N29</f>
        <v>4.5642753932225229E-2</v>
      </c>
      <c r="G22" s="7">
        <f t="shared" si="0"/>
        <v>4.720883620493041E-2</v>
      </c>
      <c r="H22" s="7">
        <f t="shared" si="1"/>
        <v>1.1969140364133999E-2</v>
      </c>
      <c r="I22" s="7">
        <f t="shared" si="2"/>
        <v>1.8883534481972164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-3.4833166424886094E-3</v>
      </c>
      <c r="E23" s="7">
        <f>'Plate 2'!N30</f>
        <v>3.2068988583171094E-2</v>
      </c>
      <c r="F23" s="7">
        <f>'Plate 3'!N30</f>
        <v>3.5109810717096328E-3</v>
      </c>
      <c r="G23" s="7">
        <f t="shared" si="0"/>
        <v>1.069888433746404E-2</v>
      </c>
      <c r="H23" s="7">
        <f t="shared" si="1"/>
        <v>1.8834571052535276E-2</v>
      </c>
      <c r="I23" s="7">
        <f t="shared" si="2"/>
        <v>0.42795537349856161</v>
      </c>
      <c r="J23">
        <f>SUM(I2:I23)</f>
        <v>1471.6894260822626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-3.7683152768740416E-2</v>
      </c>
      <c r="E24">
        <f>'Plate 2'!N31</f>
        <v>-3.3050692315308987E-2</v>
      </c>
      <c r="F24">
        <f>'Plate 3'!N31</f>
        <v>-3.721639936012211E-2</v>
      </c>
      <c r="G24">
        <f t="shared" si="0"/>
        <v>-3.5983414814723835E-2</v>
      </c>
      <c r="H24">
        <f t="shared" si="1"/>
        <v>2.5505118368760356E-3</v>
      </c>
      <c r="I24" s="7">
        <f t="shared" si="2"/>
        <v>-1.4393365925889534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-3.1666514931714636E-2</v>
      </c>
      <c r="E25">
        <f>'Plate 2'!N32</f>
        <v>-2.7160469922481639E-2</v>
      </c>
      <c r="F25">
        <f>'Plate 3'!N32</f>
        <v>-3.0896633431044769E-2</v>
      </c>
      <c r="G25">
        <f t="shared" si="0"/>
        <v>-2.9907872761747015E-2</v>
      </c>
      <c r="H25">
        <f t="shared" si="1"/>
        <v>2.4102585239287105E-3</v>
      </c>
      <c r="I25" s="7">
        <f t="shared" si="2"/>
        <v>-1.1963149104698805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-3.4199836126251805E-2</v>
      </c>
      <c r="E26">
        <f>'Plate 2'!N33</f>
        <v>-3.7304741821239842E-2</v>
      </c>
      <c r="F26">
        <f>'Plate 3'!N33</f>
        <v>-3.1949927752557658E-2</v>
      </c>
      <c r="G26">
        <f t="shared" si="0"/>
        <v>-3.4484835233349768E-2</v>
      </c>
      <c r="H26">
        <f t="shared" si="1"/>
        <v>2.6887593413736643E-3</v>
      </c>
      <c r="I26" s="7">
        <f t="shared" si="2"/>
        <v>-1.3793934093339908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-2.8499863438543171E-2</v>
      </c>
      <c r="E27">
        <f>'Plate 2'!N34</f>
        <v>-2.9451111964136717E-2</v>
      </c>
      <c r="F27">
        <f>'Plate 3'!N34</f>
        <v>-2.7385652359335134E-2</v>
      </c>
      <c r="G27">
        <f t="shared" si="0"/>
        <v>-2.8445542587338345E-2</v>
      </c>
      <c r="H27">
        <f t="shared" si="1"/>
        <v>1.0338007114156433E-3</v>
      </c>
      <c r="I27" s="7">
        <f t="shared" si="2"/>
        <v>-1.1378217034935338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-2.8816528587860317E-2</v>
      </c>
      <c r="E28">
        <f>'Plate 2'!N35</f>
        <v>-1.2434913940413281E-2</v>
      </c>
      <c r="F28">
        <f>'Plate 3'!N35</f>
        <v>-2.3172475073283575E-2</v>
      </c>
      <c r="G28">
        <f t="shared" si="0"/>
        <v>-2.147463920051906E-2</v>
      </c>
      <c r="H28">
        <f t="shared" si="1"/>
        <v>8.3217371745626083E-3</v>
      </c>
      <c r="I28" s="7">
        <f t="shared" si="2"/>
        <v>-0.85898556802076242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</v>
      </c>
      <c r="E29">
        <f>'Plate 2'!N36</f>
        <v>2.0288543797516406E-2</v>
      </c>
      <c r="F29">
        <f>'Plate 3'!N36</f>
        <v>9.830747000786972E-3</v>
      </c>
      <c r="G29">
        <f t="shared" si="0"/>
        <v>1.0039763599434459E-2</v>
      </c>
      <c r="H29">
        <f t="shared" si="1"/>
        <v>1.0145886768036494E-2</v>
      </c>
      <c r="I29" s="7">
        <f t="shared" si="2"/>
        <v>0.40159054397737837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7.4099644940212234E-2</v>
      </c>
      <c r="E30">
        <f>'Plate 2'!N37</f>
        <v>0.10307889187447851</v>
      </c>
      <c r="F30">
        <f>'Plate 3'!N37</f>
        <v>8.7072330578398888E-2</v>
      </c>
      <c r="G30">
        <f t="shared" si="0"/>
        <v>8.8083622464363229E-2</v>
      </c>
      <c r="H30">
        <f t="shared" si="1"/>
        <v>1.4516067707139339E-2</v>
      </c>
      <c r="I30" s="7">
        <f t="shared" si="2"/>
        <v>3.5233448985745293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0.74036311910348807</v>
      </c>
      <c r="E31">
        <f>'Plate 2'!N38</f>
        <v>0.81481409767444923</v>
      </c>
      <c r="F31">
        <f>'Plate 3'!N38</f>
        <v>0.79418391842071889</v>
      </c>
      <c r="G31">
        <f t="shared" si="0"/>
        <v>0.78312037839955206</v>
      </c>
      <c r="H31">
        <f t="shared" si="1"/>
        <v>3.8438762868924385E-2</v>
      </c>
      <c r="I31" s="7">
        <f t="shared" si="2"/>
        <v>31.324815135982082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5.6930060544236563</v>
      </c>
      <c r="E32">
        <f>'Plate 2'!N39</f>
        <v>6.0014821491363044</v>
      </c>
      <c r="F32">
        <f>'Plate 3'!N39</f>
        <v>6.0079908099095238</v>
      </c>
      <c r="G32">
        <f t="shared" si="0"/>
        <v>5.9008263378231618</v>
      </c>
      <c r="H32">
        <f t="shared" si="1"/>
        <v>0.1800070646126235</v>
      </c>
      <c r="I32" s="7">
        <f t="shared" si="2"/>
        <v>236.03305351292647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11.805593431692532</v>
      </c>
      <c r="E33">
        <f>'Plate 2'!N40</f>
        <v>12.546500931299621</v>
      </c>
      <c r="F33">
        <f>'Plate 3'!N40</f>
        <v>12.259643706195696</v>
      </c>
      <c r="G33">
        <f t="shared" si="0"/>
        <v>12.203912689729284</v>
      </c>
      <c r="H33">
        <f t="shared" si="1"/>
        <v>0.37358458264600741</v>
      </c>
      <c r="I33" s="7">
        <f t="shared" si="2"/>
        <v>488.15650758917138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8.7358414742121155</v>
      </c>
      <c r="E34">
        <f>'Plate 2'!N41</f>
        <v>9.1484970797930032</v>
      </c>
      <c r="F34">
        <f>'Plate 3'!N41</f>
        <v>9.1787578157704939</v>
      </c>
      <c r="G34">
        <f t="shared" si="0"/>
        <v>9.0210321232585375</v>
      </c>
      <c r="H34">
        <f t="shared" si="1"/>
        <v>0.24744536318774379</v>
      </c>
      <c r="I34" s="7">
        <f t="shared" si="2"/>
        <v>360.84128493034149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5.4735571059468739</v>
      </c>
      <c r="E35">
        <f>'Plate 2'!N42</f>
        <v>5.6948633501319037</v>
      </c>
      <c r="F35">
        <f>'Plate 3'!N42</f>
        <v>5.7221969506723598</v>
      </c>
      <c r="G35">
        <f t="shared" si="0"/>
        <v>5.6302058022503791</v>
      </c>
      <c r="H35">
        <f t="shared" si="1"/>
        <v>0.1363484212223125</v>
      </c>
      <c r="I35" s="7">
        <f t="shared" si="2"/>
        <v>225.20823209001517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2.355038715471617</v>
      </c>
      <c r="E36">
        <f>'Plate 2'!N43</f>
        <v>2.4644036022434848</v>
      </c>
      <c r="F36">
        <f>'Plate 3'!N43</f>
        <v>2.4917432665923265</v>
      </c>
      <c r="G36">
        <f t="shared" si="0"/>
        <v>2.4370618614358093</v>
      </c>
      <c r="H36">
        <f t="shared" si="1"/>
        <v>7.2337484522716433E-2</v>
      </c>
      <c r="I36" s="7">
        <f t="shared" si="2"/>
        <v>97.482474457432374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1.1551944647089498</v>
      </c>
      <c r="E37">
        <f>'Plate 2'!N44</f>
        <v>1.3439524092967723</v>
      </c>
      <c r="F37">
        <f>'Plate 3'!N44</f>
        <v>1.2256834921338329</v>
      </c>
      <c r="G37">
        <f t="shared" si="0"/>
        <v>1.2416101220465183</v>
      </c>
      <c r="H37">
        <f t="shared" si="1"/>
        <v>9.5381515853631721E-2</v>
      </c>
      <c r="I37" s="7">
        <f t="shared" si="2"/>
        <v>49.664404881860733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0.69476333760181908</v>
      </c>
      <c r="E38">
        <f>'Plate 2'!N45</f>
        <v>0.76376550360327888</v>
      </c>
      <c r="F38">
        <f>'Plate 3'!N45</f>
        <v>0.73800822127336485</v>
      </c>
      <c r="G38">
        <f t="shared" si="0"/>
        <v>0.73217902082615416</v>
      </c>
      <c r="H38">
        <f t="shared" si="1"/>
        <v>3.4868458692829743E-2</v>
      </c>
      <c r="I38" s="7">
        <f t="shared" si="2"/>
        <v>29.287160833046165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0.34738166880090954</v>
      </c>
      <c r="E39">
        <f>'Plate 2'!N46</f>
        <v>0.39071808539088049</v>
      </c>
      <c r="F39">
        <f>'Plate 3'!N46</f>
        <v>0.37497277845858878</v>
      </c>
      <c r="G39">
        <f t="shared" si="0"/>
        <v>0.37102417755012623</v>
      </c>
      <c r="H39">
        <f t="shared" si="1"/>
        <v>2.1936381596918179E-2</v>
      </c>
      <c r="I39" s="7">
        <f t="shared" si="2"/>
        <v>14.840967102005049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0.15358259741881597</v>
      </c>
      <c r="E40">
        <f>'Plate 2'!N47</f>
        <v>0.17048921481461368</v>
      </c>
      <c r="F40">
        <f>'Plate 3'!N47</f>
        <v>0.16993148387074622</v>
      </c>
      <c r="G40">
        <f t="shared" si="0"/>
        <v>0.16466776536805861</v>
      </c>
      <c r="H40">
        <f t="shared" si="1"/>
        <v>9.6040864895430983E-3</v>
      </c>
      <c r="I40" s="7">
        <f t="shared" si="2"/>
        <v>6.5867106147223442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6.6499681356600726E-2</v>
      </c>
      <c r="E41">
        <f>'Plate 2'!N48</f>
        <v>6.6428619207997266E-2</v>
      </c>
      <c r="F41">
        <f>'Plate 3'!N48</f>
        <v>6.5655346040970133E-2</v>
      </c>
      <c r="G41">
        <f t="shared" si="0"/>
        <v>6.6194548868522704E-2</v>
      </c>
      <c r="H41">
        <f t="shared" si="1"/>
        <v>4.6831316890682693E-4</v>
      </c>
      <c r="I41" s="7">
        <f t="shared" si="2"/>
        <v>2.6477819547409083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9.721620084036392E-2</v>
      </c>
      <c r="E42">
        <f>'Plate 2'!N49</f>
        <v>5.5957112731859764E-2</v>
      </c>
      <c r="F42">
        <f>'Plate 3'!N49</f>
        <v>8.0401466542150593E-2</v>
      </c>
      <c r="G42">
        <f t="shared" si="0"/>
        <v>7.7858260038124752E-2</v>
      </c>
      <c r="H42">
        <f t="shared" si="1"/>
        <v>2.074678318144569E-2</v>
      </c>
      <c r="I42" s="7">
        <f t="shared" si="2"/>
        <v>3.11433040152499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8.0432947926555171E-2</v>
      </c>
      <c r="E43">
        <f>'Plate 2'!N50</f>
        <v>6.4792446321100775E-2</v>
      </c>
      <c r="F43">
        <f>'Plate 3'!N50</f>
        <v>9.1987704078792379E-2</v>
      </c>
      <c r="G43">
        <f t="shared" si="0"/>
        <v>7.9071032775482775E-2</v>
      </c>
      <c r="H43">
        <f t="shared" si="1"/>
        <v>1.3648685679795729E-2</v>
      </c>
      <c r="I43" s="7">
        <f t="shared" si="2"/>
        <v>3.162841311019311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3.7683152768740416E-2</v>
      </c>
      <c r="E44">
        <f>'Plate 2'!N51</f>
        <v>7.591842195199687E-2</v>
      </c>
      <c r="F44">
        <f>'Plate 3'!N51</f>
        <v>5.231361796847353E-2</v>
      </c>
      <c r="G44">
        <f t="shared" si="0"/>
        <v>5.5305064229736939E-2</v>
      </c>
      <c r="H44">
        <f t="shared" si="1"/>
        <v>1.9292369357586429E-2</v>
      </c>
      <c r="I44" s="7">
        <f t="shared" si="2"/>
        <v>2.2122025691894773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7.2832984342943658E-3</v>
      </c>
      <c r="E45">
        <f>'Plate 2'!N52</f>
        <v>2.8796642809378124E-2</v>
      </c>
      <c r="F45">
        <f>'Plate 3'!N52</f>
        <v>1.8257101572890091E-2</v>
      </c>
      <c r="G45">
        <f t="shared" si="0"/>
        <v>1.811234760552086E-2</v>
      </c>
      <c r="H45">
        <f t="shared" si="1"/>
        <v>1.0757402652756789E-2</v>
      </c>
      <c r="I45" s="7">
        <f t="shared" si="2"/>
        <v>0.72449390422083437</v>
      </c>
      <c r="J45">
        <f>SUM(I24:I45)</f>
        <v>1549.2003445468433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-3.3566505827617513E-2</v>
      </c>
      <c r="E46" s="6">
        <f>'Plate 2'!N53</f>
        <v>-2.0615778374895703E-2</v>
      </c>
      <c r="F46" s="6">
        <f>'Plate 3'!N53</f>
        <v>-2.5279063716309357E-2</v>
      </c>
      <c r="G46" s="6">
        <f t="shared" si="0"/>
        <v>-2.6487115972940855E-2</v>
      </c>
      <c r="H46" s="6">
        <f t="shared" si="1"/>
        <v>6.5593351858046576E-3</v>
      </c>
      <c r="I46" s="7">
        <f t="shared" si="2"/>
        <v>-1.0594846389176342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-2.8499863438543171E-2</v>
      </c>
      <c r="E47" s="6">
        <f>'Plate 2'!N54</f>
        <v>-2.0615778374895703E-2</v>
      </c>
      <c r="F47" s="6">
        <f>'Plate 3'!N54</f>
        <v>-1.8257101572890091E-2</v>
      </c>
      <c r="G47" s="6">
        <f t="shared" si="0"/>
        <v>-2.2457581128776324E-2</v>
      </c>
      <c r="H47" s="6">
        <f t="shared" si="1"/>
        <v>5.3640209448948739E-3</v>
      </c>
      <c r="I47" s="7">
        <f t="shared" si="2"/>
        <v>-0.89830324515105298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-2.6283207393323144E-2</v>
      </c>
      <c r="E48" s="6">
        <f>'Plate 2'!N55</f>
        <v>-1.1125975630896094E-2</v>
      </c>
      <c r="F48" s="6">
        <f>'Plate 3'!N55</f>
        <v>-1.931039589440298E-2</v>
      </c>
      <c r="G48" s="6">
        <f t="shared" si="0"/>
        <v>-1.8906526306207403E-2</v>
      </c>
      <c r="H48" s="6">
        <f t="shared" si="1"/>
        <v>7.5866825199281795E-3</v>
      </c>
      <c r="I48" s="7">
        <f t="shared" si="2"/>
        <v>-0.7562610522482961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-2.1533230153565949E-2</v>
      </c>
      <c r="E49" s="6">
        <f>'Plate 2'!N56</f>
        <v>-1.0144271898758203E-2</v>
      </c>
      <c r="F49" s="6">
        <f>'Plate 3'!N56</f>
        <v>-1.8257101572890091E-2</v>
      </c>
      <c r="G49" s="6">
        <f t="shared" si="0"/>
        <v>-1.6644867875071415E-2</v>
      </c>
      <c r="H49" s="6">
        <f t="shared" si="1"/>
        <v>5.8631532177425534E-3</v>
      </c>
      <c r="I49" s="7">
        <f t="shared" si="2"/>
        <v>-0.66579471500285659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-1.0449949927465828E-2</v>
      </c>
      <c r="E50" s="6">
        <f>'Plate 2'!N57</f>
        <v>1.3089383095171874E-3</v>
      </c>
      <c r="F50" s="6">
        <f>'Plate 3'!N57</f>
        <v>-8.4263545721031188E-3</v>
      </c>
      <c r="G50" s="6">
        <f t="shared" si="0"/>
        <v>-5.855788730017253E-3</v>
      </c>
      <c r="H50" s="6">
        <f t="shared" si="1"/>
        <v>6.286789300098925E-3</v>
      </c>
      <c r="I50" s="7">
        <f t="shared" si="2"/>
        <v>-0.23423154920069011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3.1349849782397486E-2</v>
      </c>
      <c r="E51" s="6">
        <f>'Plate 2'!N58</f>
        <v>2.7814939077240235E-2</v>
      </c>
      <c r="F51" s="6">
        <f>'Plate 3'!N58</f>
        <v>4.0025184217489816E-2</v>
      </c>
      <c r="G51" s="6">
        <f t="shared" si="0"/>
        <v>3.3063324359042516E-2</v>
      </c>
      <c r="H51" s="6">
        <f t="shared" si="1"/>
        <v>6.2828749740746386E-3</v>
      </c>
      <c r="I51" s="7">
        <f t="shared" si="2"/>
        <v>1.3225329743617007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0.20424902130955938</v>
      </c>
      <c r="E52" s="6">
        <f>'Plate 2'!N59</f>
        <v>0.2411718835285418</v>
      </c>
      <c r="F52" s="6">
        <f>'Plate 3'!N59</f>
        <v>0.22540498480375842</v>
      </c>
      <c r="G52" s="6">
        <f t="shared" si="0"/>
        <v>0.22360862988061983</v>
      </c>
      <c r="H52" s="6">
        <f t="shared" si="1"/>
        <v>1.8526861765228966E-2</v>
      </c>
      <c r="I52" s="7">
        <f t="shared" si="2"/>
        <v>8.944345195224793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2.4142550983939235</v>
      </c>
      <c r="E53" s="6">
        <f>'Plate 2'!N60</f>
        <v>2.6555085954329942</v>
      </c>
      <c r="F53" s="6">
        <f>'Plate 3'!N60</f>
        <v>2.60233917035118</v>
      </c>
      <c r="G53" s="6">
        <f t="shared" si="0"/>
        <v>2.5573676213926992</v>
      </c>
      <c r="H53" s="6">
        <f t="shared" si="1"/>
        <v>0.12675820533673157</v>
      </c>
      <c r="I53" s="7">
        <f t="shared" si="2"/>
        <v>102.29470485570798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11.694127299132896</v>
      </c>
      <c r="E54" s="6">
        <f>'Plate 2'!N61</f>
        <v>12.018017088832057</v>
      </c>
      <c r="F54" s="6">
        <f>'Plate 3'!N61</f>
        <v>12.344960546238241</v>
      </c>
      <c r="G54" s="6">
        <f t="shared" si="0"/>
        <v>12.019034978067731</v>
      </c>
      <c r="H54" s="6">
        <f t="shared" si="1"/>
        <v>0.32541781751817728</v>
      </c>
      <c r="I54" s="7">
        <f t="shared" si="2"/>
        <v>480.76139912270924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14.331947992944725</v>
      </c>
      <c r="E55" s="6">
        <f>'Plate 2'!N62</f>
        <v>15.542006252629704</v>
      </c>
      <c r="F55" s="6">
        <f>'Plate 3'!N62</f>
        <v>14.849343344688721</v>
      </c>
      <c r="G55" s="6">
        <f t="shared" si="0"/>
        <v>14.90776586342105</v>
      </c>
      <c r="H55" s="6">
        <f t="shared" si="1"/>
        <v>0.60714095643370347</v>
      </c>
      <c r="I55" s="7">
        <f t="shared" si="2"/>
        <v>596.31063453684203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11.14122994842516</v>
      </c>
      <c r="E56" s="6">
        <f>'Plate 2'!N63</f>
        <v>11.419505046805323</v>
      </c>
      <c r="F56" s="6">
        <f>'Plate 3'!N63</f>
        <v>11.630124800038159</v>
      </c>
      <c r="G56" s="6">
        <f t="shared" si="0"/>
        <v>11.396953265089548</v>
      </c>
      <c r="H56" s="6">
        <f t="shared" si="1"/>
        <v>0.24522638750212236</v>
      </c>
      <c r="I56" s="7">
        <f t="shared" si="2"/>
        <v>455.87813060358195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4.9906427532382258</v>
      </c>
      <c r="E57" s="6">
        <f>'Plate 2'!N64</f>
        <v>5.1971395579379926</v>
      </c>
      <c r="F57" s="6">
        <f>'Plate 3'!N64</f>
        <v>5.2102959104170949</v>
      </c>
      <c r="G57" s="6">
        <f t="shared" si="0"/>
        <v>5.1326927405311045</v>
      </c>
      <c r="H57" s="6">
        <f t="shared" si="1"/>
        <v>0.1231946491129742</v>
      </c>
      <c r="I57" s="7">
        <f t="shared" si="2"/>
        <v>205.30770962124419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2.6720205299380808</v>
      </c>
      <c r="E58" s="6">
        <f>'Plate 2'!N65</f>
        <v>2.4575316761185193</v>
      </c>
      <c r="F58" s="6">
        <f>'Plate 3'!N65</f>
        <v>2.5138624473440969</v>
      </c>
      <c r="G58" s="6">
        <f t="shared" si="0"/>
        <v>2.547804884466899</v>
      </c>
      <c r="H58" s="6">
        <f t="shared" si="1"/>
        <v>0.11119997248913255</v>
      </c>
      <c r="I58" s="7">
        <f t="shared" si="2"/>
        <v>101.91219537867596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1.514926074333228</v>
      </c>
      <c r="E59" s="6">
        <f>'Plate 2'!N66</f>
        <v>1.564181279873039</v>
      </c>
      <c r="F59" s="6">
        <f>'Plate 3'!N66</f>
        <v>1.5655464598753253</v>
      </c>
      <c r="G59" s="6">
        <f t="shared" si="0"/>
        <v>1.5482179380271974</v>
      </c>
      <c r="H59" s="6">
        <f t="shared" si="1"/>
        <v>2.8839678747743354E-2</v>
      </c>
      <c r="I59" s="7">
        <f t="shared" si="2"/>
        <v>61.928717521087897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0.73181316007192521</v>
      </c>
      <c r="E60" s="6">
        <f>'Plate 2'!N67</f>
        <v>0.78765362775196757</v>
      </c>
      <c r="F60" s="6">
        <f>'Plate 3'!N67</f>
        <v>0.78435317141993199</v>
      </c>
      <c r="G60" s="6">
        <f t="shared" si="0"/>
        <v>0.76793998641460826</v>
      </c>
      <c r="H60" s="6">
        <f t="shared" si="1"/>
        <v>3.1330240011779385E-2</v>
      </c>
      <c r="I60" s="7">
        <f t="shared" si="2"/>
        <v>30.717599456584331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0.35783161872837532</v>
      </c>
      <c r="E61" s="6">
        <f>'Plate 2'!N68</f>
        <v>0.38711850503970818</v>
      </c>
      <c r="F61" s="6">
        <f>'Plate 3'!N68</f>
        <v>0.38866560463825633</v>
      </c>
      <c r="G61" s="6">
        <f t="shared" si="0"/>
        <v>0.37787190946877997</v>
      </c>
      <c r="H61" s="6">
        <f t="shared" si="1"/>
        <v>1.7372631320900053E-2</v>
      </c>
      <c r="I61" s="7">
        <f t="shared" si="2"/>
        <v>15.114876378751198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0.18778243354506777</v>
      </c>
      <c r="E62" s="6">
        <f>'Plate 2'!N69</f>
        <v>0.20550331459419843</v>
      </c>
      <c r="F62" s="6">
        <f>'Plate 3'!N69</f>
        <v>0.20082811730179101</v>
      </c>
      <c r="G62" s="6">
        <f t="shared" si="0"/>
        <v>0.19803795514701905</v>
      </c>
      <c r="H62" s="6">
        <f t="shared" si="1"/>
        <v>9.1840165465225942E-3</v>
      </c>
      <c r="I62" s="7">
        <f t="shared" si="2"/>
        <v>7.9215182058807621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0.11938276129256417</v>
      </c>
      <c r="E63" s="6">
        <f>'Plate 2'!N70</f>
        <v>0.14594662151116641</v>
      </c>
      <c r="F63" s="6">
        <f>'Plate 3'!N70</f>
        <v>0.12920410343891447</v>
      </c>
      <c r="G63" s="6">
        <f t="shared" si="0"/>
        <v>0.13151116208088168</v>
      </c>
      <c r="H63" s="6">
        <f t="shared" si="1"/>
        <v>1.3431364677927049E-2</v>
      </c>
      <c r="I63" s="7">
        <f t="shared" si="2"/>
        <v>5.2604464832352669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0.19189908048619067</v>
      </c>
      <c r="E64" s="6">
        <f>'Plate 2'!N71</f>
        <v>0.21270247529654296</v>
      </c>
      <c r="F64" s="6">
        <f>'Plate 3'!N71</f>
        <v>0.20679678512369737</v>
      </c>
      <c r="G64" s="6">
        <f t="shared" si="0"/>
        <v>0.20379944696881033</v>
      </c>
      <c r="H64" s="6">
        <f t="shared" si="1"/>
        <v>1.0720696615421235E-2</v>
      </c>
      <c r="I64" s="7">
        <f t="shared" si="2"/>
        <v>8.1519778787524135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0.12824938547344425</v>
      </c>
      <c r="E65" s="6">
        <f>'Plate 2'!N72</f>
        <v>0.15510918967778672</v>
      </c>
      <c r="F65" s="6">
        <f>'Plate 3'!N72</f>
        <v>0.13552386936799182</v>
      </c>
      <c r="G65" s="6">
        <f t="shared" si="0"/>
        <v>0.13962748150640761</v>
      </c>
      <c r="H65" s="6">
        <f t="shared" si="1"/>
        <v>1.38921558769983E-2</v>
      </c>
      <c r="I65" s="7">
        <f t="shared" si="2"/>
        <v>5.5850992602563041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9.1516228152655282E-2</v>
      </c>
      <c r="E66" s="6">
        <f>'Plate 2'!N73</f>
        <v>9.2607385398341013E-2</v>
      </c>
      <c r="F66" s="6">
        <f>'Plate 3'!N73</f>
        <v>0.10006296054372453</v>
      </c>
      <c r="G66" s="6">
        <f t="shared" si="0"/>
        <v>9.4728858031573604E-2</v>
      </c>
      <c r="H66" s="6">
        <f t="shared" si="1"/>
        <v>4.6515742755871585E-3</v>
      </c>
      <c r="I66" s="7">
        <f t="shared" si="2"/>
        <v>3.7891543212629442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2.058323470561451E-2</v>
      </c>
      <c r="E67" s="6">
        <f>'Plate 2'!N74</f>
        <v>5.1048594071170308E-2</v>
      </c>
      <c r="F67" s="6">
        <f>'Plate 3'!N74</f>
        <v>2.3874671287625503E-2</v>
      </c>
      <c r="G67" s="6">
        <f t="shared" ref="G67:G73" si="3">AVERAGE(D67:F67)</f>
        <v>3.1835500021470106E-2</v>
      </c>
      <c r="H67" s="6">
        <f t="shared" ref="H67:H73" si="4">STDEV(D67:F67)</f>
        <v>1.6720216084588117E-2</v>
      </c>
      <c r="I67" s="7">
        <f t="shared" ref="I67:I89" si="5">G67*40</f>
        <v>1.2734200008588044</v>
      </c>
      <c r="J67">
        <f>SUM(I46:I67)</f>
        <v>2088.8603865944974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-2.4066551348103121E-2</v>
      </c>
      <c r="E68">
        <f>'Plate 2'!N75</f>
        <v>-2.8796642809378124E-2</v>
      </c>
      <c r="F68">
        <f>'Plate 3'!N75</f>
        <v>-1.7203807251377202E-2</v>
      </c>
      <c r="G68">
        <f t="shared" si="3"/>
        <v>-2.3355667136286149E-2</v>
      </c>
      <c r="H68">
        <f t="shared" si="4"/>
        <v>5.8290201870186123E-3</v>
      </c>
      <c r="I68" s="7">
        <f t="shared" si="5"/>
        <v>-0.93422668545144594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-3.6733157320788974E-2</v>
      </c>
      <c r="E69">
        <f>'Plate 2'!N76</f>
        <v>-1.0798741053516797E-2</v>
      </c>
      <c r="F69">
        <f>'Plate 3'!N76</f>
        <v>-3.5109810717096325E-2</v>
      </c>
      <c r="G69">
        <f t="shared" si="3"/>
        <v>-2.7547236363800697E-2</v>
      </c>
      <c r="H69">
        <f t="shared" si="4"/>
        <v>1.4527315131086056E-2</v>
      </c>
      <c r="I69" s="7">
        <f t="shared" si="5"/>
        <v>-1.1018894545520279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-3.6733157320788974E-2</v>
      </c>
      <c r="E70">
        <f>'Plate 2'!N77</f>
        <v>2.8469408231998828E-2</v>
      </c>
      <c r="F70">
        <f>'Plate 3'!N77</f>
        <v>-3.1598829645386697E-2</v>
      </c>
      <c r="G70">
        <f t="shared" si="3"/>
        <v>-1.3287526244725614E-2</v>
      </c>
      <c r="H70">
        <f t="shared" si="4"/>
        <v>3.6253572414862711E-2</v>
      </c>
      <c r="I70" s="7">
        <f t="shared" si="5"/>
        <v>-0.53150104978902457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-2.5966542244005998E-2</v>
      </c>
      <c r="E71">
        <f>'Plate 2'!N78</f>
        <v>-5.2357532380687497E-3</v>
      </c>
      <c r="F71">
        <f>'Plate 3'!N78</f>
        <v>-2.1065886430257797E-2</v>
      </c>
      <c r="G71">
        <f t="shared" si="3"/>
        <v>-1.7422727304110847E-2</v>
      </c>
      <c r="H71">
        <f t="shared" si="4"/>
        <v>1.0834936987172248E-2</v>
      </c>
      <c r="I71" s="7">
        <f t="shared" si="5"/>
        <v>-0.69690909216443386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-4.1166469411229025E-3</v>
      </c>
      <c r="E72">
        <f>'Plate 2'!N79</f>
        <v>3.9268149285515627E-3</v>
      </c>
      <c r="F72">
        <f>'Plate 3'!N79</f>
        <v>2.1065886430257797E-3</v>
      </c>
      <c r="G72">
        <f t="shared" si="3"/>
        <v>6.3891887681814666E-4</v>
      </c>
      <c r="H72">
        <f t="shared" si="4"/>
        <v>4.2178028189101893E-3</v>
      </c>
      <c r="I72" s="7">
        <f t="shared" si="5"/>
        <v>2.5556755072725867E-2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</v>
      </c>
      <c r="E73">
        <f>'Plate 2'!N80</f>
        <v>1.1780444785654686E-2</v>
      </c>
      <c r="F73">
        <f>'Plate 3'!N80</f>
        <v>-1.4043924286838531E-3</v>
      </c>
      <c r="G73">
        <f t="shared" si="3"/>
        <v>3.4586841189902778E-3</v>
      </c>
      <c r="H73">
        <f t="shared" si="4"/>
        <v>7.2409843922196298E-3</v>
      </c>
      <c r="I73" s="7">
        <f t="shared" si="5"/>
        <v>0.13834736475961112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9.2149558451289582E-2</v>
      </c>
      <c r="E74">
        <f>'Plate 2'!N81</f>
        <v>9.3261854553099613E-2</v>
      </c>
      <c r="F74">
        <f>'Plate 3'!N81</f>
        <v>9.8658568115040687E-2</v>
      </c>
      <c r="G74">
        <f t="shared" ref="G74:G89" si="6">AVERAGE(D74:F74)</f>
        <v>9.4689993706476627E-2</v>
      </c>
      <c r="H74">
        <f t="shared" ref="H74:H89" si="7">STDEV(D74:F74)</f>
        <v>3.4815927076206989E-3</v>
      </c>
      <c r="I74" s="7">
        <f t="shared" si="5"/>
        <v>3.7875997482590651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1.3499435315389947</v>
      </c>
      <c r="E75">
        <f>'Plate 2'!N82</f>
        <v>1.4195435966713899</v>
      </c>
      <c r="F75">
        <f>'Plate 3'!N82</f>
        <v>1.405094624898195</v>
      </c>
      <c r="G75">
        <f t="shared" si="6"/>
        <v>1.3915272510361933</v>
      </c>
      <c r="H75">
        <f t="shared" si="7"/>
        <v>3.6730062506643103E-2</v>
      </c>
      <c r="I75" s="7">
        <f t="shared" si="5"/>
        <v>55.661090041447736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7.8282791562691747</v>
      </c>
      <c r="E76">
        <f>'Plate 2'!N83</f>
        <v>7.9933590216440846</v>
      </c>
      <c r="F76">
        <f>'Plate 3'!N83</f>
        <v>8.1528491466169388</v>
      </c>
      <c r="G76">
        <f t="shared" si="6"/>
        <v>7.9914957748433997</v>
      </c>
      <c r="H76">
        <f t="shared" si="7"/>
        <v>0.16229301717901212</v>
      </c>
      <c r="I76" s="7">
        <f t="shared" si="5"/>
        <v>319.65983099373597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10.144368058374782</v>
      </c>
      <c r="E77">
        <f>'Plate 2'!N84</f>
        <v>10.771907818171695</v>
      </c>
      <c r="F77">
        <f>'Plate 3'!N84</f>
        <v>10.685319793641096</v>
      </c>
      <c r="G77">
        <f t="shared" si="6"/>
        <v>10.533865223395859</v>
      </c>
      <c r="H77">
        <f t="shared" si="7"/>
        <v>0.34008146475163692</v>
      </c>
      <c r="I77" s="7">
        <f t="shared" si="5"/>
        <v>421.35460893583434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7.5109806766533938</v>
      </c>
      <c r="E78">
        <f>'Plate 2'!N85</f>
        <v>8.1029826050661491</v>
      </c>
      <c r="F78">
        <f>'Plate 3'!N85</f>
        <v>7.9464034596004121</v>
      </c>
      <c r="G78">
        <f t="shared" si="6"/>
        <v>7.8534555804399844</v>
      </c>
      <c r="H78">
        <f t="shared" si="7"/>
        <v>0.30675079786598974</v>
      </c>
      <c r="I78" s="7">
        <f t="shared" si="5"/>
        <v>314.13822321759937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3.9966308495317038</v>
      </c>
      <c r="E79">
        <f>'Plate 2'!N86</f>
        <v>4.2566673825498933</v>
      </c>
      <c r="F79">
        <f>'Plate 3'!N86</f>
        <v>4.218092659551953</v>
      </c>
      <c r="G79">
        <f t="shared" si="6"/>
        <v>4.1571302972111832</v>
      </c>
      <c r="H79">
        <f t="shared" si="7"/>
        <v>0.14032838929687555</v>
      </c>
      <c r="I79" s="7">
        <f t="shared" si="5"/>
        <v>166.28521188844732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1.727091724375716</v>
      </c>
      <c r="E80">
        <f>'Plate 2'!N87</f>
        <v>1.8413489669133034</v>
      </c>
      <c r="F80">
        <f>'Plate 3'!N87</f>
        <v>1.8088574481448028</v>
      </c>
      <c r="G80">
        <f t="shared" si="6"/>
        <v>1.7924327131446074</v>
      </c>
      <c r="H80">
        <f t="shared" si="7"/>
        <v>5.8872814676582688E-2</v>
      </c>
      <c r="I80" s="7">
        <f t="shared" si="5"/>
        <v>71.697308525784294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0.99116191736266801</v>
      </c>
      <c r="E81">
        <f>'Plate 2'!N88</f>
        <v>1.0599127961315427</v>
      </c>
      <c r="F81">
        <f>'Plate 3'!N88</f>
        <v>1.0343350237256579</v>
      </c>
      <c r="G81">
        <f t="shared" si="6"/>
        <v>1.0284699124066228</v>
      </c>
      <c r="H81">
        <f t="shared" si="7"/>
        <v>3.4748675959835204E-2</v>
      </c>
      <c r="I81" s="7">
        <f t="shared" si="5"/>
        <v>41.138796496264909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0.65011355154810135</v>
      </c>
      <c r="E82">
        <f>'Plate 2'!N89</f>
        <v>0.68490197045486834</v>
      </c>
      <c r="F82">
        <f>'Plate 3'!N89</f>
        <v>0.67726824873278813</v>
      </c>
      <c r="G82">
        <f t="shared" si="6"/>
        <v>0.67076125691191935</v>
      </c>
      <c r="H82">
        <f t="shared" si="7"/>
        <v>1.8284261796031476E-2</v>
      </c>
      <c r="I82" s="7">
        <f t="shared" si="5"/>
        <v>26.830450276476775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0.31381516297329198</v>
      </c>
      <c r="E83">
        <f>'Plate 2'!N90</f>
        <v>0.36061250427198516</v>
      </c>
      <c r="F83">
        <f>'Plate 3'!N90</f>
        <v>0.33003222074070548</v>
      </c>
      <c r="G83">
        <f t="shared" si="6"/>
        <v>0.33481996266199426</v>
      </c>
      <c r="H83">
        <f t="shared" si="7"/>
        <v>2.3763199336058319E-2</v>
      </c>
      <c r="I83" s="7">
        <f t="shared" si="5"/>
        <v>13.392798506479771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0.15548258831471884</v>
      </c>
      <c r="E84">
        <f>'Plate 2'!N91</f>
        <v>0.18390583248716483</v>
      </c>
      <c r="F84">
        <f>'Plate 3'!N91</f>
        <v>0.16887818954923334</v>
      </c>
      <c r="G84">
        <f t="shared" si="6"/>
        <v>0.16942220345037237</v>
      </c>
      <c r="H84">
        <f t="shared" si="7"/>
        <v>1.4219429161014008E-2</v>
      </c>
      <c r="I84" s="7">
        <f t="shared" si="5"/>
        <v>6.7768881380148951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0.14281598234203299</v>
      </c>
      <c r="E85">
        <f>'Plate 2'!N92</f>
        <v>0.20321267255254336</v>
      </c>
      <c r="F85">
        <f>'Plate 3'!N92</f>
        <v>0.15694085390542059</v>
      </c>
      <c r="G85">
        <f t="shared" si="6"/>
        <v>0.16765650293333231</v>
      </c>
      <c r="H85">
        <f t="shared" si="7"/>
        <v>3.1592070170584602E-2</v>
      </c>
      <c r="I85" s="7">
        <f t="shared" si="5"/>
        <v>6.7062601173332927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0.11684944009802699</v>
      </c>
      <c r="E86">
        <f>'Plate 2'!N93</f>
        <v>0.16329005411226913</v>
      </c>
      <c r="F86">
        <f>'Plate 3'!N93</f>
        <v>0.12604422047437583</v>
      </c>
      <c r="G86">
        <f t="shared" si="6"/>
        <v>0.13539457156155732</v>
      </c>
      <c r="H86">
        <f t="shared" si="7"/>
        <v>2.459175586645089E-2</v>
      </c>
      <c r="I86" s="7">
        <f t="shared" si="5"/>
        <v>5.4157828624622928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0.10481616442397543</v>
      </c>
      <c r="E87">
        <f>'Plate 2'!N94</f>
        <v>0.12696701602316718</v>
      </c>
      <c r="F87">
        <f>'Plate 3'!N94</f>
        <v>0.11656457158075981</v>
      </c>
      <c r="G87">
        <f t="shared" si="6"/>
        <v>0.11611591734263414</v>
      </c>
      <c r="H87">
        <f t="shared" si="7"/>
        <v>1.1082239151516043E-2</v>
      </c>
      <c r="I87" s="7">
        <f t="shared" si="5"/>
        <v>4.6446366937053654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6.7766341953869311E-2</v>
      </c>
      <c r="E88">
        <f>'Plate 2'!N95</f>
        <v>8.1154175190065625E-2</v>
      </c>
      <c r="F88">
        <f>'Plate 3'!N95</f>
        <v>7.5486093041757102E-2</v>
      </c>
      <c r="G88">
        <f t="shared" si="6"/>
        <v>7.4802203395230679E-2</v>
      </c>
      <c r="H88">
        <f t="shared" si="7"/>
        <v>6.7200668505990472E-3</v>
      </c>
      <c r="I88" s="7">
        <f t="shared" si="5"/>
        <v>2.9920881358092273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2.8499863438543171E-2</v>
      </c>
      <c r="E89">
        <f>'Plate 2'!N96</f>
        <v>4.1886025904549998E-2</v>
      </c>
      <c r="F89">
        <f>'Plate 3'!N96</f>
        <v>3.3354320181241515E-2</v>
      </c>
      <c r="G89">
        <f t="shared" si="6"/>
        <v>3.4580069841444898E-2</v>
      </c>
      <c r="H89">
        <f t="shared" si="7"/>
        <v>6.7767383794638909E-3</v>
      </c>
      <c r="I89" s="7">
        <f t="shared" si="5"/>
        <v>1.383202793657796</v>
      </c>
      <c r="J89">
        <f>SUM(I68:I89)</f>
        <v>1458.7641552091875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2023-02-28T22:25:28Z</dcterms:modified>
</cp:coreProperties>
</file>