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0817 Batch 122 Water yr\"/>
    </mc:Choice>
  </mc:AlternateContent>
  <xr:revisionPtr revIDLastSave="0" documentId="13_ncr:1_{E01F3598-E47E-469B-8851-10E971182F7D}" xr6:coauthVersionLast="47" xr6:coauthVersionMax="47" xr10:uidLastSave="{00000000-0000-0000-0000-000000000000}"/>
  <bookViews>
    <workbookView xWindow="4200" yWindow="4200" windowWidth="18647" windowHeight="6587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O71" i="5" s="1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O55" i="1" s="1"/>
  <c r="N56" i="1"/>
  <c r="N57" i="1"/>
  <c r="O57" i="1" s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O53" i="1"/>
  <c r="O56" i="1"/>
  <c r="O61" i="1"/>
  <c r="O36" i="6"/>
  <c r="O52" i="6"/>
  <c r="O60" i="6"/>
  <c r="O63" i="6"/>
  <c r="O76" i="6"/>
  <c r="O84" i="6"/>
  <c r="O70" i="5"/>
  <c r="M10" i="1"/>
  <c r="O10" i="1" s="1"/>
  <c r="M11" i="1"/>
  <c r="O11" i="1" s="1"/>
  <c r="M12" i="1"/>
  <c r="O12" i="1" s="1"/>
  <c r="M13" i="1"/>
  <c r="O13" i="1" s="1"/>
  <c r="M14" i="1"/>
  <c r="M15" i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M23" i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M31" i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M39" i="1"/>
  <c r="M40" i="1"/>
  <c r="O40" i="1" s="1"/>
  <c r="M41" i="1"/>
  <c r="O41" i="1" s="1"/>
  <c r="M42" i="1"/>
  <c r="O42" i="1" s="1"/>
  <c r="M43" i="1"/>
  <c r="M44" i="1"/>
  <c r="O44" i="1" s="1"/>
  <c r="M45" i="1"/>
  <c r="O45" i="1" s="1"/>
  <c r="M46" i="1"/>
  <c r="M47" i="1"/>
  <c r="M48" i="1"/>
  <c r="O48" i="1" s="1"/>
  <c r="M49" i="1"/>
  <c r="O49" i="1" s="1"/>
  <c r="M50" i="1"/>
  <c r="O50" i="1" s="1"/>
  <c r="M51" i="1"/>
  <c r="O51" i="1" s="1"/>
  <c r="M52" i="1"/>
  <c r="O52" i="1" s="1"/>
  <c r="M53" i="1"/>
  <c r="M54" i="1"/>
  <c r="M55" i="1"/>
  <c r="M56" i="1"/>
  <c r="M57" i="1"/>
  <c r="M58" i="1"/>
  <c r="O58" i="1" s="1"/>
  <c r="M59" i="1"/>
  <c r="M60" i="1"/>
  <c r="O60" i="1" s="1"/>
  <c r="M61" i="1"/>
  <c r="M62" i="1"/>
  <c r="M63" i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M71" i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M79" i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M87" i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M95" i="1"/>
  <c r="M96" i="1"/>
  <c r="O96" i="1" s="1"/>
  <c r="M9" i="1"/>
  <c r="E10" i="1"/>
  <c r="E11" i="1" s="1"/>
  <c r="E12" i="1" s="1"/>
  <c r="E13" i="1" s="1"/>
  <c r="E14" i="1" s="1"/>
  <c r="G9" i="1"/>
  <c r="G9" i="5" s="1"/>
  <c r="G15" i="1"/>
  <c r="M9" i="5"/>
  <c r="O9" i="5" s="1"/>
  <c r="G15" i="6"/>
  <c r="G15" i="5"/>
  <c r="M10" i="5"/>
  <c r="O10" i="5" s="1"/>
  <c r="M10" i="6"/>
  <c r="O10" i="6" s="1"/>
  <c r="M11" i="5"/>
  <c r="O11" i="5" s="1"/>
  <c r="M11" i="6"/>
  <c r="O11" i="6" s="1"/>
  <c r="M12" i="5"/>
  <c r="O12" i="5" s="1"/>
  <c r="M12" i="6"/>
  <c r="O12" i="6" s="1"/>
  <c r="M13" i="5"/>
  <c r="O13" i="5" s="1"/>
  <c r="M13" i="6"/>
  <c r="O13" i="6" s="1"/>
  <c r="M14" i="5"/>
  <c r="O14" i="5" s="1"/>
  <c r="M14" i="6"/>
  <c r="M15" i="5"/>
  <c r="M15" i="6"/>
  <c r="M16" i="5"/>
  <c r="M16" i="6"/>
  <c r="M17" i="5"/>
  <c r="O17" i="5" s="1"/>
  <c r="M17" i="6"/>
  <c r="O17" i="6" s="1"/>
  <c r="M18" i="5"/>
  <c r="O18" i="5" s="1"/>
  <c r="M18" i="6"/>
  <c r="O18" i="6" s="1"/>
  <c r="M19" i="5"/>
  <c r="O19" i="5" s="1"/>
  <c r="M19" i="6"/>
  <c r="O19" i="6" s="1"/>
  <c r="M20" i="5"/>
  <c r="O20" i="5" s="1"/>
  <c r="M20" i="6"/>
  <c r="O20" i="6" s="1"/>
  <c r="M21" i="5"/>
  <c r="O21" i="5" s="1"/>
  <c r="M21" i="6"/>
  <c r="O21" i="6" s="1"/>
  <c r="M22" i="5"/>
  <c r="O22" i="5" s="1"/>
  <c r="M22" i="6"/>
  <c r="M23" i="5"/>
  <c r="M23" i="6"/>
  <c r="M24" i="5"/>
  <c r="M24" i="6"/>
  <c r="M25" i="5"/>
  <c r="O25" i="5" s="1"/>
  <c r="M25" i="6"/>
  <c r="O25" i="6" s="1"/>
  <c r="M26" i="5"/>
  <c r="O26" i="5" s="1"/>
  <c r="M26" i="6"/>
  <c r="O26" i="6" s="1"/>
  <c r="M27" i="5"/>
  <c r="O27" i="5" s="1"/>
  <c r="M27" i="6"/>
  <c r="O27" i="6" s="1"/>
  <c r="M28" i="5"/>
  <c r="O28" i="5" s="1"/>
  <c r="M28" i="6"/>
  <c r="O28" i="6" s="1"/>
  <c r="M29" i="5"/>
  <c r="O29" i="5" s="1"/>
  <c r="M29" i="6"/>
  <c r="O29" i="6" s="1"/>
  <c r="M30" i="5"/>
  <c r="O30" i="5" s="1"/>
  <c r="M30" i="6"/>
  <c r="M31" i="5"/>
  <c r="M31" i="6"/>
  <c r="M32" i="5"/>
  <c r="M32" i="6"/>
  <c r="M33" i="5"/>
  <c r="O33" i="5" s="1"/>
  <c r="M33" i="6"/>
  <c r="O33" i="6" s="1"/>
  <c r="M34" i="5"/>
  <c r="O34" i="5" s="1"/>
  <c r="M34" i="6"/>
  <c r="O34" i="6" s="1"/>
  <c r="M35" i="5"/>
  <c r="O35" i="5" s="1"/>
  <c r="M35" i="6"/>
  <c r="O35" i="6" s="1"/>
  <c r="M36" i="5"/>
  <c r="O36" i="5" s="1"/>
  <c r="M36" i="6"/>
  <c r="M37" i="5"/>
  <c r="O37" i="5" s="1"/>
  <c r="M37" i="6"/>
  <c r="O37" i="6" s="1"/>
  <c r="M38" i="5"/>
  <c r="O38" i="5" s="1"/>
  <c r="M38" i="6"/>
  <c r="M39" i="5"/>
  <c r="M39" i="6"/>
  <c r="M40" i="5"/>
  <c r="M40" i="6"/>
  <c r="M41" i="5"/>
  <c r="O41" i="5" s="1"/>
  <c r="M41" i="6"/>
  <c r="O41" i="6" s="1"/>
  <c r="M42" i="5"/>
  <c r="O42" i="5" s="1"/>
  <c r="M42" i="6"/>
  <c r="O42" i="6" s="1"/>
  <c r="M43" i="5"/>
  <c r="O43" i="5" s="1"/>
  <c r="M43" i="6"/>
  <c r="O43" i="6" s="1"/>
  <c r="M44" i="5"/>
  <c r="O44" i="5" s="1"/>
  <c r="M44" i="6"/>
  <c r="O44" i="6" s="1"/>
  <c r="M45" i="5"/>
  <c r="O45" i="5" s="1"/>
  <c r="M45" i="6"/>
  <c r="O45" i="6" s="1"/>
  <c r="M46" i="5"/>
  <c r="O46" i="5" s="1"/>
  <c r="M46" i="6"/>
  <c r="M47" i="5"/>
  <c r="M47" i="6"/>
  <c r="M48" i="5"/>
  <c r="M48" i="6"/>
  <c r="M49" i="5"/>
  <c r="O49" i="5" s="1"/>
  <c r="M49" i="6"/>
  <c r="O49" i="6" s="1"/>
  <c r="M50" i="5"/>
  <c r="O50" i="5" s="1"/>
  <c r="M50" i="6"/>
  <c r="O50" i="6" s="1"/>
  <c r="M51" i="5"/>
  <c r="O51" i="5" s="1"/>
  <c r="M51" i="6"/>
  <c r="O51" i="6" s="1"/>
  <c r="M52" i="5"/>
  <c r="O52" i="5" s="1"/>
  <c r="M52" i="6"/>
  <c r="M53" i="5"/>
  <c r="O53" i="5" s="1"/>
  <c r="M53" i="6"/>
  <c r="O53" i="6" s="1"/>
  <c r="M54" i="5"/>
  <c r="O54" i="5" s="1"/>
  <c r="M54" i="6"/>
  <c r="M55" i="5"/>
  <c r="M55" i="6"/>
  <c r="M56" i="5"/>
  <c r="M56" i="6"/>
  <c r="M57" i="5"/>
  <c r="O57" i="5" s="1"/>
  <c r="M57" i="6"/>
  <c r="O57" i="6" s="1"/>
  <c r="M58" i="5"/>
  <c r="O58" i="5" s="1"/>
  <c r="M58" i="6"/>
  <c r="O58" i="6" s="1"/>
  <c r="M59" i="5"/>
  <c r="O59" i="5" s="1"/>
  <c r="M59" i="6"/>
  <c r="O59" i="6" s="1"/>
  <c r="M60" i="5"/>
  <c r="O60" i="5" s="1"/>
  <c r="M60" i="6"/>
  <c r="M61" i="5"/>
  <c r="O61" i="5" s="1"/>
  <c r="M61" i="6"/>
  <c r="O61" i="6" s="1"/>
  <c r="M62" i="5"/>
  <c r="O62" i="5" s="1"/>
  <c r="M62" i="6"/>
  <c r="M63" i="5"/>
  <c r="M63" i="6"/>
  <c r="M64" i="5"/>
  <c r="M64" i="6"/>
  <c r="M65" i="5"/>
  <c r="O65" i="5" s="1"/>
  <c r="M65" i="6"/>
  <c r="O65" i="6" s="1"/>
  <c r="M66" i="5"/>
  <c r="O66" i="5" s="1"/>
  <c r="M66" i="6"/>
  <c r="O66" i="6" s="1"/>
  <c r="M67" i="5"/>
  <c r="O67" i="5" s="1"/>
  <c r="M67" i="6"/>
  <c r="O67" i="6" s="1"/>
  <c r="M68" i="5"/>
  <c r="O68" i="5" s="1"/>
  <c r="M68" i="6"/>
  <c r="O68" i="6" s="1"/>
  <c r="M69" i="5"/>
  <c r="O69" i="5" s="1"/>
  <c r="M69" i="6"/>
  <c r="O69" i="6" s="1"/>
  <c r="M70" i="5"/>
  <c r="M70" i="6"/>
  <c r="M71" i="5"/>
  <c r="M71" i="6"/>
  <c r="M72" i="5"/>
  <c r="M72" i="6"/>
  <c r="M73" i="5"/>
  <c r="O73" i="5" s="1"/>
  <c r="M73" i="6"/>
  <c r="O73" i="6" s="1"/>
  <c r="M74" i="5"/>
  <c r="O74" i="5" s="1"/>
  <c r="M74" i="6"/>
  <c r="O74" i="6" s="1"/>
  <c r="M75" i="5"/>
  <c r="O75" i="5" s="1"/>
  <c r="M75" i="6"/>
  <c r="O75" i="6" s="1"/>
  <c r="M76" i="5"/>
  <c r="O76" i="5" s="1"/>
  <c r="M76" i="6"/>
  <c r="M77" i="5"/>
  <c r="O77" i="5" s="1"/>
  <c r="M77" i="6"/>
  <c r="O77" i="6" s="1"/>
  <c r="M78" i="5"/>
  <c r="O78" i="5" s="1"/>
  <c r="M78" i="6"/>
  <c r="M79" i="5"/>
  <c r="M79" i="6"/>
  <c r="M80" i="5"/>
  <c r="M80" i="6"/>
  <c r="M81" i="5"/>
  <c r="O81" i="5" s="1"/>
  <c r="M81" i="6"/>
  <c r="O81" i="6" s="1"/>
  <c r="M82" i="5"/>
  <c r="O82" i="5" s="1"/>
  <c r="M82" i="6"/>
  <c r="O82" i="6" s="1"/>
  <c r="M83" i="5"/>
  <c r="O83" i="5" s="1"/>
  <c r="M83" i="6"/>
  <c r="O83" i="6" s="1"/>
  <c r="M84" i="5"/>
  <c r="O84" i="5" s="1"/>
  <c r="M84" i="6"/>
  <c r="M85" i="5"/>
  <c r="O85" i="5" s="1"/>
  <c r="M85" i="6"/>
  <c r="O85" i="6" s="1"/>
  <c r="M86" i="5"/>
  <c r="O86" i="5" s="1"/>
  <c r="M86" i="6"/>
  <c r="M87" i="5"/>
  <c r="M87" i="6"/>
  <c r="M88" i="5"/>
  <c r="M88" i="6"/>
  <c r="M89" i="5"/>
  <c r="O89" i="5" s="1"/>
  <c r="M89" i="6"/>
  <c r="O89" i="6" s="1"/>
  <c r="M90" i="5"/>
  <c r="O90" i="5" s="1"/>
  <c r="M90" i="6"/>
  <c r="O90" i="6" s="1"/>
  <c r="M91" i="5"/>
  <c r="O91" i="5" s="1"/>
  <c r="M91" i="6"/>
  <c r="O91" i="6" s="1"/>
  <c r="M92" i="5"/>
  <c r="O92" i="5" s="1"/>
  <c r="M92" i="6"/>
  <c r="O92" i="6" s="1"/>
  <c r="M93" i="5"/>
  <c r="O93" i="5" s="1"/>
  <c r="M93" i="6"/>
  <c r="O93" i="6" s="1"/>
  <c r="M94" i="5"/>
  <c r="O94" i="5" s="1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96" i="6" l="1"/>
  <c r="O56" i="6"/>
  <c r="O40" i="6"/>
  <c r="O95" i="6"/>
  <c r="O87" i="6"/>
  <c r="O79" i="6"/>
  <c r="O71" i="6"/>
  <c r="O55" i="6"/>
  <c r="O47" i="6"/>
  <c r="O39" i="6"/>
  <c r="O31" i="6"/>
  <c r="O23" i="6"/>
  <c r="O15" i="6"/>
  <c r="O88" i="6"/>
  <c r="O48" i="6"/>
  <c r="O24" i="6"/>
  <c r="O86" i="6"/>
  <c r="O78" i="6"/>
  <c r="O70" i="6"/>
  <c r="O62" i="6"/>
  <c r="O54" i="6"/>
  <c r="O46" i="6"/>
  <c r="O38" i="6"/>
  <c r="O30" i="6"/>
  <c r="O22" i="6"/>
  <c r="O14" i="6"/>
  <c r="O80" i="6"/>
  <c r="O72" i="6"/>
  <c r="O64" i="6"/>
  <c r="O32" i="6"/>
  <c r="O16" i="6"/>
  <c r="O94" i="6"/>
  <c r="O9" i="6"/>
  <c r="O88" i="5"/>
  <c r="O72" i="5"/>
  <c r="O56" i="5"/>
  <c r="O32" i="5"/>
  <c r="O64" i="5"/>
  <c r="O48" i="5"/>
  <c r="O24" i="5"/>
  <c r="O95" i="5"/>
  <c r="O87" i="5"/>
  <c r="O79" i="5"/>
  <c r="O63" i="5"/>
  <c r="O55" i="5"/>
  <c r="O47" i="5"/>
  <c r="O39" i="5"/>
  <c r="O31" i="5"/>
  <c r="O23" i="5"/>
  <c r="O15" i="5"/>
  <c r="O40" i="5"/>
  <c r="O96" i="5"/>
  <c r="O80" i="5"/>
  <c r="O16" i="5"/>
  <c r="O95" i="1"/>
  <c r="O87" i="1"/>
  <c r="O79" i="1"/>
  <c r="O71" i="1"/>
  <c r="O63" i="1"/>
  <c r="O47" i="1"/>
  <c r="O39" i="1"/>
  <c r="O31" i="1"/>
  <c r="O23" i="1"/>
  <c r="O15" i="1"/>
  <c r="O94" i="1"/>
  <c r="O86" i="1"/>
  <c r="O78" i="1"/>
  <c r="O70" i="1"/>
  <c r="O62" i="1"/>
  <c r="O54" i="1"/>
  <c r="O46" i="1"/>
  <c r="O38" i="1"/>
  <c r="O30" i="1"/>
  <c r="O22" i="1"/>
  <c r="O14" i="1"/>
  <c r="O9" i="1"/>
  <c r="D52" i="3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H75" i="3" s="1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H20" i="3" s="1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34" i="3" l="1"/>
  <c r="I34" i="3" s="1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<sst xmlns="http://schemas.openxmlformats.org/spreadsheetml/2006/main" count="1062" uniqueCount="120">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</sst>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1" fillId="3" borderId="0" xfId="0" applyFont="1" applyFill="1"/>
    <xf numFmtId="0" fontId="1" fillId="0" borderId="0" xfId="0" applyFont="1" applyBorder="1"/>
    <xf numFmtId="164" fontId="0" fillId="0" borderId="0" xfId="0" applyNumberFormat="1" applyBorder="1"/>
    <xf numFmtId="2" fontId="0" fillId="0" borderId="0" xfId="0" applyNumberFormat="1" applyBorder="1"/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65061</c:v>
                </c:pt>
                <c:pt idx="1">
                  <c:v>42159</c:v>
                </c:pt>
                <c:pt idx="2">
                  <c:v>21818</c:v>
                </c:pt>
                <c:pt idx="3">
                  <c:v>9348</c:v>
                </c:pt>
                <c:pt idx="4">
                  <c:v>5222</c:v>
                </c:pt>
                <c:pt idx="5">
                  <c:v>4471</c:v>
                </c:pt>
                <c:pt idx="6">
                  <c:v>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8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42159</c:v>
                </c:pt>
                <c:pt idx="1">
                  <c:v>21818</c:v>
                </c:pt>
                <c:pt idx="2">
                  <c:v>9348</c:v>
                </c:pt>
                <c:pt idx="3">
                  <c:v>5222</c:v>
                </c:pt>
                <c:pt idx="4">
                  <c:v>4471</c:v>
                </c:pt>
                <c:pt idx="5">
                  <c:v>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65060</c:v>
                </c:pt>
                <c:pt idx="1">
                  <c:v>42091</c:v>
                </c:pt>
                <c:pt idx="2">
                  <c:v>21949</c:v>
                </c:pt>
                <c:pt idx="3">
                  <c:v>9426</c:v>
                </c:pt>
                <c:pt idx="4">
                  <c:v>5170</c:v>
                </c:pt>
                <c:pt idx="5">
                  <c:v>4410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2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42091</c:v>
                </c:pt>
                <c:pt idx="1">
                  <c:v>21949</c:v>
                </c:pt>
                <c:pt idx="2">
                  <c:v>9426</c:v>
                </c:pt>
                <c:pt idx="3">
                  <c:v>5170</c:v>
                </c:pt>
                <c:pt idx="4">
                  <c:v>4410</c:v>
                </c:pt>
                <c:pt idx="5">
                  <c:v>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65053</c:v>
                </c:pt>
                <c:pt idx="1">
                  <c:v>40460</c:v>
                </c:pt>
                <c:pt idx="2">
                  <c:v>21053</c:v>
                </c:pt>
                <c:pt idx="3">
                  <c:v>9204</c:v>
                </c:pt>
                <c:pt idx="4">
                  <c:v>5134</c:v>
                </c:pt>
                <c:pt idx="5">
                  <c:v>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8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40460</c:v>
                </c:pt>
                <c:pt idx="1">
                  <c:v>21053</c:v>
                </c:pt>
                <c:pt idx="2">
                  <c:v>9204</c:v>
                </c:pt>
                <c:pt idx="3">
                  <c:v>5134</c:v>
                </c:pt>
                <c:pt idx="4">
                  <c:v>4307</c:v>
                </c:pt>
                <c:pt idx="5">
                  <c:v>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65061</v>
      </c>
      <c r="D2">
        <v>4120</v>
      </c>
      <c r="E2">
        <v>5656</v>
      </c>
      <c r="F2">
        <v>4546</v>
      </c>
      <c r="G2">
        <v>10841</v>
      </c>
      <c r="H2">
        <v>23799</v>
      </c>
      <c r="I2">
        <v>5310</v>
      </c>
      <c r="J2">
        <v>6162</v>
      </c>
      <c r="K2">
        <v>4506</v>
      </c>
      <c r="L2">
        <v>4311</v>
      </c>
      <c r="M2">
        <v>9922</v>
      </c>
      <c r="N2">
        <v>6429</v>
      </c>
      <c r="O2">
        <v>42159</v>
      </c>
      <c r="P2">
        <v>4122</v>
      </c>
      <c r="Q2">
        <v>7182</v>
      </c>
      <c r="R2">
        <v>4448</v>
      </c>
      <c r="S2">
        <v>4828</v>
      </c>
      <c r="T2">
        <v>29246</v>
      </c>
      <c r="U2">
        <v>4583</v>
      </c>
      <c r="V2">
        <v>7099</v>
      </c>
      <c r="W2">
        <v>4713</v>
      </c>
      <c r="X2">
        <v>4308</v>
      </c>
      <c r="Y2">
        <v>17497</v>
      </c>
      <c r="Z2">
        <v>5245</v>
      </c>
      <c r="AA2">
        <v>21818</v>
      </c>
      <c r="AB2">
        <v>4059</v>
      </c>
      <c r="AC2">
        <v>11737</v>
      </c>
      <c r="AD2">
        <v>4455</v>
      </c>
      <c r="AE2">
        <v>4245</v>
      </c>
      <c r="AF2">
        <v>22453</v>
      </c>
      <c r="AG2">
        <v>4130</v>
      </c>
      <c r="AH2">
        <v>8369</v>
      </c>
      <c r="AI2">
        <v>4828</v>
      </c>
      <c r="AJ2">
        <v>4060</v>
      </c>
      <c r="AK2">
        <v>23050</v>
      </c>
      <c r="AL2">
        <v>4625</v>
      </c>
      <c r="AM2">
        <v>9348</v>
      </c>
      <c r="AN2">
        <v>3983</v>
      </c>
      <c r="AO2">
        <v>21209</v>
      </c>
      <c r="AP2">
        <v>4480</v>
      </c>
      <c r="AQ2">
        <v>4118</v>
      </c>
      <c r="AR2">
        <v>11843</v>
      </c>
      <c r="AS2">
        <v>4131</v>
      </c>
      <c r="AT2">
        <v>13458</v>
      </c>
      <c r="AU2">
        <v>5186</v>
      </c>
      <c r="AV2">
        <v>4026</v>
      </c>
      <c r="AW2">
        <v>23758</v>
      </c>
      <c r="AX2">
        <v>4413</v>
      </c>
      <c r="AY2">
        <v>5222</v>
      </c>
      <c r="AZ2">
        <v>4010</v>
      </c>
      <c r="BA2">
        <v>26732</v>
      </c>
      <c r="BB2">
        <v>4428</v>
      </c>
      <c r="BC2">
        <v>4017</v>
      </c>
      <c r="BD2">
        <v>5954</v>
      </c>
      <c r="BE2">
        <v>4367</v>
      </c>
      <c r="BF2">
        <v>16122</v>
      </c>
      <c r="BG2">
        <v>5667</v>
      </c>
      <c r="BH2">
        <v>4038</v>
      </c>
      <c r="BI2">
        <v>13279</v>
      </c>
      <c r="BJ2">
        <v>4482</v>
      </c>
      <c r="BK2">
        <v>4471</v>
      </c>
      <c r="BL2">
        <v>4197</v>
      </c>
      <c r="BM2">
        <v>29051</v>
      </c>
      <c r="BN2">
        <v>4492</v>
      </c>
      <c r="BO2">
        <v>4047</v>
      </c>
      <c r="BP2">
        <v>5154</v>
      </c>
      <c r="BQ2">
        <v>4408</v>
      </c>
      <c r="BR2">
        <v>14320</v>
      </c>
      <c r="BS2">
        <v>7457</v>
      </c>
      <c r="BT2">
        <v>4077</v>
      </c>
      <c r="BU2">
        <v>7670</v>
      </c>
      <c r="BV2">
        <v>4484</v>
      </c>
      <c r="BW2">
        <v>4081</v>
      </c>
      <c r="BX2">
        <v>4245</v>
      </c>
      <c r="BY2">
        <v>14032</v>
      </c>
      <c r="BZ2">
        <v>4103</v>
      </c>
      <c r="CA2">
        <v>3950</v>
      </c>
      <c r="CB2">
        <v>4504</v>
      </c>
      <c r="CC2">
        <v>4471</v>
      </c>
      <c r="CD2">
        <v>11923</v>
      </c>
      <c r="CE2">
        <v>8720</v>
      </c>
      <c r="CF2">
        <v>4271</v>
      </c>
      <c r="CG2">
        <v>7211</v>
      </c>
      <c r="CH2">
        <v>4378</v>
      </c>
      <c r="CI2">
        <v>4178</v>
      </c>
      <c r="CJ2">
        <v>4411</v>
      </c>
      <c r="CK2">
        <v>5380</v>
      </c>
      <c r="CL2">
        <v>4046</v>
      </c>
      <c r="CM2">
        <v>4041</v>
      </c>
      <c r="CN2">
        <v>4270</v>
      </c>
      <c r="CO2">
        <v>4389</v>
      </c>
      <c r="CP2">
        <v>11139</v>
      </c>
      <c r="CQ2">
        <v>9744</v>
      </c>
      <c r="CR2">
        <v>5012</v>
      </c>
      <c r="CS2">
        <v>6481</v>
      </c>
      <c r="CT2">
        <v>4313</v>
      </c>
    </row>
    <row r="7" spans="1:98" x14ac:dyDescent="0.4">
      <c r="N7" s="10" t="s">
        <v>115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65061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65061</v>
      </c>
      <c r="K9" t="s">
        <v>82</v>
      </c>
      <c r="L9" s="9" t="str">
        <f>A10</f>
        <v>A2</v>
      </c>
      <c r="M9" s="9">
        <f>B10</f>
        <v>4120</v>
      </c>
      <c r="N9" s="9">
        <f>(M9-4081)/2507.6</f>
        <v>1.5552719732014676E-2</v>
      </c>
      <c r="O9" s="9">
        <f>N9*40</f>
        <v>0.62210878928058699</v>
      </c>
    </row>
    <row r="10" spans="1:98" x14ac:dyDescent="0.4">
      <c r="A10" t="s">
        <v>83</v>
      </c>
      <c r="B10">
        <v>4120</v>
      </c>
      <c r="E10">
        <f>E9/2</f>
        <v>15</v>
      </c>
      <c r="G10">
        <f>G9/2</f>
        <v>15</v>
      </c>
      <c r="H10" t="str">
        <f>A21</f>
        <v>B1</v>
      </c>
      <c r="I10">
        <f>B21</f>
        <v>42159</v>
      </c>
      <c r="K10" t="s">
        <v>85</v>
      </c>
      <c r="L10" s="9" t="str">
        <f>A22</f>
        <v>B2</v>
      </c>
      <c r="M10" s="9">
        <f>B22</f>
        <v>4122</v>
      </c>
      <c r="N10" s="9">
        <f t="shared" ref="N10:N73" si="1">(M10-4081)/2507.6</f>
        <v>1.6350295102887224E-2</v>
      </c>
      <c r="O10" s="9">
        <f t="shared" ref="O10:O73" si="2">N10*40</f>
        <v>0.65401180411548898</v>
      </c>
    </row>
    <row r="11" spans="1:98" x14ac:dyDescent="0.4">
      <c r="A11" t="s">
        <v>84</v>
      </c>
      <c r="B11">
        <v>5656</v>
      </c>
      <c r="E11">
        <f>E10/2</f>
        <v>7.5</v>
      </c>
      <c r="G11">
        <f>G10/2</f>
        <v>7.5</v>
      </c>
      <c r="H11" t="str">
        <f>A33</f>
        <v>C1</v>
      </c>
      <c r="I11">
        <f>B33</f>
        <v>21818</v>
      </c>
      <c r="K11" t="s">
        <v>88</v>
      </c>
      <c r="L11" s="9" t="str">
        <f>A34</f>
        <v>C2</v>
      </c>
      <c r="M11" s="9">
        <f>B34</f>
        <v>4059</v>
      </c>
      <c r="N11" s="9">
        <f t="shared" si="1"/>
        <v>-8.7733290795980225E-3</v>
      </c>
      <c r="O11" s="9">
        <f t="shared" si="2"/>
        <v>-0.35093316318392087</v>
      </c>
    </row>
    <row r="12" spans="1:98" x14ac:dyDescent="0.4">
      <c r="A12" t="s">
        <v>9</v>
      </c>
      <c r="B12">
        <v>4546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9348</v>
      </c>
      <c r="K12" t="s">
        <v>91</v>
      </c>
      <c r="L12" s="9" t="str">
        <f>A46</f>
        <v>D2</v>
      </c>
      <c r="M12" s="9">
        <f>B46</f>
        <v>3983</v>
      </c>
      <c r="N12" s="9">
        <f t="shared" si="1"/>
        <v>-3.9081193172754825E-2</v>
      </c>
      <c r="O12" s="9">
        <f t="shared" si="2"/>
        <v>-1.563247726910193</v>
      </c>
    </row>
    <row r="13" spans="1:98" x14ac:dyDescent="0.4">
      <c r="A13" t="s">
        <v>17</v>
      </c>
      <c r="B13">
        <v>10841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5222</v>
      </c>
      <c r="K13" t="s">
        <v>94</v>
      </c>
      <c r="L13" s="9" t="str">
        <f>A58</f>
        <v>E2</v>
      </c>
      <c r="M13" s="9">
        <f>B58</f>
        <v>4010</v>
      </c>
      <c r="N13" s="9">
        <f t="shared" si="1"/>
        <v>-2.8313925665975435E-2</v>
      </c>
      <c r="O13" s="9">
        <f t="shared" si="2"/>
        <v>-1.1325570266390175</v>
      </c>
    </row>
    <row r="14" spans="1:98" x14ac:dyDescent="0.4">
      <c r="A14" t="s">
        <v>25</v>
      </c>
      <c r="B14">
        <v>23799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4471</v>
      </c>
      <c r="K14" t="s">
        <v>97</v>
      </c>
      <c r="L14" s="9" t="str">
        <f>A70</f>
        <v>F2</v>
      </c>
      <c r="M14" s="9">
        <f>B70</f>
        <v>4197</v>
      </c>
      <c r="N14" s="9">
        <f t="shared" si="1"/>
        <v>4.6259371510607751E-2</v>
      </c>
      <c r="O14" s="9">
        <f t="shared" si="2"/>
        <v>1.85037486042431</v>
      </c>
    </row>
    <row r="15" spans="1:98" x14ac:dyDescent="0.4">
      <c r="A15" t="s">
        <v>34</v>
      </c>
      <c r="B15">
        <v>5310</v>
      </c>
      <c r="G15">
        <f t="shared" ref="G15" si="3">E15*1.14</f>
        <v>0</v>
      </c>
      <c r="H15" t="str">
        <f>A81</f>
        <v>G1</v>
      </c>
      <c r="I15">
        <f>B81</f>
        <v>4081</v>
      </c>
      <c r="K15" t="s">
        <v>100</v>
      </c>
      <c r="L15" s="9" t="str">
        <f>A82</f>
        <v>G2</v>
      </c>
      <c r="M15" s="9">
        <f>B82</f>
        <v>4245</v>
      </c>
      <c r="N15" s="9">
        <f t="shared" si="1"/>
        <v>6.5401180411548895E-2</v>
      </c>
      <c r="O15" s="9">
        <f t="shared" si="2"/>
        <v>2.6160472164619559</v>
      </c>
    </row>
    <row r="16" spans="1:98" x14ac:dyDescent="0.4">
      <c r="A16" t="s">
        <v>41</v>
      </c>
      <c r="B16">
        <v>6162</v>
      </c>
      <c r="K16" t="s">
        <v>103</v>
      </c>
      <c r="L16" s="9" t="str">
        <f>A94</f>
        <v>H2</v>
      </c>
      <c r="M16" s="9">
        <f>B94</f>
        <v>4411</v>
      </c>
      <c r="N16" s="9">
        <f t="shared" si="1"/>
        <v>0.13159993619397034</v>
      </c>
      <c r="O16" s="9">
        <f t="shared" si="2"/>
        <v>5.2639974477588138</v>
      </c>
    </row>
    <row r="17" spans="1:15" x14ac:dyDescent="0.4">
      <c r="A17" t="s">
        <v>49</v>
      </c>
      <c r="B17">
        <v>4506</v>
      </c>
      <c r="K17" t="s">
        <v>104</v>
      </c>
      <c r="L17" s="9" t="str">
        <f>A95</f>
        <v>H3</v>
      </c>
      <c r="M17" s="9">
        <f>B95</f>
        <v>5380</v>
      </c>
      <c r="N17" s="9">
        <f t="shared" si="1"/>
        <v>0.51802520338171965</v>
      </c>
      <c r="O17" s="9">
        <f t="shared" si="2"/>
        <v>20.721008135268786</v>
      </c>
    </row>
    <row r="18" spans="1:15" x14ac:dyDescent="0.4">
      <c r="A18" t="s">
        <v>57</v>
      </c>
      <c r="B18">
        <v>4311</v>
      </c>
      <c r="K18" t="s">
        <v>101</v>
      </c>
      <c r="L18" s="9" t="str">
        <f>A83</f>
        <v>G3</v>
      </c>
      <c r="M18" s="9">
        <f>B83</f>
        <v>14032</v>
      </c>
      <c r="N18" s="9">
        <f t="shared" si="1"/>
        <v>3.9683362577763601</v>
      </c>
      <c r="O18" s="9">
        <f t="shared" si="2"/>
        <v>158.73345031105441</v>
      </c>
    </row>
    <row r="19" spans="1:15" x14ac:dyDescent="0.4">
      <c r="A19" t="s">
        <v>65</v>
      </c>
      <c r="B19">
        <v>9922</v>
      </c>
      <c r="K19" t="s">
        <v>98</v>
      </c>
      <c r="L19" s="9" t="str">
        <f>A71</f>
        <v>F3</v>
      </c>
      <c r="M19" s="9">
        <f>B71</f>
        <v>29051</v>
      </c>
      <c r="N19" s="9">
        <f t="shared" si="1"/>
        <v>9.9577285053437556</v>
      </c>
      <c r="O19" s="9">
        <f t="shared" si="2"/>
        <v>398.3091402137502</v>
      </c>
    </row>
    <row r="20" spans="1:15" x14ac:dyDescent="0.4">
      <c r="A20" t="s">
        <v>73</v>
      </c>
      <c r="B20">
        <v>6429</v>
      </c>
      <c r="K20" t="s">
        <v>95</v>
      </c>
      <c r="L20" s="9" t="str">
        <f>A59</f>
        <v>E3</v>
      </c>
      <c r="M20" s="9">
        <f>B59</f>
        <v>26732</v>
      </c>
      <c r="N20" s="9">
        <f t="shared" si="1"/>
        <v>9.0329398628170363</v>
      </c>
      <c r="O20" s="9">
        <f t="shared" si="2"/>
        <v>361.31759451268147</v>
      </c>
    </row>
    <row r="21" spans="1:15" x14ac:dyDescent="0.4">
      <c r="A21" t="s">
        <v>85</v>
      </c>
      <c r="B21">
        <v>42159</v>
      </c>
      <c r="K21" t="s">
        <v>92</v>
      </c>
      <c r="L21" s="9" t="str">
        <f>A47</f>
        <v>D3</v>
      </c>
      <c r="M21" s="9">
        <f>B47</f>
        <v>21209</v>
      </c>
      <c r="N21" s="9">
        <f t="shared" si="1"/>
        <v>6.8304354761524966</v>
      </c>
      <c r="O21" s="9">
        <f t="shared" si="2"/>
        <v>273.21741904609985</v>
      </c>
    </row>
    <row r="22" spans="1:15" x14ac:dyDescent="0.4">
      <c r="A22" t="s">
        <v>86</v>
      </c>
      <c r="B22">
        <v>4122</v>
      </c>
      <c r="K22" t="s">
        <v>89</v>
      </c>
      <c r="L22" s="9" t="str">
        <f>A35</f>
        <v>C3</v>
      </c>
      <c r="M22" s="9">
        <f>B35</f>
        <v>11737</v>
      </c>
      <c r="N22" s="9">
        <f t="shared" si="1"/>
        <v>3.0531185197001118</v>
      </c>
      <c r="O22" s="9">
        <f t="shared" si="2"/>
        <v>122.12474078800447</v>
      </c>
    </row>
    <row r="23" spans="1:15" x14ac:dyDescent="0.4">
      <c r="A23" t="s">
        <v>87</v>
      </c>
      <c r="B23">
        <v>7182</v>
      </c>
      <c r="K23" t="s">
        <v>86</v>
      </c>
      <c r="L23" s="9" t="str">
        <f>A23</f>
        <v>B3</v>
      </c>
      <c r="M23" s="9">
        <f>B23</f>
        <v>7182</v>
      </c>
      <c r="N23" s="9">
        <f t="shared" si="1"/>
        <v>1.2366406125378848</v>
      </c>
      <c r="O23" s="9">
        <f t="shared" si="2"/>
        <v>49.465624501515393</v>
      </c>
    </row>
    <row r="24" spans="1:15" x14ac:dyDescent="0.4">
      <c r="A24" t="s">
        <v>10</v>
      </c>
      <c r="B24">
        <v>4448</v>
      </c>
      <c r="K24" t="s">
        <v>83</v>
      </c>
      <c r="L24" s="9" t="str">
        <f>A11</f>
        <v>A3</v>
      </c>
      <c r="M24" s="9">
        <f>B11</f>
        <v>5656</v>
      </c>
      <c r="N24" s="9">
        <f t="shared" si="1"/>
        <v>0.62809060456213117</v>
      </c>
      <c r="O24" s="9">
        <f t="shared" si="2"/>
        <v>25.123624182485248</v>
      </c>
    </row>
    <row r="25" spans="1:15" x14ac:dyDescent="0.4">
      <c r="A25" t="s">
        <v>18</v>
      </c>
      <c r="B25">
        <v>4828</v>
      </c>
      <c r="K25" t="s">
        <v>84</v>
      </c>
      <c r="L25" s="9" t="str">
        <f>A12</f>
        <v>A4</v>
      </c>
      <c r="M25" s="9">
        <f>B12</f>
        <v>4546</v>
      </c>
      <c r="N25" s="9">
        <f t="shared" si="1"/>
        <v>0.18543627372786728</v>
      </c>
      <c r="O25" s="9">
        <f t="shared" si="2"/>
        <v>7.4174509491146914</v>
      </c>
    </row>
    <row r="26" spans="1:15" x14ac:dyDescent="0.4">
      <c r="A26" t="s">
        <v>26</v>
      </c>
      <c r="B26">
        <v>29246</v>
      </c>
      <c r="K26" t="s">
        <v>87</v>
      </c>
      <c r="L26" s="9" t="str">
        <f>A24</f>
        <v>B4</v>
      </c>
      <c r="M26" s="9">
        <f>B24</f>
        <v>4448</v>
      </c>
      <c r="N26" s="9">
        <f t="shared" si="1"/>
        <v>0.14635508055511245</v>
      </c>
      <c r="O26" s="9">
        <f t="shared" si="2"/>
        <v>5.8542032222044984</v>
      </c>
    </row>
    <row r="27" spans="1:15" x14ac:dyDescent="0.4">
      <c r="A27" t="s">
        <v>35</v>
      </c>
      <c r="B27">
        <v>4583</v>
      </c>
      <c r="K27" t="s">
        <v>90</v>
      </c>
      <c r="L27" s="9" t="str">
        <f>A36</f>
        <v>C4</v>
      </c>
      <c r="M27" s="9">
        <f>B36</f>
        <v>4455</v>
      </c>
      <c r="N27" s="9">
        <f t="shared" si="1"/>
        <v>0.14914659435316638</v>
      </c>
      <c r="O27" s="9">
        <f t="shared" si="2"/>
        <v>5.9658637741266549</v>
      </c>
    </row>
    <row r="28" spans="1:15" x14ac:dyDescent="0.4">
      <c r="A28" t="s">
        <v>42</v>
      </c>
      <c r="B28">
        <v>7099</v>
      </c>
      <c r="K28" t="s">
        <v>93</v>
      </c>
      <c r="L28" s="9" t="str">
        <f>A48</f>
        <v>D4</v>
      </c>
      <c r="M28" s="9">
        <f>B48</f>
        <v>4480</v>
      </c>
      <c r="N28" s="9">
        <f t="shared" si="1"/>
        <v>0.15911628648907322</v>
      </c>
      <c r="O28" s="9">
        <f t="shared" si="2"/>
        <v>6.3646514595629284</v>
      </c>
    </row>
    <row r="29" spans="1:15" x14ac:dyDescent="0.4">
      <c r="A29" t="s">
        <v>50</v>
      </c>
      <c r="B29">
        <v>4713</v>
      </c>
      <c r="K29" t="s">
        <v>96</v>
      </c>
      <c r="L29" s="9" t="str">
        <f>A60</f>
        <v>E4</v>
      </c>
      <c r="M29" s="9">
        <f>B60</f>
        <v>4428</v>
      </c>
      <c r="N29" s="9">
        <f t="shared" si="1"/>
        <v>0.13837932684638699</v>
      </c>
      <c r="O29" s="9">
        <f t="shared" si="2"/>
        <v>5.5351730738554794</v>
      </c>
    </row>
    <row r="30" spans="1:15" x14ac:dyDescent="0.4">
      <c r="A30" t="s">
        <v>58</v>
      </c>
      <c r="B30">
        <v>4308</v>
      </c>
      <c r="K30" t="s">
        <v>99</v>
      </c>
      <c r="L30" s="9" t="str">
        <f>A72</f>
        <v>F4</v>
      </c>
      <c r="M30" s="9">
        <f>B72</f>
        <v>4492</v>
      </c>
      <c r="N30" s="9">
        <f t="shared" si="1"/>
        <v>0.16390173871430852</v>
      </c>
      <c r="O30" s="9">
        <f t="shared" si="2"/>
        <v>6.5560695485723404</v>
      </c>
    </row>
    <row r="31" spans="1:15" x14ac:dyDescent="0.4">
      <c r="A31" t="s">
        <v>66</v>
      </c>
      <c r="B31">
        <v>17497</v>
      </c>
      <c r="K31" t="s">
        <v>102</v>
      </c>
      <c r="L31" s="9" t="str">
        <f>A84</f>
        <v>G4</v>
      </c>
      <c r="M31" s="9">
        <f>B84</f>
        <v>4103</v>
      </c>
      <c r="N31" s="9">
        <f t="shared" si="1"/>
        <v>8.7733290795980225E-3</v>
      </c>
      <c r="O31" s="9">
        <f t="shared" si="2"/>
        <v>0.35093316318392087</v>
      </c>
    </row>
    <row r="32" spans="1:15" x14ac:dyDescent="0.4">
      <c r="A32" t="s">
        <v>74</v>
      </c>
      <c r="B32">
        <v>5245</v>
      </c>
      <c r="K32" t="s">
        <v>105</v>
      </c>
      <c r="L32" t="str">
        <f>A96</f>
        <v>H4</v>
      </c>
      <c r="M32">
        <f>B96</f>
        <v>4046</v>
      </c>
      <c r="N32" s="9">
        <f t="shared" si="1"/>
        <v>-1.3957568990269582E-2</v>
      </c>
      <c r="O32" s="9">
        <f t="shared" si="2"/>
        <v>-0.55830275961078324</v>
      </c>
    </row>
    <row r="33" spans="1:15" x14ac:dyDescent="0.4">
      <c r="A33" t="s">
        <v>88</v>
      </c>
      <c r="B33">
        <v>21818</v>
      </c>
      <c r="K33" t="s">
        <v>16</v>
      </c>
      <c r="L33" t="str">
        <f>A97</f>
        <v>H5</v>
      </c>
      <c r="M33">
        <f>B97</f>
        <v>4041</v>
      </c>
      <c r="N33" s="9">
        <f t="shared" si="1"/>
        <v>-1.5951507417450949E-2</v>
      </c>
      <c r="O33" s="9">
        <f t="shared" si="2"/>
        <v>-0.63806029669803799</v>
      </c>
    </row>
    <row r="34" spans="1:15" x14ac:dyDescent="0.4">
      <c r="A34" t="s">
        <v>89</v>
      </c>
      <c r="B34">
        <v>4059</v>
      </c>
      <c r="K34" t="s">
        <v>15</v>
      </c>
      <c r="L34" t="str">
        <f>A85</f>
        <v>G5</v>
      </c>
      <c r="M34">
        <f>B85</f>
        <v>3950</v>
      </c>
      <c r="N34" s="9">
        <f t="shared" si="1"/>
        <v>-5.224118679215186E-2</v>
      </c>
      <c r="O34" s="9">
        <f t="shared" si="2"/>
        <v>-2.0896474716860745</v>
      </c>
    </row>
    <row r="35" spans="1:15" x14ac:dyDescent="0.4">
      <c r="A35" t="s">
        <v>90</v>
      </c>
      <c r="B35">
        <v>11737</v>
      </c>
      <c r="K35" t="s">
        <v>14</v>
      </c>
      <c r="L35" t="str">
        <f>A73</f>
        <v>F5</v>
      </c>
      <c r="M35">
        <f>B73</f>
        <v>4047</v>
      </c>
      <c r="N35" s="9">
        <f t="shared" si="1"/>
        <v>-1.3558781304833307E-2</v>
      </c>
      <c r="O35" s="9">
        <f t="shared" si="2"/>
        <v>-0.54235125219333224</v>
      </c>
    </row>
    <row r="36" spans="1:15" x14ac:dyDescent="0.4">
      <c r="A36" t="s">
        <v>11</v>
      </c>
      <c r="B36">
        <v>4455</v>
      </c>
      <c r="K36" t="s">
        <v>13</v>
      </c>
      <c r="L36" t="str">
        <f>A61</f>
        <v>E5</v>
      </c>
      <c r="M36">
        <f>B61</f>
        <v>4017</v>
      </c>
      <c r="N36" s="9">
        <f t="shared" si="1"/>
        <v>-2.5522411867921521E-2</v>
      </c>
      <c r="O36" s="9">
        <f t="shared" si="2"/>
        <v>-1.020896474716861</v>
      </c>
    </row>
    <row r="37" spans="1:15" x14ac:dyDescent="0.4">
      <c r="A37" t="s">
        <v>19</v>
      </c>
      <c r="B37">
        <v>4245</v>
      </c>
      <c r="K37" t="s">
        <v>12</v>
      </c>
      <c r="L37" t="str">
        <f>A49</f>
        <v>D5</v>
      </c>
      <c r="M37">
        <f>B49</f>
        <v>4118</v>
      </c>
      <c r="N37" s="9">
        <f t="shared" si="1"/>
        <v>1.4755144361142128E-2</v>
      </c>
      <c r="O37" s="9">
        <f t="shared" si="2"/>
        <v>0.59020577444568512</v>
      </c>
    </row>
    <row r="38" spans="1:15" x14ac:dyDescent="0.4">
      <c r="A38" t="s">
        <v>27</v>
      </c>
      <c r="B38">
        <v>22453</v>
      </c>
      <c r="K38" t="s">
        <v>11</v>
      </c>
      <c r="L38" t="str">
        <f>A37</f>
        <v>C5</v>
      </c>
      <c r="M38">
        <f>B37</f>
        <v>4245</v>
      </c>
      <c r="N38" s="9">
        <f t="shared" si="1"/>
        <v>6.5401180411548895E-2</v>
      </c>
      <c r="O38" s="9">
        <f t="shared" si="2"/>
        <v>2.6160472164619559</v>
      </c>
    </row>
    <row r="39" spans="1:15" x14ac:dyDescent="0.4">
      <c r="A39" t="s">
        <v>36</v>
      </c>
      <c r="B39">
        <v>4130</v>
      </c>
      <c r="K39" t="s">
        <v>10</v>
      </c>
      <c r="L39" t="str">
        <f>A25</f>
        <v>B5</v>
      </c>
      <c r="M39">
        <f>B25</f>
        <v>4828</v>
      </c>
      <c r="N39" s="9">
        <f t="shared" si="1"/>
        <v>0.29789440102089648</v>
      </c>
      <c r="O39" s="9">
        <f t="shared" si="2"/>
        <v>11.915776040835858</v>
      </c>
    </row>
    <row r="40" spans="1:15" x14ac:dyDescent="0.4">
      <c r="A40" t="s">
        <v>43</v>
      </c>
      <c r="B40">
        <v>8369</v>
      </c>
      <c r="K40" t="s">
        <v>9</v>
      </c>
      <c r="L40" t="str">
        <f>A13</f>
        <v>A5</v>
      </c>
      <c r="M40">
        <f>B13</f>
        <v>10841</v>
      </c>
      <c r="N40" s="9">
        <f t="shared" si="1"/>
        <v>2.6958047535492105</v>
      </c>
      <c r="O40" s="9">
        <f t="shared" si="2"/>
        <v>107.83219014196843</v>
      </c>
    </row>
    <row r="41" spans="1:15" x14ac:dyDescent="0.4">
      <c r="A41" t="s">
        <v>51</v>
      </c>
      <c r="B41">
        <v>4828</v>
      </c>
      <c r="K41" t="s">
        <v>17</v>
      </c>
      <c r="L41" t="str">
        <f>A14</f>
        <v>A6</v>
      </c>
      <c r="M41">
        <f>B14</f>
        <v>23799</v>
      </c>
      <c r="N41" s="9">
        <f t="shared" si="1"/>
        <v>7.8632955814324452</v>
      </c>
      <c r="O41" s="9">
        <f t="shared" si="2"/>
        <v>314.53182325729779</v>
      </c>
    </row>
    <row r="42" spans="1:15" x14ac:dyDescent="0.4">
      <c r="A42" t="s">
        <v>59</v>
      </c>
      <c r="B42">
        <v>4060</v>
      </c>
      <c r="K42" t="s">
        <v>18</v>
      </c>
      <c r="L42" t="str">
        <f>A26</f>
        <v>B6</v>
      </c>
      <c r="M42">
        <f>B26</f>
        <v>29246</v>
      </c>
      <c r="N42" s="9">
        <f t="shared" si="1"/>
        <v>10.035492104003829</v>
      </c>
      <c r="O42" s="9">
        <f t="shared" si="2"/>
        <v>401.41968416015317</v>
      </c>
    </row>
    <row r="43" spans="1:15" x14ac:dyDescent="0.4">
      <c r="A43" t="s">
        <v>67</v>
      </c>
      <c r="B43">
        <v>23050</v>
      </c>
      <c r="K43" t="s">
        <v>19</v>
      </c>
      <c r="L43" t="str">
        <f>A38</f>
        <v>C6</v>
      </c>
      <c r="M43">
        <f>B38</f>
        <v>22453</v>
      </c>
      <c r="N43" s="9">
        <f t="shared" si="1"/>
        <v>7.3265273568352214</v>
      </c>
      <c r="O43" s="9">
        <f t="shared" si="2"/>
        <v>293.06109427340886</v>
      </c>
    </row>
    <row r="44" spans="1:15" x14ac:dyDescent="0.4">
      <c r="A44" t="s">
        <v>75</v>
      </c>
      <c r="B44">
        <v>4625</v>
      </c>
      <c r="K44" t="s">
        <v>20</v>
      </c>
      <c r="L44" t="str">
        <f>A50</f>
        <v>D6</v>
      </c>
      <c r="M44">
        <f>B50</f>
        <v>11843</v>
      </c>
      <c r="N44" s="9">
        <f t="shared" si="1"/>
        <v>3.0953900143563566</v>
      </c>
      <c r="O44" s="9">
        <f t="shared" si="2"/>
        <v>123.81560057425426</v>
      </c>
    </row>
    <row r="45" spans="1:15" x14ac:dyDescent="0.4">
      <c r="A45" t="s">
        <v>91</v>
      </c>
      <c r="B45">
        <v>9348</v>
      </c>
      <c r="K45" t="s">
        <v>21</v>
      </c>
      <c r="L45" t="str">
        <f>A62</f>
        <v>E6</v>
      </c>
      <c r="M45">
        <f>B62</f>
        <v>5954</v>
      </c>
      <c r="N45" s="9">
        <f t="shared" si="1"/>
        <v>0.74692933482214074</v>
      </c>
      <c r="O45" s="9">
        <f t="shared" si="2"/>
        <v>29.877173392885631</v>
      </c>
    </row>
    <row r="46" spans="1:15" x14ac:dyDescent="0.4">
      <c r="A46" t="s">
        <v>92</v>
      </c>
      <c r="B46">
        <v>3983</v>
      </c>
      <c r="K46" t="s">
        <v>22</v>
      </c>
      <c r="L46" t="str">
        <f>A74</f>
        <v>F6</v>
      </c>
      <c r="M46">
        <f>B74</f>
        <v>5154</v>
      </c>
      <c r="N46" s="9">
        <f t="shared" si="1"/>
        <v>0.42789918647312175</v>
      </c>
      <c r="O46" s="9">
        <f t="shared" si="2"/>
        <v>17.115967458924871</v>
      </c>
    </row>
    <row r="47" spans="1:15" x14ac:dyDescent="0.4">
      <c r="A47" t="s">
        <v>93</v>
      </c>
      <c r="B47">
        <v>21209</v>
      </c>
      <c r="K47" t="s">
        <v>23</v>
      </c>
      <c r="L47" t="str">
        <f>A86</f>
        <v>G6</v>
      </c>
      <c r="M47">
        <f>B86</f>
        <v>4504</v>
      </c>
      <c r="N47" s="9">
        <f t="shared" si="1"/>
        <v>0.16868719093954379</v>
      </c>
      <c r="O47" s="9">
        <f t="shared" si="2"/>
        <v>6.7474876375817514</v>
      </c>
    </row>
    <row r="48" spans="1:15" x14ac:dyDescent="0.4">
      <c r="A48" t="s">
        <v>12</v>
      </c>
      <c r="B48">
        <v>4480</v>
      </c>
      <c r="K48" t="s">
        <v>24</v>
      </c>
      <c r="L48" t="str">
        <f>A98</f>
        <v>H6</v>
      </c>
      <c r="M48">
        <f>B98</f>
        <v>4270</v>
      </c>
      <c r="N48" s="9">
        <f t="shared" si="1"/>
        <v>7.5370872547455739E-2</v>
      </c>
      <c r="O48" s="9">
        <f t="shared" si="2"/>
        <v>3.0148349018982294</v>
      </c>
    </row>
    <row r="49" spans="1:15" x14ac:dyDescent="0.4">
      <c r="A49" t="s">
        <v>20</v>
      </c>
      <c r="B49">
        <v>4118</v>
      </c>
      <c r="K49" t="s">
        <v>33</v>
      </c>
      <c r="L49" t="str">
        <f>A99</f>
        <v>H7</v>
      </c>
      <c r="M49">
        <f>B99</f>
        <v>4389</v>
      </c>
      <c r="N49" s="9">
        <f t="shared" si="1"/>
        <v>0.12282660711437231</v>
      </c>
      <c r="O49" s="9">
        <f t="shared" si="2"/>
        <v>4.913064284574892</v>
      </c>
    </row>
    <row r="50" spans="1:15" x14ac:dyDescent="0.4">
      <c r="A50" t="s">
        <v>28</v>
      </c>
      <c r="B50">
        <v>11843</v>
      </c>
      <c r="K50" t="s">
        <v>31</v>
      </c>
      <c r="L50" t="str">
        <f>A87</f>
        <v>G7</v>
      </c>
      <c r="M50">
        <f>B87</f>
        <v>4471</v>
      </c>
      <c r="N50" s="9">
        <f t="shared" si="1"/>
        <v>0.15552719732014675</v>
      </c>
      <c r="O50" s="9">
        <f t="shared" si="2"/>
        <v>6.2210878928058699</v>
      </c>
    </row>
    <row r="51" spans="1:15" x14ac:dyDescent="0.4">
      <c r="A51" t="s">
        <v>37</v>
      </c>
      <c r="B51">
        <v>4131</v>
      </c>
      <c r="K51" t="s">
        <v>32</v>
      </c>
      <c r="L51" t="str">
        <f>A75</f>
        <v>F7</v>
      </c>
      <c r="M51">
        <f>B75</f>
        <v>4408</v>
      </c>
      <c r="N51" s="9">
        <f t="shared" si="1"/>
        <v>0.13040357313766152</v>
      </c>
      <c r="O51" s="9">
        <f t="shared" si="2"/>
        <v>5.2161429255064604</v>
      </c>
    </row>
    <row r="52" spans="1:15" x14ac:dyDescent="0.4">
      <c r="A52" t="s">
        <v>44</v>
      </c>
      <c r="B52">
        <v>13458</v>
      </c>
      <c r="K52" t="s">
        <v>29</v>
      </c>
      <c r="L52" t="str">
        <f>A63</f>
        <v>E7</v>
      </c>
      <c r="M52">
        <f>B63</f>
        <v>4367</v>
      </c>
      <c r="N52" s="9">
        <f t="shared" si="1"/>
        <v>0.11405327803477429</v>
      </c>
      <c r="O52" s="9">
        <f t="shared" si="2"/>
        <v>4.5621311213909719</v>
      </c>
    </row>
    <row r="53" spans="1:15" x14ac:dyDescent="0.4">
      <c r="A53" t="s">
        <v>52</v>
      </c>
      <c r="B53">
        <v>5186</v>
      </c>
      <c r="K53" t="s">
        <v>28</v>
      </c>
      <c r="L53" t="str">
        <f>A51</f>
        <v>D7</v>
      </c>
      <c r="M53">
        <f>B51</f>
        <v>4131</v>
      </c>
      <c r="N53" s="9">
        <f t="shared" si="1"/>
        <v>1.9939384271813687E-2</v>
      </c>
      <c r="O53" s="9">
        <f t="shared" si="2"/>
        <v>0.79757537087254748</v>
      </c>
    </row>
    <row r="54" spans="1:15" x14ac:dyDescent="0.4">
      <c r="A54" t="s">
        <v>60</v>
      </c>
      <c r="B54">
        <v>4026</v>
      </c>
      <c r="K54" t="s">
        <v>27</v>
      </c>
      <c r="L54" s="9" t="str">
        <f>A39</f>
        <v>C7</v>
      </c>
      <c r="M54" s="9">
        <f>B39</f>
        <v>4130</v>
      </c>
      <c r="N54" s="9">
        <f t="shared" si="1"/>
        <v>1.9540596586377412E-2</v>
      </c>
      <c r="O54" s="9">
        <f t="shared" si="2"/>
        <v>0.78162386345509649</v>
      </c>
    </row>
    <row r="55" spans="1:15" x14ac:dyDescent="0.4">
      <c r="A55" t="s">
        <v>68</v>
      </c>
      <c r="B55">
        <v>23758</v>
      </c>
      <c r="K55" t="s">
        <v>26</v>
      </c>
      <c r="L55" s="9" t="str">
        <f>A27</f>
        <v>B7</v>
      </c>
      <c r="M55" s="9">
        <f>B27</f>
        <v>4583</v>
      </c>
      <c r="N55" s="9">
        <f t="shared" si="1"/>
        <v>0.20019141808900942</v>
      </c>
      <c r="O55" s="9">
        <f t="shared" si="2"/>
        <v>8.0076567235603768</v>
      </c>
    </row>
    <row r="56" spans="1:15" x14ac:dyDescent="0.4">
      <c r="A56" t="s">
        <v>76</v>
      </c>
      <c r="B56">
        <v>4413</v>
      </c>
      <c r="K56" t="s">
        <v>25</v>
      </c>
      <c r="L56" s="9" t="str">
        <f>A15</f>
        <v>A7</v>
      </c>
      <c r="M56" s="9">
        <f>B15</f>
        <v>5310</v>
      </c>
      <c r="N56" s="9">
        <f t="shared" si="1"/>
        <v>0.49011006540118041</v>
      </c>
      <c r="O56" s="9">
        <f t="shared" si="2"/>
        <v>19.604402616047217</v>
      </c>
    </row>
    <row r="57" spans="1:15" x14ac:dyDescent="0.4">
      <c r="A57" t="s">
        <v>94</v>
      </c>
      <c r="B57">
        <v>5222</v>
      </c>
      <c r="K57" t="s">
        <v>34</v>
      </c>
      <c r="L57" s="9" t="str">
        <f>A16</f>
        <v>A8</v>
      </c>
      <c r="M57" s="9">
        <f>B16</f>
        <v>6162</v>
      </c>
      <c r="N57" s="9">
        <f t="shared" si="1"/>
        <v>0.82987717339288569</v>
      </c>
      <c r="O57" s="9">
        <f t="shared" si="2"/>
        <v>33.19508693571543</v>
      </c>
    </row>
    <row r="58" spans="1:15" x14ac:dyDescent="0.4">
      <c r="A58" t="s">
        <v>95</v>
      </c>
      <c r="B58">
        <v>4010</v>
      </c>
      <c r="K58" t="s">
        <v>35</v>
      </c>
      <c r="L58" s="9" t="str">
        <f>A28</f>
        <v>B8</v>
      </c>
      <c r="M58" s="9">
        <f>B28</f>
        <v>7099</v>
      </c>
      <c r="N58" s="9">
        <f t="shared" si="1"/>
        <v>1.2035412346466741</v>
      </c>
      <c r="O58" s="9">
        <f t="shared" si="2"/>
        <v>48.141649385866963</v>
      </c>
    </row>
    <row r="59" spans="1:15" x14ac:dyDescent="0.4">
      <c r="A59" t="s">
        <v>96</v>
      </c>
      <c r="B59">
        <v>26732</v>
      </c>
      <c r="K59" t="s">
        <v>36</v>
      </c>
      <c r="L59" s="9" t="str">
        <f>A40</f>
        <v>C8</v>
      </c>
      <c r="M59" s="9">
        <f>B40</f>
        <v>8369</v>
      </c>
      <c r="N59" s="9">
        <f t="shared" si="1"/>
        <v>1.7100015951507419</v>
      </c>
      <c r="O59" s="9">
        <f t="shared" si="2"/>
        <v>68.400063806029678</v>
      </c>
    </row>
    <row r="60" spans="1:15" x14ac:dyDescent="0.4">
      <c r="A60" t="s">
        <v>13</v>
      </c>
      <c r="B60">
        <v>4428</v>
      </c>
      <c r="K60" t="s">
        <v>37</v>
      </c>
      <c r="L60" s="9" t="str">
        <f>A52</f>
        <v>D8</v>
      </c>
      <c r="M60" s="9">
        <f>B52</f>
        <v>13458</v>
      </c>
      <c r="N60" s="9">
        <f t="shared" si="1"/>
        <v>3.7394321263359389</v>
      </c>
      <c r="O60" s="9">
        <f t="shared" si="2"/>
        <v>149.57728505343755</v>
      </c>
    </row>
    <row r="61" spans="1:15" x14ac:dyDescent="0.4">
      <c r="A61" t="s">
        <v>21</v>
      </c>
      <c r="B61">
        <v>4017</v>
      </c>
      <c r="K61" t="s">
        <v>38</v>
      </c>
      <c r="L61" s="9" t="str">
        <f>A64</f>
        <v>E8</v>
      </c>
      <c r="M61" s="9">
        <f>B64</f>
        <v>16122</v>
      </c>
      <c r="N61" s="9">
        <f t="shared" si="1"/>
        <v>4.801802520338172</v>
      </c>
      <c r="O61" s="9">
        <f t="shared" si="2"/>
        <v>192.07210081352687</v>
      </c>
    </row>
    <row r="62" spans="1:15" x14ac:dyDescent="0.4">
      <c r="A62" t="s">
        <v>29</v>
      </c>
      <c r="B62">
        <v>5954</v>
      </c>
      <c r="K62" t="s">
        <v>30</v>
      </c>
      <c r="L62" s="9" t="str">
        <f>A76</f>
        <v>F8</v>
      </c>
      <c r="M62" s="9">
        <f>B76</f>
        <v>14320</v>
      </c>
      <c r="N62" s="9">
        <f t="shared" si="1"/>
        <v>4.0831871111820073</v>
      </c>
      <c r="O62" s="9">
        <f t="shared" si="2"/>
        <v>163.32748444728028</v>
      </c>
    </row>
    <row r="63" spans="1:15" x14ac:dyDescent="0.4">
      <c r="A63" t="s">
        <v>38</v>
      </c>
      <c r="B63">
        <v>4367</v>
      </c>
      <c r="K63" t="s">
        <v>39</v>
      </c>
      <c r="L63" s="9" t="str">
        <f>A88</f>
        <v>G8</v>
      </c>
      <c r="M63" s="9">
        <f>B88</f>
        <v>11923</v>
      </c>
      <c r="N63" s="9">
        <f t="shared" si="1"/>
        <v>3.1272930291912586</v>
      </c>
      <c r="O63" s="9">
        <f t="shared" si="2"/>
        <v>125.09172116765035</v>
      </c>
    </row>
    <row r="64" spans="1:15" x14ac:dyDescent="0.4">
      <c r="A64" t="s">
        <v>45</v>
      </c>
      <c r="B64">
        <v>16122</v>
      </c>
      <c r="K64" t="s">
        <v>40</v>
      </c>
      <c r="L64" s="9" t="str">
        <f>A100</f>
        <v>H8</v>
      </c>
      <c r="M64" s="9">
        <f>B100</f>
        <v>11139</v>
      </c>
      <c r="N64" s="9">
        <f t="shared" si="1"/>
        <v>2.81464348380922</v>
      </c>
      <c r="O64" s="9">
        <f t="shared" si="2"/>
        <v>112.5857393523688</v>
      </c>
    </row>
    <row r="65" spans="1:15" x14ac:dyDescent="0.4">
      <c r="A65" t="s">
        <v>53</v>
      </c>
      <c r="B65">
        <v>5667</v>
      </c>
      <c r="K65" t="s">
        <v>48</v>
      </c>
      <c r="L65" s="9" t="str">
        <f>A101</f>
        <v>H9</v>
      </c>
      <c r="M65" s="9">
        <f>B101</f>
        <v>9744</v>
      </c>
      <c r="N65" s="9">
        <f t="shared" si="1"/>
        <v>2.258334662625618</v>
      </c>
      <c r="O65" s="9">
        <f t="shared" si="2"/>
        <v>90.33338650502472</v>
      </c>
    </row>
    <row r="66" spans="1:15" x14ac:dyDescent="0.4">
      <c r="A66" t="s">
        <v>61</v>
      </c>
      <c r="B66">
        <v>4038</v>
      </c>
      <c r="K66" t="s">
        <v>47</v>
      </c>
      <c r="L66" s="9" t="str">
        <f>A89</f>
        <v>G9</v>
      </c>
      <c r="M66" s="9">
        <f>B89</f>
        <v>8720</v>
      </c>
      <c r="N66" s="9">
        <f t="shared" si="1"/>
        <v>1.8499760727388739</v>
      </c>
      <c r="O66" s="9">
        <f t="shared" si="2"/>
        <v>73.999042909554959</v>
      </c>
    </row>
    <row r="67" spans="1:15" x14ac:dyDescent="0.4">
      <c r="A67" t="s">
        <v>69</v>
      </c>
      <c r="B67">
        <v>13279</v>
      </c>
      <c r="K67" t="s">
        <v>46</v>
      </c>
      <c r="L67" s="9" t="str">
        <f>A77</f>
        <v>F9</v>
      </c>
      <c r="M67" s="9">
        <f>B77</f>
        <v>7457</v>
      </c>
      <c r="N67" s="9">
        <f t="shared" si="1"/>
        <v>1.3463072260328601</v>
      </c>
      <c r="O67" s="9">
        <f t="shared" si="2"/>
        <v>53.852289041314407</v>
      </c>
    </row>
    <row r="68" spans="1:15" x14ac:dyDescent="0.4">
      <c r="A68" t="s">
        <v>77</v>
      </c>
      <c r="B68">
        <v>4482</v>
      </c>
      <c r="K68" t="s">
        <v>45</v>
      </c>
      <c r="L68" s="9" t="str">
        <f>A65</f>
        <v>E9</v>
      </c>
      <c r="M68" s="9">
        <f>B65</f>
        <v>5667</v>
      </c>
      <c r="N68" s="9">
        <f t="shared" si="1"/>
        <v>0.63247726910193014</v>
      </c>
      <c r="O68" s="9">
        <f t="shared" si="2"/>
        <v>25.299090764077206</v>
      </c>
    </row>
    <row r="69" spans="1:15" x14ac:dyDescent="0.4">
      <c r="A69" t="s">
        <v>97</v>
      </c>
      <c r="B69">
        <v>4471</v>
      </c>
      <c r="K69" t="s">
        <v>44</v>
      </c>
      <c r="L69" s="9" t="str">
        <f>A53</f>
        <v>D9</v>
      </c>
      <c r="M69" s="9">
        <f>B53</f>
        <v>5186</v>
      </c>
      <c r="N69" s="9">
        <f t="shared" si="1"/>
        <v>0.44066039240708249</v>
      </c>
      <c r="O69" s="9">
        <f t="shared" si="2"/>
        <v>17.626415696283299</v>
      </c>
    </row>
    <row r="70" spans="1:15" x14ac:dyDescent="0.4">
      <c r="A70" t="s">
        <v>98</v>
      </c>
      <c r="B70">
        <v>4197</v>
      </c>
      <c r="K70" t="s">
        <v>43</v>
      </c>
      <c r="L70" s="9" t="str">
        <f>A41</f>
        <v>C9</v>
      </c>
      <c r="M70" s="9">
        <f>B41</f>
        <v>4828</v>
      </c>
      <c r="N70" s="9">
        <f t="shared" si="1"/>
        <v>0.29789440102089648</v>
      </c>
      <c r="O70" s="9">
        <f t="shared" si="2"/>
        <v>11.915776040835858</v>
      </c>
    </row>
    <row r="71" spans="1:15" x14ac:dyDescent="0.4">
      <c r="A71" t="s">
        <v>99</v>
      </c>
      <c r="B71">
        <v>29051</v>
      </c>
      <c r="K71" t="s">
        <v>42</v>
      </c>
      <c r="L71" s="9" t="str">
        <f>A29</f>
        <v>B9</v>
      </c>
      <c r="M71" s="9">
        <f>B29</f>
        <v>4713</v>
      </c>
      <c r="N71" s="9">
        <f t="shared" si="1"/>
        <v>0.25203381719572499</v>
      </c>
      <c r="O71" s="9">
        <f t="shared" si="2"/>
        <v>10.081352687829</v>
      </c>
    </row>
    <row r="72" spans="1:15" x14ac:dyDescent="0.4">
      <c r="A72" t="s">
        <v>14</v>
      </c>
      <c r="B72">
        <v>4492</v>
      </c>
      <c r="K72" t="s">
        <v>41</v>
      </c>
      <c r="L72" s="9" t="str">
        <f>A17</f>
        <v>A9</v>
      </c>
      <c r="M72" s="9">
        <f>B17</f>
        <v>4506</v>
      </c>
      <c r="N72" s="9">
        <f t="shared" si="1"/>
        <v>0.16948476631041634</v>
      </c>
      <c r="O72" s="9">
        <f t="shared" si="2"/>
        <v>6.7793906524166534</v>
      </c>
    </row>
    <row r="73" spans="1:15" x14ac:dyDescent="0.4">
      <c r="A73" t="s">
        <v>22</v>
      </c>
      <c r="B73">
        <v>4047</v>
      </c>
      <c r="K73" t="s">
        <v>49</v>
      </c>
      <c r="L73" s="9" t="str">
        <f>A18</f>
        <v>A10</v>
      </c>
      <c r="M73" s="9">
        <f>B18</f>
        <v>4311</v>
      </c>
      <c r="N73" s="9">
        <f t="shared" si="1"/>
        <v>9.1721167650342966E-2</v>
      </c>
      <c r="O73" s="9">
        <f t="shared" si="2"/>
        <v>3.6688467060137189</v>
      </c>
    </row>
    <row r="74" spans="1:15" x14ac:dyDescent="0.4">
      <c r="A74" t="s">
        <v>32</v>
      </c>
      <c r="B74">
        <v>5154</v>
      </c>
      <c r="K74" t="s">
        <v>50</v>
      </c>
      <c r="L74" s="9" t="str">
        <f>A30</f>
        <v>B10</v>
      </c>
      <c r="M74" s="9">
        <f>B30</f>
        <v>4308</v>
      </c>
      <c r="N74" s="9">
        <f t="shared" ref="N74:N96" si="4">(M74-4081)/2507.6</f>
        <v>9.0524804594034142E-2</v>
      </c>
      <c r="O74" s="9">
        <f t="shared" ref="O74:O96" si="5">N74*40</f>
        <v>3.6209921837613654</v>
      </c>
    </row>
    <row r="75" spans="1:15" x14ac:dyDescent="0.4">
      <c r="A75" t="s">
        <v>30</v>
      </c>
      <c r="B75">
        <v>4408</v>
      </c>
      <c r="K75" t="s">
        <v>51</v>
      </c>
      <c r="L75" s="9" t="str">
        <f>A42</f>
        <v>C10</v>
      </c>
      <c r="M75" s="9">
        <f>B42</f>
        <v>4060</v>
      </c>
      <c r="N75" s="9">
        <f t="shared" si="4"/>
        <v>-8.3745413941617493E-3</v>
      </c>
      <c r="O75" s="9">
        <f t="shared" si="5"/>
        <v>-0.33498165576646999</v>
      </c>
    </row>
    <row r="76" spans="1:15" x14ac:dyDescent="0.4">
      <c r="A76" t="s">
        <v>46</v>
      </c>
      <c r="B76">
        <v>14320</v>
      </c>
      <c r="K76" t="s">
        <v>52</v>
      </c>
      <c r="L76" t="str">
        <f>A54</f>
        <v>D10</v>
      </c>
      <c r="M76">
        <f>B54</f>
        <v>4026</v>
      </c>
      <c r="N76" s="9">
        <f t="shared" si="4"/>
        <v>-2.1933322698995054E-2</v>
      </c>
      <c r="O76" s="9">
        <f t="shared" si="5"/>
        <v>-0.87733290795980223</v>
      </c>
    </row>
    <row r="77" spans="1:15" x14ac:dyDescent="0.4">
      <c r="A77" t="s">
        <v>54</v>
      </c>
      <c r="B77">
        <v>7457</v>
      </c>
      <c r="K77" t="s">
        <v>53</v>
      </c>
      <c r="L77" t="str">
        <f>A66</f>
        <v>E10</v>
      </c>
      <c r="M77">
        <f>B66</f>
        <v>4038</v>
      </c>
      <c r="N77" s="9">
        <f t="shared" si="4"/>
        <v>-1.714787047375977E-2</v>
      </c>
      <c r="O77" s="9">
        <f t="shared" si="5"/>
        <v>-0.68591481895039075</v>
      </c>
    </row>
    <row r="78" spans="1:15" x14ac:dyDescent="0.4">
      <c r="A78" t="s">
        <v>62</v>
      </c>
      <c r="B78">
        <v>4077</v>
      </c>
      <c r="K78" t="s">
        <v>54</v>
      </c>
      <c r="L78" t="str">
        <f>A78</f>
        <v>F10</v>
      </c>
      <c r="M78">
        <f>B78</f>
        <v>4077</v>
      </c>
      <c r="N78" s="9">
        <f t="shared" si="4"/>
        <v>-1.5951507417450951E-3</v>
      </c>
      <c r="O78" s="9">
        <f t="shared" si="5"/>
        <v>-6.380602966980381E-2</v>
      </c>
    </row>
    <row r="79" spans="1:15" x14ac:dyDescent="0.4">
      <c r="A79" t="s">
        <v>70</v>
      </c>
      <c r="B79">
        <v>7670</v>
      </c>
      <c r="K79" t="s">
        <v>55</v>
      </c>
      <c r="L79" t="str">
        <f>A90</f>
        <v>G10</v>
      </c>
      <c r="M79">
        <f>B90</f>
        <v>4271</v>
      </c>
      <c r="N79" s="9">
        <f t="shared" si="4"/>
        <v>7.5769660232892014E-2</v>
      </c>
      <c r="O79" s="9">
        <f t="shared" si="5"/>
        <v>3.0307864093156804</v>
      </c>
    </row>
    <row r="80" spans="1:15" x14ac:dyDescent="0.4">
      <c r="A80" t="s">
        <v>78</v>
      </c>
      <c r="B80">
        <v>4484</v>
      </c>
      <c r="K80" t="s">
        <v>56</v>
      </c>
      <c r="L80" t="str">
        <f>A102</f>
        <v>H10</v>
      </c>
      <c r="M80">
        <f>B102</f>
        <v>5012</v>
      </c>
      <c r="N80" s="9">
        <f t="shared" si="4"/>
        <v>0.37127133514117083</v>
      </c>
      <c r="O80" s="9">
        <f t="shared" si="5"/>
        <v>14.850853405646834</v>
      </c>
    </row>
    <row r="81" spans="1:15" x14ac:dyDescent="0.4">
      <c r="A81" t="s">
        <v>100</v>
      </c>
      <c r="B81">
        <v>4081</v>
      </c>
      <c r="K81" t="s">
        <v>64</v>
      </c>
      <c r="L81" t="str">
        <f>A103</f>
        <v>H11</v>
      </c>
      <c r="M81">
        <f>B103</f>
        <v>6481</v>
      </c>
      <c r="N81" s="9">
        <f t="shared" si="4"/>
        <v>0.95709044504705698</v>
      </c>
      <c r="O81" s="9">
        <f t="shared" si="5"/>
        <v>38.283617801882279</v>
      </c>
    </row>
    <row r="82" spans="1:15" x14ac:dyDescent="0.4">
      <c r="A82" t="s">
        <v>101</v>
      </c>
      <c r="B82">
        <v>4245</v>
      </c>
      <c r="K82" t="s">
        <v>63</v>
      </c>
      <c r="L82" t="str">
        <f>A91</f>
        <v>G11</v>
      </c>
      <c r="M82">
        <f>B91</f>
        <v>7211</v>
      </c>
      <c r="N82" s="9">
        <f t="shared" si="4"/>
        <v>1.2482054554155368</v>
      </c>
      <c r="O82" s="9">
        <f t="shared" si="5"/>
        <v>49.928218216621474</v>
      </c>
    </row>
    <row r="83" spans="1:15" x14ac:dyDescent="0.4">
      <c r="A83" t="s">
        <v>102</v>
      </c>
      <c r="B83">
        <v>14032</v>
      </c>
      <c r="K83" t="s">
        <v>62</v>
      </c>
      <c r="L83" t="str">
        <f>A79</f>
        <v>F11</v>
      </c>
      <c r="M83">
        <f>B79</f>
        <v>7670</v>
      </c>
      <c r="N83" s="9">
        <f t="shared" si="4"/>
        <v>1.4312490030307865</v>
      </c>
      <c r="O83" s="9">
        <f t="shared" si="5"/>
        <v>57.24996012123146</v>
      </c>
    </row>
    <row r="84" spans="1:15" x14ac:dyDescent="0.4">
      <c r="A84" t="s">
        <v>15</v>
      </c>
      <c r="B84">
        <v>4103</v>
      </c>
      <c r="K84" t="s">
        <v>61</v>
      </c>
      <c r="L84" t="str">
        <f>A67</f>
        <v>E11</v>
      </c>
      <c r="M84">
        <f>B67</f>
        <v>13279</v>
      </c>
      <c r="N84" s="9">
        <f t="shared" si="4"/>
        <v>3.6680491306428458</v>
      </c>
      <c r="O84" s="9">
        <f t="shared" si="5"/>
        <v>146.72196522571383</v>
      </c>
    </row>
    <row r="85" spans="1:15" x14ac:dyDescent="0.4">
      <c r="A85" t="s">
        <v>23</v>
      </c>
      <c r="B85">
        <v>3950</v>
      </c>
      <c r="K85" t="s">
        <v>60</v>
      </c>
      <c r="L85" t="str">
        <f>A55</f>
        <v>D11</v>
      </c>
      <c r="M85">
        <f>B55</f>
        <v>23758</v>
      </c>
      <c r="N85" s="9">
        <f t="shared" si="4"/>
        <v>7.8469452863295581</v>
      </c>
      <c r="O85" s="9">
        <f t="shared" si="5"/>
        <v>313.87781145318235</v>
      </c>
    </row>
    <row r="86" spans="1:15" x14ac:dyDescent="0.4">
      <c r="A86" t="s">
        <v>31</v>
      </c>
      <c r="B86">
        <v>4504</v>
      </c>
      <c r="K86" t="s">
        <v>59</v>
      </c>
      <c r="L86" t="str">
        <f>A43</f>
        <v>C11</v>
      </c>
      <c r="M86">
        <f>B43</f>
        <v>23050</v>
      </c>
      <c r="N86" s="9">
        <f t="shared" si="4"/>
        <v>7.5646036050406762</v>
      </c>
      <c r="O86" s="9">
        <f t="shared" si="5"/>
        <v>302.58414420162705</v>
      </c>
    </row>
    <row r="87" spans="1:15" x14ac:dyDescent="0.4">
      <c r="A87" t="s">
        <v>39</v>
      </c>
      <c r="B87">
        <v>4471</v>
      </c>
      <c r="K87" t="s">
        <v>58</v>
      </c>
      <c r="L87" t="str">
        <f>A31</f>
        <v>B11</v>
      </c>
      <c r="M87">
        <f>B31</f>
        <v>17497</v>
      </c>
      <c r="N87" s="9">
        <f t="shared" si="4"/>
        <v>5.3501355878130488</v>
      </c>
      <c r="O87" s="9">
        <f t="shared" si="5"/>
        <v>214.00542351252196</v>
      </c>
    </row>
    <row r="88" spans="1:15" x14ac:dyDescent="0.4">
      <c r="A88" t="s">
        <v>47</v>
      </c>
      <c r="B88">
        <v>11923</v>
      </c>
      <c r="K88" t="s">
        <v>57</v>
      </c>
      <c r="L88" t="str">
        <f>A19</f>
        <v>A11</v>
      </c>
      <c r="M88">
        <f>B19</f>
        <v>9922</v>
      </c>
      <c r="N88" s="9">
        <f t="shared" si="4"/>
        <v>2.329318870633275</v>
      </c>
      <c r="O88" s="9">
        <f t="shared" si="5"/>
        <v>93.172754825330998</v>
      </c>
    </row>
    <row r="89" spans="1:15" x14ac:dyDescent="0.4">
      <c r="A89" t="s">
        <v>55</v>
      </c>
      <c r="B89">
        <v>8720</v>
      </c>
      <c r="K89" t="s">
        <v>65</v>
      </c>
      <c r="L89" t="str">
        <f>A20</f>
        <v>A12</v>
      </c>
      <c r="M89">
        <f>B20</f>
        <v>6429</v>
      </c>
      <c r="N89" s="9">
        <f t="shared" si="4"/>
        <v>0.9363534854043708</v>
      </c>
      <c r="O89" s="9">
        <f t="shared" si="5"/>
        <v>37.454139416174833</v>
      </c>
    </row>
    <row r="90" spans="1:15" x14ac:dyDescent="0.4">
      <c r="A90" t="s">
        <v>63</v>
      </c>
      <c r="B90">
        <v>4271</v>
      </c>
      <c r="K90" t="s">
        <v>66</v>
      </c>
      <c r="L90" t="str">
        <f>A32</f>
        <v>B12</v>
      </c>
      <c r="M90">
        <f>B32</f>
        <v>5245</v>
      </c>
      <c r="N90" s="9">
        <f t="shared" si="4"/>
        <v>0.46418886584782265</v>
      </c>
      <c r="O90" s="9">
        <f t="shared" si="5"/>
        <v>18.567554633912906</v>
      </c>
    </row>
    <row r="91" spans="1:15" x14ac:dyDescent="0.4">
      <c r="A91" t="s">
        <v>71</v>
      </c>
      <c r="B91">
        <v>7211</v>
      </c>
      <c r="K91" t="s">
        <v>67</v>
      </c>
      <c r="L91" t="str">
        <f>A44</f>
        <v>C12</v>
      </c>
      <c r="M91">
        <f>B44</f>
        <v>4625</v>
      </c>
      <c r="N91" s="9">
        <f t="shared" si="4"/>
        <v>0.21694050087733291</v>
      </c>
      <c r="O91" s="9">
        <f t="shared" si="5"/>
        <v>8.6776200350933159</v>
      </c>
    </row>
    <row r="92" spans="1:15" x14ac:dyDescent="0.4">
      <c r="A92" t="s">
        <v>79</v>
      </c>
      <c r="B92">
        <v>4378</v>
      </c>
      <c r="K92" t="s">
        <v>68</v>
      </c>
      <c r="L92" t="str">
        <f>A56</f>
        <v>D12</v>
      </c>
      <c r="M92">
        <f>B56</f>
        <v>4413</v>
      </c>
      <c r="N92" s="9">
        <f t="shared" si="4"/>
        <v>0.13239751156484289</v>
      </c>
      <c r="O92" s="9">
        <f t="shared" si="5"/>
        <v>5.2959004625937158</v>
      </c>
    </row>
    <row r="93" spans="1:15" x14ac:dyDescent="0.4">
      <c r="A93" t="s">
        <v>103</v>
      </c>
      <c r="B93">
        <v>4178</v>
      </c>
      <c r="K93" t="s">
        <v>69</v>
      </c>
      <c r="L93" t="str">
        <f>A68</f>
        <v>E12</v>
      </c>
      <c r="M93">
        <f>B68</f>
        <v>4482</v>
      </c>
      <c r="N93" s="9">
        <f t="shared" si="4"/>
        <v>0.15991386185994577</v>
      </c>
      <c r="O93" s="9">
        <f t="shared" si="5"/>
        <v>6.3965544743978313</v>
      </c>
    </row>
    <row r="94" spans="1:15" x14ac:dyDescent="0.4">
      <c r="A94" t="s">
        <v>104</v>
      </c>
      <c r="B94">
        <v>4411</v>
      </c>
      <c r="K94" t="s">
        <v>70</v>
      </c>
      <c r="L94" t="str">
        <f>A80</f>
        <v>F12</v>
      </c>
      <c r="M94">
        <f>B80</f>
        <v>4484</v>
      </c>
      <c r="N94" s="9">
        <f t="shared" si="4"/>
        <v>0.16071143723081832</v>
      </c>
      <c r="O94" s="9">
        <f t="shared" si="5"/>
        <v>6.4284574892327324</v>
      </c>
    </row>
    <row r="95" spans="1:15" x14ac:dyDescent="0.4">
      <c r="A95" t="s">
        <v>105</v>
      </c>
      <c r="B95">
        <v>5380</v>
      </c>
      <c r="K95" t="s">
        <v>71</v>
      </c>
      <c r="L95" t="str">
        <f>A92</f>
        <v>G12</v>
      </c>
      <c r="M95">
        <f>B92</f>
        <v>4378</v>
      </c>
      <c r="N95" s="9">
        <f t="shared" si="4"/>
        <v>0.1184399425745733</v>
      </c>
      <c r="O95" s="9">
        <f t="shared" si="5"/>
        <v>4.7375977029829315</v>
      </c>
    </row>
    <row r="96" spans="1:15" x14ac:dyDescent="0.4">
      <c r="A96" t="s">
        <v>16</v>
      </c>
      <c r="B96">
        <v>4046</v>
      </c>
      <c r="K96" t="s">
        <v>72</v>
      </c>
      <c r="L96" t="str">
        <f>A104</f>
        <v>H12</v>
      </c>
      <c r="M96">
        <f>B104</f>
        <v>4313</v>
      </c>
      <c r="N96" s="9">
        <f t="shared" si="4"/>
        <v>9.2518743021215502E-2</v>
      </c>
      <c r="O96" s="9">
        <f t="shared" si="5"/>
        <v>3.70074972084862</v>
      </c>
    </row>
    <row r="97" spans="1:2" x14ac:dyDescent="0.4">
      <c r="A97" t="s">
        <v>24</v>
      </c>
      <c r="B97">
        <v>4041</v>
      </c>
    </row>
    <row r="98" spans="1:2" x14ac:dyDescent="0.4">
      <c r="A98" t="s">
        <v>33</v>
      </c>
      <c r="B98">
        <v>4270</v>
      </c>
    </row>
    <row r="99" spans="1:2" x14ac:dyDescent="0.4">
      <c r="A99" t="s">
        <v>40</v>
      </c>
      <c r="B99">
        <v>4389</v>
      </c>
    </row>
    <row r="100" spans="1:2" x14ac:dyDescent="0.4">
      <c r="A100" t="s">
        <v>48</v>
      </c>
      <c r="B100">
        <v>11139</v>
      </c>
    </row>
    <row r="101" spans="1:2" x14ac:dyDescent="0.4">
      <c r="A101" t="s">
        <v>56</v>
      </c>
      <c r="B101">
        <v>9744</v>
      </c>
    </row>
    <row r="102" spans="1:2" x14ac:dyDescent="0.4">
      <c r="A102" t="s">
        <v>64</v>
      </c>
      <c r="B102">
        <v>5012</v>
      </c>
    </row>
    <row r="103" spans="1:2" x14ac:dyDescent="0.4">
      <c r="A103" t="s">
        <v>72</v>
      </c>
      <c r="B103">
        <v>6481</v>
      </c>
    </row>
    <row r="104" spans="1:2" x14ac:dyDescent="0.4">
      <c r="A104" t="s">
        <v>80</v>
      </c>
      <c r="B104">
        <v>4313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65060</v>
      </c>
      <c r="D2">
        <v>4061</v>
      </c>
      <c r="E2">
        <v>5607</v>
      </c>
      <c r="F2">
        <v>4505</v>
      </c>
      <c r="G2">
        <v>10777</v>
      </c>
      <c r="H2">
        <v>23559</v>
      </c>
      <c r="I2">
        <v>5236</v>
      </c>
      <c r="J2">
        <v>6112</v>
      </c>
      <c r="K2">
        <v>4447</v>
      </c>
      <c r="L2">
        <v>4257</v>
      </c>
      <c r="M2">
        <v>9883</v>
      </c>
      <c r="N2">
        <v>6289</v>
      </c>
      <c r="O2">
        <v>42091</v>
      </c>
      <c r="P2">
        <v>4069</v>
      </c>
      <c r="Q2">
        <v>7153</v>
      </c>
      <c r="R2">
        <v>4388</v>
      </c>
      <c r="S2">
        <v>4773</v>
      </c>
      <c r="T2">
        <v>29177</v>
      </c>
      <c r="U2">
        <v>4515</v>
      </c>
      <c r="V2">
        <v>7042</v>
      </c>
      <c r="W2">
        <v>4640</v>
      </c>
      <c r="X2">
        <v>4224</v>
      </c>
      <c r="Y2">
        <v>17364</v>
      </c>
      <c r="Z2">
        <v>5155</v>
      </c>
      <c r="AA2">
        <v>21949</v>
      </c>
      <c r="AB2">
        <v>4001</v>
      </c>
      <c r="AC2">
        <v>11631</v>
      </c>
      <c r="AD2">
        <v>4399</v>
      </c>
      <c r="AE2">
        <v>4172</v>
      </c>
      <c r="AF2">
        <v>22442</v>
      </c>
      <c r="AG2">
        <v>4058</v>
      </c>
      <c r="AH2">
        <v>8266</v>
      </c>
      <c r="AI2">
        <v>4777</v>
      </c>
      <c r="AJ2">
        <v>4021</v>
      </c>
      <c r="AK2">
        <v>23108</v>
      </c>
      <c r="AL2">
        <v>4556</v>
      </c>
      <c r="AM2">
        <v>9426</v>
      </c>
      <c r="AN2">
        <v>3938</v>
      </c>
      <c r="AO2">
        <v>21008</v>
      </c>
      <c r="AP2">
        <v>4396</v>
      </c>
      <c r="AQ2">
        <v>4074</v>
      </c>
      <c r="AR2">
        <v>11727</v>
      </c>
      <c r="AS2">
        <v>4059</v>
      </c>
      <c r="AT2">
        <v>13347</v>
      </c>
      <c r="AU2">
        <v>5131</v>
      </c>
      <c r="AV2">
        <v>3938</v>
      </c>
      <c r="AW2">
        <v>23574</v>
      </c>
      <c r="AX2">
        <v>4338</v>
      </c>
      <c r="AY2">
        <v>5170</v>
      </c>
      <c r="AZ2">
        <v>3965</v>
      </c>
      <c r="BA2">
        <v>26764</v>
      </c>
      <c r="BB2">
        <v>4363</v>
      </c>
      <c r="BC2">
        <v>3962</v>
      </c>
      <c r="BD2">
        <v>5889</v>
      </c>
      <c r="BE2">
        <v>4297</v>
      </c>
      <c r="BF2">
        <v>16024</v>
      </c>
      <c r="BG2">
        <v>5554</v>
      </c>
      <c r="BH2">
        <v>3952</v>
      </c>
      <c r="BI2">
        <v>13132</v>
      </c>
      <c r="BJ2">
        <v>4417</v>
      </c>
      <c r="BK2">
        <v>4410</v>
      </c>
      <c r="BL2">
        <v>4141</v>
      </c>
      <c r="BM2">
        <v>28600</v>
      </c>
      <c r="BN2">
        <v>4429</v>
      </c>
      <c r="BO2">
        <v>3988</v>
      </c>
      <c r="BP2">
        <v>5085</v>
      </c>
      <c r="BQ2">
        <v>4337</v>
      </c>
      <c r="BR2">
        <v>14207</v>
      </c>
      <c r="BS2">
        <v>7308</v>
      </c>
      <c r="BT2">
        <v>3990</v>
      </c>
      <c r="BU2">
        <v>7570</v>
      </c>
      <c r="BV2">
        <v>4392</v>
      </c>
      <c r="BW2">
        <v>4025</v>
      </c>
      <c r="BX2">
        <v>4171</v>
      </c>
      <c r="BY2">
        <v>13989</v>
      </c>
      <c r="BZ2">
        <v>4024</v>
      </c>
      <c r="CA2">
        <v>3894</v>
      </c>
      <c r="CB2">
        <v>4415</v>
      </c>
      <c r="CC2">
        <v>4395</v>
      </c>
      <c r="CD2">
        <v>11769</v>
      </c>
      <c r="CE2">
        <v>8641</v>
      </c>
      <c r="CF2">
        <v>4187</v>
      </c>
      <c r="CG2">
        <v>7169</v>
      </c>
      <c r="CH2">
        <v>4293</v>
      </c>
      <c r="CI2">
        <v>4142</v>
      </c>
      <c r="CJ2">
        <v>4342</v>
      </c>
      <c r="CK2">
        <v>5300</v>
      </c>
      <c r="CL2">
        <v>3974</v>
      </c>
      <c r="CM2">
        <v>3977</v>
      </c>
      <c r="CN2">
        <v>4179</v>
      </c>
      <c r="CO2">
        <v>4315</v>
      </c>
      <c r="CP2">
        <v>10976</v>
      </c>
      <c r="CQ2">
        <v>9584</v>
      </c>
      <c r="CR2">
        <v>4931</v>
      </c>
      <c r="CS2">
        <v>6378</v>
      </c>
      <c r="CT2">
        <v>4230</v>
      </c>
    </row>
    <row r="7" spans="1:98" ht="17.350000000000001" x14ac:dyDescent="0.5">
      <c r="N7" s="4" t="s">
        <v>110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65060</v>
      </c>
      <c r="G9">
        <f>'Plate 1'!G9</f>
        <v>30</v>
      </c>
      <c r="H9" t="str">
        <f t="shared" ref="H9:I9" si="0">A9</f>
        <v>A1</v>
      </c>
      <c r="I9">
        <f t="shared" si="0"/>
        <v>65060</v>
      </c>
      <c r="K9" t="s">
        <v>82</v>
      </c>
      <c r="L9" t="str">
        <f>A10</f>
        <v>A2</v>
      </c>
      <c r="M9">
        <f>B10</f>
        <v>4061</v>
      </c>
      <c r="N9">
        <f>(M9-4025)/2512.7</f>
        <v>1.432721773391173E-2</v>
      </c>
      <c r="O9">
        <f>N9*40</f>
        <v>0.57308870935646916</v>
      </c>
    </row>
    <row r="10" spans="1:98" x14ac:dyDescent="0.4">
      <c r="A10" t="s">
        <v>83</v>
      </c>
      <c r="B10">
        <v>4061</v>
      </c>
      <c r="G10">
        <f>'Plate 1'!G10</f>
        <v>15</v>
      </c>
      <c r="H10" t="str">
        <f>A21</f>
        <v>B1</v>
      </c>
      <c r="I10">
        <f>B21</f>
        <v>42091</v>
      </c>
      <c r="K10" t="s">
        <v>85</v>
      </c>
      <c r="L10" t="str">
        <f>A22</f>
        <v>B2</v>
      </c>
      <c r="M10">
        <f>B22</f>
        <v>4069</v>
      </c>
      <c r="N10">
        <f t="shared" ref="N10:N73" si="1">(M10-4025)/2512.7</f>
        <v>1.7511043897003226E-2</v>
      </c>
      <c r="O10">
        <f t="shared" ref="O10:O73" si="2">N10*40</f>
        <v>0.70044175588012902</v>
      </c>
    </row>
    <row r="11" spans="1:98" x14ac:dyDescent="0.4">
      <c r="A11" t="s">
        <v>84</v>
      </c>
      <c r="B11">
        <v>5607</v>
      </c>
      <c r="G11">
        <f>'Plate 1'!G11</f>
        <v>7.5</v>
      </c>
      <c r="H11" t="str">
        <f>A33</f>
        <v>C1</v>
      </c>
      <c r="I11">
        <f>B33</f>
        <v>21949</v>
      </c>
      <c r="K11" t="s">
        <v>88</v>
      </c>
      <c r="L11" t="str">
        <f>A34</f>
        <v>C2</v>
      </c>
      <c r="M11">
        <f>B34</f>
        <v>4001</v>
      </c>
      <c r="N11">
        <f t="shared" si="1"/>
        <v>-9.5514784892744859E-3</v>
      </c>
      <c r="O11">
        <f t="shared" si="2"/>
        <v>-0.38205913957097942</v>
      </c>
    </row>
    <row r="12" spans="1:98" x14ac:dyDescent="0.4">
      <c r="A12" t="s">
        <v>9</v>
      </c>
      <c r="B12">
        <v>4505</v>
      </c>
      <c r="G12">
        <f>'Plate 1'!G12</f>
        <v>1.875</v>
      </c>
      <c r="H12" t="str">
        <f>A45</f>
        <v>D1</v>
      </c>
      <c r="I12">
        <f>B45</f>
        <v>9426</v>
      </c>
      <c r="K12" t="s">
        <v>91</v>
      </c>
      <c r="L12" t="str">
        <f>A46</f>
        <v>D2</v>
      </c>
      <c r="M12">
        <f>B46</f>
        <v>3938</v>
      </c>
      <c r="N12">
        <f t="shared" si="1"/>
        <v>-3.4624109523620016E-2</v>
      </c>
      <c r="O12">
        <f t="shared" si="2"/>
        <v>-1.3849643809448007</v>
      </c>
    </row>
    <row r="13" spans="1:98" x14ac:dyDescent="0.4">
      <c r="A13" t="s">
        <v>17</v>
      </c>
      <c r="B13">
        <v>10777</v>
      </c>
      <c r="G13">
        <f>'Plate 1'!G13</f>
        <v>0.46875</v>
      </c>
      <c r="H13" t="str">
        <f>A57</f>
        <v>E1</v>
      </c>
      <c r="I13">
        <f>B57</f>
        <v>5170</v>
      </c>
      <c r="K13" t="s">
        <v>94</v>
      </c>
      <c r="L13" t="str">
        <f>A58</f>
        <v>E2</v>
      </c>
      <c r="M13">
        <f>B58</f>
        <v>3965</v>
      </c>
      <c r="N13">
        <f t="shared" si="1"/>
        <v>-2.3878696223186217E-2</v>
      </c>
      <c r="O13">
        <f t="shared" si="2"/>
        <v>-0.95514784892744875</v>
      </c>
    </row>
    <row r="14" spans="1:98" x14ac:dyDescent="0.4">
      <c r="A14" t="s">
        <v>25</v>
      </c>
      <c r="B14">
        <v>23559</v>
      </c>
      <c r="G14">
        <f>'Plate 1'!G14</f>
        <v>0.1171875</v>
      </c>
      <c r="H14" t="str">
        <f>A69</f>
        <v>F1</v>
      </c>
      <c r="I14">
        <f>B69</f>
        <v>4410</v>
      </c>
      <c r="K14" t="s">
        <v>97</v>
      </c>
      <c r="L14" t="str">
        <f>A70</f>
        <v>F2</v>
      </c>
      <c r="M14">
        <f>B70</f>
        <v>4141</v>
      </c>
      <c r="N14">
        <f t="shared" si="1"/>
        <v>4.6165479364826685E-2</v>
      </c>
      <c r="O14">
        <f t="shared" si="2"/>
        <v>1.8466191745930673</v>
      </c>
    </row>
    <row r="15" spans="1:98" x14ac:dyDescent="0.4">
      <c r="A15" t="s">
        <v>34</v>
      </c>
      <c r="B15">
        <v>5236</v>
      </c>
      <c r="G15">
        <f>'Plate 1'!G15</f>
        <v>0</v>
      </c>
      <c r="H15" t="str">
        <f>A81</f>
        <v>G1</v>
      </c>
      <c r="I15">
        <f>B81</f>
        <v>4025</v>
      </c>
      <c r="K15" t="s">
        <v>100</v>
      </c>
      <c r="L15" t="str">
        <f>A82</f>
        <v>G2</v>
      </c>
      <c r="M15">
        <f>B82</f>
        <v>4171</v>
      </c>
      <c r="N15">
        <f t="shared" si="1"/>
        <v>5.810482747641979E-2</v>
      </c>
      <c r="O15">
        <f t="shared" si="2"/>
        <v>2.3241930990567914</v>
      </c>
    </row>
    <row r="16" spans="1:98" x14ac:dyDescent="0.4">
      <c r="A16" t="s">
        <v>41</v>
      </c>
      <c r="B16">
        <v>6112</v>
      </c>
      <c r="K16" t="s">
        <v>103</v>
      </c>
      <c r="L16" t="str">
        <f>A94</f>
        <v>H2</v>
      </c>
      <c r="M16">
        <f>B94</f>
        <v>4342</v>
      </c>
      <c r="N16">
        <f t="shared" si="1"/>
        <v>0.12615911171250049</v>
      </c>
      <c r="O16">
        <f t="shared" si="2"/>
        <v>5.0463644685000197</v>
      </c>
    </row>
    <row r="17" spans="1:15" x14ac:dyDescent="0.4">
      <c r="A17" t="s">
        <v>49</v>
      </c>
      <c r="B17">
        <v>4447</v>
      </c>
      <c r="K17" t="s">
        <v>104</v>
      </c>
      <c r="L17" t="str">
        <f>A95</f>
        <v>H3</v>
      </c>
      <c r="M17">
        <f>B95</f>
        <v>5300</v>
      </c>
      <c r="N17">
        <f t="shared" si="1"/>
        <v>0.50742229474270706</v>
      </c>
      <c r="O17">
        <f t="shared" si="2"/>
        <v>20.296891789708283</v>
      </c>
    </row>
    <row r="18" spans="1:15" x14ac:dyDescent="0.4">
      <c r="A18" t="s">
        <v>57</v>
      </c>
      <c r="B18">
        <v>4257</v>
      </c>
      <c r="K18" t="s">
        <v>101</v>
      </c>
      <c r="L18" t="str">
        <f>A83</f>
        <v>G3</v>
      </c>
      <c r="M18">
        <f>B83</f>
        <v>13989</v>
      </c>
      <c r="N18">
        <f t="shared" si="1"/>
        <v>3.9654554861304576</v>
      </c>
      <c r="O18">
        <f t="shared" si="2"/>
        <v>158.6182194452183</v>
      </c>
    </row>
    <row r="19" spans="1:15" x14ac:dyDescent="0.4">
      <c r="A19" t="s">
        <v>65</v>
      </c>
      <c r="B19">
        <v>9883</v>
      </c>
      <c r="K19" t="s">
        <v>98</v>
      </c>
      <c r="L19" t="str">
        <f>A71</f>
        <v>F3</v>
      </c>
      <c r="M19">
        <f>B71</f>
        <v>28600</v>
      </c>
      <c r="N19">
        <f t="shared" si="1"/>
        <v>9.7803159947466867</v>
      </c>
      <c r="O19">
        <f t="shared" si="2"/>
        <v>391.21263978986747</v>
      </c>
    </row>
    <row r="20" spans="1:15" x14ac:dyDescent="0.4">
      <c r="A20" t="s">
        <v>73</v>
      </c>
      <c r="B20">
        <v>6289</v>
      </c>
      <c r="K20" t="s">
        <v>95</v>
      </c>
      <c r="L20" t="str">
        <f>A59</f>
        <v>E3</v>
      </c>
      <c r="M20">
        <f>B59</f>
        <v>26764</v>
      </c>
      <c r="N20">
        <f t="shared" si="1"/>
        <v>9.0496278903171898</v>
      </c>
      <c r="O20">
        <f t="shared" si="2"/>
        <v>361.98511561268759</v>
      </c>
    </row>
    <row r="21" spans="1:15" x14ac:dyDescent="0.4">
      <c r="A21" t="s">
        <v>85</v>
      </c>
      <c r="B21">
        <v>42091</v>
      </c>
      <c r="K21" t="s">
        <v>92</v>
      </c>
      <c r="L21" t="str">
        <f>A47</f>
        <v>D3</v>
      </c>
      <c r="M21">
        <f>B47</f>
        <v>21008</v>
      </c>
      <c r="N21">
        <f t="shared" si="1"/>
        <v>6.7588649659728581</v>
      </c>
      <c r="O21">
        <f t="shared" si="2"/>
        <v>270.35459863891435</v>
      </c>
    </row>
    <row r="22" spans="1:15" x14ac:dyDescent="0.4">
      <c r="A22" t="s">
        <v>86</v>
      </c>
      <c r="B22">
        <v>4069</v>
      </c>
      <c r="K22" t="s">
        <v>89</v>
      </c>
      <c r="L22" t="str">
        <f>A35</f>
        <v>C3</v>
      </c>
      <c r="M22">
        <f>B35</f>
        <v>11631</v>
      </c>
      <c r="N22">
        <f t="shared" si="1"/>
        <v>3.0270227245592394</v>
      </c>
      <c r="O22">
        <f t="shared" si="2"/>
        <v>121.08090898236958</v>
      </c>
    </row>
    <row r="23" spans="1:15" x14ac:dyDescent="0.4">
      <c r="A23" t="s">
        <v>87</v>
      </c>
      <c r="B23">
        <v>7153</v>
      </c>
      <c r="K23" t="s">
        <v>86</v>
      </c>
      <c r="L23" t="str">
        <f>A23</f>
        <v>B3</v>
      </c>
      <c r="M23">
        <f>B23</f>
        <v>7153</v>
      </c>
      <c r="N23">
        <f t="shared" si="1"/>
        <v>1.2448760297687747</v>
      </c>
      <c r="O23">
        <f t="shared" si="2"/>
        <v>49.795041190750986</v>
      </c>
    </row>
    <row r="24" spans="1:15" x14ac:dyDescent="0.4">
      <c r="A24" t="s">
        <v>10</v>
      </c>
      <c r="B24">
        <v>4388</v>
      </c>
      <c r="K24" t="s">
        <v>83</v>
      </c>
      <c r="L24" t="str">
        <f>A11</f>
        <v>A3</v>
      </c>
      <c r="M24">
        <f>B11</f>
        <v>5607</v>
      </c>
      <c r="N24">
        <f t="shared" si="1"/>
        <v>0.62960162375134321</v>
      </c>
      <c r="O24">
        <f t="shared" si="2"/>
        <v>25.184064950053727</v>
      </c>
    </row>
    <row r="25" spans="1:15" x14ac:dyDescent="0.4">
      <c r="A25" t="s">
        <v>18</v>
      </c>
      <c r="B25">
        <v>4773</v>
      </c>
      <c r="K25" t="s">
        <v>84</v>
      </c>
      <c r="L25" t="str">
        <f>A12</f>
        <v>A4</v>
      </c>
      <c r="M25">
        <f>B12</f>
        <v>4505</v>
      </c>
      <c r="N25">
        <f t="shared" si="1"/>
        <v>0.19102956978548974</v>
      </c>
      <c r="O25">
        <f t="shared" si="2"/>
        <v>7.64118279141959</v>
      </c>
    </row>
    <row r="26" spans="1:15" x14ac:dyDescent="0.4">
      <c r="A26" t="s">
        <v>26</v>
      </c>
      <c r="B26">
        <v>29177</v>
      </c>
      <c r="K26" t="s">
        <v>87</v>
      </c>
      <c r="L26" t="str">
        <f>A24</f>
        <v>B4</v>
      </c>
      <c r="M26">
        <f>B24</f>
        <v>4388</v>
      </c>
      <c r="N26">
        <f t="shared" si="1"/>
        <v>0.1444661121502766</v>
      </c>
      <c r="O26">
        <f t="shared" si="2"/>
        <v>5.7786444860110642</v>
      </c>
    </row>
    <row r="27" spans="1:15" x14ac:dyDescent="0.4">
      <c r="A27" t="s">
        <v>35</v>
      </c>
      <c r="B27">
        <v>4515</v>
      </c>
      <c r="K27" t="s">
        <v>90</v>
      </c>
      <c r="L27" t="str">
        <f>A36</f>
        <v>C4</v>
      </c>
      <c r="M27">
        <f>B36</f>
        <v>4399</v>
      </c>
      <c r="N27">
        <f t="shared" si="1"/>
        <v>0.1488438731245274</v>
      </c>
      <c r="O27">
        <f t="shared" si="2"/>
        <v>5.9537549249810962</v>
      </c>
    </row>
    <row r="28" spans="1:15" x14ac:dyDescent="0.4">
      <c r="A28" t="s">
        <v>42</v>
      </c>
      <c r="B28">
        <v>7042</v>
      </c>
      <c r="K28" t="s">
        <v>93</v>
      </c>
      <c r="L28" t="str">
        <f>A48</f>
        <v>D4</v>
      </c>
      <c r="M28">
        <f>B48</f>
        <v>4396</v>
      </c>
      <c r="N28">
        <f t="shared" si="1"/>
        <v>0.14764993831336809</v>
      </c>
      <c r="O28">
        <f t="shared" si="2"/>
        <v>5.9059975325347231</v>
      </c>
    </row>
    <row r="29" spans="1:15" x14ac:dyDescent="0.4">
      <c r="A29" t="s">
        <v>50</v>
      </c>
      <c r="B29">
        <v>4640</v>
      </c>
      <c r="K29" t="s">
        <v>96</v>
      </c>
      <c r="L29" t="str">
        <f>A60</f>
        <v>E4</v>
      </c>
      <c r="M29">
        <f>B60</f>
        <v>4363</v>
      </c>
      <c r="N29">
        <f t="shared" si="1"/>
        <v>0.13451665539061569</v>
      </c>
      <c r="O29">
        <f t="shared" si="2"/>
        <v>5.3806662156246272</v>
      </c>
    </row>
    <row r="30" spans="1:15" x14ac:dyDescent="0.4">
      <c r="A30" t="s">
        <v>58</v>
      </c>
      <c r="B30">
        <v>4224</v>
      </c>
      <c r="K30" t="s">
        <v>99</v>
      </c>
      <c r="L30" t="str">
        <f>A72</f>
        <v>F4</v>
      </c>
      <c r="M30">
        <f>B72</f>
        <v>4429</v>
      </c>
      <c r="N30">
        <f t="shared" si="1"/>
        <v>0.16078322123612052</v>
      </c>
      <c r="O30">
        <f t="shared" si="2"/>
        <v>6.4313288494448209</v>
      </c>
    </row>
    <row r="31" spans="1:15" x14ac:dyDescent="0.4">
      <c r="A31" t="s">
        <v>66</v>
      </c>
      <c r="B31">
        <v>17364</v>
      </c>
      <c r="K31" t="s">
        <v>102</v>
      </c>
      <c r="L31" t="str">
        <f>A84</f>
        <v>G4</v>
      </c>
      <c r="M31">
        <f>B84</f>
        <v>4024</v>
      </c>
      <c r="N31">
        <f t="shared" si="1"/>
        <v>-3.9797827038643693E-4</v>
      </c>
      <c r="O31">
        <f t="shared" si="2"/>
        <v>-1.5919130815457476E-2</v>
      </c>
    </row>
    <row r="32" spans="1:15" x14ac:dyDescent="0.4">
      <c r="A32" t="s">
        <v>74</v>
      </c>
      <c r="B32">
        <v>5155</v>
      </c>
      <c r="K32" t="s">
        <v>105</v>
      </c>
      <c r="L32" t="str">
        <f>A96</f>
        <v>H4</v>
      </c>
      <c r="M32">
        <f>B96</f>
        <v>3974</v>
      </c>
      <c r="N32">
        <f t="shared" si="1"/>
        <v>-2.0296891789708282E-2</v>
      </c>
      <c r="O32">
        <f t="shared" si="2"/>
        <v>-0.81187567158833129</v>
      </c>
    </row>
    <row r="33" spans="1:15" x14ac:dyDescent="0.4">
      <c r="A33" t="s">
        <v>88</v>
      </c>
      <c r="B33">
        <v>21949</v>
      </c>
      <c r="K33" t="s">
        <v>16</v>
      </c>
      <c r="L33" t="str">
        <f>A97</f>
        <v>H5</v>
      </c>
      <c r="M33">
        <f>B97</f>
        <v>3977</v>
      </c>
      <c r="N33">
        <f t="shared" si="1"/>
        <v>-1.9102956978548972E-2</v>
      </c>
      <c r="O33">
        <f t="shared" si="2"/>
        <v>-0.76411827914195884</v>
      </c>
    </row>
    <row r="34" spans="1:15" x14ac:dyDescent="0.4">
      <c r="A34" t="s">
        <v>89</v>
      </c>
      <c r="B34">
        <v>4001</v>
      </c>
      <c r="K34" t="s">
        <v>15</v>
      </c>
      <c r="L34" t="str">
        <f>A85</f>
        <v>G5</v>
      </c>
      <c r="M34">
        <f>B85</f>
        <v>3894</v>
      </c>
      <c r="N34">
        <f t="shared" si="1"/>
        <v>-5.2135153420623241E-2</v>
      </c>
      <c r="O34">
        <f t="shared" si="2"/>
        <v>-2.0854061368249295</v>
      </c>
    </row>
    <row r="35" spans="1:15" x14ac:dyDescent="0.4">
      <c r="A35" t="s">
        <v>90</v>
      </c>
      <c r="B35">
        <v>11631</v>
      </c>
      <c r="K35" t="s">
        <v>14</v>
      </c>
      <c r="L35" t="str">
        <f>A73</f>
        <v>F5</v>
      </c>
      <c r="M35">
        <f>B73</f>
        <v>3988</v>
      </c>
      <c r="N35">
        <f t="shared" si="1"/>
        <v>-1.4725196004298167E-2</v>
      </c>
      <c r="O35">
        <f t="shared" si="2"/>
        <v>-0.58900784017192664</v>
      </c>
    </row>
    <row r="36" spans="1:15" x14ac:dyDescent="0.4">
      <c r="A36" t="s">
        <v>11</v>
      </c>
      <c r="B36">
        <v>4399</v>
      </c>
      <c r="K36" t="s">
        <v>13</v>
      </c>
      <c r="L36" t="str">
        <f>A61</f>
        <v>E5</v>
      </c>
      <c r="M36">
        <f>B61</f>
        <v>3962</v>
      </c>
      <c r="N36">
        <f t="shared" si="1"/>
        <v>-2.5072631034345528E-2</v>
      </c>
      <c r="O36">
        <f t="shared" si="2"/>
        <v>-1.0029052413738211</v>
      </c>
    </row>
    <row r="37" spans="1:15" x14ac:dyDescent="0.4">
      <c r="A37" t="s">
        <v>19</v>
      </c>
      <c r="B37">
        <v>4172</v>
      </c>
      <c r="K37" t="s">
        <v>12</v>
      </c>
      <c r="L37" t="str">
        <f>A49</f>
        <v>D5</v>
      </c>
      <c r="M37">
        <f>B49</f>
        <v>4074</v>
      </c>
      <c r="N37">
        <f t="shared" si="1"/>
        <v>1.9500935248935411E-2</v>
      </c>
      <c r="O37">
        <f t="shared" si="2"/>
        <v>0.78003740995741644</v>
      </c>
    </row>
    <row r="38" spans="1:15" x14ac:dyDescent="0.4">
      <c r="A38" t="s">
        <v>27</v>
      </c>
      <c r="B38">
        <v>22442</v>
      </c>
      <c r="K38" t="s">
        <v>11</v>
      </c>
      <c r="L38" t="str">
        <f>A37</f>
        <v>C5</v>
      </c>
      <c r="M38">
        <f>B37</f>
        <v>4172</v>
      </c>
      <c r="N38">
        <f t="shared" si="1"/>
        <v>5.8502805746806226E-2</v>
      </c>
      <c r="O38">
        <f t="shared" si="2"/>
        <v>2.3401122298722492</v>
      </c>
    </row>
    <row r="39" spans="1:15" x14ac:dyDescent="0.4">
      <c r="A39" t="s">
        <v>36</v>
      </c>
      <c r="B39">
        <v>4058</v>
      </c>
      <c r="K39" t="s">
        <v>10</v>
      </c>
      <c r="L39" t="str">
        <f>A25</f>
        <v>B5</v>
      </c>
      <c r="M39">
        <f>B25</f>
        <v>4773</v>
      </c>
      <c r="N39">
        <f t="shared" si="1"/>
        <v>0.29768774624905481</v>
      </c>
      <c r="O39">
        <f t="shared" si="2"/>
        <v>11.907509849962192</v>
      </c>
    </row>
    <row r="40" spans="1:15" x14ac:dyDescent="0.4">
      <c r="A40" t="s">
        <v>43</v>
      </c>
      <c r="B40">
        <v>8266</v>
      </c>
      <c r="K40" t="s">
        <v>9</v>
      </c>
      <c r="L40" t="str">
        <f>A13</f>
        <v>A5</v>
      </c>
      <c r="M40">
        <f>B13</f>
        <v>10777</v>
      </c>
      <c r="N40">
        <f t="shared" si="1"/>
        <v>2.687149281649222</v>
      </c>
      <c r="O40">
        <f t="shared" si="2"/>
        <v>107.48597126596889</v>
      </c>
    </row>
    <row r="41" spans="1:15" x14ac:dyDescent="0.4">
      <c r="A41" t="s">
        <v>51</v>
      </c>
      <c r="B41">
        <v>4777</v>
      </c>
      <c r="K41" t="s">
        <v>17</v>
      </c>
      <c r="L41" t="str">
        <f>A14</f>
        <v>A6</v>
      </c>
      <c r="M41">
        <f>B14</f>
        <v>23559</v>
      </c>
      <c r="N41">
        <f t="shared" si="1"/>
        <v>7.7741075337286594</v>
      </c>
      <c r="O41">
        <f t="shared" si="2"/>
        <v>310.96430134914635</v>
      </c>
    </row>
    <row r="42" spans="1:15" x14ac:dyDescent="0.4">
      <c r="A42" t="s">
        <v>59</v>
      </c>
      <c r="B42">
        <v>4021</v>
      </c>
      <c r="K42" t="s">
        <v>18</v>
      </c>
      <c r="L42" t="str">
        <f>A26</f>
        <v>B6</v>
      </c>
      <c r="M42">
        <f>B26</f>
        <v>29177</v>
      </c>
      <c r="N42">
        <f t="shared" si="1"/>
        <v>10.009949456759662</v>
      </c>
      <c r="O42">
        <f t="shared" si="2"/>
        <v>400.39797827038649</v>
      </c>
    </row>
    <row r="43" spans="1:15" x14ac:dyDescent="0.4">
      <c r="A43" t="s">
        <v>67</v>
      </c>
      <c r="B43">
        <v>23108</v>
      </c>
      <c r="K43" t="s">
        <v>19</v>
      </c>
      <c r="L43" t="str">
        <f>A38</f>
        <v>C6</v>
      </c>
      <c r="M43">
        <f>B38</f>
        <v>22442</v>
      </c>
      <c r="N43">
        <f t="shared" si="1"/>
        <v>7.3295658057070092</v>
      </c>
      <c r="O43">
        <f t="shared" si="2"/>
        <v>293.18263222828034</v>
      </c>
    </row>
    <row r="44" spans="1:15" x14ac:dyDescent="0.4">
      <c r="A44" t="s">
        <v>75</v>
      </c>
      <c r="B44">
        <v>4556</v>
      </c>
      <c r="K44" t="s">
        <v>20</v>
      </c>
      <c r="L44" t="str">
        <f>A50</f>
        <v>D6</v>
      </c>
      <c r="M44">
        <f>B50</f>
        <v>11727</v>
      </c>
      <c r="N44">
        <f t="shared" si="1"/>
        <v>3.0652286385163374</v>
      </c>
      <c r="O44">
        <f t="shared" si="2"/>
        <v>122.6091455406535</v>
      </c>
    </row>
    <row r="45" spans="1:15" x14ac:dyDescent="0.4">
      <c r="A45" t="s">
        <v>91</v>
      </c>
      <c r="B45">
        <v>9426</v>
      </c>
      <c r="K45" t="s">
        <v>21</v>
      </c>
      <c r="L45" t="str">
        <f>A62</f>
        <v>E6</v>
      </c>
      <c r="M45">
        <f>B62</f>
        <v>5889</v>
      </c>
      <c r="N45">
        <f t="shared" si="1"/>
        <v>0.74183149600031839</v>
      </c>
      <c r="O45">
        <f t="shared" si="2"/>
        <v>29.673259840012737</v>
      </c>
    </row>
    <row r="46" spans="1:15" x14ac:dyDescent="0.4">
      <c r="A46" t="s">
        <v>92</v>
      </c>
      <c r="B46">
        <v>3938</v>
      </c>
      <c r="K46" t="s">
        <v>22</v>
      </c>
      <c r="L46" t="str">
        <f>A74</f>
        <v>F6</v>
      </c>
      <c r="M46">
        <f>B74</f>
        <v>5085</v>
      </c>
      <c r="N46">
        <f t="shared" si="1"/>
        <v>0.42185696660962313</v>
      </c>
      <c r="O46">
        <f t="shared" si="2"/>
        <v>16.874278664384924</v>
      </c>
    </row>
    <row r="47" spans="1:15" x14ac:dyDescent="0.4">
      <c r="A47" t="s">
        <v>93</v>
      </c>
      <c r="B47">
        <v>21008</v>
      </c>
      <c r="K47" t="s">
        <v>23</v>
      </c>
      <c r="L47" t="str">
        <f>A86</f>
        <v>G6</v>
      </c>
      <c r="M47">
        <f>B86</f>
        <v>4415</v>
      </c>
      <c r="N47">
        <f t="shared" si="1"/>
        <v>0.1552115254507104</v>
      </c>
      <c r="O47">
        <f t="shared" si="2"/>
        <v>6.2084610180284159</v>
      </c>
    </row>
    <row r="48" spans="1:15" x14ac:dyDescent="0.4">
      <c r="A48" t="s">
        <v>12</v>
      </c>
      <c r="B48">
        <v>4396</v>
      </c>
      <c r="K48" t="s">
        <v>24</v>
      </c>
      <c r="L48" t="str">
        <f>A98</f>
        <v>H6</v>
      </c>
      <c r="M48">
        <f>B98</f>
        <v>4179</v>
      </c>
      <c r="N48">
        <f t="shared" si="1"/>
        <v>6.128865363951129E-2</v>
      </c>
      <c r="O48">
        <f t="shared" si="2"/>
        <v>2.4515461455804517</v>
      </c>
    </row>
    <row r="49" spans="1:15" x14ac:dyDescent="0.4">
      <c r="A49" t="s">
        <v>20</v>
      </c>
      <c r="B49">
        <v>4074</v>
      </c>
      <c r="K49" t="s">
        <v>33</v>
      </c>
      <c r="L49" t="str">
        <f>A99</f>
        <v>H7</v>
      </c>
      <c r="M49">
        <f>B99</f>
        <v>4315</v>
      </c>
      <c r="N49">
        <f t="shared" si="1"/>
        <v>0.11541369841206671</v>
      </c>
      <c r="O49">
        <f t="shared" si="2"/>
        <v>4.616547936482668</v>
      </c>
    </row>
    <row r="50" spans="1:15" x14ac:dyDescent="0.4">
      <c r="A50" t="s">
        <v>28</v>
      </c>
      <c r="B50">
        <v>11727</v>
      </c>
      <c r="K50" t="s">
        <v>31</v>
      </c>
      <c r="L50" t="str">
        <f>A87</f>
        <v>G7</v>
      </c>
      <c r="M50">
        <f>B87</f>
        <v>4395</v>
      </c>
      <c r="N50">
        <f t="shared" si="1"/>
        <v>0.14725196004298166</v>
      </c>
      <c r="O50">
        <f t="shared" si="2"/>
        <v>5.8900784017192667</v>
      </c>
    </row>
    <row r="51" spans="1:15" x14ac:dyDescent="0.4">
      <c r="A51" t="s">
        <v>37</v>
      </c>
      <c r="B51">
        <v>4059</v>
      </c>
      <c r="K51" t="s">
        <v>32</v>
      </c>
      <c r="L51" t="str">
        <f>A75</f>
        <v>F7</v>
      </c>
      <c r="M51">
        <f>B75</f>
        <v>4337</v>
      </c>
      <c r="N51">
        <f t="shared" si="1"/>
        <v>0.12416922036056832</v>
      </c>
      <c r="O51">
        <f t="shared" si="2"/>
        <v>4.9667688144227329</v>
      </c>
    </row>
    <row r="52" spans="1:15" x14ac:dyDescent="0.4">
      <c r="A52" t="s">
        <v>44</v>
      </c>
      <c r="B52">
        <v>13347</v>
      </c>
      <c r="K52" t="s">
        <v>29</v>
      </c>
      <c r="L52" t="str">
        <f>A63</f>
        <v>E7</v>
      </c>
      <c r="M52">
        <f>B63</f>
        <v>4297</v>
      </c>
      <c r="N52">
        <f t="shared" si="1"/>
        <v>0.10825008954511084</v>
      </c>
      <c r="O52">
        <f t="shared" si="2"/>
        <v>4.3300035818044336</v>
      </c>
    </row>
    <row r="53" spans="1:15" x14ac:dyDescent="0.4">
      <c r="A53" t="s">
        <v>52</v>
      </c>
      <c r="B53">
        <v>5131</v>
      </c>
      <c r="K53" t="s">
        <v>28</v>
      </c>
      <c r="L53" t="str">
        <f>A51</f>
        <v>D7</v>
      </c>
      <c r="M53">
        <f>B51</f>
        <v>4059</v>
      </c>
      <c r="N53">
        <f t="shared" si="1"/>
        <v>1.3531261193138855E-2</v>
      </c>
      <c r="O53">
        <f t="shared" si="2"/>
        <v>0.5412504477255542</v>
      </c>
    </row>
    <row r="54" spans="1:15" x14ac:dyDescent="0.4">
      <c r="A54" t="s">
        <v>60</v>
      </c>
      <c r="B54">
        <v>3938</v>
      </c>
      <c r="K54" t="s">
        <v>27</v>
      </c>
      <c r="L54" t="str">
        <f>A39</f>
        <v>C7</v>
      </c>
      <c r="M54">
        <f>B39</f>
        <v>4058</v>
      </c>
      <c r="N54">
        <f t="shared" si="1"/>
        <v>1.3133282922752419E-2</v>
      </c>
      <c r="O54">
        <f t="shared" si="2"/>
        <v>0.52533131691009682</v>
      </c>
    </row>
    <row r="55" spans="1:15" x14ac:dyDescent="0.4">
      <c r="A55" t="s">
        <v>68</v>
      </c>
      <c r="B55">
        <v>23574</v>
      </c>
      <c r="K55" t="s">
        <v>26</v>
      </c>
      <c r="L55" t="str">
        <f>A27</f>
        <v>B7</v>
      </c>
      <c r="M55">
        <f>B27</f>
        <v>4515</v>
      </c>
      <c r="N55">
        <f t="shared" si="1"/>
        <v>0.19500935248935408</v>
      </c>
      <c r="O55">
        <f t="shared" si="2"/>
        <v>7.8003740995741637</v>
      </c>
    </row>
    <row r="56" spans="1:15" x14ac:dyDescent="0.4">
      <c r="A56" t="s">
        <v>76</v>
      </c>
      <c r="B56">
        <v>4338</v>
      </c>
      <c r="K56" t="s">
        <v>25</v>
      </c>
      <c r="L56" t="str">
        <f>A15</f>
        <v>A7</v>
      </c>
      <c r="M56">
        <f>B15</f>
        <v>5236</v>
      </c>
      <c r="N56">
        <f t="shared" si="1"/>
        <v>0.48195168543797512</v>
      </c>
      <c r="O56">
        <f t="shared" si="2"/>
        <v>19.278067417519004</v>
      </c>
    </row>
    <row r="57" spans="1:15" x14ac:dyDescent="0.4">
      <c r="A57" t="s">
        <v>94</v>
      </c>
      <c r="B57">
        <v>5170</v>
      </c>
      <c r="K57" t="s">
        <v>34</v>
      </c>
      <c r="L57" t="str">
        <f>A16</f>
        <v>A8</v>
      </c>
      <c r="M57">
        <f>B16</f>
        <v>6112</v>
      </c>
      <c r="N57">
        <f t="shared" si="1"/>
        <v>0.83058065029649386</v>
      </c>
      <c r="O57">
        <f t="shared" si="2"/>
        <v>33.223226011859751</v>
      </c>
    </row>
    <row r="58" spans="1:15" x14ac:dyDescent="0.4">
      <c r="A58" t="s">
        <v>95</v>
      </c>
      <c r="B58">
        <v>3965</v>
      </c>
      <c r="K58" t="s">
        <v>35</v>
      </c>
      <c r="L58" t="str">
        <f>A28</f>
        <v>B8</v>
      </c>
      <c r="M58">
        <f>B28</f>
        <v>7042</v>
      </c>
      <c r="N58">
        <f t="shared" si="1"/>
        <v>1.2007004417558802</v>
      </c>
      <c r="O58">
        <f t="shared" si="2"/>
        <v>48.028017670235208</v>
      </c>
    </row>
    <row r="59" spans="1:15" x14ac:dyDescent="0.4">
      <c r="A59" t="s">
        <v>96</v>
      </c>
      <c r="B59">
        <v>26764</v>
      </c>
      <c r="K59" t="s">
        <v>36</v>
      </c>
      <c r="L59" t="str">
        <f>A40</f>
        <v>C8</v>
      </c>
      <c r="M59">
        <f>B40</f>
        <v>8266</v>
      </c>
      <c r="N59">
        <f t="shared" si="1"/>
        <v>1.687825844708879</v>
      </c>
      <c r="O59">
        <f t="shared" si="2"/>
        <v>67.513033788355159</v>
      </c>
    </row>
    <row r="60" spans="1:15" x14ac:dyDescent="0.4">
      <c r="A60" t="s">
        <v>13</v>
      </c>
      <c r="B60">
        <v>4363</v>
      </c>
      <c r="K60" t="s">
        <v>37</v>
      </c>
      <c r="L60" t="str">
        <f>A52</f>
        <v>D8</v>
      </c>
      <c r="M60">
        <f>B52</f>
        <v>13347</v>
      </c>
      <c r="N60">
        <f t="shared" si="1"/>
        <v>3.709953436542365</v>
      </c>
      <c r="O60">
        <f t="shared" si="2"/>
        <v>148.3981374616946</v>
      </c>
    </row>
    <row r="61" spans="1:15" x14ac:dyDescent="0.4">
      <c r="A61" t="s">
        <v>21</v>
      </c>
      <c r="B61">
        <v>3962</v>
      </c>
      <c r="K61" t="s">
        <v>38</v>
      </c>
      <c r="L61" t="str">
        <f>A64</f>
        <v>E8</v>
      </c>
      <c r="M61">
        <f>B64</f>
        <v>16024</v>
      </c>
      <c r="N61">
        <f t="shared" si="1"/>
        <v>4.7753412663668566</v>
      </c>
      <c r="O61">
        <f t="shared" si="2"/>
        <v>191.01365065467428</v>
      </c>
    </row>
    <row r="62" spans="1:15" x14ac:dyDescent="0.4">
      <c r="A62" t="s">
        <v>29</v>
      </c>
      <c r="B62">
        <v>5889</v>
      </c>
      <c r="K62" t="s">
        <v>30</v>
      </c>
      <c r="L62" t="str">
        <f>A76</f>
        <v>F8</v>
      </c>
      <c r="M62">
        <f>B76</f>
        <v>14207</v>
      </c>
      <c r="N62">
        <f t="shared" si="1"/>
        <v>4.0522147490747011</v>
      </c>
      <c r="O62">
        <f t="shared" si="2"/>
        <v>162.08858996298804</v>
      </c>
    </row>
    <row r="63" spans="1:15" x14ac:dyDescent="0.4">
      <c r="A63" t="s">
        <v>38</v>
      </c>
      <c r="B63">
        <v>4297</v>
      </c>
      <c r="K63" t="s">
        <v>39</v>
      </c>
      <c r="L63" t="str">
        <f>A88</f>
        <v>G8</v>
      </c>
      <c r="M63">
        <f>B88</f>
        <v>11769</v>
      </c>
      <c r="N63">
        <f t="shared" si="1"/>
        <v>3.0819437258725677</v>
      </c>
      <c r="O63">
        <f t="shared" si="2"/>
        <v>123.27774903490271</v>
      </c>
    </row>
    <row r="64" spans="1:15" x14ac:dyDescent="0.4">
      <c r="A64" t="s">
        <v>45</v>
      </c>
      <c r="B64">
        <v>16024</v>
      </c>
      <c r="K64" t="s">
        <v>40</v>
      </c>
      <c r="L64" t="str">
        <f>A100</f>
        <v>H8</v>
      </c>
      <c r="M64">
        <f>B100</f>
        <v>10976</v>
      </c>
      <c r="N64">
        <f t="shared" si="1"/>
        <v>2.7663469574561232</v>
      </c>
      <c r="O64">
        <f t="shared" si="2"/>
        <v>110.65387829824493</v>
      </c>
    </row>
    <row r="65" spans="1:15" x14ac:dyDescent="0.4">
      <c r="A65" t="s">
        <v>53</v>
      </c>
      <c r="B65">
        <v>5554</v>
      </c>
      <c r="K65" t="s">
        <v>48</v>
      </c>
      <c r="L65" t="str">
        <f>A101</f>
        <v>H9</v>
      </c>
      <c r="M65">
        <f>B101</f>
        <v>9584</v>
      </c>
      <c r="N65">
        <f t="shared" si="1"/>
        <v>2.2123612050782029</v>
      </c>
      <c r="O65">
        <f t="shared" si="2"/>
        <v>88.494448203128115</v>
      </c>
    </row>
    <row r="66" spans="1:15" x14ac:dyDescent="0.4">
      <c r="A66" t="s">
        <v>61</v>
      </c>
      <c r="B66">
        <v>3952</v>
      </c>
      <c r="K66" t="s">
        <v>47</v>
      </c>
      <c r="L66" t="str">
        <f>A89</f>
        <v>G9</v>
      </c>
      <c r="M66">
        <f>B89</f>
        <v>8641</v>
      </c>
      <c r="N66">
        <f t="shared" si="1"/>
        <v>1.8370676961037928</v>
      </c>
      <c r="O66">
        <f t="shared" si="2"/>
        <v>73.482707844151719</v>
      </c>
    </row>
    <row r="67" spans="1:15" x14ac:dyDescent="0.4">
      <c r="A67" t="s">
        <v>69</v>
      </c>
      <c r="B67">
        <v>13132</v>
      </c>
      <c r="K67" t="s">
        <v>46</v>
      </c>
      <c r="L67" t="str">
        <f>A77</f>
        <v>F9</v>
      </c>
      <c r="M67">
        <f>B77</f>
        <v>7308</v>
      </c>
      <c r="N67">
        <f t="shared" si="1"/>
        <v>1.3065626616786725</v>
      </c>
      <c r="O67">
        <f t="shared" si="2"/>
        <v>52.262506467146899</v>
      </c>
    </row>
    <row r="68" spans="1:15" x14ac:dyDescent="0.4">
      <c r="A68" t="s">
        <v>77</v>
      </c>
      <c r="B68">
        <v>4417</v>
      </c>
      <c r="K68" t="s">
        <v>45</v>
      </c>
      <c r="L68" t="str">
        <f>A65</f>
        <v>E9</v>
      </c>
      <c r="M68">
        <f>B65</f>
        <v>5554</v>
      </c>
      <c r="N68">
        <f t="shared" si="1"/>
        <v>0.60850877542086201</v>
      </c>
      <c r="O68">
        <f t="shared" si="2"/>
        <v>24.340351016834482</v>
      </c>
    </row>
    <row r="69" spans="1:15" x14ac:dyDescent="0.4">
      <c r="A69" t="s">
        <v>97</v>
      </c>
      <c r="B69">
        <v>4410</v>
      </c>
      <c r="K69" t="s">
        <v>44</v>
      </c>
      <c r="L69" t="str">
        <f>A53</f>
        <v>D9</v>
      </c>
      <c r="M69">
        <f>B53</f>
        <v>5131</v>
      </c>
      <c r="N69">
        <f t="shared" si="1"/>
        <v>0.44016396704739924</v>
      </c>
      <c r="O69">
        <f t="shared" si="2"/>
        <v>17.606558681895969</v>
      </c>
    </row>
    <row r="70" spans="1:15" x14ac:dyDescent="0.4">
      <c r="A70" t="s">
        <v>98</v>
      </c>
      <c r="B70">
        <v>4141</v>
      </c>
      <c r="K70" t="s">
        <v>43</v>
      </c>
      <c r="L70" t="str">
        <f>A41</f>
        <v>C9</v>
      </c>
      <c r="M70">
        <f>B41</f>
        <v>4777</v>
      </c>
      <c r="N70">
        <f t="shared" si="1"/>
        <v>0.29927965933060058</v>
      </c>
      <c r="O70">
        <f t="shared" si="2"/>
        <v>11.971186373224024</v>
      </c>
    </row>
    <row r="71" spans="1:15" x14ac:dyDescent="0.4">
      <c r="A71" t="s">
        <v>99</v>
      </c>
      <c r="B71">
        <v>28600</v>
      </c>
      <c r="K71" t="s">
        <v>42</v>
      </c>
      <c r="L71" t="str">
        <f>A29</f>
        <v>B9</v>
      </c>
      <c r="M71">
        <f>B29</f>
        <v>4640</v>
      </c>
      <c r="N71">
        <f t="shared" si="1"/>
        <v>0.2447566362876587</v>
      </c>
      <c r="O71">
        <f t="shared" si="2"/>
        <v>9.7902654515063485</v>
      </c>
    </row>
    <row r="72" spans="1:15" x14ac:dyDescent="0.4">
      <c r="A72" t="s">
        <v>14</v>
      </c>
      <c r="B72">
        <v>4429</v>
      </c>
      <c r="K72" t="s">
        <v>41</v>
      </c>
      <c r="L72" t="str">
        <f>A17</f>
        <v>A9</v>
      </c>
      <c r="M72">
        <f>B17</f>
        <v>4447</v>
      </c>
      <c r="N72">
        <f t="shared" si="1"/>
        <v>0.16794683010307637</v>
      </c>
      <c r="O72">
        <f t="shared" si="2"/>
        <v>6.7178732041230553</v>
      </c>
    </row>
    <row r="73" spans="1:15" x14ac:dyDescent="0.4">
      <c r="A73" t="s">
        <v>22</v>
      </c>
      <c r="B73">
        <v>3988</v>
      </c>
      <c r="K73" t="s">
        <v>49</v>
      </c>
      <c r="L73" t="str">
        <f>A18</f>
        <v>A10</v>
      </c>
      <c r="M73">
        <f>B18</f>
        <v>4257</v>
      </c>
      <c r="N73">
        <f t="shared" si="1"/>
        <v>9.233095872965337E-2</v>
      </c>
      <c r="O73">
        <f t="shared" si="2"/>
        <v>3.6932383491861347</v>
      </c>
    </row>
    <row r="74" spans="1:15" x14ac:dyDescent="0.4">
      <c r="A74" t="s">
        <v>32</v>
      </c>
      <c r="B74">
        <v>5085</v>
      </c>
      <c r="K74" t="s">
        <v>50</v>
      </c>
      <c r="L74" t="str">
        <f>A30</f>
        <v>B10</v>
      </c>
      <c r="M74">
        <f>B30</f>
        <v>4224</v>
      </c>
      <c r="N74">
        <f t="shared" ref="N74:N96" si="3">(M74-4025)/2512.7</f>
        <v>7.9197675806900944E-2</v>
      </c>
      <c r="O74">
        <f t="shared" ref="O74:O96" si="4">N74*40</f>
        <v>3.1679070322760379</v>
      </c>
    </row>
    <row r="75" spans="1:15" x14ac:dyDescent="0.4">
      <c r="A75" t="s">
        <v>30</v>
      </c>
      <c r="B75">
        <v>4337</v>
      </c>
      <c r="K75" t="s">
        <v>51</v>
      </c>
      <c r="L75" t="str">
        <f>A42</f>
        <v>C10</v>
      </c>
      <c r="M75">
        <f>B42</f>
        <v>4021</v>
      </c>
      <c r="N75">
        <f t="shared" si="3"/>
        <v>-1.5919130815457477E-3</v>
      </c>
      <c r="O75">
        <f t="shared" si="4"/>
        <v>-6.3676523261829904E-2</v>
      </c>
    </row>
    <row r="76" spans="1:15" x14ac:dyDescent="0.4">
      <c r="A76" t="s">
        <v>46</v>
      </c>
      <c r="B76">
        <v>14207</v>
      </c>
      <c r="K76" t="s">
        <v>52</v>
      </c>
      <c r="L76" t="str">
        <f>A54</f>
        <v>D10</v>
      </c>
      <c r="M76">
        <f>B54</f>
        <v>3938</v>
      </c>
      <c r="N76">
        <f t="shared" si="3"/>
        <v>-3.4624109523620016E-2</v>
      </c>
      <c r="O76">
        <f t="shared" si="4"/>
        <v>-1.3849643809448007</v>
      </c>
    </row>
    <row r="77" spans="1:15" x14ac:dyDescent="0.4">
      <c r="A77" t="s">
        <v>54</v>
      </c>
      <c r="B77">
        <v>7308</v>
      </c>
      <c r="K77" t="s">
        <v>53</v>
      </c>
      <c r="L77" t="str">
        <f>A66</f>
        <v>E10</v>
      </c>
      <c r="M77">
        <f>B66</f>
        <v>3952</v>
      </c>
      <c r="N77">
        <f t="shared" si="3"/>
        <v>-2.9052413738209895E-2</v>
      </c>
      <c r="O77">
        <f t="shared" si="4"/>
        <v>-1.1620965495283957</v>
      </c>
    </row>
    <row r="78" spans="1:15" x14ac:dyDescent="0.4">
      <c r="A78" t="s">
        <v>62</v>
      </c>
      <c r="B78">
        <v>3990</v>
      </c>
      <c r="K78" t="s">
        <v>54</v>
      </c>
      <c r="L78" t="str">
        <f>A78</f>
        <v>F10</v>
      </c>
      <c r="M78">
        <f>B78</f>
        <v>3990</v>
      </c>
      <c r="N78">
        <f t="shared" si="3"/>
        <v>-1.3929239463525292E-2</v>
      </c>
      <c r="O78">
        <f t="shared" si="4"/>
        <v>-0.55716957854101168</v>
      </c>
    </row>
    <row r="79" spans="1:15" x14ac:dyDescent="0.4">
      <c r="A79" t="s">
        <v>70</v>
      </c>
      <c r="B79">
        <v>7570</v>
      </c>
      <c r="K79" t="s">
        <v>55</v>
      </c>
      <c r="L79" t="str">
        <f>A90</f>
        <v>G10</v>
      </c>
      <c r="M79">
        <f>B90</f>
        <v>4187</v>
      </c>
      <c r="N79">
        <f t="shared" si="3"/>
        <v>6.4472479802602789E-2</v>
      </c>
      <c r="O79">
        <f t="shared" si="4"/>
        <v>2.5788991921041116</v>
      </c>
    </row>
    <row r="80" spans="1:15" x14ac:dyDescent="0.4">
      <c r="A80" t="s">
        <v>78</v>
      </c>
      <c r="B80">
        <v>4392</v>
      </c>
      <c r="K80" t="s">
        <v>56</v>
      </c>
      <c r="L80" t="str">
        <f>A102</f>
        <v>H10</v>
      </c>
      <c r="M80">
        <f>B102</f>
        <v>4931</v>
      </c>
      <c r="N80">
        <f t="shared" si="3"/>
        <v>0.36056831297011188</v>
      </c>
      <c r="O80">
        <f t="shared" si="4"/>
        <v>14.422732518804475</v>
      </c>
    </row>
    <row r="81" spans="1:15" x14ac:dyDescent="0.4">
      <c r="A81" t="s">
        <v>100</v>
      </c>
      <c r="B81">
        <v>4025</v>
      </c>
      <c r="K81" t="s">
        <v>64</v>
      </c>
      <c r="L81" t="str">
        <f>A103</f>
        <v>H11</v>
      </c>
      <c r="M81">
        <f>B103</f>
        <v>6378</v>
      </c>
      <c r="N81">
        <f t="shared" si="3"/>
        <v>0.93644287021928607</v>
      </c>
      <c r="O81">
        <f t="shared" si="4"/>
        <v>37.457714808771442</v>
      </c>
    </row>
    <row r="82" spans="1:15" x14ac:dyDescent="0.4">
      <c r="A82" t="s">
        <v>101</v>
      </c>
      <c r="B82">
        <v>4171</v>
      </c>
      <c r="K82" t="s">
        <v>63</v>
      </c>
      <c r="L82" t="str">
        <f>A91</f>
        <v>G11</v>
      </c>
      <c r="M82">
        <f>B91</f>
        <v>7169</v>
      </c>
      <c r="N82">
        <f t="shared" si="3"/>
        <v>1.2512436820949577</v>
      </c>
      <c r="O82">
        <f t="shared" si="4"/>
        <v>50.049747283798311</v>
      </c>
    </row>
    <row r="83" spans="1:15" x14ac:dyDescent="0.4">
      <c r="A83" t="s">
        <v>102</v>
      </c>
      <c r="B83">
        <v>13989</v>
      </c>
      <c r="K83" t="s">
        <v>62</v>
      </c>
      <c r="L83" t="str">
        <f>A79</f>
        <v>F11</v>
      </c>
      <c r="M83">
        <f>B79</f>
        <v>7570</v>
      </c>
      <c r="N83">
        <f t="shared" si="3"/>
        <v>1.410832968519919</v>
      </c>
      <c r="O83">
        <f t="shared" si="4"/>
        <v>56.433318740796764</v>
      </c>
    </row>
    <row r="84" spans="1:15" x14ac:dyDescent="0.4">
      <c r="A84" t="s">
        <v>15</v>
      </c>
      <c r="B84">
        <v>4024</v>
      </c>
      <c r="K84" t="s">
        <v>61</v>
      </c>
      <c r="L84" t="str">
        <f>A67</f>
        <v>E11</v>
      </c>
      <c r="M84">
        <f>B67</f>
        <v>13132</v>
      </c>
      <c r="N84">
        <f t="shared" si="3"/>
        <v>3.6243881084092813</v>
      </c>
      <c r="O84">
        <f t="shared" si="4"/>
        <v>144.97552433637125</v>
      </c>
    </row>
    <row r="85" spans="1:15" x14ac:dyDescent="0.4">
      <c r="A85" t="s">
        <v>23</v>
      </c>
      <c r="B85">
        <v>3894</v>
      </c>
      <c r="K85" t="s">
        <v>60</v>
      </c>
      <c r="L85" t="str">
        <f>A55</f>
        <v>D11</v>
      </c>
      <c r="M85">
        <f>B55</f>
        <v>23574</v>
      </c>
      <c r="N85">
        <f t="shared" si="3"/>
        <v>7.7800772077844558</v>
      </c>
      <c r="O85">
        <f t="shared" si="4"/>
        <v>311.20308831137822</v>
      </c>
    </row>
    <row r="86" spans="1:15" x14ac:dyDescent="0.4">
      <c r="A86" t="s">
        <v>31</v>
      </c>
      <c r="B86">
        <v>4415</v>
      </c>
      <c r="K86" t="s">
        <v>59</v>
      </c>
      <c r="L86" t="str">
        <f>A43</f>
        <v>C11</v>
      </c>
      <c r="M86">
        <f>B43</f>
        <v>23108</v>
      </c>
      <c r="N86">
        <f t="shared" si="3"/>
        <v>7.5946193337843759</v>
      </c>
      <c r="O86">
        <f t="shared" si="4"/>
        <v>303.78477335137507</v>
      </c>
    </row>
    <row r="87" spans="1:15" x14ac:dyDescent="0.4">
      <c r="A87" t="s">
        <v>39</v>
      </c>
      <c r="B87">
        <v>4395</v>
      </c>
      <c r="K87" t="s">
        <v>58</v>
      </c>
      <c r="L87" t="str">
        <f>A31</f>
        <v>B11</v>
      </c>
      <c r="M87">
        <f>B31</f>
        <v>17364</v>
      </c>
      <c r="N87">
        <f t="shared" si="3"/>
        <v>5.3086321486846826</v>
      </c>
      <c r="O87">
        <f t="shared" si="4"/>
        <v>212.34528594738731</v>
      </c>
    </row>
    <row r="88" spans="1:15" x14ac:dyDescent="0.4">
      <c r="A88" t="s">
        <v>47</v>
      </c>
      <c r="B88">
        <v>11769</v>
      </c>
      <c r="K88" t="s">
        <v>57</v>
      </c>
      <c r="L88" t="str">
        <f>A19</f>
        <v>A11</v>
      </c>
      <c r="M88">
        <f>B19</f>
        <v>9883</v>
      </c>
      <c r="N88">
        <f t="shared" si="3"/>
        <v>2.3313567079237476</v>
      </c>
      <c r="O88">
        <f t="shared" si="4"/>
        <v>93.254268316949904</v>
      </c>
    </row>
    <row r="89" spans="1:15" x14ac:dyDescent="0.4">
      <c r="A89" t="s">
        <v>55</v>
      </c>
      <c r="B89">
        <v>8641</v>
      </c>
      <c r="K89" t="s">
        <v>65</v>
      </c>
      <c r="L89" t="str">
        <f>A20</f>
        <v>A12</v>
      </c>
      <c r="M89">
        <f>B20</f>
        <v>6289</v>
      </c>
      <c r="N89">
        <f t="shared" si="3"/>
        <v>0.90102280415489322</v>
      </c>
      <c r="O89">
        <f t="shared" si="4"/>
        <v>36.040912166195731</v>
      </c>
    </row>
    <row r="90" spans="1:15" x14ac:dyDescent="0.4">
      <c r="A90" t="s">
        <v>63</v>
      </c>
      <c r="B90">
        <v>4187</v>
      </c>
      <c r="K90" t="s">
        <v>66</v>
      </c>
      <c r="L90" t="str">
        <f>A32</f>
        <v>B12</v>
      </c>
      <c r="M90">
        <f>B32</f>
        <v>5155</v>
      </c>
      <c r="N90">
        <f t="shared" si="3"/>
        <v>0.44971544553667375</v>
      </c>
      <c r="O90">
        <f t="shared" si="4"/>
        <v>17.988617821466949</v>
      </c>
    </row>
    <row r="91" spans="1:15" x14ac:dyDescent="0.4">
      <c r="A91" t="s">
        <v>71</v>
      </c>
      <c r="B91">
        <v>7169</v>
      </c>
      <c r="K91" t="s">
        <v>67</v>
      </c>
      <c r="L91" t="str">
        <f>A44</f>
        <v>C12</v>
      </c>
      <c r="M91">
        <f>B44</f>
        <v>4556</v>
      </c>
      <c r="N91">
        <f t="shared" si="3"/>
        <v>0.21132646157519802</v>
      </c>
      <c r="O91">
        <f t="shared" si="4"/>
        <v>8.4530584630079204</v>
      </c>
    </row>
    <row r="92" spans="1:15" x14ac:dyDescent="0.4">
      <c r="A92" t="s">
        <v>79</v>
      </c>
      <c r="B92">
        <v>4293</v>
      </c>
      <c r="K92" t="s">
        <v>68</v>
      </c>
      <c r="L92" t="str">
        <f>A56</f>
        <v>D12</v>
      </c>
      <c r="M92">
        <f>B56</f>
        <v>4338</v>
      </c>
      <c r="N92">
        <f t="shared" si="3"/>
        <v>0.12456719863095476</v>
      </c>
      <c r="O92">
        <f t="shared" si="4"/>
        <v>4.9826879452381903</v>
      </c>
    </row>
    <row r="93" spans="1:15" x14ac:dyDescent="0.4">
      <c r="A93" t="s">
        <v>103</v>
      </c>
      <c r="B93">
        <v>4142</v>
      </c>
      <c r="K93" t="s">
        <v>69</v>
      </c>
      <c r="L93" t="str">
        <f>A68</f>
        <v>E12</v>
      </c>
      <c r="M93">
        <f>B68</f>
        <v>4417</v>
      </c>
      <c r="N93">
        <f t="shared" si="3"/>
        <v>0.15600748199148329</v>
      </c>
      <c r="O93">
        <f t="shared" si="4"/>
        <v>6.2402992796593315</v>
      </c>
    </row>
    <row r="94" spans="1:15" x14ac:dyDescent="0.4">
      <c r="A94" t="s">
        <v>104</v>
      </c>
      <c r="B94">
        <v>4342</v>
      </c>
      <c r="K94" t="s">
        <v>70</v>
      </c>
      <c r="L94" t="str">
        <f>A80</f>
        <v>F12</v>
      </c>
      <c r="M94">
        <f>B80</f>
        <v>4392</v>
      </c>
      <c r="N94">
        <f t="shared" si="3"/>
        <v>0.14605802523182235</v>
      </c>
      <c r="O94">
        <f t="shared" si="4"/>
        <v>5.8423210092728937</v>
      </c>
    </row>
    <row r="95" spans="1:15" x14ac:dyDescent="0.4">
      <c r="A95" t="s">
        <v>105</v>
      </c>
      <c r="B95">
        <v>5300</v>
      </c>
      <c r="K95" t="s">
        <v>71</v>
      </c>
      <c r="L95" t="str">
        <f>A92</f>
        <v>G12</v>
      </c>
      <c r="M95">
        <f>B92</f>
        <v>4293</v>
      </c>
      <c r="N95">
        <f t="shared" si="3"/>
        <v>0.1066581764635651</v>
      </c>
      <c r="O95">
        <f t="shared" si="4"/>
        <v>4.2663270585426041</v>
      </c>
    </row>
    <row r="96" spans="1:15" x14ac:dyDescent="0.4">
      <c r="A96" t="s">
        <v>16</v>
      </c>
      <c r="B96">
        <v>3974</v>
      </c>
      <c r="K96" t="s">
        <v>72</v>
      </c>
      <c r="L96" t="str">
        <f>A104</f>
        <v>H12</v>
      </c>
      <c r="M96">
        <f>B104</f>
        <v>4230</v>
      </c>
      <c r="N96">
        <f t="shared" si="3"/>
        <v>8.1585545429219572E-2</v>
      </c>
      <c r="O96">
        <f t="shared" si="4"/>
        <v>3.263421817168783</v>
      </c>
    </row>
    <row r="97" spans="1:2" x14ac:dyDescent="0.4">
      <c r="A97" t="s">
        <v>24</v>
      </c>
      <c r="B97">
        <v>3977</v>
      </c>
    </row>
    <row r="98" spans="1:2" x14ac:dyDescent="0.4">
      <c r="A98" t="s">
        <v>33</v>
      </c>
      <c r="B98">
        <v>4179</v>
      </c>
    </row>
    <row r="99" spans="1:2" x14ac:dyDescent="0.4">
      <c r="A99" t="s">
        <v>40</v>
      </c>
      <c r="B99">
        <v>4315</v>
      </c>
    </row>
    <row r="100" spans="1:2" x14ac:dyDescent="0.4">
      <c r="A100" t="s">
        <v>48</v>
      </c>
      <c r="B100">
        <v>10976</v>
      </c>
    </row>
    <row r="101" spans="1:2" x14ac:dyDescent="0.4">
      <c r="A101" t="s">
        <v>56</v>
      </c>
      <c r="B101">
        <v>9584</v>
      </c>
    </row>
    <row r="102" spans="1:2" x14ac:dyDescent="0.4">
      <c r="A102" t="s">
        <v>64</v>
      </c>
      <c r="B102">
        <v>4931</v>
      </c>
    </row>
    <row r="103" spans="1:2" x14ac:dyDescent="0.4">
      <c r="A103" t="s">
        <v>72</v>
      </c>
      <c r="B103">
        <v>6378</v>
      </c>
    </row>
    <row r="104" spans="1:2" x14ac:dyDescent="0.4">
      <c r="A104" t="s">
        <v>80</v>
      </c>
      <c r="B104">
        <v>4230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65053</v>
      </c>
      <c r="D2">
        <v>4031</v>
      </c>
      <c r="E2">
        <v>5481</v>
      </c>
      <c r="F2">
        <v>4355</v>
      </c>
      <c r="G2">
        <v>10576</v>
      </c>
      <c r="H2">
        <v>23661</v>
      </c>
      <c r="I2">
        <v>5164</v>
      </c>
      <c r="J2">
        <v>5957</v>
      </c>
      <c r="K2">
        <v>4312</v>
      </c>
      <c r="L2">
        <v>4153</v>
      </c>
      <c r="M2">
        <v>9565</v>
      </c>
      <c r="N2">
        <v>6088</v>
      </c>
      <c r="O2">
        <v>40460</v>
      </c>
      <c r="P2">
        <v>4123</v>
      </c>
      <c r="Q2">
        <v>7107</v>
      </c>
      <c r="R2">
        <v>4289</v>
      </c>
      <c r="S2">
        <v>4679</v>
      </c>
      <c r="T2">
        <v>28319</v>
      </c>
      <c r="U2">
        <v>4524</v>
      </c>
      <c r="V2">
        <v>6882</v>
      </c>
      <c r="W2">
        <v>4516</v>
      </c>
      <c r="X2">
        <v>4115</v>
      </c>
      <c r="Y2">
        <v>16547</v>
      </c>
      <c r="Z2">
        <v>5151</v>
      </c>
      <c r="AA2">
        <v>21053</v>
      </c>
      <c r="AB2">
        <v>4030</v>
      </c>
      <c r="AC2">
        <v>11202</v>
      </c>
      <c r="AD2">
        <v>4350</v>
      </c>
      <c r="AE2">
        <v>4036</v>
      </c>
      <c r="AF2">
        <v>21459</v>
      </c>
      <c r="AG2">
        <v>4035</v>
      </c>
      <c r="AH2">
        <v>7920</v>
      </c>
      <c r="AI2">
        <v>4604</v>
      </c>
      <c r="AJ2">
        <v>3828</v>
      </c>
      <c r="AK2">
        <v>22484</v>
      </c>
      <c r="AL2">
        <v>4462</v>
      </c>
      <c r="AM2">
        <v>9204</v>
      </c>
      <c r="AN2">
        <v>3988</v>
      </c>
      <c r="AO2">
        <v>20976</v>
      </c>
      <c r="AP2">
        <v>4304</v>
      </c>
      <c r="AQ2">
        <v>3983</v>
      </c>
      <c r="AR2">
        <v>11444</v>
      </c>
      <c r="AS2">
        <v>3970</v>
      </c>
      <c r="AT2">
        <v>12805</v>
      </c>
      <c r="AU2">
        <v>4947</v>
      </c>
      <c r="AV2">
        <v>3879</v>
      </c>
      <c r="AW2">
        <v>22715</v>
      </c>
      <c r="AX2">
        <v>4223</v>
      </c>
      <c r="AY2">
        <v>5134</v>
      </c>
      <c r="AZ2">
        <v>3849</v>
      </c>
      <c r="BA2">
        <v>26587</v>
      </c>
      <c r="BB2">
        <v>4271</v>
      </c>
      <c r="BC2">
        <v>3950</v>
      </c>
      <c r="BD2">
        <v>5730</v>
      </c>
      <c r="BE2">
        <v>4165</v>
      </c>
      <c r="BF2">
        <v>15918</v>
      </c>
      <c r="BG2">
        <v>5513</v>
      </c>
      <c r="BH2">
        <v>3855</v>
      </c>
      <c r="BI2">
        <v>12770</v>
      </c>
      <c r="BJ2">
        <v>4224</v>
      </c>
      <c r="BK2">
        <v>4307</v>
      </c>
      <c r="BL2">
        <v>3957</v>
      </c>
      <c r="BM2">
        <v>28679</v>
      </c>
      <c r="BN2">
        <v>4320</v>
      </c>
      <c r="BO2">
        <v>3862</v>
      </c>
      <c r="BP2">
        <v>4929</v>
      </c>
      <c r="BQ2">
        <v>4238</v>
      </c>
      <c r="BR2">
        <v>13698</v>
      </c>
      <c r="BS2">
        <v>7130</v>
      </c>
      <c r="BT2">
        <v>3872</v>
      </c>
      <c r="BU2">
        <v>7357</v>
      </c>
      <c r="BV2">
        <v>4269</v>
      </c>
      <c r="BW2">
        <v>4081</v>
      </c>
      <c r="BX2">
        <v>4109</v>
      </c>
      <c r="BY2">
        <v>13732</v>
      </c>
      <c r="BZ2">
        <v>3962</v>
      </c>
      <c r="CA2">
        <v>3872</v>
      </c>
      <c r="CB2">
        <v>4332</v>
      </c>
      <c r="CC2">
        <v>4281</v>
      </c>
      <c r="CD2">
        <v>11403</v>
      </c>
      <c r="CE2">
        <v>8577</v>
      </c>
      <c r="CF2">
        <v>3991</v>
      </c>
      <c r="CG2">
        <v>6920</v>
      </c>
      <c r="CH2">
        <v>4144</v>
      </c>
      <c r="CI2">
        <v>4103</v>
      </c>
      <c r="CJ2">
        <v>4275</v>
      </c>
      <c r="CK2">
        <v>5195</v>
      </c>
      <c r="CL2">
        <v>3898</v>
      </c>
      <c r="CM2">
        <v>3893</v>
      </c>
      <c r="CN2">
        <v>4197</v>
      </c>
      <c r="CO2">
        <v>4214</v>
      </c>
      <c r="CP2">
        <v>10866</v>
      </c>
      <c r="CQ2">
        <v>9251</v>
      </c>
      <c r="CR2">
        <v>4837</v>
      </c>
      <c r="CS2">
        <v>6137</v>
      </c>
      <c r="CT2">
        <v>4072</v>
      </c>
    </row>
    <row r="7" spans="1:98" x14ac:dyDescent="0.4">
      <c r="N7" s="1" t="s">
        <v>109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65053</v>
      </c>
      <c r="G9">
        <f>'Plate 1'!G9</f>
        <v>30</v>
      </c>
      <c r="H9" t="str">
        <f t="shared" ref="H9:I9" si="0">A9</f>
        <v>A1</v>
      </c>
      <c r="I9">
        <f t="shared" si="0"/>
        <v>65053</v>
      </c>
      <c r="K9" t="s">
        <v>82</v>
      </c>
      <c r="L9" t="str">
        <f>A10</f>
        <v>A2</v>
      </c>
      <c r="M9">
        <f>B10</f>
        <v>4031</v>
      </c>
      <c r="N9">
        <f>(M9-4081)/2396.9</f>
        <v>-2.0860277858901079E-2</v>
      </c>
      <c r="O9">
        <f>N9*40</f>
        <v>-0.83441111435604309</v>
      </c>
    </row>
    <row r="10" spans="1:98" x14ac:dyDescent="0.4">
      <c r="A10" t="s">
        <v>83</v>
      </c>
      <c r="B10">
        <v>4031</v>
      </c>
      <c r="G10">
        <f>'Plate 1'!G10</f>
        <v>15</v>
      </c>
      <c r="H10" t="str">
        <f>A21</f>
        <v>B1</v>
      </c>
      <c r="I10">
        <f>B21</f>
        <v>40460</v>
      </c>
      <c r="K10" t="s">
        <v>85</v>
      </c>
      <c r="L10" t="str">
        <f>A22</f>
        <v>B2</v>
      </c>
      <c r="M10">
        <f>B22</f>
        <v>4123</v>
      </c>
      <c r="N10">
        <f t="shared" ref="N10:N73" si="1">(M10-4081)/2396.9</f>
        <v>1.7522633401476907E-2</v>
      </c>
      <c r="O10">
        <f t="shared" ref="O10:O73" si="2">N10*40</f>
        <v>0.70090533605907623</v>
      </c>
    </row>
    <row r="11" spans="1:98" x14ac:dyDescent="0.4">
      <c r="A11" t="s">
        <v>84</v>
      </c>
      <c r="B11">
        <v>5481</v>
      </c>
      <c r="G11">
        <f>'Plate 1'!G11</f>
        <v>7.5</v>
      </c>
      <c r="H11" t="str">
        <f>A33</f>
        <v>C1</v>
      </c>
      <c r="I11">
        <f>B33</f>
        <v>21053</v>
      </c>
      <c r="K11" t="s">
        <v>88</v>
      </c>
      <c r="L11" t="str">
        <f>A34</f>
        <v>C2</v>
      </c>
      <c r="M11">
        <f>B34</f>
        <v>4030</v>
      </c>
      <c r="N11">
        <f t="shared" si="1"/>
        <v>-2.1277483416079102E-2</v>
      </c>
      <c r="O11">
        <f t="shared" si="2"/>
        <v>-0.85109933664316406</v>
      </c>
    </row>
    <row r="12" spans="1:98" x14ac:dyDescent="0.4">
      <c r="A12" t="s">
        <v>9</v>
      </c>
      <c r="B12">
        <v>4355</v>
      </c>
      <c r="G12">
        <f>'Plate 1'!G12</f>
        <v>1.875</v>
      </c>
      <c r="H12" t="str">
        <f>A45</f>
        <v>D1</v>
      </c>
      <c r="I12">
        <f>B45</f>
        <v>9204</v>
      </c>
      <c r="K12" t="s">
        <v>91</v>
      </c>
      <c r="L12" t="str">
        <f>A46</f>
        <v>D2</v>
      </c>
      <c r="M12">
        <f>B46</f>
        <v>3988</v>
      </c>
      <c r="N12">
        <f t="shared" si="1"/>
        <v>-3.8800116817556012E-2</v>
      </c>
      <c r="O12">
        <f t="shared" si="2"/>
        <v>-1.5520046727022405</v>
      </c>
    </row>
    <row r="13" spans="1:98" x14ac:dyDescent="0.4">
      <c r="A13" t="s">
        <v>17</v>
      </c>
      <c r="B13">
        <v>10576</v>
      </c>
      <c r="G13">
        <f>'Plate 1'!G13</f>
        <v>0.46875</v>
      </c>
      <c r="H13" t="str">
        <f>A57</f>
        <v>E1</v>
      </c>
      <c r="I13">
        <f>B57</f>
        <v>5134</v>
      </c>
      <c r="K13" t="s">
        <v>94</v>
      </c>
      <c r="L13" t="str">
        <f>A58</f>
        <v>E2</v>
      </c>
      <c r="M13">
        <f>B58</f>
        <v>3849</v>
      </c>
      <c r="N13">
        <f t="shared" si="1"/>
        <v>-9.6791689265301004E-2</v>
      </c>
      <c r="O13">
        <f t="shared" si="2"/>
        <v>-3.8716675706120403</v>
      </c>
    </row>
    <row r="14" spans="1:98" x14ac:dyDescent="0.4">
      <c r="A14" t="s">
        <v>25</v>
      </c>
      <c r="B14">
        <v>23661</v>
      </c>
      <c r="G14">
        <f>'Plate 1'!G14</f>
        <v>0.1171875</v>
      </c>
      <c r="H14" t="str">
        <f>A69</f>
        <v>F1</v>
      </c>
      <c r="I14">
        <f>B69</f>
        <v>4307</v>
      </c>
      <c r="K14" t="s">
        <v>97</v>
      </c>
      <c r="L14" t="str">
        <f>A70</f>
        <v>F2</v>
      </c>
      <c r="M14">
        <f>B70</f>
        <v>3957</v>
      </c>
      <c r="N14">
        <f t="shared" si="1"/>
        <v>-5.1733489090074677E-2</v>
      </c>
      <c r="O14">
        <f t="shared" si="2"/>
        <v>-2.0693395636029872</v>
      </c>
    </row>
    <row r="15" spans="1:98" x14ac:dyDescent="0.4">
      <c r="A15" t="s">
        <v>34</v>
      </c>
      <c r="B15">
        <v>5164</v>
      </c>
      <c r="G15">
        <f>'Plate 1'!G15</f>
        <v>0</v>
      </c>
      <c r="H15" t="str">
        <f>A81</f>
        <v>G1</v>
      </c>
      <c r="I15">
        <f>B81</f>
        <v>4081</v>
      </c>
      <c r="K15" t="s">
        <v>100</v>
      </c>
      <c r="L15" t="str">
        <f>A82</f>
        <v>G2</v>
      </c>
      <c r="M15">
        <f>B82</f>
        <v>4109</v>
      </c>
      <c r="N15">
        <f t="shared" si="1"/>
        <v>1.1681755600984604E-2</v>
      </c>
      <c r="O15">
        <f t="shared" si="2"/>
        <v>0.46727022403938417</v>
      </c>
    </row>
    <row r="16" spans="1:98" x14ac:dyDescent="0.4">
      <c r="A16" t="s">
        <v>41</v>
      </c>
      <c r="B16">
        <v>5957</v>
      </c>
      <c r="K16" t="s">
        <v>103</v>
      </c>
      <c r="L16" t="str">
        <f>A94</f>
        <v>H2</v>
      </c>
      <c r="M16">
        <f>B94</f>
        <v>4275</v>
      </c>
      <c r="N16">
        <f t="shared" si="1"/>
        <v>8.0937878092536192E-2</v>
      </c>
      <c r="O16">
        <f t="shared" si="2"/>
        <v>3.2375151237014475</v>
      </c>
    </row>
    <row r="17" spans="1:15" x14ac:dyDescent="0.4">
      <c r="A17" t="s">
        <v>49</v>
      </c>
      <c r="B17">
        <v>4312</v>
      </c>
      <c r="K17" t="s">
        <v>104</v>
      </c>
      <c r="L17" t="str">
        <f>A95</f>
        <v>H3</v>
      </c>
      <c r="M17">
        <f>B95</f>
        <v>5195</v>
      </c>
      <c r="N17">
        <f t="shared" si="1"/>
        <v>0.46476699069631605</v>
      </c>
      <c r="O17">
        <f t="shared" si="2"/>
        <v>18.590679627852641</v>
      </c>
    </row>
    <row r="18" spans="1:15" x14ac:dyDescent="0.4">
      <c r="A18" t="s">
        <v>57</v>
      </c>
      <c r="B18">
        <v>4153</v>
      </c>
      <c r="K18" t="s">
        <v>101</v>
      </c>
      <c r="L18" t="str">
        <f>A83</f>
        <v>G3</v>
      </c>
      <c r="M18">
        <f>B83</f>
        <v>13732</v>
      </c>
      <c r="N18">
        <f t="shared" si="1"/>
        <v>4.0264508323250867</v>
      </c>
      <c r="O18">
        <f t="shared" si="2"/>
        <v>161.05803329300346</v>
      </c>
    </row>
    <row r="19" spans="1:15" x14ac:dyDescent="0.4">
      <c r="A19" t="s">
        <v>65</v>
      </c>
      <c r="B19">
        <v>9565</v>
      </c>
      <c r="K19" t="s">
        <v>98</v>
      </c>
      <c r="L19" t="str">
        <f>A71</f>
        <v>F3</v>
      </c>
      <c r="M19">
        <f>B71</f>
        <v>28679</v>
      </c>
      <c r="N19">
        <f t="shared" si="1"/>
        <v>10.262422295464976</v>
      </c>
      <c r="O19">
        <f t="shared" si="2"/>
        <v>410.49689181859901</v>
      </c>
    </row>
    <row r="20" spans="1:15" x14ac:dyDescent="0.4">
      <c r="A20" t="s">
        <v>73</v>
      </c>
      <c r="B20">
        <v>6088</v>
      </c>
      <c r="K20" t="s">
        <v>95</v>
      </c>
      <c r="L20" t="str">
        <f>A59</f>
        <v>E3</v>
      </c>
      <c r="M20">
        <f>B59</f>
        <v>26587</v>
      </c>
      <c r="N20">
        <f t="shared" si="1"/>
        <v>9.3896282698485543</v>
      </c>
      <c r="O20">
        <f t="shared" si="2"/>
        <v>375.5851307939422</v>
      </c>
    </row>
    <row r="21" spans="1:15" x14ac:dyDescent="0.4">
      <c r="A21" t="s">
        <v>85</v>
      </c>
      <c r="B21">
        <v>40460</v>
      </c>
      <c r="K21" t="s">
        <v>92</v>
      </c>
      <c r="L21" t="str">
        <f>A47</f>
        <v>D3</v>
      </c>
      <c r="M21">
        <f>B47</f>
        <v>20976</v>
      </c>
      <c r="N21">
        <f t="shared" si="1"/>
        <v>7.0486878885226751</v>
      </c>
      <c r="O21">
        <f t="shared" si="2"/>
        <v>281.94751554090703</v>
      </c>
    </row>
    <row r="22" spans="1:15" x14ac:dyDescent="0.4">
      <c r="A22" t="s">
        <v>86</v>
      </c>
      <c r="B22">
        <v>4123</v>
      </c>
      <c r="K22" t="s">
        <v>89</v>
      </c>
      <c r="L22" t="str">
        <f>A35</f>
        <v>C3</v>
      </c>
      <c r="M22">
        <f>B35</f>
        <v>11202</v>
      </c>
      <c r="N22">
        <f t="shared" si="1"/>
        <v>2.9709207726646918</v>
      </c>
      <c r="O22">
        <f t="shared" si="2"/>
        <v>118.83683090658766</v>
      </c>
    </row>
    <row r="23" spans="1:15" x14ac:dyDescent="0.4">
      <c r="A23" t="s">
        <v>87</v>
      </c>
      <c r="B23">
        <v>7107</v>
      </c>
      <c r="K23" t="s">
        <v>86</v>
      </c>
      <c r="L23" t="str">
        <f>A23</f>
        <v>B3</v>
      </c>
      <c r="M23">
        <f>B23</f>
        <v>7107</v>
      </c>
      <c r="N23">
        <f t="shared" si="1"/>
        <v>1.2624640160206932</v>
      </c>
      <c r="O23">
        <f t="shared" si="2"/>
        <v>50.498560640827733</v>
      </c>
    </row>
    <row r="24" spans="1:15" x14ac:dyDescent="0.4">
      <c r="A24" t="s">
        <v>10</v>
      </c>
      <c r="B24">
        <v>4289</v>
      </c>
      <c r="K24" t="s">
        <v>83</v>
      </c>
      <c r="L24" t="str">
        <f>A11</f>
        <v>A3</v>
      </c>
      <c r="M24">
        <f>B11</f>
        <v>5481</v>
      </c>
      <c r="N24">
        <f t="shared" si="1"/>
        <v>0.58408778004923023</v>
      </c>
      <c r="O24">
        <f t="shared" si="2"/>
        <v>23.36351120196921</v>
      </c>
    </row>
    <row r="25" spans="1:15" x14ac:dyDescent="0.4">
      <c r="A25" t="s">
        <v>18</v>
      </c>
      <c r="B25">
        <v>4679</v>
      </c>
      <c r="K25" t="s">
        <v>84</v>
      </c>
      <c r="L25" t="str">
        <f>A12</f>
        <v>A4</v>
      </c>
      <c r="M25">
        <f>B12</f>
        <v>4355</v>
      </c>
      <c r="N25">
        <f t="shared" si="1"/>
        <v>0.11431432266677792</v>
      </c>
      <c r="O25">
        <f t="shared" si="2"/>
        <v>4.5725729066711169</v>
      </c>
    </row>
    <row r="26" spans="1:15" x14ac:dyDescent="0.4">
      <c r="A26" t="s">
        <v>26</v>
      </c>
      <c r="B26">
        <v>28319</v>
      </c>
      <c r="K26" t="s">
        <v>87</v>
      </c>
      <c r="L26" t="str">
        <f>A24</f>
        <v>B4</v>
      </c>
      <c r="M26">
        <f>B24</f>
        <v>4289</v>
      </c>
      <c r="N26">
        <f t="shared" si="1"/>
        <v>8.6778755893028497E-2</v>
      </c>
      <c r="O26">
        <f t="shared" si="2"/>
        <v>3.4711502357211401</v>
      </c>
    </row>
    <row r="27" spans="1:15" x14ac:dyDescent="0.4">
      <c r="A27" t="s">
        <v>35</v>
      </c>
      <c r="B27">
        <v>4524</v>
      </c>
      <c r="K27" t="s">
        <v>90</v>
      </c>
      <c r="L27" t="str">
        <f>A36</f>
        <v>C4</v>
      </c>
      <c r="M27">
        <f>B36</f>
        <v>4350</v>
      </c>
      <c r="N27">
        <f t="shared" si="1"/>
        <v>0.11222829488088781</v>
      </c>
      <c r="O27">
        <f t="shared" si="2"/>
        <v>4.4891317952355125</v>
      </c>
    </row>
    <row r="28" spans="1:15" x14ac:dyDescent="0.4">
      <c r="A28" t="s">
        <v>42</v>
      </c>
      <c r="B28">
        <v>6882</v>
      </c>
      <c r="K28" t="s">
        <v>93</v>
      </c>
      <c r="L28" t="str">
        <f>A48</f>
        <v>D4</v>
      </c>
      <c r="M28">
        <f>B48</f>
        <v>4304</v>
      </c>
      <c r="N28">
        <f t="shared" si="1"/>
        <v>9.3036839250698819E-2</v>
      </c>
      <c r="O28">
        <f t="shared" si="2"/>
        <v>3.7214735700279529</v>
      </c>
    </row>
    <row r="29" spans="1:15" x14ac:dyDescent="0.4">
      <c r="A29" t="s">
        <v>50</v>
      </c>
      <c r="B29">
        <v>4516</v>
      </c>
      <c r="K29" t="s">
        <v>96</v>
      </c>
      <c r="L29" t="str">
        <f>A60</f>
        <v>E4</v>
      </c>
      <c r="M29">
        <f>B60</f>
        <v>4271</v>
      </c>
      <c r="N29">
        <f t="shared" si="1"/>
        <v>7.9269055863824101E-2</v>
      </c>
      <c r="O29">
        <f t="shared" si="2"/>
        <v>3.170762234552964</v>
      </c>
    </row>
    <row r="30" spans="1:15" x14ac:dyDescent="0.4">
      <c r="A30" t="s">
        <v>58</v>
      </c>
      <c r="B30">
        <v>4115</v>
      </c>
      <c r="K30" t="s">
        <v>99</v>
      </c>
      <c r="L30" t="str">
        <f>A72</f>
        <v>F4</v>
      </c>
      <c r="M30">
        <f>B72</f>
        <v>4320</v>
      </c>
      <c r="N30">
        <f t="shared" si="1"/>
        <v>9.9712128165547156E-2</v>
      </c>
      <c r="O30">
        <f t="shared" si="2"/>
        <v>3.9884851266218861</v>
      </c>
    </row>
    <row r="31" spans="1:15" x14ac:dyDescent="0.4">
      <c r="A31" t="s">
        <v>66</v>
      </c>
      <c r="B31">
        <v>16547</v>
      </c>
      <c r="K31" t="s">
        <v>102</v>
      </c>
      <c r="L31" t="str">
        <f>A84</f>
        <v>G4</v>
      </c>
      <c r="M31">
        <f>B84</f>
        <v>3962</v>
      </c>
      <c r="N31">
        <f t="shared" si="1"/>
        <v>-4.964746130418457E-2</v>
      </c>
      <c r="O31">
        <f t="shared" si="2"/>
        <v>-1.9858984521673828</v>
      </c>
    </row>
    <row r="32" spans="1:15" x14ac:dyDescent="0.4">
      <c r="A32" t="s">
        <v>74</v>
      </c>
      <c r="B32">
        <v>5151</v>
      </c>
      <c r="K32" t="s">
        <v>105</v>
      </c>
      <c r="L32" t="str">
        <f>A96</f>
        <v>H4</v>
      </c>
      <c r="M32">
        <f>B96</f>
        <v>3898</v>
      </c>
      <c r="N32">
        <f t="shared" si="1"/>
        <v>-7.6348616963577948E-2</v>
      </c>
      <c r="O32">
        <f t="shared" si="2"/>
        <v>-3.0539446785431181</v>
      </c>
    </row>
    <row r="33" spans="1:15" x14ac:dyDescent="0.4">
      <c r="A33" t="s">
        <v>88</v>
      </c>
      <c r="B33">
        <v>21053</v>
      </c>
      <c r="K33" t="s">
        <v>16</v>
      </c>
      <c r="L33" t="str">
        <f>A97</f>
        <v>H5</v>
      </c>
      <c r="M33">
        <f>B97</f>
        <v>3893</v>
      </c>
      <c r="N33">
        <f t="shared" si="1"/>
        <v>-7.8434644749468055E-2</v>
      </c>
      <c r="O33">
        <f t="shared" si="2"/>
        <v>-3.1373857899787221</v>
      </c>
    </row>
    <row r="34" spans="1:15" x14ac:dyDescent="0.4">
      <c r="A34" t="s">
        <v>89</v>
      </c>
      <c r="B34">
        <v>4030</v>
      </c>
      <c r="K34" t="s">
        <v>15</v>
      </c>
      <c r="L34" t="str">
        <f>A85</f>
        <v>G5</v>
      </c>
      <c r="M34">
        <f>B85</f>
        <v>3872</v>
      </c>
      <c r="N34">
        <f t="shared" si="1"/>
        <v>-8.7195961450206513E-2</v>
      </c>
      <c r="O34">
        <f t="shared" si="2"/>
        <v>-3.4878384580082606</v>
      </c>
    </row>
    <row r="35" spans="1:15" x14ac:dyDescent="0.4">
      <c r="A35" t="s">
        <v>90</v>
      </c>
      <c r="B35">
        <v>11202</v>
      </c>
      <c r="K35" t="s">
        <v>14</v>
      </c>
      <c r="L35" t="str">
        <f>A73</f>
        <v>F5</v>
      </c>
      <c r="M35">
        <f>B73</f>
        <v>3862</v>
      </c>
      <c r="N35">
        <f t="shared" si="1"/>
        <v>-9.1368017021986728E-2</v>
      </c>
      <c r="O35">
        <f t="shared" si="2"/>
        <v>-3.654720680879469</v>
      </c>
    </row>
    <row r="36" spans="1:15" x14ac:dyDescent="0.4">
      <c r="A36" t="s">
        <v>11</v>
      </c>
      <c r="B36">
        <v>4350</v>
      </c>
      <c r="K36" t="s">
        <v>13</v>
      </c>
      <c r="L36" t="str">
        <f>A61</f>
        <v>E5</v>
      </c>
      <c r="M36">
        <f>B61</f>
        <v>3950</v>
      </c>
      <c r="N36">
        <f t="shared" si="1"/>
        <v>-5.465392799032083E-2</v>
      </c>
      <c r="O36">
        <f t="shared" si="2"/>
        <v>-2.1861571196128331</v>
      </c>
    </row>
    <row r="37" spans="1:15" x14ac:dyDescent="0.4">
      <c r="A37" t="s">
        <v>19</v>
      </c>
      <c r="B37">
        <v>4036</v>
      </c>
      <c r="K37" t="s">
        <v>12</v>
      </c>
      <c r="L37" t="str">
        <f>A49</f>
        <v>D5</v>
      </c>
      <c r="M37">
        <f>B49</f>
        <v>3983</v>
      </c>
      <c r="N37">
        <f t="shared" si="1"/>
        <v>-4.0886144603446119E-2</v>
      </c>
      <c r="O37">
        <f t="shared" si="2"/>
        <v>-1.6354457841378447</v>
      </c>
    </row>
    <row r="38" spans="1:15" x14ac:dyDescent="0.4">
      <c r="A38" t="s">
        <v>27</v>
      </c>
      <c r="B38">
        <v>21459</v>
      </c>
      <c r="K38" t="s">
        <v>11</v>
      </c>
      <c r="L38" t="str">
        <f>A37</f>
        <v>C5</v>
      </c>
      <c r="M38">
        <f>B37</f>
        <v>4036</v>
      </c>
      <c r="N38">
        <f t="shared" si="1"/>
        <v>-1.8774250073010972E-2</v>
      </c>
      <c r="O38">
        <f t="shared" si="2"/>
        <v>-0.75097000292043892</v>
      </c>
    </row>
    <row r="39" spans="1:15" x14ac:dyDescent="0.4">
      <c r="A39" t="s">
        <v>36</v>
      </c>
      <c r="B39">
        <v>4035</v>
      </c>
      <c r="K39" t="s">
        <v>10</v>
      </c>
      <c r="L39" t="str">
        <f>A25</f>
        <v>B5</v>
      </c>
      <c r="M39">
        <f>B25</f>
        <v>4679</v>
      </c>
      <c r="N39">
        <f t="shared" si="1"/>
        <v>0.24948892319245691</v>
      </c>
      <c r="O39">
        <f t="shared" si="2"/>
        <v>9.9795569276982761</v>
      </c>
    </row>
    <row r="40" spans="1:15" x14ac:dyDescent="0.4">
      <c r="A40" t="s">
        <v>43</v>
      </c>
      <c r="B40">
        <v>7920</v>
      </c>
      <c r="K40" t="s">
        <v>9</v>
      </c>
      <c r="L40" t="str">
        <f>A13</f>
        <v>A5</v>
      </c>
      <c r="M40">
        <f>B13</f>
        <v>10576</v>
      </c>
      <c r="N40">
        <f t="shared" si="1"/>
        <v>2.7097500938712504</v>
      </c>
      <c r="O40">
        <f t="shared" si="2"/>
        <v>108.39000375485001</v>
      </c>
    </row>
    <row r="41" spans="1:15" x14ac:dyDescent="0.4">
      <c r="A41" t="s">
        <v>51</v>
      </c>
      <c r="B41">
        <v>4604</v>
      </c>
      <c r="K41" t="s">
        <v>17</v>
      </c>
      <c r="L41" t="str">
        <f>A14</f>
        <v>A6</v>
      </c>
      <c r="M41">
        <f>B14</f>
        <v>23661</v>
      </c>
      <c r="N41">
        <f t="shared" si="1"/>
        <v>8.1688848095456628</v>
      </c>
      <c r="O41">
        <f t="shared" si="2"/>
        <v>326.75539238182648</v>
      </c>
    </row>
    <row r="42" spans="1:15" x14ac:dyDescent="0.4">
      <c r="A42" t="s">
        <v>59</v>
      </c>
      <c r="B42">
        <v>3828</v>
      </c>
      <c r="K42" t="s">
        <v>18</v>
      </c>
      <c r="L42" t="str">
        <f>A26</f>
        <v>B6</v>
      </c>
      <c r="M42">
        <f>B26</f>
        <v>28319</v>
      </c>
      <c r="N42">
        <f t="shared" si="1"/>
        <v>10.112228294880888</v>
      </c>
      <c r="O42">
        <f t="shared" si="2"/>
        <v>404.48913179523549</v>
      </c>
    </row>
    <row r="43" spans="1:15" x14ac:dyDescent="0.4">
      <c r="A43" t="s">
        <v>67</v>
      </c>
      <c r="B43">
        <v>22484</v>
      </c>
      <c r="K43" t="s">
        <v>19</v>
      </c>
      <c r="L43" t="str">
        <f>A38</f>
        <v>C6</v>
      </c>
      <c r="M43">
        <f>B38</f>
        <v>21459</v>
      </c>
      <c r="N43">
        <f t="shared" si="1"/>
        <v>7.2501981726396592</v>
      </c>
      <c r="O43">
        <f t="shared" si="2"/>
        <v>290.00792690558637</v>
      </c>
    </row>
    <row r="44" spans="1:15" x14ac:dyDescent="0.4">
      <c r="A44" t="s">
        <v>75</v>
      </c>
      <c r="B44">
        <v>4462</v>
      </c>
      <c r="K44" t="s">
        <v>20</v>
      </c>
      <c r="L44" t="str">
        <f>A50</f>
        <v>D6</v>
      </c>
      <c r="M44">
        <f>B50</f>
        <v>11444</v>
      </c>
      <c r="N44">
        <f t="shared" si="1"/>
        <v>3.0718845175017728</v>
      </c>
      <c r="O44">
        <f t="shared" si="2"/>
        <v>122.87538070007091</v>
      </c>
    </row>
    <row r="45" spans="1:15" x14ac:dyDescent="0.4">
      <c r="A45" t="s">
        <v>91</v>
      </c>
      <c r="B45">
        <v>9204</v>
      </c>
      <c r="K45" t="s">
        <v>21</v>
      </c>
      <c r="L45" t="str">
        <f>A62</f>
        <v>E6</v>
      </c>
      <c r="M45">
        <f>B62</f>
        <v>5730</v>
      </c>
      <c r="N45">
        <f t="shared" si="1"/>
        <v>0.68797196378655756</v>
      </c>
      <c r="O45">
        <f t="shared" si="2"/>
        <v>27.518878551462301</v>
      </c>
    </row>
    <row r="46" spans="1:15" x14ac:dyDescent="0.4">
      <c r="A46" t="s">
        <v>92</v>
      </c>
      <c r="B46">
        <v>3988</v>
      </c>
      <c r="K46" t="s">
        <v>22</v>
      </c>
      <c r="L46" t="str">
        <f>A74</f>
        <v>F6</v>
      </c>
      <c r="M46">
        <f>B74</f>
        <v>4929</v>
      </c>
      <c r="N46">
        <f t="shared" si="1"/>
        <v>0.3537903124869623</v>
      </c>
      <c r="O46">
        <f t="shared" si="2"/>
        <v>14.151612499478492</v>
      </c>
    </row>
    <row r="47" spans="1:15" x14ac:dyDescent="0.4">
      <c r="A47" t="s">
        <v>93</v>
      </c>
      <c r="B47">
        <v>20976</v>
      </c>
      <c r="K47" t="s">
        <v>23</v>
      </c>
      <c r="L47" t="str">
        <f>A86</f>
        <v>G6</v>
      </c>
      <c r="M47">
        <f>B86</f>
        <v>4332</v>
      </c>
      <c r="N47">
        <f t="shared" si="1"/>
        <v>0.10471859485168342</v>
      </c>
      <c r="O47">
        <f t="shared" si="2"/>
        <v>4.1887437940673369</v>
      </c>
    </row>
    <row r="48" spans="1:15" x14ac:dyDescent="0.4">
      <c r="A48" t="s">
        <v>12</v>
      </c>
      <c r="B48">
        <v>4304</v>
      </c>
      <c r="K48" t="s">
        <v>24</v>
      </c>
      <c r="L48" t="str">
        <f>A98</f>
        <v>H6</v>
      </c>
      <c r="M48">
        <f>B98</f>
        <v>4197</v>
      </c>
      <c r="N48">
        <f t="shared" si="1"/>
        <v>4.8395844632650502E-2</v>
      </c>
      <c r="O48">
        <f t="shared" si="2"/>
        <v>1.9358337853060201</v>
      </c>
    </row>
    <row r="49" spans="1:15" x14ac:dyDescent="0.4">
      <c r="A49" t="s">
        <v>20</v>
      </c>
      <c r="B49">
        <v>3983</v>
      </c>
      <c r="K49" t="s">
        <v>33</v>
      </c>
      <c r="L49" t="str">
        <f>A99</f>
        <v>H7</v>
      </c>
      <c r="M49">
        <f>B99</f>
        <v>4214</v>
      </c>
      <c r="N49">
        <f t="shared" si="1"/>
        <v>5.5488339104676869E-2</v>
      </c>
      <c r="O49">
        <f t="shared" si="2"/>
        <v>2.2195335641870746</v>
      </c>
    </row>
    <row r="50" spans="1:15" x14ac:dyDescent="0.4">
      <c r="A50" t="s">
        <v>28</v>
      </c>
      <c r="B50">
        <v>11444</v>
      </c>
      <c r="K50" t="s">
        <v>31</v>
      </c>
      <c r="L50" t="str">
        <f>A87</f>
        <v>G7</v>
      </c>
      <c r="M50">
        <f>B87</f>
        <v>4281</v>
      </c>
      <c r="N50">
        <f t="shared" si="1"/>
        <v>8.3441111435604315E-2</v>
      </c>
      <c r="O50">
        <f t="shared" si="2"/>
        <v>3.3376444574241724</v>
      </c>
    </row>
    <row r="51" spans="1:15" x14ac:dyDescent="0.4">
      <c r="A51" t="s">
        <v>37</v>
      </c>
      <c r="B51">
        <v>3970</v>
      </c>
      <c r="K51" t="s">
        <v>32</v>
      </c>
      <c r="L51" t="str">
        <f>A75</f>
        <v>F7</v>
      </c>
      <c r="M51">
        <f>B75</f>
        <v>4238</v>
      </c>
      <c r="N51">
        <f t="shared" si="1"/>
        <v>6.5501272476949396E-2</v>
      </c>
      <c r="O51">
        <f t="shared" si="2"/>
        <v>2.6200508990779756</v>
      </c>
    </row>
    <row r="52" spans="1:15" x14ac:dyDescent="0.4">
      <c r="A52" t="s">
        <v>44</v>
      </c>
      <c r="B52">
        <v>12805</v>
      </c>
      <c r="K52" t="s">
        <v>29</v>
      </c>
      <c r="L52" t="str">
        <f>A63</f>
        <v>E7</v>
      </c>
      <c r="M52">
        <f>B63</f>
        <v>4165</v>
      </c>
      <c r="N52">
        <f t="shared" si="1"/>
        <v>3.5045266802953813E-2</v>
      </c>
      <c r="O52">
        <f t="shared" si="2"/>
        <v>1.4018106721181525</v>
      </c>
    </row>
    <row r="53" spans="1:15" x14ac:dyDescent="0.4">
      <c r="A53" t="s">
        <v>52</v>
      </c>
      <c r="B53">
        <v>4947</v>
      </c>
      <c r="K53" t="s">
        <v>28</v>
      </c>
      <c r="L53" t="str">
        <f>A51</f>
        <v>D7</v>
      </c>
      <c r="M53">
        <f>B51</f>
        <v>3970</v>
      </c>
      <c r="N53">
        <f t="shared" si="1"/>
        <v>-4.6309816846760395E-2</v>
      </c>
      <c r="O53">
        <f t="shared" si="2"/>
        <v>-1.8523926738704157</v>
      </c>
    </row>
    <row r="54" spans="1:15" x14ac:dyDescent="0.4">
      <c r="A54" t="s">
        <v>60</v>
      </c>
      <c r="B54">
        <v>3879</v>
      </c>
      <c r="K54" t="s">
        <v>27</v>
      </c>
      <c r="L54" t="str">
        <f>A39</f>
        <v>C7</v>
      </c>
      <c r="M54">
        <f>B39</f>
        <v>4035</v>
      </c>
      <c r="N54">
        <f t="shared" si="1"/>
        <v>-1.9191455630188994E-2</v>
      </c>
      <c r="O54">
        <f t="shared" si="2"/>
        <v>-0.76765822520755977</v>
      </c>
    </row>
    <row r="55" spans="1:15" x14ac:dyDescent="0.4">
      <c r="A55" t="s">
        <v>68</v>
      </c>
      <c r="B55">
        <v>22715</v>
      </c>
      <c r="K55" t="s">
        <v>26</v>
      </c>
      <c r="L55" t="str">
        <f>A27</f>
        <v>B7</v>
      </c>
      <c r="M55">
        <f>B27</f>
        <v>4524</v>
      </c>
      <c r="N55">
        <f t="shared" si="1"/>
        <v>0.18482206182986358</v>
      </c>
      <c r="O55">
        <f t="shared" si="2"/>
        <v>7.3928824731945433</v>
      </c>
    </row>
    <row r="56" spans="1:15" x14ac:dyDescent="0.4">
      <c r="A56" t="s">
        <v>76</v>
      </c>
      <c r="B56">
        <v>4223</v>
      </c>
      <c r="K56" t="s">
        <v>25</v>
      </c>
      <c r="L56" t="str">
        <f>A15</f>
        <v>A7</v>
      </c>
      <c r="M56">
        <f>B15</f>
        <v>5164</v>
      </c>
      <c r="N56">
        <f t="shared" si="1"/>
        <v>0.45183361842379738</v>
      </c>
      <c r="O56">
        <f t="shared" si="2"/>
        <v>18.073344736951896</v>
      </c>
    </row>
    <row r="57" spans="1:15" x14ac:dyDescent="0.4">
      <c r="A57" t="s">
        <v>94</v>
      </c>
      <c r="B57">
        <v>5134</v>
      </c>
      <c r="K57" t="s">
        <v>34</v>
      </c>
      <c r="L57" t="str">
        <f>A16</f>
        <v>A8</v>
      </c>
      <c r="M57">
        <f>B16</f>
        <v>5957</v>
      </c>
      <c r="N57">
        <f t="shared" si="1"/>
        <v>0.78267762526596851</v>
      </c>
      <c r="O57">
        <f t="shared" si="2"/>
        <v>31.30710501063874</v>
      </c>
    </row>
    <row r="58" spans="1:15" x14ac:dyDescent="0.4">
      <c r="A58" t="s">
        <v>95</v>
      </c>
      <c r="B58">
        <v>3849</v>
      </c>
      <c r="K58" t="s">
        <v>35</v>
      </c>
      <c r="L58" t="str">
        <f>A28</f>
        <v>B8</v>
      </c>
      <c r="M58">
        <f>B28</f>
        <v>6882</v>
      </c>
      <c r="N58">
        <f t="shared" si="1"/>
        <v>1.1685927656556385</v>
      </c>
      <c r="O58">
        <f t="shared" si="2"/>
        <v>46.743710626225543</v>
      </c>
    </row>
    <row r="59" spans="1:15" x14ac:dyDescent="0.4">
      <c r="A59" t="s">
        <v>96</v>
      </c>
      <c r="B59">
        <v>26587</v>
      </c>
      <c r="K59" t="s">
        <v>36</v>
      </c>
      <c r="L59" t="str">
        <f>A40</f>
        <v>C8</v>
      </c>
      <c r="M59">
        <f>B40</f>
        <v>7920</v>
      </c>
      <c r="N59">
        <f t="shared" si="1"/>
        <v>1.6016521340064249</v>
      </c>
      <c r="O59">
        <f t="shared" si="2"/>
        <v>64.066085360256992</v>
      </c>
    </row>
    <row r="60" spans="1:15" x14ac:dyDescent="0.4">
      <c r="A60" t="s">
        <v>13</v>
      </c>
      <c r="B60">
        <v>4271</v>
      </c>
      <c r="K60" t="s">
        <v>37</v>
      </c>
      <c r="L60" t="str">
        <f>A52</f>
        <v>D8</v>
      </c>
      <c r="M60">
        <f>B52</f>
        <v>12805</v>
      </c>
      <c r="N60">
        <f t="shared" si="1"/>
        <v>3.6397012808210603</v>
      </c>
      <c r="O60">
        <f t="shared" si="2"/>
        <v>145.58805123284242</v>
      </c>
    </row>
    <row r="61" spans="1:15" x14ac:dyDescent="0.4">
      <c r="A61" t="s">
        <v>21</v>
      </c>
      <c r="B61">
        <v>3950</v>
      </c>
      <c r="K61" t="s">
        <v>38</v>
      </c>
      <c r="L61" t="str">
        <f>A64</f>
        <v>E8</v>
      </c>
      <c r="M61">
        <f>B64</f>
        <v>15918</v>
      </c>
      <c r="N61">
        <f t="shared" si="1"/>
        <v>4.9384621803162414</v>
      </c>
      <c r="O61">
        <f t="shared" si="2"/>
        <v>197.53848721264967</v>
      </c>
    </row>
    <row r="62" spans="1:15" x14ac:dyDescent="0.4">
      <c r="A62" t="s">
        <v>29</v>
      </c>
      <c r="B62">
        <v>5730</v>
      </c>
      <c r="K62" t="s">
        <v>30</v>
      </c>
      <c r="L62" t="str">
        <f>A76</f>
        <v>F8</v>
      </c>
      <c r="M62">
        <f>B76</f>
        <v>13698</v>
      </c>
      <c r="N62">
        <f t="shared" si="1"/>
        <v>4.0122658433810336</v>
      </c>
      <c r="O62">
        <f t="shared" si="2"/>
        <v>160.49063373524135</v>
      </c>
    </row>
    <row r="63" spans="1:15" x14ac:dyDescent="0.4">
      <c r="A63" t="s">
        <v>38</v>
      </c>
      <c r="B63">
        <v>4165</v>
      </c>
      <c r="K63" t="s">
        <v>39</v>
      </c>
      <c r="L63" t="str">
        <f>A88</f>
        <v>G8</v>
      </c>
      <c r="M63">
        <f>B88</f>
        <v>11403</v>
      </c>
      <c r="N63">
        <f t="shared" si="1"/>
        <v>3.0547790896574742</v>
      </c>
      <c r="O63">
        <f t="shared" si="2"/>
        <v>122.19116358629897</v>
      </c>
    </row>
    <row r="64" spans="1:15" x14ac:dyDescent="0.4">
      <c r="A64" t="s">
        <v>45</v>
      </c>
      <c r="B64">
        <v>15918</v>
      </c>
      <c r="K64" t="s">
        <v>40</v>
      </c>
      <c r="L64" t="str">
        <f>A100</f>
        <v>H8</v>
      </c>
      <c r="M64">
        <f>B100</f>
        <v>10866</v>
      </c>
      <c r="N64">
        <f t="shared" si="1"/>
        <v>2.8307397054528765</v>
      </c>
      <c r="O64">
        <f t="shared" si="2"/>
        <v>113.22958821811505</v>
      </c>
    </row>
    <row r="65" spans="1:15" x14ac:dyDescent="0.4">
      <c r="A65" t="s">
        <v>53</v>
      </c>
      <c r="B65">
        <v>5513</v>
      </c>
      <c r="K65" t="s">
        <v>48</v>
      </c>
      <c r="L65" t="str">
        <f>A101</f>
        <v>H9</v>
      </c>
      <c r="M65">
        <f>B101</f>
        <v>9251</v>
      </c>
      <c r="N65">
        <f t="shared" si="1"/>
        <v>2.1569527306103717</v>
      </c>
      <c r="O65">
        <f t="shared" si="2"/>
        <v>86.278109224414862</v>
      </c>
    </row>
    <row r="66" spans="1:15" x14ac:dyDescent="0.4">
      <c r="A66" t="s">
        <v>61</v>
      </c>
      <c r="B66">
        <v>3855</v>
      </c>
      <c r="K66" t="s">
        <v>47</v>
      </c>
      <c r="L66" t="str">
        <f>A89</f>
        <v>G9</v>
      </c>
      <c r="M66">
        <f>B89</f>
        <v>8577</v>
      </c>
      <c r="N66">
        <f t="shared" si="1"/>
        <v>1.8757561850723852</v>
      </c>
      <c r="O66">
        <f t="shared" si="2"/>
        <v>75.030247402895412</v>
      </c>
    </row>
    <row r="67" spans="1:15" x14ac:dyDescent="0.4">
      <c r="A67" t="s">
        <v>69</v>
      </c>
      <c r="B67">
        <v>12770</v>
      </c>
      <c r="K67" t="s">
        <v>46</v>
      </c>
      <c r="L67" t="str">
        <f>A77</f>
        <v>F9</v>
      </c>
      <c r="M67">
        <f>B77</f>
        <v>7130</v>
      </c>
      <c r="N67">
        <f t="shared" si="1"/>
        <v>1.2720597438357879</v>
      </c>
      <c r="O67">
        <f t="shared" si="2"/>
        <v>50.882389753431518</v>
      </c>
    </row>
    <row r="68" spans="1:15" x14ac:dyDescent="0.4">
      <c r="A68" t="s">
        <v>77</v>
      </c>
      <c r="B68">
        <v>4224</v>
      </c>
      <c r="K68" t="s">
        <v>45</v>
      </c>
      <c r="L68" t="str">
        <f>A65</f>
        <v>E9</v>
      </c>
      <c r="M68">
        <f>B65</f>
        <v>5513</v>
      </c>
      <c r="N68">
        <f t="shared" si="1"/>
        <v>0.59743835787892696</v>
      </c>
      <c r="O68">
        <f t="shared" si="2"/>
        <v>23.897534315157078</v>
      </c>
    </row>
    <row r="69" spans="1:15" x14ac:dyDescent="0.4">
      <c r="A69" t="s">
        <v>97</v>
      </c>
      <c r="B69">
        <v>4307</v>
      </c>
      <c r="K69" t="s">
        <v>44</v>
      </c>
      <c r="L69" t="str">
        <f>A53</f>
        <v>D9</v>
      </c>
      <c r="M69">
        <f>B53</f>
        <v>4947</v>
      </c>
      <c r="N69">
        <f t="shared" si="1"/>
        <v>0.36130001251616672</v>
      </c>
      <c r="O69">
        <f t="shared" si="2"/>
        <v>14.452000500646669</v>
      </c>
    </row>
    <row r="70" spans="1:15" x14ac:dyDescent="0.4">
      <c r="A70" t="s">
        <v>98</v>
      </c>
      <c r="B70">
        <v>3957</v>
      </c>
      <c r="K70" t="s">
        <v>43</v>
      </c>
      <c r="L70" t="str">
        <f>A41</f>
        <v>C9</v>
      </c>
      <c r="M70">
        <f>B41</f>
        <v>4604</v>
      </c>
      <c r="N70">
        <f t="shared" si="1"/>
        <v>0.21819850640410529</v>
      </c>
      <c r="O70">
        <f t="shared" si="2"/>
        <v>8.7279402561642119</v>
      </c>
    </row>
    <row r="71" spans="1:15" x14ac:dyDescent="0.4">
      <c r="A71" t="s">
        <v>99</v>
      </c>
      <c r="B71">
        <v>28679</v>
      </c>
      <c r="K71" t="s">
        <v>42</v>
      </c>
      <c r="L71" t="str">
        <f>A29</f>
        <v>B9</v>
      </c>
      <c r="M71">
        <f>B29</f>
        <v>4516</v>
      </c>
      <c r="N71">
        <f t="shared" si="1"/>
        <v>0.18148441737243939</v>
      </c>
      <c r="O71">
        <f t="shared" si="2"/>
        <v>7.2593766948975755</v>
      </c>
    </row>
    <row r="72" spans="1:15" x14ac:dyDescent="0.4">
      <c r="A72" t="s">
        <v>14</v>
      </c>
      <c r="B72">
        <v>4320</v>
      </c>
      <c r="K72" t="s">
        <v>41</v>
      </c>
      <c r="L72" t="str">
        <f>A17</f>
        <v>A9</v>
      </c>
      <c r="M72">
        <f>B17</f>
        <v>4312</v>
      </c>
      <c r="N72">
        <f t="shared" si="1"/>
        <v>9.6374483708122988E-2</v>
      </c>
      <c r="O72">
        <f t="shared" si="2"/>
        <v>3.8549793483249193</v>
      </c>
    </row>
    <row r="73" spans="1:15" x14ac:dyDescent="0.4">
      <c r="A73" t="s">
        <v>22</v>
      </c>
      <c r="B73">
        <v>3862</v>
      </c>
      <c r="K73" t="s">
        <v>49</v>
      </c>
      <c r="L73" t="str">
        <f>A18</f>
        <v>A10</v>
      </c>
      <c r="M73">
        <f>B18</f>
        <v>4153</v>
      </c>
      <c r="N73">
        <f t="shared" si="1"/>
        <v>3.0038800116817557E-2</v>
      </c>
      <c r="O73">
        <f t="shared" si="2"/>
        <v>1.2015520046727022</v>
      </c>
    </row>
    <row r="74" spans="1:15" x14ac:dyDescent="0.4">
      <c r="A74" t="s">
        <v>32</v>
      </c>
      <c r="B74">
        <v>4929</v>
      </c>
      <c r="K74" t="s">
        <v>50</v>
      </c>
      <c r="L74" t="str">
        <f>A30</f>
        <v>B10</v>
      </c>
      <c r="M74">
        <f>B30</f>
        <v>4115</v>
      </c>
      <c r="N74">
        <f t="shared" ref="N74:N96" si="3">(M74-4081)/2396.9</f>
        <v>1.4184988944052734E-2</v>
      </c>
      <c r="O74">
        <f t="shared" ref="O74:O96" si="4">N74*40</f>
        <v>0.56739955776210937</v>
      </c>
    </row>
    <row r="75" spans="1:15" x14ac:dyDescent="0.4">
      <c r="A75" t="s">
        <v>30</v>
      </c>
      <c r="B75">
        <v>4238</v>
      </c>
      <c r="K75" t="s">
        <v>51</v>
      </c>
      <c r="L75" t="str">
        <f>A42</f>
        <v>C10</v>
      </c>
      <c r="M75">
        <f>B42</f>
        <v>3828</v>
      </c>
      <c r="N75">
        <f t="shared" si="3"/>
        <v>-0.10555300596603946</v>
      </c>
      <c r="O75">
        <f t="shared" si="4"/>
        <v>-4.2221202386415788</v>
      </c>
    </row>
    <row r="76" spans="1:15" x14ac:dyDescent="0.4">
      <c r="A76" t="s">
        <v>46</v>
      </c>
      <c r="B76">
        <v>13698</v>
      </c>
      <c r="K76" t="s">
        <v>52</v>
      </c>
      <c r="L76" t="str">
        <f>A54</f>
        <v>D10</v>
      </c>
      <c r="M76">
        <f>B54</f>
        <v>3879</v>
      </c>
      <c r="N76">
        <f t="shared" si="3"/>
        <v>-8.4275522549960361E-2</v>
      </c>
      <c r="O76">
        <f t="shared" si="4"/>
        <v>-3.3710209019984143</v>
      </c>
    </row>
    <row r="77" spans="1:15" x14ac:dyDescent="0.4">
      <c r="A77" t="s">
        <v>54</v>
      </c>
      <c r="B77">
        <v>7130</v>
      </c>
      <c r="K77" t="s">
        <v>53</v>
      </c>
      <c r="L77" t="str">
        <f>A66</f>
        <v>E10</v>
      </c>
      <c r="M77">
        <f>B66</f>
        <v>3855</v>
      </c>
      <c r="N77">
        <f t="shared" si="3"/>
        <v>-9.4288455922232881E-2</v>
      </c>
      <c r="O77">
        <f t="shared" si="4"/>
        <v>-3.7715382368893153</v>
      </c>
    </row>
    <row r="78" spans="1:15" x14ac:dyDescent="0.4">
      <c r="A78" t="s">
        <v>62</v>
      </c>
      <c r="B78">
        <v>3872</v>
      </c>
      <c r="K78" t="s">
        <v>54</v>
      </c>
      <c r="L78" t="str">
        <f>A78</f>
        <v>F10</v>
      </c>
      <c r="M78">
        <f>B78</f>
        <v>3872</v>
      </c>
      <c r="N78">
        <f t="shared" si="3"/>
        <v>-8.7195961450206513E-2</v>
      </c>
      <c r="O78">
        <f t="shared" si="4"/>
        <v>-3.4878384580082606</v>
      </c>
    </row>
    <row r="79" spans="1:15" x14ac:dyDescent="0.4">
      <c r="A79" t="s">
        <v>70</v>
      </c>
      <c r="B79">
        <v>7357</v>
      </c>
      <c r="K79" t="s">
        <v>55</v>
      </c>
      <c r="L79" t="str">
        <f>A90</f>
        <v>G10</v>
      </c>
      <c r="M79">
        <f>B90</f>
        <v>3991</v>
      </c>
      <c r="N79">
        <f t="shared" si="3"/>
        <v>-3.7548500146021943E-2</v>
      </c>
      <c r="O79">
        <f t="shared" si="4"/>
        <v>-1.5019400058408778</v>
      </c>
    </row>
    <row r="80" spans="1:15" x14ac:dyDescent="0.4">
      <c r="A80" t="s">
        <v>78</v>
      </c>
      <c r="B80">
        <v>4269</v>
      </c>
      <c r="K80" t="s">
        <v>56</v>
      </c>
      <c r="L80" t="str">
        <f>A102</f>
        <v>H10</v>
      </c>
      <c r="M80">
        <f>B102</f>
        <v>4837</v>
      </c>
      <c r="N80">
        <f t="shared" si="3"/>
        <v>0.31540740122658434</v>
      </c>
      <c r="O80">
        <f t="shared" si="4"/>
        <v>12.616296049063374</v>
      </c>
    </row>
    <row r="81" spans="1:15" x14ac:dyDescent="0.4">
      <c r="A81" t="s">
        <v>100</v>
      </c>
      <c r="B81">
        <v>4081</v>
      </c>
      <c r="K81" t="s">
        <v>64</v>
      </c>
      <c r="L81" t="str">
        <f>A103</f>
        <v>H11</v>
      </c>
      <c r="M81">
        <f>B103</f>
        <v>6137</v>
      </c>
      <c r="N81">
        <f t="shared" si="3"/>
        <v>0.85777462555801243</v>
      </c>
      <c r="O81">
        <f t="shared" si="4"/>
        <v>34.310985022320494</v>
      </c>
    </row>
    <row r="82" spans="1:15" x14ac:dyDescent="0.4">
      <c r="A82" t="s">
        <v>101</v>
      </c>
      <c r="B82">
        <v>4109</v>
      </c>
      <c r="K82" t="s">
        <v>63</v>
      </c>
      <c r="L82" t="str">
        <f>A91</f>
        <v>G11</v>
      </c>
      <c r="M82">
        <f>B91</f>
        <v>6920</v>
      </c>
      <c r="N82">
        <f t="shared" si="3"/>
        <v>1.1844465768284034</v>
      </c>
      <c r="O82">
        <f t="shared" si="4"/>
        <v>47.377863073136133</v>
      </c>
    </row>
    <row r="83" spans="1:15" x14ac:dyDescent="0.4">
      <c r="A83" t="s">
        <v>102</v>
      </c>
      <c r="B83">
        <v>13732</v>
      </c>
      <c r="K83" t="s">
        <v>62</v>
      </c>
      <c r="L83" t="str">
        <f>A79</f>
        <v>F11</v>
      </c>
      <c r="M83">
        <f>B79</f>
        <v>7357</v>
      </c>
      <c r="N83">
        <f t="shared" si="3"/>
        <v>1.3667654053151987</v>
      </c>
      <c r="O83">
        <f t="shared" si="4"/>
        <v>54.670616212607953</v>
      </c>
    </row>
    <row r="84" spans="1:15" x14ac:dyDescent="0.4">
      <c r="A84" t="s">
        <v>15</v>
      </c>
      <c r="B84">
        <v>3962</v>
      </c>
      <c r="K84" t="s">
        <v>61</v>
      </c>
      <c r="L84" t="str">
        <f>A67</f>
        <v>E11</v>
      </c>
      <c r="M84">
        <f>B67</f>
        <v>12770</v>
      </c>
      <c r="N84">
        <f t="shared" si="3"/>
        <v>3.6250990863198296</v>
      </c>
      <c r="O84">
        <f t="shared" si="4"/>
        <v>145.00396345279319</v>
      </c>
    </row>
    <row r="85" spans="1:15" x14ac:dyDescent="0.4">
      <c r="A85" t="s">
        <v>23</v>
      </c>
      <c r="B85">
        <v>3872</v>
      </c>
      <c r="K85" t="s">
        <v>60</v>
      </c>
      <c r="L85" t="str">
        <f>A55</f>
        <v>D11</v>
      </c>
      <c r="M85">
        <f>B55</f>
        <v>22715</v>
      </c>
      <c r="N85">
        <f t="shared" si="3"/>
        <v>7.7742083524552541</v>
      </c>
      <c r="O85">
        <f t="shared" si="4"/>
        <v>310.96833409821016</v>
      </c>
    </row>
    <row r="86" spans="1:15" x14ac:dyDescent="0.4">
      <c r="A86" t="s">
        <v>31</v>
      </c>
      <c r="B86">
        <v>4332</v>
      </c>
      <c r="K86" t="s">
        <v>59</v>
      </c>
      <c r="L86" t="str">
        <f>A43</f>
        <v>C11</v>
      </c>
      <c r="M86">
        <f>B43</f>
        <v>22484</v>
      </c>
      <c r="N86">
        <f t="shared" si="3"/>
        <v>7.6778338687471317</v>
      </c>
      <c r="O86">
        <f t="shared" si="4"/>
        <v>307.11335474988527</v>
      </c>
    </row>
    <row r="87" spans="1:15" x14ac:dyDescent="0.4">
      <c r="A87" t="s">
        <v>39</v>
      </c>
      <c r="B87">
        <v>4281</v>
      </c>
      <c r="K87" t="s">
        <v>58</v>
      </c>
      <c r="L87" t="str">
        <f>A31</f>
        <v>B11</v>
      </c>
      <c r="M87">
        <f>B31</f>
        <v>16547</v>
      </c>
      <c r="N87">
        <f t="shared" si="3"/>
        <v>5.2008844757812174</v>
      </c>
      <c r="O87">
        <f t="shared" si="4"/>
        <v>208.03537903124868</v>
      </c>
    </row>
    <row r="88" spans="1:15" x14ac:dyDescent="0.4">
      <c r="A88" t="s">
        <v>47</v>
      </c>
      <c r="B88">
        <v>11403</v>
      </c>
      <c r="K88" t="s">
        <v>57</v>
      </c>
      <c r="L88" t="str">
        <f>A19</f>
        <v>A11</v>
      </c>
      <c r="M88">
        <f>B19</f>
        <v>9565</v>
      </c>
      <c r="N88">
        <f t="shared" si="3"/>
        <v>2.2879552755642703</v>
      </c>
      <c r="O88">
        <f t="shared" si="4"/>
        <v>91.51821102257081</v>
      </c>
    </row>
    <row r="89" spans="1:15" x14ac:dyDescent="0.4">
      <c r="A89" t="s">
        <v>55</v>
      </c>
      <c r="B89">
        <v>8577</v>
      </c>
      <c r="K89" t="s">
        <v>65</v>
      </c>
      <c r="L89" t="str">
        <f>A20</f>
        <v>A12</v>
      </c>
      <c r="M89">
        <f>B20</f>
        <v>6088</v>
      </c>
      <c r="N89">
        <f t="shared" si="3"/>
        <v>0.83733155325628938</v>
      </c>
      <c r="O89">
        <f t="shared" si="4"/>
        <v>33.493262130251573</v>
      </c>
    </row>
    <row r="90" spans="1:15" x14ac:dyDescent="0.4">
      <c r="A90" t="s">
        <v>63</v>
      </c>
      <c r="B90">
        <v>3991</v>
      </c>
      <c r="K90" t="s">
        <v>66</v>
      </c>
      <c r="L90" t="str">
        <f>A32</f>
        <v>B12</v>
      </c>
      <c r="M90">
        <f>B32</f>
        <v>5151</v>
      </c>
      <c r="N90">
        <f t="shared" si="3"/>
        <v>0.44640994618048313</v>
      </c>
      <c r="O90">
        <f t="shared" si="4"/>
        <v>17.856397847219327</v>
      </c>
    </row>
    <row r="91" spans="1:15" x14ac:dyDescent="0.4">
      <c r="A91" t="s">
        <v>71</v>
      </c>
      <c r="B91">
        <v>6920</v>
      </c>
      <c r="K91" t="s">
        <v>67</v>
      </c>
      <c r="L91" t="str">
        <f>A44</f>
        <v>C12</v>
      </c>
      <c r="M91">
        <f>B44</f>
        <v>4462</v>
      </c>
      <c r="N91">
        <f t="shared" si="3"/>
        <v>0.15895531728482623</v>
      </c>
      <c r="O91">
        <f t="shared" si="4"/>
        <v>6.3582126913930495</v>
      </c>
    </row>
    <row r="92" spans="1:15" x14ac:dyDescent="0.4">
      <c r="A92" t="s">
        <v>79</v>
      </c>
      <c r="B92">
        <v>4144</v>
      </c>
      <c r="K92" t="s">
        <v>68</v>
      </c>
      <c r="L92" t="str">
        <f>A56</f>
        <v>D12</v>
      </c>
      <c r="M92">
        <f>B56</f>
        <v>4223</v>
      </c>
      <c r="N92">
        <f t="shared" si="3"/>
        <v>5.9243189119279067E-2</v>
      </c>
      <c r="O92">
        <f t="shared" si="4"/>
        <v>2.3697275647711629</v>
      </c>
    </row>
    <row r="93" spans="1:15" x14ac:dyDescent="0.4">
      <c r="A93" t="s">
        <v>103</v>
      </c>
      <c r="B93">
        <v>4103</v>
      </c>
      <c r="K93" t="s">
        <v>69</v>
      </c>
      <c r="L93" t="str">
        <f>A68</f>
        <v>E12</v>
      </c>
      <c r="M93">
        <f>B68</f>
        <v>4224</v>
      </c>
      <c r="N93">
        <f t="shared" si="3"/>
        <v>5.966039467645709E-2</v>
      </c>
      <c r="O93">
        <f t="shared" si="4"/>
        <v>2.3864157870582838</v>
      </c>
    </row>
    <row r="94" spans="1:15" x14ac:dyDescent="0.4">
      <c r="A94" t="s">
        <v>104</v>
      </c>
      <c r="B94">
        <v>4275</v>
      </c>
      <c r="K94" t="s">
        <v>70</v>
      </c>
      <c r="L94" t="str">
        <f>A80</f>
        <v>F12</v>
      </c>
      <c r="M94">
        <f>B80</f>
        <v>4269</v>
      </c>
      <c r="N94">
        <f t="shared" si="3"/>
        <v>7.8434644749468055E-2</v>
      </c>
      <c r="O94">
        <f t="shared" si="4"/>
        <v>3.1373857899787221</v>
      </c>
    </row>
    <row r="95" spans="1:15" x14ac:dyDescent="0.4">
      <c r="A95" t="s">
        <v>105</v>
      </c>
      <c r="B95">
        <v>5195</v>
      </c>
      <c r="K95" t="s">
        <v>71</v>
      </c>
      <c r="L95" t="str">
        <f>A92</f>
        <v>G12</v>
      </c>
      <c r="M95">
        <f>B92</f>
        <v>4144</v>
      </c>
      <c r="N95">
        <f t="shared" si="3"/>
        <v>2.6283950102215362E-2</v>
      </c>
      <c r="O95">
        <f t="shared" si="4"/>
        <v>1.0513580040886144</v>
      </c>
    </row>
    <row r="96" spans="1:15" x14ac:dyDescent="0.4">
      <c r="A96" t="s">
        <v>16</v>
      </c>
      <c r="B96">
        <v>3898</v>
      </c>
      <c r="K96" t="s">
        <v>72</v>
      </c>
      <c r="L96" t="str">
        <f>A104</f>
        <v>H12</v>
      </c>
      <c r="M96">
        <f>B104</f>
        <v>4072</v>
      </c>
      <c r="N96">
        <f t="shared" si="3"/>
        <v>-3.7548500146021946E-3</v>
      </c>
      <c r="O96">
        <f t="shared" si="4"/>
        <v>-0.15019400058408777</v>
      </c>
    </row>
    <row r="97" spans="1:2" x14ac:dyDescent="0.4">
      <c r="A97" t="s">
        <v>24</v>
      </c>
      <c r="B97">
        <v>3893</v>
      </c>
    </row>
    <row r="98" spans="1:2" x14ac:dyDescent="0.4">
      <c r="A98" t="s">
        <v>33</v>
      </c>
      <c r="B98">
        <v>4197</v>
      </c>
    </row>
    <row r="99" spans="1:2" x14ac:dyDescent="0.4">
      <c r="A99" t="s">
        <v>40</v>
      </c>
      <c r="B99">
        <v>4214</v>
      </c>
    </row>
    <row r="100" spans="1:2" x14ac:dyDescent="0.4">
      <c r="A100" t="s">
        <v>48</v>
      </c>
      <c r="B100">
        <v>10866</v>
      </c>
    </row>
    <row r="101" spans="1:2" x14ac:dyDescent="0.4">
      <c r="A101" t="s">
        <v>56</v>
      </c>
      <c r="B101">
        <v>9251</v>
      </c>
    </row>
    <row r="102" spans="1:2" x14ac:dyDescent="0.4">
      <c r="A102" t="s">
        <v>64</v>
      </c>
      <c r="B102">
        <v>4837</v>
      </c>
    </row>
    <row r="103" spans="1:2" x14ac:dyDescent="0.4">
      <c r="A103" t="s">
        <v>72</v>
      </c>
      <c r="B103">
        <v>6137</v>
      </c>
    </row>
    <row r="104" spans="1:2" x14ac:dyDescent="0.4">
      <c r="A104" t="s">
        <v>80</v>
      </c>
      <c r="B104">
        <v>4072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opLeftCell="A54" workbookViewId="0">
      <selection activeCell="D91" sqref="D91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6"/>
      <c r="N1" s="17"/>
      <c r="O1" s="17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1.5552719732014676E-2</v>
      </c>
      <c r="E2" s="7">
        <f>'Plate 2'!N9</f>
        <v>1.432721773391173E-2</v>
      </c>
      <c r="F2" s="7">
        <f>'Plate 3'!N9</f>
        <v>-2.0860277858901079E-2</v>
      </c>
      <c r="G2" s="7">
        <f>AVERAGE(D2:F2)</f>
        <v>3.0065532023417752E-3</v>
      </c>
      <c r="H2" s="7">
        <f>STDEV(D2:F2)</f>
        <v>2.0678362664057051E-2</v>
      </c>
      <c r="I2" s="7">
        <f>G2*40</f>
        <v>0.12026212809367101</v>
      </c>
      <c r="L2" s="10" t="s">
        <v>116</v>
      </c>
      <c r="M2" s="11"/>
      <c r="N2" s="11"/>
      <c r="O2" s="11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1.6350295102887224E-2</v>
      </c>
      <c r="E3" s="7">
        <f>'Plate 2'!N10</f>
        <v>1.7511043897003226E-2</v>
      </c>
      <c r="F3" s="7">
        <f>'Plate 3'!N10</f>
        <v>1.7522633401476907E-2</v>
      </c>
      <c r="G3" s="7">
        <f t="shared" ref="G3:G66" si="0">AVERAGE(D3:F3)</f>
        <v>1.7127990800455784E-2</v>
      </c>
      <c r="H3" s="7">
        <f t="shared" ref="H3:H66" si="1">STDEV(D3:F3)</f>
        <v>6.7352915873477583E-4</v>
      </c>
      <c r="I3" s="7">
        <f t="shared" ref="I3:I66" si="2">G3*40</f>
        <v>0.68511963201823134</v>
      </c>
      <c r="M3" s="11"/>
      <c r="N3" s="12"/>
      <c r="O3" s="13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-8.7733290795980225E-3</v>
      </c>
      <c r="E4" s="7">
        <f>'Plate 2'!N11</f>
        <v>-9.5514784892744859E-3</v>
      </c>
      <c r="F4" s="7">
        <f>'Plate 3'!N11</f>
        <v>-2.1277483416079102E-2</v>
      </c>
      <c r="G4" s="7">
        <f t="shared" si="0"/>
        <v>-1.3200763661650537E-2</v>
      </c>
      <c r="H4" s="7">
        <f t="shared" si="1"/>
        <v>7.0054572027546756E-3</v>
      </c>
      <c r="I4" s="7">
        <f t="shared" si="2"/>
        <v>-0.52803054646602154</v>
      </c>
      <c r="M4" s="11"/>
      <c r="N4" s="12"/>
      <c r="O4" s="13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-3.9081193172754825E-2</v>
      </c>
      <c r="E5" s="7">
        <f>'Plate 2'!N12</f>
        <v>-3.4624109523620016E-2</v>
      </c>
      <c r="F5" s="7">
        <f>'Plate 3'!N12</f>
        <v>-3.8800116817556012E-2</v>
      </c>
      <c r="G5" s="7">
        <f t="shared" si="0"/>
        <v>-3.7501806504643624E-2</v>
      </c>
      <c r="H5" s="7">
        <f t="shared" si="1"/>
        <v>2.49611816933959E-3</v>
      </c>
      <c r="I5" s="7">
        <f t="shared" si="2"/>
        <v>-1.500072260185745</v>
      </c>
      <c r="M5" s="11"/>
      <c r="N5" s="12"/>
      <c r="O5" s="13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-2.8313925665975435E-2</v>
      </c>
      <c r="E6" s="7">
        <f>'Plate 2'!N13</f>
        <v>-2.3878696223186217E-2</v>
      </c>
      <c r="F6" s="7">
        <f>'Plate 3'!N13</f>
        <v>-9.6791689265301004E-2</v>
      </c>
      <c r="G6" s="7">
        <f t="shared" si="0"/>
        <v>-4.9661437051487546E-2</v>
      </c>
      <c r="H6" s="7">
        <f t="shared" si="1"/>
        <v>4.0876195032754664E-2</v>
      </c>
      <c r="I6" s="7">
        <f t="shared" si="2"/>
        <v>-1.9864574820595018</v>
      </c>
      <c r="M6" s="14"/>
      <c r="N6" s="12"/>
      <c r="O6" s="13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4.6259371510607751E-2</v>
      </c>
      <c r="E7" s="7">
        <f>'Plate 2'!N14</f>
        <v>4.6165479364826685E-2</v>
      </c>
      <c r="F7" s="7">
        <f>'Plate 3'!N14</f>
        <v>-5.1733489090074677E-2</v>
      </c>
      <c r="G7" s="7">
        <f t="shared" si="0"/>
        <v>1.3563787261786586E-2</v>
      </c>
      <c r="H7" s="7">
        <f t="shared" si="1"/>
        <v>5.6549119605545276E-2</v>
      </c>
      <c r="I7" s="7">
        <f t="shared" si="2"/>
        <v>0.54255149047146345</v>
      </c>
      <c r="M7" s="11"/>
      <c r="N7" s="12"/>
      <c r="O7" s="13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6.5401180411548895E-2</v>
      </c>
      <c r="E8" s="7">
        <f>'Plate 2'!N15</f>
        <v>5.810482747641979E-2</v>
      </c>
      <c r="F8" s="7">
        <f>'Plate 3'!N15</f>
        <v>1.1681755600984604E-2</v>
      </c>
      <c r="G8" s="7">
        <f t="shared" si="0"/>
        <v>4.5062587829651092E-2</v>
      </c>
      <c r="H8" s="7">
        <f t="shared" si="1"/>
        <v>2.9137933381543669E-2</v>
      </c>
      <c r="I8" s="7">
        <f t="shared" si="2"/>
        <v>1.8025035131860436</v>
      </c>
      <c r="M8" s="11"/>
      <c r="N8" s="12"/>
      <c r="O8" s="13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0.13159993619397034</v>
      </c>
      <c r="E9" s="7">
        <f>'Plate 2'!N16</f>
        <v>0.12615911171250049</v>
      </c>
      <c r="F9" s="7">
        <f>'Plate 3'!N16</f>
        <v>8.0937878092536192E-2</v>
      </c>
      <c r="G9" s="7">
        <f t="shared" si="0"/>
        <v>0.11289897533300235</v>
      </c>
      <c r="H9" s="7">
        <f t="shared" si="1"/>
        <v>2.7812487220139764E-2</v>
      </c>
      <c r="I9" s="7">
        <f t="shared" si="2"/>
        <v>4.515959013320094</v>
      </c>
      <c r="M9" s="11"/>
      <c r="N9" s="12"/>
      <c r="O9" s="13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0.51802520338171965</v>
      </c>
      <c r="E10" s="7">
        <f>'Plate 2'!N17</f>
        <v>0.50742229474270706</v>
      </c>
      <c r="F10" s="7">
        <f>'Plate 3'!N17</f>
        <v>0.46476699069631605</v>
      </c>
      <c r="G10" s="7">
        <f t="shared" si="0"/>
        <v>0.49673816294024764</v>
      </c>
      <c r="H10" s="7">
        <f t="shared" si="1"/>
        <v>2.8190819585286367E-2</v>
      </c>
      <c r="I10" s="7">
        <f t="shared" si="2"/>
        <v>19.869526517609906</v>
      </c>
      <c r="M10" s="11"/>
      <c r="N10" s="12"/>
      <c r="O10" s="13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3.9683362577763601</v>
      </c>
      <c r="E11" s="7">
        <f>'Plate 2'!N18</f>
        <v>3.9654554861304576</v>
      </c>
      <c r="F11" s="7">
        <f>'Plate 3'!N18</f>
        <v>4.0264508323250867</v>
      </c>
      <c r="G11" s="7">
        <f t="shared" si="0"/>
        <v>3.9867475254106353</v>
      </c>
      <c r="H11" s="7">
        <f t="shared" si="1"/>
        <v>3.4414228834543592E-2</v>
      </c>
      <c r="I11" s="7">
        <f t="shared" si="2"/>
        <v>159.46990101642541</v>
      </c>
      <c r="M11" s="11"/>
      <c r="N11" s="12"/>
      <c r="O11" s="13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9.9577285053437556</v>
      </c>
      <c r="E12" s="7">
        <f>'Plate 2'!N19</f>
        <v>9.7803159947466867</v>
      </c>
      <c r="F12" s="7">
        <f>'Plate 3'!N19</f>
        <v>10.262422295464976</v>
      </c>
      <c r="G12" s="7">
        <f t="shared" si="0"/>
        <v>10.000155598518473</v>
      </c>
      <c r="H12" s="7">
        <f t="shared" si="1"/>
        <v>0.24383737403136233</v>
      </c>
      <c r="I12" s="7">
        <f t="shared" si="2"/>
        <v>400.00622394073895</v>
      </c>
      <c r="M12" s="11"/>
      <c r="N12" s="12"/>
      <c r="O12" s="13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9.0329398628170363</v>
      </c>
      <c r="E13" s="7">
        <f>'Plate 2'!N20</f>
        <v>9.0496278903171898</v>
      </c>
      <c r="F13" s="7">
        <f>'Plate 3'!N20</f>
        <v>9.3896282698485543</v>
      </c>
      <c r="G13" s="7">
        <f t="shared" si="0"/>
        <v>9.1573986743275935</v>
      </c>
      <c r="H13" s="7">
        <f t="shared" si="1"/>
        <v>0.20128974475201974</v>
      </c>
      <c r="I13" s="7">
        <f t="shared" si="2"/>
        <v>366.29594697310375</v>
      </c>
      <c r="M13" s="14"/>
      <c r="N13" s="12"/>
      <c r="O13" s="13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6.8304354761524966</v>
      </c>
      <c r="E14" s="7">
        <f>'Plate 2'!N21</f>
        <v>6.7588649659728581</v>
      </c>
      <c r="F14" s="7">
        <f>'Plate 3'!N21</f>
        <v>7.0486878885226751</v>
      </c>
      <c r="G14" s="7">
        <f t="shared" si="0"/>
        <v>6.8793294435493424</v>
      </c>
      <c r="H14" s="7">
        <f t="shared" si="1"/>
        <v>0.15097117819200537</v>
      </c>
      <c r="I14" s="7">
        <f t="shared" si="2"/>
        <v>275.17317774197369</v>
      </c>
      <c r="M14" s="15"/>
      <c r="N14" s="15"/>
      <c r="O14" s="15"/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3.0531185197001118</v>
      </c>
      <c r="E15" s="7">
        <f>'Plate 2'!N22</f>
        <v>3.0270227245592394</v>
      </c>
      <c r="F15" s="7">
        <f>'Plate 3'!N22</f>
        <v>2.9709207726646918</v>
      </c>
      <c r="G15" s="7">
        <f t="shared" si="0"/>
        <v>3.0170206723080142</v>
      </c>
      <c r="H15" s="7">
        <f t="shared" si="1"/>
        <v>4.2001764145710635E-2</v>
      </c>
      <c r="I15" s="7">
        <f t="shared" si="2"/>
        <v>120.68082689232057</v>
      </c>
      <c r="M15" s="15"/>
      <c r="N15" s="15"/>
      <c r="O15" s="15"/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1.2366406125378848</v>
      </c>
      <c r="E16" s="7">
        <f>'Plate 2'!N23</f>
        <v>1.2448760297687747</v>
      </c>
      <c r="F16" s="7">
        <f>'Plate 3'!N23</f>
        <v>1.2624640160206932</v>
      </c>
      <c r="G16" s="7">
        <f t="shared" si="0"/>
        <v>1.2479935527757842</v>
      </c>
      <c r="H16" s="7">
        <f t="shared" si="1"/>
        <v>1.319095349599134E-2</v>
      </c>
      <c r="I16" s="7">
        <f t="shared" si="2"/>
        <v>49.919742111031368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0.62809060456213117</v>
      </c>
      <c r="E17" s="7">
        <f>'Plate 2'!N24</f>
        <v>0.62960162375134321</v>
      </c>
      <c r="F17" s="7">
        <f>'Plate 3'!N24</f>
        <v>0.58408778004923023</v>
      </c>
      <c r="G17" s="7">
        <f t="shared" si="0"/>
        <v>0.61392666945423491</v>
      </c>
      <c r="H17" s="7">
        <f t="shared" si="1"/>
        <v>2.5852278147981762E-2</v>
      </c>
      <c r="I17" s="7">
        <f t="shared" si="2"/>
        <v>24.557066778169396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0.18543627372786728</v>
      </c>
      <c r="E18" s="7">
        <f>'Plate 2'!N25</f>
        <v>0.19102956978548974</v>
      </c>
      <c r="F18" s="7">
        <f>'Plate 3'!N25</f>
        <v>0.11431432266677792</v>
      </c>
      <c r="G18" s="7">
        <f t="shared" si="0"/>
        <v>0.16359338872671164</v>
      </c>
      <c r="H18" s="7">
        <f t="shared" si="1"/>
        <v>4.2768458050314859E-2</v>
      </c>
      <c r="I18" s="7">
        <f t="shared" si="2"/>
        <v>6.5437355490684652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0.14635508055511245</v>
      </c>
      <c r="E19" s="7">
        <f>'Plate 2'!N26</f>
        <v>0.1444661121502766</v>
      </c>
      <c r="F19" s="7">
        <f>'Plate 3'!N26</f>
        <v>8.6778755893028497E-2</v>
      </c>
      <c r="G19" s="7">
        <f t="shared" si="0"/>
        <v>0.12586664953280588</v>
      </c>
      <c r="H19" s="7">
        <f t="shared" si="1"/>
        <v>3.3864282397601739E-2</v>
      </c>
      <c r="I19" s="7">
        <f t="shared" si="2"/>
        <v>5.0346659813122354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0.14914659435316638</v>
      </c>
      <c r="E20" s="7">
        <f>'Plate 2'!N27</f>
        <v>0.1488438731245274</v>
      </c>
      <c r="F20" s="7">
        <f>'Plate 3'!N27</f>
        <v>0.11222829488088781</v>
      </c>
      <c r="G20" s="7">
        <f t="shared" si="0"/>
        <v>0.13673958745286052</v>
      </c>
      <c r="H20" s="7">
        <f t="shared" si="1"/>
        <v>2.1227941673586805E-2</v>
      </c>
      <c r="I20" s="7">
        <f t="shared" si="2"/>
        <v>5.4695834981144209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0.15911628648907322</v>
      </c>
      <c r="E21" s="7">
        <f>'Plate 2'!N28</f>
        <v>0.14764993831336809</v>
      </c>
      <c r="F21" s="7">
        <f>'Plate 3'!N28</f>
        <v>9.3036839250698819E-2</v>
      </c>
      <c r="G21" s="7">
        <f t="shared" si="0"/>
        <v>0.13326768801771338</v>
      </c>
      <c r="H21" s="7">
        <f t="shared" si="1"/>
        <v>3.5309491351581644E-2</v>
      </c>
      <c r="I21" s="7">
        <f t="shared" si="2"/>
        <v>5.3307075207085353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0.13837932684638699</v>
      </c>
      <c r="E22" s="7">
        <f>'Plate 2'!N29</f>
        <v>0.13451665539061569</v>
      </c>
      <c r="F22" s="7">
        <f>'Plate 3'!N29</f>
        <v>7.9269055863824101E-2</v>
      </c>
      <c r="G22" s="7">
        <f t="shared" si="0"/>
        <v>0.11738834603360893</v>
      </c>
      <c r="H22" s="7">
        <f t="shared" si="1"/>
        <v>3.3068720416429741E-2</v>
      </c>
      <c r="I22" s="7">
        <f t="shared" si="2"/>
        <v>4.695533841344357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0.16390173871430852</v>
      </c>
      <c r="E23" s="7">
        <f>'Plate 2'!N30</f>
        <v>0.16078322123612052</v>
      </c>
      <c r="F23" s="7">
        <f>'Plate 3'!N30</f>
        <v>9.9712128165547156E-2</v>
      </c>
      <c r="G23" s="7">
        <f t="shared" si="0"/>
        <v>0.14146569603865872</v>
      </c>
      <c r="H23" s="7">
        <f t="shared" si="1"/>
        <v>3.6193253658884407E-2</v>
      </c>
      <c r="I23" s="7">
        <f t="shared" si="2"/>
        <v>5.6586278415463482</v>
      </c>
      <c r="J23">
        <f>SUM(I2:I23)</f>
        <v>1452.3571016918454</v>
      </c>
      <c r="K23" t="e">
        <f>J23/L2*100</f>
        <v>#VALUE!</v>
      </c>
    </row>
    <row r="24" spans="1:12" x14ac:dyDescent="0.4">
      <c r="A24" s="8">
        <v>23</v>
      </c>
      <c r="B24" s="8" t="s">
        <v>102</v>
      </c>
      <c r="C24" s="8" t="s">
        <v>15</v>
      </c>
      <c r="D24" s="8">
        <f>'Plate 1'!N31</f>
        <v>8.7733290795980225E-3</v>
      </c>
      <c r="E24" s="8">
        <f>'Plate 2'!N31</f>
        <v>-3.9797827038643693E-4</v>
      </c>
      <c r="F24" s="8">
        <f>'Plate 3'!N31</f>
        <v>-4.964746130418457E-2</v>
      </c>
      <c r="G24" s="8">
        <f t="shared" si="0"/>
        <v>-1.3757370164990996E-2</v>
      </c>
      <c r="H24" s="8">
        <f t="shared" si="1"/>
        <v>3.1418182651319689E-2</v>
      </c>
      <c r="I24" s="7">
        <f t="shared" si="2"/>
        <v>-0.55029480659963981</v>
      </c>
      <c r="L24" s="5"/>
    </row>
    <row r="25" spans="1:12" x14ac:dyDescent="0.4">
      <c r="A25" s="8">
        <v>24</v>
      </c>
      <c r="B25" s="8" t="s">
        <v>105</v>
      </c>
      <c r="C25" s="8" t="s">
        <v>16</v>
      </c>
      <c r="D25" s="8">
        <f>'Plate 1'!N32</f>
        <v>-1.3957568990269582E-2</v>
      </c>
      <c r="E25" s="8">
        <f>'Plate 2'!N32</f>
        <v>-2.0296891789708282E-2</v>
      </c>
      <c r="F25" s="8">
        <f>'Plate 3'!N32</f>
        <v>-7.6348616963577948E-2</v>
      </c>
      <c r="G25" s="8">
        <f t="shared" si="0"/>
        <v>-3.6867692581185267E-2</v>
      </c>
      <c r="H25" s="8">
        <f t="shared" si="1"/>
        <v>3.4338088123176388E-2</v>
      </c>
      <c r="I25" s="7">
        <f t="shared" si="2"/>
        <v>-1.4747077032474107</v>
      </c>
    </row>
    <row r="26" spans="1:12" x14ac:dyDescent="0.4">
      <c r="A26" s="8">
        <v>25</v>
      </c>
      <c r="B26" s="8" t="s">
        <v>16</v>
      </c>
      <c r="C26" s="8" t="s">
        <v>24</v>
      </c>
      <c r="D26" s="8">
        <f>'Plate 1'!N33</f>
        <v>-1.5951507417450949E-2</v>
      </c>
      <c r="E26" s="8">
        <f>'Plate 2'!N33</f>
        <v>-1.9102956978548972E-2</v>
      </c>
      <c r="F26" s="8">
        <f>'Plate 3'!N33</f>
        <v>-7.8434644749468055E-2</v>
      </c>
      <c r="G26" s="8">
        <f t="shared" si="0"/>
        <v>-3.7829703048489323E-2</v>
      </c>
      <c r="H26" s="8">
        <f t="shared" si="1"/>
        <v>3.5200197108666127E-2</v>
      </c>
      <c r="I26" s="7">
        <f t="shared" si="2"/>
        <v>-1.5131881219395729</v>
      </c>
    </row>
    <row r="27" spans="1:12" x14ac:dyDescent="0.4">
      <c r="A27" s="8">
        <v>26</v>
      </c>
      <c r="B27" s="8" t="s">
        <v>15</v>
      </c>
      <c r="C27" s="8" t="s">
        <v>23</v>
      </c>
      <c r="D27" s="8">
        <f>'Plate 1'!N34</f>
        <v>-5.224118679215186E-2</v>
      </c>
      <c r="E27" s="8">
        <f>'Plate 2'!N34</f>
        <v>-5.2135153420623241E-2</v>
      </c>
      <c r="F27" s="8">
        <f>'Plate 3'!N34</f>
        <v>-8.7195961450206513E-2</v>
      </c>
      <c r="G27" s="8">
        <f t="shared" si="0"/>
        <v>-6.3857433887660534E-2</v>
      </c>
      <c r="H27" s="8">
        <f t="shared" si="1"/>
        <v>2.0211827288984994E-2</v>
      </c>
      <c r="I27" s="7">
        <f t="shared" si="2"/>
        <v>-2.5542973555064212</v>
      </c>
    </row>
    <row r="28" spans="1:12" x14ac:dyDescent="0.4">
      <c r="A28" s="8">
        <v>27</v>
      </c>
      <c r="B28" s="8" t="s">
        <v>14</v>
      </c>
      <c r="C28" s="8" t="s">
        <v>22</v>
      </c>
      <c r="D28" s="8">
        <f>'Plate 1'!N35</f>
        <v>-1.3558781304833307E-2</v>
      </c>
      <c r="E28" s="8">
        <f>'Plate 2'!N35</f>
        <v>-1.4725196004298167E-2</v>
      </c>
      <c r="F28" s="8">
        <f>'Plate 3'!N35</f>
        <v>-9.1368017021986728E-2</v>
      </c>
      <c r="G28" s="8">
        <f t="shared" si="0"/>
        <v>-3.9883998110372736E-2</v>
      </c>
      <c r="H28" s="8">
        <f t="shared" si="1"/>
        <v>4.45902823862033E-2</v>
      </c>
      <c r="I28" s="7">
        <f t="shared" si="2"/>
        <v>-1.5953599244149095</v>
      </c>
    </row>
    <row r="29" spans="1:12" x14ac:dyDescent="0.4">
      <c r="A29" s="8">
        <v>28</v>
      </c>
      <c r="B29" s="8" t="s">
        <v>13</v>
      </c>
      <c r="C29" s="8" t="s">
        <v>21</v>
      </c>
      <c r="D29" s="8">
        <f>'Plate 1'!N36</f>
        <v>-2.5522411867921521E-2</v>
      </c>
      <c r="E29" s="8">
        <f>'Plate 2'!N36</f>
        <v>-2.5072631034345528E-2</v>
      </c>
      <c r="F29" s="8">
        <f>'Plate 3'!N36</f>
        <v>-5.465392799032083E-2</v>
      </c>
      <c r="G29" s="8">
        <f t="shared" si="0"/>
        <v>-3.5082990297529294E-2</v>
      </c>
      <c r="H29" s="8">
        <f t="shared" si="1"/>
        <v>1.6950421154971612E-2</v>
      </c>
      <c r="I29" s="7">
        <f t="shared" si="2"/>
        <v>-1.4033196119011717</v>
      </c>
    </row>
    <row r="30" spans="1:12" x14ac:dyDescent="0.4">
      <c r="A30" s="8">
        <v>29</v>
      </c>
      <c r="B30" s="8" t="s">
        <v>12</v>
      </c>
      <c r="C30" s="8" t="s">
        <v>20</v>
      </c>
      <c r="D30" s="8">
        <f>'Plate 1'!N37</f>
        <v>1.4755144361142128E-2</v>
      </c>
      <c r="E30" s="8">
        <f>'Plate 2'!N37</f>
        <v>1.9500935248935411E-2</v>
      </c>
      <c r="F30" s="8">
        <f>'Plate 3'!N37</f>
        <v>-4.0886144603446119E-2</v>
      </c>
      <c r="G30" s="8">
        <f t="shared" si="0"/>
        <v>-2.2100216644561931E-3</v>
      </c>
      <c r="H30" s="8">
        <f t="shared" si="1"/>
        <v>3.3578452867598925E-2</v>
      </c>
      <c r="I30" s="7">
        <f t="shared" si="2"/>
        <v>-8.8400866578247722E-2</v>
      </c>
    </row>
    <row r="31" spans="1:12" x14ac:dyDescent="0.4">
      <c r="A31" s="8">
        <v>30</v>
      </c>
      <c r="B31" s="8" t="s">
        <v>11</v>
      </c>
      <c r="C31" s="8" t="s">
        <v>19</v>
      </c>
      <c r="D31" s="8">
        <f>'Plate 1'!N38</f>
        <v>6.5401180411548895E-2</v>
      </c>
      <c r="E31" s="8">
        <f>'Plate 2'!N38</f>
        <v>5.8502805746806226E-2</v>
      </c>
      <c r="F31" s="8">
        <f>'Plate 3'!N38</f>
        <v>-1.8774250073010972E-2</v>
      </c>
      <c r="G31" s="8">
        <f t="shared" si="0"/>
        <v>3.5043245361781383E-2</v>
      </c>
      <c r="H31" s="8">
        <f t="shared" si="1"/>
        <v>4.6734772968414141E-2</v>
      </c>
      <c r="I31" s="7">
        <f t="shared" si="2"/>
        <v>1.4017298144712553</v>
      </c>
    </row>
    <row r="32" spans="1:12" x14ac:dyDescent="0.4">
      <c r="A32" s="8">
        <v>31</v>
      </c>
      <c r="B32" s="8" t="s">
        <v>10</v>
      </c>
      <c r="C32" s="8" t="s">
        <v>18</v>
      </c>
      <c r="D32" s="8">
        <f>'Plate 1'!N39</f>
        <v>0.29789440102089648</v>
      </c>
      <c r="E32" s="8">
        <f>'Plate 2'!N39</f>
        <v>0.29768774624905481</v>
      </c>
      <c r="F32" s="8">
        <f>'Plate 3'!N39</f>
        <v>0.24948892319245691</v>
      </c>
      <c r="G32" s="8">
        <f t="shared" si="0"/>
        <v>0.28169035682080273</v>
      </c>
      <c r="H32" s="8">
        <f t="shared" si="1"/>
        <v>2.7887450983179726E-2</v>
      </c>
      <c r="I32" s="7">
        <f t="shared" si="2"/>
        <v>11.267614272832109</v>
      </c>
    </row>
    <row r="33" spans="1:12" x14ac:dyDescent="0.4">
      <c r="A33" s="8">
        <v>32</v>
      </c>
      <c r="B33" s="8" t="s">
        <v>9</v>
      </c>
      <c r="C33" s="8" t="s">
        <v>17</v>
      </c>
      <c r="D33" s="8">
        <f>'Plate 1'!N40</f>
        <v>2.6958047535492105</v>
      </c>
      <c r="E33" s="8">
        <f>'Plate 2'!N40</f>
        <v>2.687149281649222</v>
      </c>
      <c r="F33" s="8">
        <f>'Plate 3'!N40</f>
        <v>2.7097500938712504</v>
      </c>
      <c r="G33" s="8">
        <f t="shared" si="0"/>
        <v>2.6975680430232276</v>
      </c>
      <c r="H33" s="8">
        <f t="shared" si="1"/>
        <v>1.1403116705564875E-2</v>
      </c>
      <c r="I33" s="7">
        <f t="shared" si="2"/>
        <v>107.90272172092911</v>
      </c>
    </row>
    <row r="34" spans="1:12" x14ac:dyDescent="0.4">
      <c r="A34" s="8">
        <v>33</v>
      </c>
      <c r="B34" s="8" t="s">
        <v>17</v>
      </c>
      <c r="C34" s="8" t="s">
        <v>25</v>
      </c>
      <c r="D34" s="8">
        <f>'Plate 1'!N41</f>
        <v>7.8632955814324452</v>
      </c>
      <c r="E34" s="8">
        <f>'Plate 2'!N41</f>
        <v>7.7741075337286594</v>
      </c>
      <c r="F34" s="8">
        <f>'Plate 3'!N41</f>
        <v>8.1688848095456628</v>
      </c>
      <c r="G34" s="8">
        <f t="shared" si="0"/>
        <v>7.9354293082355882</v>
      </c>
      <c r="H34" s="8">
        <f t="shared" si="1"/>
        <v>0.20703799236434009</v>
      </c>
      <c r="I34" s="7">
        <f t="shared" si="2"/>
        <v>317.41717232942352</v>
      </c>
    </row>
    <row r="35" spans="1:12" x14ac:dyDescent="0.4">
      <c r="A35" s="8">
        <v>34</v>
      </c>
      <c r="B35" s="8" t="s">
        <v>18</v>
      </c>
      <c r="C35" s="8" t="s">
        <v>26</v>
      </c>
      <c r="D35" s="8">
        <f>'Plate 1'!N42</f>
        <v>10.035492104003829</v>
      </c>
      <c r="E35" s="8">
        <f>'Plate 2'!N42</f>
        <v>10.009949456759662</v>
      </c>
      <c r="F35" s="8">
        <f>'Plate 3'!N42</f>
        <v>10.112228294880888</v>
      </c>
      <c r="G35" s="8">
        <f t="shared" si="0"/>
        <v>10.052556618548126</v>
      </c>
      <c r="H35" s="8">
        <f t="shared" si="1"/>
        <v>5.3231930496003763E-2</v>
      </c>
      <c r="I35" s="7">
        <f t="shared" si="2"/>
        <v>402.10226474192501</v>
      </c>
    </row>
    <row r="36" spans="1:12" x14ac:dyDescent="0.4">
      <c r="A36" s="8">
        <v>35</v>
      </c>
      <c r="B36" s="8" t="s">
        <v>19</v>
      </c>
      <c r="C36" s="8" t="s">
        <v>27</v>
      </c>
      <c r="D36" s="8">
        <f>'Plate 1'!N43</f>
        <v>7.3265273568352214</v>
      </c>
      <c r="E36" s="8">
        <f>'Plate 2'!N43</f>
        <v>7.3295658057070092</v>
      </c>
      <c r="F36" s="8">
        <f>'Plate 3'!N43</f>
        <v>7.2501981726396592</v>
      </c>
      <c r="G36" s="8">
        <f t="shared" si="0"/>
        <v>7.3020971117272966</v>
      </c>
      <c r="H36" s="8">
        <f t="shared" si="1"/>
        <v>4.4971468195994471E-2</v>
      </c>
      <c r="I36" s="7">
        <f t="shared" si="2"/>
        <v>292.08388446909186</v>
      </c>
    </row>
    <row r="37" spans="1:12" x14ac:dyDescent="0.4">
      <c r="A37" s="8">
        <v>36</v>
      </c>
      <c r="B37" s="8" t="s">
        <v>20</v>
      </c>
      <c r="C37" s="8" t="s">
        <v>28</v>
      </c>
      <c r="D37" s="8">
        <f>'Plate 1'!N44</f>
        <v>3.0953900143563566</v>
      </c>
      <c r="E37" s="8">
        <f>'Plate 2'!N44</f>
        <v>3.0652286385163374</v>
      </c>
      <c r="F37" s="8">
        <f>'Plate 3'!N44</f>
        <v>3.0718845175017728</v>
      </c>
      <c r="G37" s="8">
        <f t="shared" si="0"/>
        <v>3.0775010567914891</v>
      </c>
      <c r="H37" s="8">
        <f t="shared" si="1"/>
        <v>1.5845702361694712E-2</v>
      </c>
      <c r="I37" s="7">
        <f t="shared" si="2"/>
        <v>123.10004227165956</v>
      </c>
    </row>
    <row r="38" spans="1:12" x14ac:dyDescent="0.4">
      <c r="A38" s="8">
        <v>37</v>
      </c>
      <c r="B38" s="8" t="s">
        <v>21</v>
      </c>
      <c r="C38" s="8" t="s">
        <v>29</v>
      </c>
      <c r="D38" s="8">
        <f>'Plate 1'!N45</f>
        <v>0.74692933482214074</v>
      </c>
      <c r="E38" s="8">
        <f>'Plate 2'!N45</f>
        <v>0.74183149600031839</v>
      </c>
      <c r="F38" s="8">
        <f>'Plate 3'!N45</f>
        <v>0.68797196378655756</v>
      </c>
      <c r="G38" s="8">
        <f t="shared" si="0"/>
        <v>0.7255775982030056</v>
      </c>
      <c r="H38" s="8">
        <f t="shared" si="1"/>
        <v>3.2667029174091936E-2</v>
      </c>
      <c r="I38" s="7">
        <f t="shared" si="2"/>
        <v>29.023103928120225</v>
      </c>
    </row>
    <row r="39" spans="1:12" x14ac:dyDescent="0.4">
      <c r="A39" s="8">
        <v>38</v>
      </c>
      <c r="B39" s="8" t="s">
        <v>22</v>
      </c>
      <c r="C39" s="8" t="s">
        <v>32</v>
      </c>
      <c r="D39" s="8">
        <f>'Plate 1'!N46</f>
        <v>0.42789918647312175</v>
      </c>
      <c r="E39" s="8">
        <f>'Plate 2'!N46</f>
        <v>0.42185696660962313</v>
      </c>
      <c r="F39" s="8">
        <f>'Plate 3'!N46</f>
        <v>0.3537903124869623</v>
      </c>
      <c r="G39" s="8">
        <f t="shared" si="0"/>
        <v>0.40118215518990241</v>
      </c>
      <c r="H39" s="8">
        <f t="shared" si="1"/>
        <v>4.1153580297525472E-2</v>
      </c>
      <c r="I39" s="7">
        <f t="shared" si="2"/>
        <v>16.047286207596095</v>
      </c>
    </row>
    <row r="40" spans="1:12" x14ac:dyDescent="0.4">
      <c r="A40" s="8">
        <v>39</v>
      </c>
      <c r="B40" s="8" t="s">
        <v>23</v>
      </c>
      <c r="C40" s="8" t="s">
        <v>31</v>
      </c>
      <c r="D40" s="8">
        <f>'Plate 1'!N47</f>
        <v>0.16868719093954379</v>
      </c>
      <c r="E40" s="8">
        <f>'Plate 2'!N47</f>
        <v>0.1552115254507104</v>
      </c>
      <c r="F40" s="8">
        <f>'Plate 3'!N47</f>
        <v>0.10471859485168342</v>
      </c>
      <c r="G40" s="8">
        <f t="shared" si="0"/>
        <v>0.14287243708064587</v>
      </c>
      <c r="H40" s="8">
        <f t="shared" si="1"/>
        <v>3.3722175904234902E-2</v>
      </c>
      <c r="I40" s="7">
        <f t="shared" si="2"/>
        <v>5.714897483225835</v>
      </c>
    </row>
    <row r="41" spans="1:12" x14ac:dyDescent="0.4">
      <c r="A41" s="8">
        <v>40</v>
      </c>
      <c r="B41" s="8" t="s">
        <v>24</v>
      </c>
      <c r="C41" s="8" t="s">
        <v>33</v>
      </c>
      <c r="D41" s="8">
        <f>'Plate 1'!N48</f>
        <v>7.5370872547455739E-2</v>
      </c>
      <c r="E41" s="8">
        <f>'Plate 2'!N48</f>
        <v>6.128865363951129E-2</v>
      </c>
      <c r="F41" s="8">
        <f>'Plate 3'!N48</f>
        <v>4.8395844632650502E-2</v>
      </c>
      <c r="G41" s="8">
        <f t="shared" si="0"/>
        <v>6.1685123606539181E-2</v>
      </c>
      <c r="H41" s="8">
        <f t="shared" si="1"/>
        <v>1.3491883637105547E-2</v>
      </c>
      <c r="I41" s="7">
        <f t="shared" si="2"/>
        <v>2.4674049442615673</v>
      </c>
    </row>
    <row r="42" spans="1:12" x14ac:dyDescent="0.4">
      <c r="A42" s="8">
        <v>41</v>
      </c>
      <c r="B42" s="8" t="s">
        <v>33</v>
      </c>
      <c r="C42" s="8" t="s">
        <v>40</v>
      </c>
      <c r="D42" s="8">
        <f>'Plate 1'!N49</f>
        <v>0.12282660711437231</v>
      </c>
      <c r="E42" s="8">
        <f>'Plate 2'!N49</f>
        <v>0.11541369841206671</v>
      </c>
      <c r="F42" s="8">
        <f>'Plate 3'!N49</f>
        <v>5.5488339104676869E-2</v>
      </c>
      <c r="G42" s="8">
        <f t="shared" si="0"/>
        <v>9.7909548210371955E-2</v>
      </c>
      <c r="H42" s="8">
        <f t="shared" si="1"/>
        <v>3.6924342111255205E-2</v>
      </c>
      <c r="I42" s="7">
        <f t="shared" si="2"/>
        <v>3.9163819284148782</v>
      </c>
    </row>
    <row r="43" spans="1:12" x14ac:dyDescent="0.4">
      <c r="A43" s="8">
        <v>42</v>
      </c>
      <c r="B43" s="8" t="s">
        <v>31</v>
      </c>
      <c r="C43" s="8" t="s">
        <v>39</v>
      </c>
      <c r="D43" s="8">
        <f>'Plate 1'!N50</f>
        <v>0.15552719732014675</v>
      </c>
      <c r="E43" s="8">
        <f>'Plate 2'!N50</f>
        <v>0.14725196004298166</v>
      </c>
      <c r="F43" s="8">
        <f>'Plate 3'!N50</f>
        <v>8.3441111435604315E-2</v>
      </c>
      <c r="G43" s="8">
        <f t="shared" si="0"/>
        <v>0.12874008959957758</v>
      </c>
      <c r="H43" s="8">
        <f t="shared" si="1"/>
        <v>3.9447660957570574E-2</v>
      </c>
      <c r="I43" s="7">
        <f t="shared" si="2"/>
        <v>5.1496035839831036</v>
      </c>
    </row>
    <row r="44" spans="1:12" x14ac:dyDescent="0.4">
      <c r="A44" s="8">
        <v>43</v>
      </c>
      <c r="B44" s="8" t="s">
        <v>32</v>
      </c>
      <c r="C44" s="8" t="s">
        <v>30</v>
      </c>
      <c r="D44" s="8">
        <f>'Plate 1'!N51</f>
        <v>0.13040357313766152</v>
      </c>
      <c r="E44" s="8">
        <f>'Plate 2'!N51</f>
        <v>0.12416922036056832</v>
      </c>
      <c r="F44" s="8">
        <f>'Plate 3'!N51</f>
        <v>6.5501272476949396E-2</v>
      </c>
      <c r="G44" s="8">
        <f t="shared" si="0"/>
        <v>0.10669135532505973</v>
      </c>
      <c r="H44" s="8">
        <f t="shared" si="1"/>
        <v>3.5807596713727699E-2</v>
      </c>
      <c r="I44" s="7">
        <f t="shared" si="2"/>
        <v>4.2676542130023893</v>
      </c>
    </row>
    <row r="45" spans="1:12" x14ac:dyDescent="0.4">
      <c r="A45" s="8">
        <v>44</v>
      </c>
      <c r="B45" s="8" t="s">
        <v>29</v>
      </c>
      <c r="C45" s="8" t="s">
        <v>38</v>
      </c>
      <c r="D45" s="8">
        <f>'Plate 1'!N52</f>
        <v>0.11405327803477429</v>
      </c>
      <c r="E45" s="8">
        <f>'Plate 2'!N52</f>
        <v>0.10825008954511084</v>
      </c>
      <c r="F45" s="8">
        <f>'Plate 3'!N52</f>
        <v>3.5045266802953813E-2</v>
      </c>
      <c r="G45" s="8">
        <f t="shared" si="0"/>
        <v>8.5782878127612983E-2</v>
      </c>
      <c r="H45" s="8">
        <f t="shared" si="1"/>
        <v>4.4035759915786357E-2</v>
      </c>
      <c r="I45" s="7">
        <f t="shared" si="2"/>
        <v>3.4313151251045193</v>
      </c>
      <c r="J45">
        <f>SUM(I24:I45)</f>
        <v>1316.1135086438533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1.9939384271813687E-2</v>
      </c>
      <c r="E46" s="6">
        <f>'Plate 2'!N53</f>
        <v>1.3531261193138855E-2</v>
      </c>
      <c r="F46" s="6">
        <f>'Plate 3'!N53</f>
        <v>-4.6309816846760395E-2</v>
      </c>
      <c r="G46" s="6">
        <f t="shared" si="0"/>
        <v>-4.2797237939359509E-3</v>
      </c>
      <c r="H46" s="6">
        <f t="shared" si="1"/>
        <v>3.6539876188483075E-2</v>
      </c>
      <c r="I46" s="7">
        <f t="shared" si="2"/>
        <v>-0.17118895175743803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1.9540596586377412E-2</v>
      </c>
      <c r="E47" s="6">
        <f>'Plate 2'!N54</f>
        <v>1.3133282922752419E-2</v>
      </c>
      <c r="F47" s="6">
        <f>'Plate 3'!N54</f>
        <v>-1.9191455630188994E-2</v>
      </c>
      <c r="G47" s="6">
        <f t="shared" si="0"/>
        <v>4.494141292980279E-3</v>
      </c>
      <c r="H47" s="6">
        <f t="shared" si="1"/>
        <v>2.0760998128730546E-2</v>
      </c>
      <c r="I47" s="7">
        <f t="shared" si="2"/>
        <v>0.17976565171921116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0.20019141808900942</v>
      </c>
      <c r="E48" s="6">
        <f>'Plate 2'!N55</f>
        <v>0.19500935248935408</v>
      </c>
      <c r="F48" s="6">
        <f>'Plate 3'!N55</f>
        <v>0.18482206182986358</v>
      </c>
      <c r="G48" s="6">
        <f t="shared" si="0"/>
        <v>0.19334094413607569</v>
      </c>
      <c r="H48" s="6">
        <f t="shared" si="1"/>
        <v>7.8193329498176013E-3</v>
      </c>
      <c r="I48" s="7">
        <f t="shared" si="2"/>
        <v>7.7336377654430279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0.49011006540118041</v>
      </c>
      <c r="E49" s="6">
        <f>'Plate 2'!N56</f>
        <v>0.48195168543797512</v>
      </c>
      <c r="F49" s="6">
        <f>'Plate 3'!N56</f>
        <v>0.45183361842379738</v>
      </c>
      <c r="G49" s="6">
        <f t="shared" si="0"/>
        <v>0.47463178975431769</v>
      </c>
      <c r="H49" s="6">
        <f t="shared" si="1"/>
        <v>2.0160785027320344E-2</v>
      </c>
      <c r="I49" s="7">
        <f t="shared" si="2"/>
        <v>18.985271590172708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0.82987717339288569</v>
      </c>
      <c r="E50" s="6">
        <f>'Plate 2'!N57</f>
        <v>0.83058065029649386</v>
      </c>
      <c r="F50" s="6">
        <f>'Plate 3'!N57</f>
        <v>0.78267762526596851</v>
      </c>
      <c r="G50" s="6">
        <f t="shared" si="0"/>
        <v>0.81437848298511595</v>
      </c>
      <c r="H50" s="6">
        <f t="shared" si="1"/>
        <v>2.7456001257206104E-2</v>
      </c>
      <c r="I50" s="7">
        <f t="shared" si="2"/>
        <v>32.575139319404641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1.2035412346466741</v>
      </c>
      <c r="E51" s="6">
        <f>'Plate 2'!N58</f>
        <v>1.2007004417558802</v>
      </c>
      <c r="F51" s="6">
        <f>'Plate 3'!N58</f>
        <v>1.1685927656556385</v>
      </c>
      <c r="G51" s="6">
        <f t="shared" si="0"/>
        <v>1.1909448140193977</v>
      </c>
      <c r="H51" s="6">
        <f t="shared" si="1"/>
        <v>1.9409484166354466E-2</v>
      </c>
      <c r="I51" s="7">
        <f t="shared" si="2"/>
        <v>47.637792560775907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1.7100015951507419</v>
      </c>
      <c r="E52" s="6">
        <f>'Plate 2'!N59</f>
        <v>1.687825844708879</v>
      </c>
      <c r="F52" s="6">
        <f>'Plate 3'!N59</f>
        <v>1.6016521340064249</v>
      </c>
      <c r="G52" s="6">
        <f t="shared" si="0"/>
        <v>1.666493191288682</v>
      </c>
      <c r="H52" s="6">
        <f t="shared" si="1"/>
        <v>5.7238212839200768E-2</v>
      </c>
      <c r="I52" s="7">
        <f t="shared" si="2"/>
        <v>66.659727651547286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3.7394321263359389</v>
      </c>
      <c r="E53" s="6">
        <f>'Plate 2'!N60</f>
        <v>3.709953436542365</v>
      </c>
      <c r="F53" s="6">
        <f>'Plate 3'!N60</f>
        <v>3.6397012808210603</v>
      </c>
      <c r="G53" s="6">
        <f t="shared" si="0"/>
        <v>3.6963622812331209</v>
      </c>
      <c r="H53" s="6">
        <f t="shared" si="1"/>
        <v>5.1235729854839901E-2</v>
      </c>
      <c r="I53" s="7">
        <f t="shared" si="2"/>
        <v>147.85449124932484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4.801802520338172</v>
      </c>
      <c r="E54" s="6">
        <f>'Plate 2'!N61</f>
        <v>4.7753412663668566</v>
      </c>
      <c r="F54" s="6">
        <f>'Plate 3'!N61</f>
        <v>4.9384621803162414</v>
      </c>
      <c r="G54" s="6">
        <f t="shared" si="0"/>
        <v>4.8385353223404239</v>
      </c>
      <c r="H54" s="6">
        <f t="shared" si="1"/>
        <v>8.7544743983423115E-2</v>
      </c>
      <c r="I54" s="7">
        <f t="shared" si="2"/>
        <v>193.54141289361695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4.0831871111820073</v>
      </c>
      <c r="E55" s="6">
        <f>'Plate 2'!N62</f>
        <v>4.0522147490747011</v>
      </c>
      <c r="F55" s="6">
        <f>'Plate 3'!N62</f>
        <v>4.0122658433810336</v>
      </c>
      <c r="G55" s="6">
        <f t="shared" si="0"/>
        <v>4.0492225678792471</v>
      </c>
      <c r="H55" s="6">
        <f t="shared" si="1"/>
        <v>3.5555188339455826E-2</v>
      </c>
      <c r="I55" s="7">
        <f t="shared" si="2"/>
        <v>161.96890271516989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3.1272930291912586</v>
      </c>
      <c r="E56" s="6">
        <f>'Plate 2'!N63</f>
        <v>3.0819437258725677</v>
      </c>
      <c r="F56" s="6">
        <f>'Plate 3'!N63</f>
        <v>3.0547790896574742</v>
      </c>
      <c r="G56" s="6">
        <f t="shared" si="0"/>
        <v>3.0880052815737664</v>
      </c>
      <c r="H56" s="6">
        <f t="shared" si="1"/>
        <v>3.6635020128510769E-2</v>
      </c>
      <c r="I56" s="7">
        <f t="shared" si="2"/>
        <v>123.52021126295065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2.81464348380922</v>
      </c>
      <c r="E57" s="6">
        <f>'Plate 2'!N64</f>
        <v>2.7663469574561232</v>
      </c>
      <c r="F57" s="6">
        <f>'Plate 3'!N64</f>
        <v>2.8307397054528765</v>
      </c>
      <c r="G57" s="6">
        <f t="shared" si="0"/>
        <v>2.8039100489060735</v>
      </c>
      <c r="H57" s="6">
        <f t="shared" si="1"/>
        <v>3.3511363255743692E-2</v>
      </c>
      <c r="I57" s="7">
        <f t="shared" si="2"/>
        <v>112.15640195624295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2.258334662625618</v>
      </c>
      <c r="E58" s="6">
        <f>'Plate 2'!N65</f>
        <v>2.2123612050782029</v>
      </c>
      <c r="F58" s="6">
        <f>'Plate 3'!N65</f>
        <v>2.1569527306103717</v>
      </c>
      <c r="G58" s="6">
        <f t="shared" si="0"/>
        <v>2.2092161994380644</v>
      </c>
      <c r="H58" s="6">
        <f t="shared" si="1"/>
        <v>5.0764085041920939E-2</v>
      </c>
      <c r="I58" s="7">
        <f t="shared" si="2"/>
        <v>88.368647977522571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1.8499760727388739</v>
      </c>
      <c r="E59" s="6">
        <f>'Plate 2'!N66</f>
        <v>1.8370676961037928</v>
      </c>
      <c r="F59" s="6">
        <f>'Plate 3'!N66</f>
        <v>1.8757561850723852</v>
      </c>
      <c r="G59" s="6">
        <f t="shared" si="0"/>
        <v>1.8542666513050172</v>
      </c>
      <c r="H59" s="6">
        <f t="shared" si="1"/>
        <v>1.9697882957120282E-2</v>
      </c>
      <c r="I59" s="7">
        <f t="shared" si="2"/>
        <v>74.170666052200687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1.3463072260328601</v>
      </c>
      <c r="E60" s="6">
        <f>'Plate 2'!N67</f>
        <v>1.3065626616786725</v>
      </c>
      <c r="F60" s="6">
        <f>'Plate 3'!N67</f>
        <v>1.2720597438357879</v>
      </c>
      <c r="G60" s="6">
        <f t="shared" si="0"/>
        <v>1.3083098771824402</v>
      </c>
      <c r="H60" s="6">
        <f t="shared" si="1"/>
        <v>3.7154565327340246E-2</v>
      </c>
      <c r="I60" s="7">
        <f t="shared" si="2"/>
        <v>52.332395087297606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0.63247726910193014</v>
      </c>
      <c r="E61" s="6">
        <f>'Plate 2'!N68</f>
        <v>0.60850877542086201</v>
      </c>
      <c r="F61" s="6">
        <f>'Plate 3'!N68</f>
        <v>0.59743835787892696</v>
      </c>
      <c r="G61" s="6">
        <f t="shared" si="0"/>
        <v>0.61280813413390633</v>
      </c>
      <c r="H61" s="6">
        <f t="shared" si="1"/>
        <v>1.7910742277497806E-2</v>
      </c>
      <c r="I61" s="7">
        <f t="shared" si="2"/>
        <v>24.512325365356254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0.44066039240708249</v>
      </c>
      <c r="E62" s="6">
        <f>'Plate 2'!N69</f>
        <v>0.44016396704739924</v>
      </c>
      <c r="F62" s="6">
        <f>'Plate 3'!N69</f>
        <v>0.36130001251616672</v>
      </c>
      <c r="G62" s="6">
        <f t="shared" si="0"/>
        <v>0.41404145732354952</v>
      </c>
      <c r="H62" s="6">
        <f t="shared" si="1"/>
        <v>4.5676105458019138E-2</v>
      </c>
      <c r="I62" s="7">
        <f t="shared" si="2"/>
        <v>16.561658292941981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0.29789440102089648</v>
      </c>
      <c r="E63" s="6">
        <f>'Plate 2'!N70</f>
        <v>0.29927965933060058</v>
      </c>
      <c r="F63" s="6">
        <f>'Plate 3'!N70</f>
        <v>0.21819850640410529</v>
      </c>
      <c r="G63" s="6">
        <f t="shared" si="0"/>
        <v>0.27179085558520077</v>
      </c>
      <c r="H63" s="6">
        <f t="shared" si="1"/>
        <v>4.641750373735648E-2</v>
      </c>
      <c r="I63" s="7">
        <f t="shared" si="2"/>
        <v>10.87163422340803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0.25203381719572499</v>
      </c>
      <c r="E64" s="6">
        <f>'Plate 2'!N71</f>
        <v>0.2447566362876587</v>
      </c>
      <c r="F64" s="6">
        <f>'Plate 3'!N71</f>
        <v>0.18148441737243939</v>
      </c>
      <c r="G64" s="6">
        <f t="shared" si="0"/>
        <v>0.22609162361860768</v>
      </c>
      <c r="H64" s="6">
        <f t="shared" si="1"/>
        <v>3.8801951978068655E-2</v>
      </c>
      <c r="I64" s="7">
        <f t="shared" si="2"/>
        <v>9.0436649447443074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0.16948476631041634</v>
      </c>
      <c r="E65" s="6">
        <f>'Plate 2'!N72</f>
        <v>0.16794683010307637</v>
      </c>
      <c r="F65" s="6">
        <f>'Plate 3'!N72</f>
        <v>9.6374483708122988E-2</v>
      </c>
      <c r="G65" s="6">
        <f t="shared" si="0"/>
        <v>0.14460202670720523</v>
      </c>
      <c r="H65" s="6">
        <f t="shared" si="1"/>
        <v>4.1773355619829131E-2</v>
      </c>
      <c r="I65" s="7">
        <f t="shared" si="2"/>
        <v>5.7840810682882093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9.1721167650342966E-2</v>
      </c>
      <c r="E66" s="6">
        <f>'Plate 2'!N73</f>
        <v>9.233095872965337E-2</v>
      </c>
      <c r="F66" s="6">
        <f>'Plate 3'!N73</f>
        <v>3.0038800116817557E-2</v>
      </c>
      <c r="G66" s="6">
        <f t="shared" si="0"/>
        <v>7.1363642165604632E-2</v>
      </c>
      <c r="H66" s="6">
        <f t="shared" si="1"/>
        <v>3.57896617622743E-2</v>
      </c>
      <c r="I66" s="7">
        <f t="shared" si="2"/>
        <v>2.8545456866241854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9.0524804594034142E-2</v>
      </c>
      <c r="E67" s="6">
        <f>'Plate 2'!N74</f>
        <v>7.9197675806900944E-2</v>
      </c>
      <c r="F67" s="6">
        <f>'Plate 3'!N74</f>
        <v>1.4184988944052734E-2</v>
      </c>
      <c r="G67" s="6">
        <f t="shared" ref="G67:G73" si="3">AVERAGE(D67:F67)</f>
        <v>6.1302489781662604E-2</v>
      </c>
      <c r="H67" s="6">
        <f t="shared" ref="H67:H73" si="4">STDEV(D67:F67)</f>
        <v>4.1196117845334682E-2</v>
      </c>
      <c r="I67" s="7">
        <f t="shared" ref="I67:I89" si="5">G67*40</f>
        <v>2.4520995912665042</v>
      </c>
      <c r="J67">
        <f>SUM(I46:I67)</f>
        <v>1199.5932839542606</v>
      </c>
      <c r="K67" t="e">
        <f>J67/L46*100</f>
        <v>#DIV/0!</v>
      </c>
    </row>
    <row r="68" spans="1:12" x14ac:dyDescent="0.4">
      <c r="A68" s="8">
        <v>67</v>
      </c>
      <c r="B68" s="8" t="s">
        <v>51</v>
      </c>
      <c r="C68" s="8" t="s">
        <v>59</v>
      </c>
      <c r="D68" s="8">
        <f>'Plate 1'!N75</f>
        <v>-8.3745413941617493E-3</v>
      </c>
      <c r="E68" s="8">
        <f>'Plate 2'!N75</f>
        <v>-1.5919130815457477E-3</v>
      </c>
      <c r="F68" s="8">
        <f>'Plate 3'!N75</f>
        <v>-0.10555300596603946</v>
      </c>
      <c r="G68" s="8">
        <f t="shared" si="3"/>
        <v>-3.8506486813915657E-2</v>
      </c>
      <c r="H68" s="8">
        <f t="shared" si="4"/>
        <v>5.8162941891885533E-2</v>
      </c>
      <c r="I68" s="7">
        <f t="shared" si="5"/>
        <v>-1.5402594725566263</v>
      </c>
      <c r="L68" s="5"/>
    </row>
    <row r="69" spans="1:12" x14ac:dyDescent="0.4">
      <c r="A69" s="8">
        <v>68</v>
      </c>
      <c r="B69" s="8" t="s">
        <v>52</v>
      </c>
      <c r="C69" s="8" t="s">
        <v>60</v>
      </c>
      <c r="D69" s="8">
        <f>'Plate 1'!N76</f>
        <v>-2.1933322698995054E-2</v>
      </c>
      <c r="E69" s="8">
        <f>'Plate 2'!N76</f>
        <v>-3.4624109523620016E-2</v>
      </c>
      <c r="F69" s="8">
        <f>'Plate 3'!N76</f>
        <v>-8.4275522549960361E-2</v>
      </c>
      <c r="G69" s="8">
        <f t="shared" si="3"/>
        <v>-4.6944318257525146E-2</v>
      </c>
      <c r="H69" s="8">
        <f t="shared" si="4"/>
        <v>3.2946595089624491E-2</v>
      </c>
      <c r="I69" s="7">
        <f t="shared" si="5"/>
        <v>-1.8777727303010059</v>
      </c>
    </row>
    <row r="70" spans="1:12" x14ac:dyDescent="0.4">
      <c r="A70" s="8">
        <v>69</v>
      </c>
      <c r="B70" s="8" t="s">
        <v>53</v>
      </c>
      <c r="C70" s="8" t="s">
        <v>61</v>
      </c>
      <c r="D70" s="8">
        <f>'Plate 1'!N77</f>
        <v>-1.714787047375977E-2</v>
      </c>
      <c r="E70" s="8">
        <f>'Plate 2'!N77</f>
        <v>-2.9052413738209895E-2</v>
      </c>
      <c r="F70" s="8">
        <f>'Plate 3'!N77</f>
        <v>-9.4288455922232881E-2</v>
      </c>
      <c r="G70" s="8">
        <f t="shared" si="3"/>
        <v>-4.6829580044734177E-2</v>
      </c>
      <c r="H70" s="8">
        <f t="shared" si="4"/>
        <v>4.1529365661549203E-2</v>
      </c>
      <c r="I70" s="7">
        <f t="shared" si="5"/>
        <v>-1.873183201789367</v>
      </c>
    </row>
    <row r="71" spans="1:12" x14ac:dyDescent="0.4">
      <c r="A71" s="8">
        <v>70</v>
      </c>
      <c r="B71" s="8" t="s">
        <v>54</v>
      </c>
      <c r="C71" s="8" t="s">
        <v>62</v>
      </c>
      <c r="D71" s="8">
        <f>'Plate 1'!N78</f>
        <v>-1.5951507417450951E-3</v>
      </c>
      <c r="E71" s="8">
        <f>'Plate 2'!N78</f>
        <v>-1.3929239463525292E-2</v>
      </c>
      <c r="F71" s="8">
        <f>'Plate 3'!N78</f>
        <v>-8.7195961450206513E-2</v>
      </c>
      <c r="G71" s="8">
        <f t="shared" si="3"/>
        <v>-3.4240117218492301E-2</v>
      </c>
      <c r="H71" s="8">
        <f t="shared" si="4"/>
        <v>4.6273896689919811E-2</v>
      </c>
      <c r="I71" s="7">
        <f t="shared" si="5"/>
        <v>-1.369604688739692</v>
      </c>
    </row>
    <row r="72" spans="1:12" x14ac:dyDescent="0.4">
      <c r="A72" s="8">
        <v>71</v>
      </c>
      <c r="B72" s="8" t="s">
        <v>55</v>
      </c>
      <c r="C72" s="8" t="s">
        <v>63</v>
      </c>
      <c r="D72" s="8">
        <f>'Plate 1'!N79</f>
        <v>7.5769660232892014E-2</v>
      </c>
      <c r="E72" s="8">
        <f>'Plate 2'!N79</f>
        <v>6.4472479802602789E-2</v>
      </c>
      <c r="F72" s="8">
        <f>'Plate 3'!N79</f>
        <v>-3.7548500146021943E-2</v>
      </c>
      <c r="G72" s="8">
        <f t="shared" si="3"/>
        <v>3.4231213296490946E-2</v>
      </c>
      <c r="H72" s="8">
        <f t="shared" si="4"/>
        <v>6.241916386684123E-2</v>
      </c>
      <c r="I72" s="7">
        <f t="shared" si="5"/>
        <v>1.3692485318596379</v>
      </c>
    </row>
    <row r="73" spans="1:12" x14ac:dyDescent="0.4">
      <c r="A73" s="8">
        <v>72</v>
      </c>
      <c r="B73" s="8" t="s">
        <v>56</v>
      </c>
      <c r="C73" s="8" t="s">
        <v>64</v>
      </c>
      <c r="D73" s="8">
        <f>'Plate 1'!N80</f>
        <v>0.37127133514117083</v>
      </c>
      <c r="E73" s="8">
        <f>'Plate 2'!N80</f>
        <v>0.36056831297011188</v>
      </c>
      <c r="F73" s="8">
        <f>'Plate 3'!N80</f>
        <v>0.31540740122658434</v>
      </c>
      <c r="G73" s="8">
        <f t="shared" si="3"/>
        <v>0.34908234977928904</v>
      </c>
      <c r="H73" s="8">
        <f t="shared" si="4"/>
        <v>2.9650300013980047E-2</v>
      </c>
      <c r="I73" s="7">
        <f t="shared" si="5"/>
        <v>13.963293991171561</v>
      </c>
    </row>
    <row r="74" spans="1:12" x14ac:dyDescent="0.4">
      <c r="A74" s="8">
        <v>73</v>
      </c>
      <c r="B74" s="8" t="s">
        <v>64</v>
      </c>
      <c r="C74" s="8" t="s">
        <v>72</v>
      </c>
      <c r="D74" s="8">
        <f>'Plate 1'!N81</f>
        <v>0.95709044504705698</v>
      </c>
      <c r="E74" s="8">
        <f>'Plate 2'!N81</f>
        <v>0.93644287021928607</v>
      </c>
      <c r="F74" s="8">
        <f>'Plate 3'!N81</f>
        <v>0.85777462555801243</v>
      </c>
      <c r="G74" s="8">
        <f t="shared" ref="G74:G89" si="6">AVERAGE(D74:F74)</f>
        <v>0.91710264694145183</v>
      </c>
      <c r="H74" s="8">
        <f t="shared" ref="H74:H89" si="7">STDEV(D74:F74)</f>
        <v>5.2406499382447611E-2</v>
      </c>
      <c r="I74" s="7">
        <f t="shared" si="5"/>
        <v>36.68410587765807</v>
      </c>
    </row>
    <row r="75" spans="1:12" x14ac:dyDescent="0.4">
      <c r="A75" s="8">
        <v>74</v>
      </c>
      <c r="B75" s="8" t="s">
        <v>63</v>
      </c>
      <c r="C75" s="8" t="s">
        <v>71</v>
      </c>
      <c r="D75" s="8">
        <f>'Plate 1'!N82</f>
        <v>1.2482054554155368</v>
      </c>
      <c r="E75" s="8">
        <f>'Plate 2'!N82</f>
        <v>1.2512436820949577</v>
      </c>
      <c r="F75" s="8">
        <f>'Plate 3'!N82</f>
        <v>1.1844465768284034</v>
      </c>
      <c r="G75" s="8">
        <f t="shared" si="6"/>
        <v>1.227965238112966</v>
      </c>
      <c r="H75" s="8">
        <f t="shared" si="7"/>
        <v>3.7718869486495117E-2</v>
      </c>
      <c r="I75" s="7">
        <f t="shared" si="5"/>
        <v>49.118609524518639</v>
      </c>
    </row>
    <row r="76" spans="1:12" x14ac:dyDescent="0.4">
      <c r="A76" s="8">
        <v>75</v>
      </c>
      <c r="B76" s="8" t="s">
        <v>62</v>
      </c>
      <c r="C76" s="8" t="s">
        <v>70</v>
      </c>
      <c r="D76" s="8">
        <f>'Plate 1'!N83</f>
        <v>1.4312490030307865</v>
      </c>
      <c r="E76" s="8">
        <f>'Plate 2'!N83</f>
        <v>1.410832968519919</v>
      </c>
      <c r="F76" s="8">
        <f>'Plate 3'!N83</f>
        <v>1.3667654053151987</v>
      </c>
      <c r="G76" s="8">
        <f t="shared" si="6"/>
        <v>1.4029491256219682</v>
      </c>
      <c r="H76" s="8">
        <f t="shared" si="7"/>
        <v>3.2956787278436553E-2</v>
      </c>
      <c r="I76" s="7">
        <f t="shared" si="5"/>
        <v>56.117965024878728</v>
      </c>
    </row>
    <row r="77" spans="1:12" x14ac:dyDescent="0.4">
      <c r="A77" s="8">
        <v>76</v>
      </c>
      <c r="B77" s="8" t="s">
        <v>61</v>
      </c>
      <c r="C77" s="8" t="s">
        <v>69</v>
      </c>
      <c r="D77" s="8">
        <f>'Plate 1'!N84</f>
        <v>3.6680491306428458</v>
      </c>
      <c r="E77" s="8">
        <f>'Plate 2'!N84</f>
        <v>3.6243881084092813</v>
      </c>
      <c r="F77" s="8">
        <f>'Plate 3'!N84</f>
        <v>3.6250990863198296</v>
      </c>
      <c r="G77" s="8">
        <f t="shared" si="6"/>
        <v>3.6391787751239857</v>
      </c>
      <c r="H77" s="8">
        <f t="shared" si="7"/>
        <v>2.5004988367051069E-2</v>
      </c>
      <c r="I77" s="7">
        <f t="shared" si="5"/>
        <v>145.56715100495944</v>
      </c>
    </row>
    <row r="78" spans="1:12" x14ac:dyDescent="0.4">
      <c r="A78" s="8">
        <v>77</v>
      </c>
      <c r="B78" s="8" t="s">
        <v>60</v>
      </c>
      <c r="C78" s="8" t="s">
        <v>68</v>
      </c>
      <c r="D78" s="8">
        <f>'Plate 1'!N85</f>
        <v>7.8469452863295581</v>
      </c>
      <c r="E78" s="8">
        <f>'Plate 2'!N85</f>
        <v>7.7800772077844558</v>
      </c>
      <c r="F78" s="8">
        <f>'Plate 3'!N85</f>
        <v>7.7742083524552541</v>
      </c>
      <c r="G78" s="8">
        <f t="shared" si="6"/>
        <v>7.8004102821897563</v>
      </c>
      <c r="H78" s="8">
        <f t="shared" si="7"/>
        <v>4.0407187769471477E-2</v>
      </c>
      <c r="I78" s="7">
        <f t="shared" si="5"/>
        <v>312.01641128759024</v>
      </c>
    </row>
    <row r="79" spans="1:12" x14ac:dyDescent="0.4">
      <c r="A79" s="8">
        <v>78</v>
      </c>
      <c r="B79" s="8" t="s">
        <v>59</v>
      </c>
      <c r="C79" s="8" t="s">
        <v>67</v>
      </c>
      <c r="D79" s="8">
        <f>'Plate 1'!N86</f>
        <v>7.5646036050406762</v>
      </c>
      <c r="E79" s="8">
        <f>'Plate 2'!N86</f>
        <v>7.5946193337843759</v>
      </c>
      <c r="F79" s="8">
        <f>'Plate 3'!N86</f>
        <v>7.6778338687471317</v>
      </c>
      <c r="G79" s="8">
        <f t="shared" si="6"/>
        <v>7.6123522691907288</v>
      </c>
      <c r="H79" s="8">
        <f t="shared" si="7"/>
        <v>5.8661025420229003E-2</v>
      </c>
      <c r="I79" s="7">
        <f t="shared" si="5"/>
        <v>304.49409076762913</v>
      </c>
    </row>
    <row r="80" spans="1:12" x14ac:dyDescent="0.4">
      <c r="A80" s="8">
        <v>79</v>
      </c>
      <c r="B80" s="8" t="s">
        <v>58</v>
      </c>
      <c r="C80" s="8" t="s">
        <v>66</v>
      </c>
      <c r="D80" s="8">
        <f>'Plate 1'!N87</f>
        <v>5.3501355878130488</v>
      </c>
      <c r="E80" s="8">
        <f>'Plate 2'!N87</f>
        <v>5.3086321486846826</v>
      </c>
      <c r="F80" s="8">
        <f>'Plate 3'!N87</f>
        <v>5.2008844757812174</v>
      </c>
      <c r="G80" s="8">
        <f t="shared" si="6"/>
        <v>5.2865507374263165</v>
      </c>
      <c r="H80" s="8">
        <f t="shared" si="7"/>
        <v>7.7036777924932728E-2</v>
      </c>
      <c r="I80" s="7">
        <f t="shared" si="5"/>
        <v>211.46202949705267</v>
      </c>
    </row>
    <row r="81" spans="1:11" x14ac:dyDescent="0.4">
      <c r="A81" s="8">
        <v>80</v>
      </c>
      <c r="B81" s="8" t="s">
        <v>57</v>
      </c>
      <c r="C81" s="8" t="s">
        <v>65</v>
      </c>
      <c r="D81" s="8">
        <f>'Plate 1'!N88</f>
        <v>2.329318870633275</v>
      </c>
      <c r="E81" s="8">
        <f>'Plate 2'!N88</f>
        <v>2.3313567079237476</v>
      </c>
      <c r="F81" s="8">
        <f>'Plate 3'!N88</f>
        <v>2.2879552755642703</v>
      </c>
      <c r="G81" s="8">
        <f t="shared" si="6"/>
        <v>2.3162102847070973</v>
      </c>
      <c r="H81" s="8">
        <f t="shared" si="7"/>
        <v>2.449076053232227E-2</v>
      </c>
      <c r="I81" s="7">
        <f t="shared" si="5"/>
        <v>92.64841138828389</v>
      </c>
    </row>
    <row r="82" spans="1:11" x14ac:dyDescent="0.4">
      <c r="A82" s="8">
        <v>81</v>
      </c>
      <c r="B82" s="8" t="s">
        <v>65</v>
      </c>
      <c r="C82" s="8" t="s">
        <v>73</v>
      </c>
      <c r="D82" s="8">
        <f>'Plate 1'!N89</f>
        <v>0.9363534854043708</v>
      </c>
      <c r="E82" s="8">
        <f>'Plate 2'!N89</f>
        <v>0.90102280415489322</v>
      </c>
      <c r="F82" s="8">
        <f>'Plate 3'!N89</f>
        <v>0.83733155325628938</v>
      </c>
      <c r="G82" s="8">
        <f t="shared" si="6"/>
        <v>0.89156928093851784</v>
      </c>
      <c r="H82" s="8">
        <f t="shared" si="7"/>
        <v>5.0183289922908818E-2</v>
      </c>
      <c r="I82" s="7">
        <f t="shared" si="5"/>
        <v>35.66277123754071</v>
      </c>
    </row>
    <row r="83" spans="1:11" x14ac:dyDescent="0.4">
      <c r="A83" s="8">
        <v>82</v>
      </c>
      <c r="B83" s="8" t="s">
        <v>66</v>
      </c>
      <c r="C83" s="8" t="s">
        <v>74</v>
      </c>
      <c r="D83" s="8">
        <f>'Plate 1'!N90</f>
        <v>0.46418886584782265</v>
      </c>
      <c r="E83" s="8">
        <f>'Plate 2'!N90</f>
        <v>0.44971544553667375</v>
      </c>
      <c r="F83" s="8">
        <f>'Plate 3'!N90</f>
        <v>0.44640994618048313</v>
      </c>
      <c r="G83" s="8">
        <f t="shared" si="6"/>
        <v>0.45343808585499318</v>
      </c>
      <c r="H83" s="8">
        <f t="shared" si="7"/>
        <v>9.4560051998246603E-3</v>
      </c>
      <c r="I83" s="7">
        <f t="shared" si="5"/>
        <v>18.137523434199728</v>
      </c>
    </row>
    <row r="84" spans="1:11" x14ac:dyDescent="0.4">
      <c r="A84" s="8">
        <v>83</v>
      </c>
      <c r="B84" s="8" t="s">
        <v>67</v>
      </c>
      <c r="C84" s="8" t="s">
        <v>75</v>
      </c>
      <c r="D84" s="8">
        <f>'Plate 1'!N91</f>
        <v>0.21694050087733291</v>
      </c>
      <c r="E84" s="8">
        <f>'Plate 2'!N91</f>
        <v>0.21132646157519802</v>
      </c>
      <c r="F84" s="8">
        <f>'Plate 3'!N91</f>
        <v>0.15895531728482623</v>
      </c>
      <c r="G84" s="8">
        <f t="shared" si="6"/>
        <v>0.19574075991245241</v>
      </c>
      <c r="H84" s="8">
        <f t="shared" si="7"/>
        <v>3.1980555831696407E-2</v>
      </c>
      <c r="I84" s="7">
        <f t="shared" si="5"/>
        <v>7.8296303964980964</v>
      </c>
    </row>
    <row r="85" spans="1:11" x14ac:dyDescent="0.4">
      <c r="A85" s="8">
        <v>84</v>
      </c>
      <c r="B85" s="8" t="s">
        <v>68</v>
      </c>
      <c r="C85" s="8" t="s">
        <v>76</v>
      </c>
      <c r="D85" s="8">
        <f>'Plate 1'!N92</f>
        <v>0.13239751156484289</v>
      </c>
      <c r="E85" s="8">
        <f>'Plate 2'!N92</f>
        <v>0.12456719863095476</v>
      </c>
      <c r="F85" s="8">
        <f>'Plate 3'!N92</f>
        <v>5.9243189119279067E-2</v>
      </c>
      <c r="G85" s="8">
        <f t="shared" si="6"/>
        <v>0.10540263310502557</v>
      </c>
      <c r="H85" s="8">
        <f t="shared" si="7"/>
        <v>4.0166517797359615E-2</v>
      </c>
      <c r="I85" s="7">
        <f t="shared" si="5"/>
        <v>4.2161053242010222</v>
      </c>
    </row>
    <row r="86" spans="1:11" x14ac:dyDescent="0.4">
      <c r="A86" s="8">
        <v>85</v>
      </c>
      <c r="B86" s="8" t="s">
        <v>69</v>
      </c>
      <c r="C86" s="8" t="s">
        <v>77</v>
      </c>
      <c r="D86" s="8">
        <f>'Plate 1'!N93</f>
        <v>0.15991386185994577</v>
      </c>
      <c r="E86" s="8">
        <f>'Plate 2'!N93</f>
        <v>0.15600748199148329</v>
      </c>
      <c r="F86" s="8">
        <f>'Plate 3'!N93</f>
        <v>5.966039467645709E-2</v>
      </c>
      <c r="G86" s="8">
        <f t="shared" si="6"/>
        <v>0.12519391284262871</v>
      </c>
      <c r="H86" s="8">
        <f t="shared" si="7"/>
        <v>5.678729130136552E-2</v>
      </c>
      <c r="I86" s="7">
        <f t="shared" si="5"/>
        <v>5.0077565137051483</v>
      </c>
    </row>
    <row r="87" spans="1:11" x14ac:dyDescent="0.4">
      <c r="A87" s="8">
        <v>86</v>
      </c>
      <c r="B87" s="8" t="s">
        <v>70</v>
      </c>
      <c r="C87" s="8" t="s">
        <v>78</v>
      </c>
      <c r="D87" s="8">
        <f>'Plate 1'!N94</f>
        <v>0.16071143723081832</v>
      </c>
      <c r="E87" s="8">
        <f>'Plate 2'!N94</f>
        <v>0.14605802523182235</v>
      </c>
      <c r="F87" s="8">
        <f>'Plate 3'!N94</f>
        <v>7.8434644749468055E-2</v>
      </c>
      <c r="G87" s="8">
        <f t="shared" si="6"/>
        <v>0.1284013690707029</v>
      </c>
      <c r="H87" s="8">
        <f t="shared" si="7"/>
        <v>4.3888333020847228E-2</v>
      </c>
      <c r="I87" s="7">
        <f t="shared" si="5"/>
        <v>5.1360547628281159</v>
      </c>
    </row>
    <row r="88" spans="1:11" x14ac:dyDescent="0.4">
      <c r="A88" s="8">
        <v>87</v>
      </c>
      <c r="B88" s="8" t="s">
        <v>71</v>
      </c>
      <c r="C88" s="8" t="s">
        <v>79</v>
      </c>
      <c r="D88" s="8">
        <f>'Plate 1'!N95</f>
        <v>0.1184399425745733</v>
      </c>
      <c r="E88" s="8">
        <f>'Plate 2'!N95</f>
        <v>0.1066581764635651</v>
      </c>
      <c r="F88" s="8">
        <f>'Plate 3'!N95</f>
        <v>2.6283950102215362E-2</v>
      </c>
      <c r="G88" s="8">
        <f t="shared" si="6"/>
        <v>8.3794023046784585E-2</v>
      </c>
      <c r="H88" s="8">
        <f t="shared" si="7"/>
        <v>5.0152356582127605E-2</v>
      </c>
      <c r="I88" s="7">
        <f t="shared" si="5"/>
        <v>3.3517609218713833</v>
      </c>
    </row>
    <row r="89" spans="1:11" x14ac:dyDescent="0.4">
      <c r="A89" s="8">
        <v>88</v>
      </c>
      <c r="B89" s="8" t="s">
        <v>72</v>
      </c>
      <c r="C89" s="8" t="s">
        <v>80</v>
      </c>
      <c r="D89" s="8">
        <f>'Plate 1'!N96</f>
        <v>9.2518743021215502E-2</v>
      </c>
      <c r="E89" s="8">
        <f>'Plate 2'!N96</f>
        <v>8.1585545429219572E-2</v>
      </c>
      <c r="F89" s="8">
        <f>'Plate 3'!N96</f>
        <v>-3.7548500146021946E-3</v>
      </c>
      <c r="G89" s="8">
        <f t="shared" si="6"/>
        <v>5.678314614527763E-2</v>
      </c>
      <c r="H89" s="8">
        <f t="shared" si="7"/>
        <v>5.2711672679650608E-2</v>
      </c>
      <c r="I89" s="7">
        <f t="shared" si="5"/>
        <v>2.2713258458111052</v>
      </c>
      <c r="J89">
        <f>SUM(I68:I89)</f>
        <v>1298.3934252388703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2022-08-25T22:03:45Z</dcterms:modified>
</cp:coreProperties>
</file>