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20817 Batch 122 Water yr\"/>
    </mc:Choice>
  </mc:AlternateContent>
  <xr:revisionPtr revIDLastSave="0" documentId="13_ncr:1_{8DF2F4A1-24A0-4791-BDF3-474D848FF957}" xr6:coauthVersionLast="47" xr6:coauthVersionMax="47" xr10:uidLastSave="{00000000-0000-0000-0000-000000000000}"/>
  <bookViews>
    <workbookView xWindow="7807" yWindow="2267" windowWidth="16540" windowHeight="6586" activeTab="5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O63" i="6" s="1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O71" i="5" s="1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O57" i="1" s="1"/>
  <c r="N58" i="1"/>
  <c r="N59" i="1"/>
  <c r="N60" i="1"/>
  <c r="N61" i="1"/>
  <c r="O61" i="1" s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O53" i="1"/>
  <c r="O55" i="1"/>
  <c r="O56" i="1"/>
  <c r="O44" i="6"/>
  <c r="O23" i="5"/>
  <c r="O55" i="5"/>
  <c r="O70" i="5"/>
  <c r="O76" i="5"/>
  <c r="M10" i="1"/>
  <c r="M11" i="1"/>
  <c r="O11" i="1" s="1"/>
  <c r="M12" i="1"/>
  <c r="O12" i="1" s="1"/>
  <c r="M13" i="1"/>
  <c r="O13" i="1" s="1"/>
  <c r="M14" i="1"/>
  <c r="O14" i="1" s="1"/>
  <c r="M15" i="1"/>
  <c r="O15" i="1" s="1"/>
  <c r="M16" i="1"/>
  <c r="M17" i="1"/>
  <c r="M18" i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M26" i="1"/>
  <c r="M27" i="1"/>
  <c r="O27" i="1" s="1"/>
  <c r="M28" i="1"/>
  <c r="O28" i="1" s="1"/>
  <c r="M29" i="1"/>
  <c r="O29" i="1" s="1"/>
  <c r="M30" i="1"/>
  <c r="O30" i="1" s="1"/>
  <c r="M31" i="1"/>
  <c r="O31" i="1" s="1"/>
  <c r="M32" i="1"/>
  <c r="O32" i="1" s="1"/>
  <c r="M33" i="1"/>
  <c r="M34" i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M42" i="1"/>
  <c r="M43" i="1"/>
  <c r="M44" i="1"/>
  <c r="O44" i="1" s="1"/>
  <c r="M45" i="1"/>
  <c r="O45" i="1" s="1"/>
  <c r="M46" i="1"/>
  <c r="O46" i="1" s="1"/>
  <c r="M47" i="1"/>
  <c r="O47" i="1" s="1"/>
  <c r="M48" i="1"/>
  <c r="O48" i="1" s="1"/>
  <c r="M49" i="1"/>
  <c r="M50" i="1"/>
  <c r="M51" i="1"/>
  <c r="O51" i="1" s="1"/>
  <c r="M52" i="1"/>
  <c r="O52" i="1" s="1"/>
  <c r="M53" i="1"/>
  <c r="M54" i="1"/>
  <c r="O54" i="1" s="1"/>
  <c r="M55" i="1"/>
  <c r="M56" i="1"/>
  <c r="M57" i="1"/>
  <c r="M58" i="1"/>
  <c r="M59" i="1"/>
  <c r="M60" i="1"/>
  <c r="O60" i="1" s="1"/>
  <c r="M61" i="1"/>
  <c r="M62" i="1"/>
  <c r="O62" i="1" s="1"/>
  <c r="M63" i="1"/>
  <c r="O63" i="1" s="1"/>
  <c r="M64" i="1"/>
  <c r="O64" i="1" s="1"/>
  <c r="M65" i="1"/>
  <c r="M66" i="1"/>
  <c r="M67" i="1"/>
  <c r="O67" i="1" s="1"/>
  <c r="M68" i="1"/>
  <c r="O68" i="1" s="1"/>
  <c r="M69" i="1"/>
  <c r="O69" i="1" s="1"/>
  <c r="M70" i="1"/>
  <c r="O70" i="1" s="1"/>
  <c r="M71" i="1"/>
  <c r="O71" i="1" s="1"/>
  <c r="M72" i="1"/>
  <c r="O72" i="1" s="1"/>
  <c r="M73" i="1"/>
  <c r="M74" i="1"/>
  <c r="M75" i="1"/>
  <c r="O75" i="1" s="1"/>
  <c r="M76" i="1"/>
  <c r="O76" i="1" s="1"/>
  <c r="M77" i="1"/>
  <c r="O77" i="1" s="1"/>
  <c r="M78" i="1"/>
  <c r="O78" i="1" s="1"/>
  <c r="M79" i="1"/>
  <c r="O79" i="1" s="1"/>
  <c r="M80" i="1"/>
  <c r="O80" i="1" s="1"/>
  <c r="M81" i="1"/>
  <c r="M82" i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M90" i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" i="1"/>
  <c r="O9" i="1" s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O10" i="5" s="1"/>
  <c r="M10" i="6"/>
  <c r="O10" i="6" s="1"/>
  <c r="M11" i="5"/>
  <c r="M11" i="6"/>
  <c r="O11" i="6" s="1"/>
  <c r="M12" i="5"/>
  <c r="O12" i="5" s="1"/>
  <c r="M12" i="6"/>
  <c r="O12" i="6" s="1"/>
  <c r="M13" i="5"/>
  <c r="O13" i="5" s="1"/>
  <c r="M13" i="6"/>
  <c r="O13" i="6" s="1"/>
  <c r="M14" i="5"/>
  <c r="O14" i="5" s="1"/>
  <c r="M14" i="6"/>
  <c r="O14" i="6" s="1"/>
  <c r="M15" i="5"/>
  <c r="M15" i="6"/>
  <c r="M16" i="5"/>
  <c r="M16" i="6"/>
  <c r="M17" i="5"/>
  <c r="M17" i="6"/>
  <c r="M18" i="5"/>
  <c r="O18" i="5" s="1"/>
  <c r="M18" i="6"/>
  <c r="O18" i="6" s="1"/>
  <c r="M19" i="5"/>
  <c r="M19" i="6"/>
  <c r="O19" i="6" s="1"/>
  <c r="M20" i="5"/>
  <c r="O20" i="5" s="1"/>
  <c r="M20" i="6"/>
  <c r="O20" i="6" s="1"/>
  <c r="M21" i="5"/>
  <c r="O21" i="5" s="1"/>
  <c r="M21" i="6"/>
  <c r="O21" i="6" s="1"/>
  <c r="M22" i="5"/>
  <c r="O22" i="5" s="1"/>
  <c r="M22" i="6"/>
  <c r="O22" i="6" s="1"/>
  <c r="M23" i="5"/>
  <c r="M23" i="6"/>
  <c r="M24" i="5"/>
  <c r="M24" i="6"/>
  <c r="M25" i="5"/>
  <c r="M25" i="6"/>
  <c r="M26" i="5"/>
  <c r="O26" i="5" s="1"/>
  <c r="M26" i="6"/>
  <c r="O26" i="6" s="1"/>
  <c r="M27" i="5"/>
  <c r="M27" i="6"/>
  <c r="O27" i="6" s="1"/>
  <c r="M28" i="5"/>
  <c r="O28" i="5" s="1"/>
  <c r="M28" i="6"/>
  <c r="O28" i="6" s="1"/>
  <c r="M29" i="5"/>
  <c r="O29" i="5" s="1"/>
  <c r="M29" i="6"/>
  <c r="O29" i="6" s="1"/>
  <c r="M30" i="5"/>
  <c r="O30" i="5" s="1"/>
  <c r="M30" i="6"/>
  <c r="O30" i="6" s="1"/>
  <c r="M31" i="5"/>
  <c r="M31" i="6"/>
  <c r="M32" i="5"/>
  <c r="M32" i="6"/>
  <c r="M33" i="5"/>
  <c r="M33" i="6"/>
  <c r="M34" i="5"/>
  <c r="O34" i="5" s="1"/>
  <c r="M34" i="6"/>
  <c r="O34" i="6" s="1"/>
  <c r="M35" i="5"/>
  <c r="M35" i="6"/>
  <c r="O35" i="6" s="1"/>
  <c r="M36" i="5"/>
  <c r="O36" i="5" s="1"/>
  <c r="M36" i="6"/>
  <c r="O36" i="6" s="1"/>
  <c r="M37" i="5"/>
  <c r="O37" i="5" s="1"/>
  <c r="M37" i="6"/>
  <c r="O37" i="6" s="1"/>
  <c r="M38" i="5"/>
  <c r="O38" i="5" s="1"/>
  <c r="M38" i="6"/>
  <c r="O38" i="6" s="1"/>
  <c r="M39" i="5"/>
  <c r="M39" i="6"/>
  <c r="M40" i="5"/>
  <c r="M40" i="6"/>
  <c r="M41" i="5"/>
  <c r="M41" i="6"/>
  <c r="M42" i="5"/>
  <c r="O42" i="5" s="1"/>
  <c r="M42" i="6"/>
  <c r="O42" i="6" s="1"/>
  <c r="M43" i="5"/>
  <c r="M43" i="6"/>
  <c r="O43" i="6" s="1"/>
  <c r="M44" i="5"/>
  <c r="O44" i="5" s="1"/>
  <c r="M44" i="6"/>
  <c r="M45" i="5"/>
  <c r="O45" i="5" s="1"/>
  <c r="M45" i="6"/>
  <c r="O45" i="6" s="1"/>
  <c r="M46" i="5"/>
  <c r="O46" i="5" s="1"/>
  <c r="M46" i="6"/>
  <c r="O46" i="6" s="1"/>
  <c r="M47" i="5"/>
  <c r="M47" i="6"/>
  <c r="M48" i="5"/>
  <c r="M48" i="6"/>
  <c r="M49" i="5"/>
  <c r="M49" i="6"/>
  <c r="M50" i="5"/>
  <c r="O50" i="5" s="1"/>
  <c r="M50" i="6"/>
  <c r="O50" i="6" s="1"/>
  <c r="M51" i="5"/>
  <c r="M51" i="6"/>
  <c r="O51" i="6" s="1"/>
  <c r="M52" i="5"/>
  <c r="O52" i="5" s="1"/>
  <c r="M52" i="6"/>
  <c r="O52" i="6" s="1"/>
  <c r="M53" i="5"/>
  <c r="O53" i="5" s="1"/>
  <c r="M53" i="6"/>
  <c r="O53" i="6" s="1"/>
  <c r="M54" i="5"/>
  <c r="O54" i="5" s="1"/>
  <c r="M54" i="6"/>
  <c r="O54" i="6" s="1"/>
  <c r="M55" i="5"/>
  <c r="M55" i="6"/>
  <c r="M56" i="5"/>
  <c r="M56" i="6"/>
  <c r="M57" i="5"/>
  <c r="M57" i="6"/>
  <c r="M58" i="5"/>
  <c r="O58" i="5" s="1"/>
  <c r="M58" i="6"/>
  <c r="O58" i="6" s="1"/>
  <c r="M59" i="5"/>
  <c r="M59" i="6"/>
  <c r="O59" i="6" s="1"/>
  <c r="M60" i="5"/>
  <c r="O60" i="5" s="1"/>
  <c r="M60" i="6"/>
  <c r="O60" i="6" s="1"/>
  <c r="M61" i="5"/>
  <c r="O61" i="5" s="1"/>
  <c r="M61" i="6"/>
  <c r="O61" i="6" s="1"/>
  <c r="M62" i="5"/>
  <c r="O62" i="5" s="1"/>
  <c r="M62" i="6"/>
  <c r="O62" i="6" s="1"/>
  <c r="M63" i="5"/>
  <c r="M63" i="6"/>
  <c r="M64" i="5"/>
  <c r="M64" i="6"/>
  <c r="M65" i="5"/>
  <c r="M65" i="6"/>
  <c r="M66" i="5"/>
  <c r="O66" i="5" s="1"/>
  <c r="M66" i="6"/>
  <c r="O66" i="6" s="1"/>
  <c r="M67" i="5"/>
  <c r="M67" i="6"/>
  <c r="O67" i="6" s="1"/>
  <c r="M68" i="5"/>
  <c r="O68" i="5" s="1"/>
  <c r="M68" i="6"/>
  <c r="O68" i="6" s="1"/>
  <c r="M69" i="5"/>
  <c r="O69" i="5" s="1"/>
  <c r="M69" i="6"/>
  <c r="O69" i="6" s="1"/>
  <c r="M70" i="5"/>
  <c r="M70" i="6"/>
  <c r="O70" i="6" s="1"/>
  <c r="M71" i="5"/>
  <c r="M71" i="6"/>
  <c r="M72" i="5"/>
  <c r="M72" i="6"/>
  <c r="M73" i="5"/>
  <c r="M73" i="6"/>
  <c r="M74" i="5"/>
  <c r="O74" i="5" s="1"/>
  <c r="M74" i="6"/>
  <c r="O74" i="6" s="1"/>
  <c r="M75" i="5"/>
  <c r="M75" i="6"/>
  <c r="O75" i="6" s="1"/>
  <c r="M76" i="5"/>
  <c r="M76" i="6"/>
  <c r="O76" i="6" s="1"/>
  <c r="M77" i="5"/>
  <c r="O77" i="5" s="1"/>
  <c r="M77" i="6"/>
  <c r="O77" i="6" s="1"/>
  <c r="M78" i="5"/>
  <c r="O78" i="5" s="1"/>
  <c r="M78" i="6"/>
  <c r="O78" i="6" s="1"/>
  <c r="M79" i="5"/>
  <c r="M79" i="6"/>
  <c r="M80" i="5"/>
  <c r="M80" i="6"/>
  <c r="M81" i="5"/>
  <c r="M81" i="6"/>
  <c r="M82" i="5"/>
  <c r="O82" i="5" s="1"/>
  <c r="M82" i="6"/>
  <c r="O82" i="6" s="1"/>
  <c r="M83" i="5"/>
  <c r="M83" i="6"/>
  <c r="O83" i="6" s="1"/>
  <c r="M84" i="5"/>
  <c r="O84" i="5" s="1"/>
  <c r="M84" i="6"/>
  <c r="O84" i="6" s="1"/>
  <c r="M85" i="5"/>
  <c r="O85" i="5" s="1"/>
  <c r="M85" i="6"/>
  <c r="O85" i="6" s="1"/>
  <c r="M86" i="5"/>
  <c r="O86" i="5" s="1"/>
  <c r="M86" i="6"/>
  <c r="O86" i="6" s="1"/>
  <c r="M87" i="5"/>
  <c r="M87" i="6"/>
  <c r="M88" i="5"/>
  <c r="M88" i="6"/>
  <c r="M89" i="5"/>
  <c r="M89" i="6"/>
  <c r="M90" i="5"/>
  <c r="O90" i="5" s="1"/>
  <c r="M90" i="6"/>
  <c r="O90" i="6" s="1"/>
  <c r="M91" i="5"/>
  <c r="M91" i="6"/>
  <c r="O91" i="6" s="1"/>
  <c r="M92" i="5"/>
  <c r="O92" i="5" s="1"/>
  <c r="M92" i="6"/>
  <c r="O92" i="6" s="1"/>
  <c r="M93" i="5"/>
  <c r="O93" i="5" s="1"/>
  <c r="M93" i="6"/>
  <c r="O93" i="6" s="1"/>
  <c r="M94" i="5"/>
  <c r="O94" i="5" s="1"/>
  <c r="M94" i="6"/>
  <c r="O94" i="6" s="1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O65" i="6" l="1"/>
  <c r="O57" i="6"/>
  <c r="O49" i="6"/>
  <c r="O33" i="6"/>
  <c r="O25" i="6"/>
  <c r="O96" i="6"/>
  <c r="O88" i="6"/>
  <c r="O80" i="6"/>
  <c r="O72" i="6"/>
  <c r="O64" i="6"/>
  <c r="O56" i="6"/>
  <c r="O48" i="6"/>
  <c r="O40" i="6"/>
  <c r="O32" i="6"/>
  <c r="O24" i="6"/>
  <c r="O16" i="6"/>
  <c r="O73" i="6"/>
  <c r="O41" i="6"/>
  <c r="O87" i="6"/>
  <c r="O79" i="6"/>
  <c r="O71" i="6"/>
  <c r="O55" i="6"/>
  <c r="O47" i="6"/>
  <c r="O39" i="6"/>
  <c r="O31" i="6"/>
  <c r="O23" i="6"/>
  <c r="O15" i="6"/>
  <c r="O89" i="6"/>
  <c r="O17" i="6"/>
  <c r="O95" i="6"/>
  <c r="O81" i="6"/>
  <c r="O9" i="6"/>
  <c r="O89" i="5"/>
  <c r="O81" i="5"/>
  <c r="O73" i="5"/>
  <c r="O33" i="5"/>
  <c r="O25" i="5"/>
  <c r="O96" i="5"/>
  <c r="O88" i="5"/>
  <c r="O80" i="5"/>
  <c r="O72" i="5"/>
  <c r="O64" i="5"/>
  <c r="O56" i="5"/>
  <c r="O48" i="5"/>
  <c r="O40" i="5"/>
  <c r="O32" i="5"/>
  <c r="O24" i="5"/>
  <c r="O16" i="5"/>
  <c r="O41" i="5"/>
  <c r="O95" i="5"/>
  <c r="O91" i="5"/>
  <c r="O87" i="5"/>
  <c r="O83" i="5"/>
  <c r="O79" i="5"/>
  <c r="O75" i="5"/>
  <c r="O67" i="5"/>
  <c r="O63" i="5"/>
  <c r="O59" i="5"/>
  <c r="O51" i="5"/>
  <c r="O47" i="5"/>
  <c r="O43" i="5"/>
  <c r="O39" i="5"/>
  <c r="O35" i="5"/>
  <c r="O31" i="5"/>
  <c r="O27" i="5"/>
  <c r="O19" i="5"/>
  <c r="O15" i="5"/>
  <c r="O11" i="5"/>
  <c r="O17" i="5"/>
  <c r="O65" i="5"/>
  <c r="O57" i="5"/>
  <c r="O49" i="5"/>
  <c r="O9" i="5"/>
  <c r="O90" i="1"/>
  <c r="O82" i="1"/>
  <c r="O74" i="1"/>
  <c r="O66" i="1"/>
  <c r="O58" i="1"/>
  <c r="O50" i="1"/>
  <c r="O42" i="1"/>
  <c r="O34" i="1"/>
  <c r="O26" i="1"/>
  <c r="O18" i="1"/>
  <c r="O10" i="1"/>
  <c r="O89" i="1"/>
  <c r="O81" i="1"/>
  <c r="O73" i="1"/>
  <c r="O65" i="1"/>
  <c r="O49" i="1"/>
  <c r="O41" i="1"/>
  <c r="O33" i="1"/>
  <c r="O25" i="1"/>
  <c r="O17" i="1"/>
  <c r="O16" i="1"/>
  <c r="D52" i="3"/>
  <c r="O59" i="1"/>
  <c r="D36" i="3"/>
  <c r="O43" i="1"/>
  <c r="G9" i="6"/>
  <c r="F66" i="3"/>
  <c r="D76" i="3"/>
  <c r="E41" i="3"/>
  <c r="D44" i="3"/>
  <c r="D60" i="3"/>
  <c r="D28" i="3"/>
  <c r="D56" i="3"/>
  <c r="D40" i="3"/>
  <c r="D84" i="3"/>
  <c r="D68" i="3"/>
  <c r="D64" i="3"/>
  <c r="D48" i="3"/>
  <c r="D32" i="3"/>
  <c r="D88" i="3"/>
  <c r="D72" i="3"/>
  <c r="D24" i="3"/>
  <c r="D80" i="3"/>
  <c r="D87" i="3"/>
  <c r="E47" i="3"/>
  <c r="E74" i="3"/>
  <c r="F46" i="3"/>
  <c r="F4" i="3"/>
  <c r="E83" i="3"/>
  <c r="E77" i="3"/>
  <c r="E66" i="3"/>
  <c r="E25" i="3"/>
  <c r="E4" i="3"/>
  <c r="E45" i="3"/>
  <c r="E26" i="3"/>
  <c r="D62" i="3"/>
  <c r="D70" i="3"/>
  <c r="D58" i="3"/>
  <c r="D22" i="3"/>
  <c r="D2" i="3"/>
  <c r="D78" i="3"/>
  <c r="D66" i="3"/>
  <c r="D54" i="3"/>
  <c r="F30" i="3"/>
  <c r="F58" i="3"/>
  <c r="F23" i="3"/>
  <c r="F21" i="3"/>
  <c r="F88" i="3"/>
  <c r="F72" i="3"/>
  <c r="F63" i="3"/>
  <c r="F22" i="3"/>
  <c r="E2" i="3"/>
  <c r="D74" i="3"/>
  <c r="F85" i="3"/>
  <c r="E82" i="3"/>
  <c r="E81" i="3"/>
  <c r="F54" i="3"/>
  <c r="F43" i="3"/>
  <c r="E29" i="3"/>
  <c r="F14" i="3"/>
  <c r="E89" i="3"/>
  <c r="F76" i="3"/>
  <c r="F62" i="3"/>
  <c r="E50" i="3"/>
  <c r="E48" i="3"/>
  <c r="E40" i="3"/>
  <c r="E32" i="3"/>
  <c r="E30" i="3"/>
  <c r="E27" i="3"/>
  <c r="E24" i="3"/>
  <c r="F18" i="3"/>
  <c r="D77" i="3"/>
  <c r="E68" i="3"/>
  <c r="E52" i="3"/>
  <c r="F49" i="3"/>
  <c r="E8" i="3"/>
  <c r="F82" i="3"/>
  <c r="F69" i="3"/>
  <c r="F65" i="3"/>
  <c r="F53" i="3"/>
  <c r="G10" i="1"/>
  <c r="G10" i="6" s="1"/>
  <c r="E73" i="3"/>
  <c r="E62" i="3"/>
  <c r="F25" i="3"/>
  <c r="E17" i="3"/>
  <c r="D57" i="3"/>
  <c r="D49" i="3"/>
  <c r="D33" i="3"/>
  <c r="D29" i="3"/>
  <c r="D21" i="3"/>
  <c r="D13" i="3"/>
  <c r="D5" i="3"/>
  <c r="F79" i="3"/>
  <c r="E78" i="3"/>
  <c r="F74" i="3"/>
  <c r="F70" i="3"/>
  <c r="D65" i="3"/>
  <c r="E53" i="3"/>
  <c r="E46" i="3"/>
  <c r="F42" i="3"/>
  <c r="E39" i="3"/>
  <c r="E38" i="3"/>
  <c r="E35" i="3"/>
  <c r="F20" i="3"/>
  <c r="E15" i="3"/>
  <c r="E13" i="3"/>
  <c r="E11" i="3"/>
  <c r="F89" i="3"/>
  <c r="E60" i="3"/>
  <c r="E54" i="3"/>
  <c r="F50" i="3"/>
  <c r="F47" i="3"/>
  <c r="F12" i="3"/>
  <c r="F7" i="3"/>
  <c r="D89" i="3"/>
  <c r="D81" i="3"/>
  <c r="D73" i="3"/>
  <c r="D69" i="3"/>
  <c r="D61" i="3"/>
  <c r="D53" i="3"/>
  <c r="D45" i="3"/>
  <c r="D37" i="3"/>
  <c r="D17" i="3"/>
  <c r="D9" i="3"/>
  <c r="F78" i="3"/>
  <c r="F77" i="3"/>
  <c r="E69" i="3"/>
  <c r="F67" i="3"/>
  <c r="E57" i="3"/>
  <c r="D41" i="3"/>
  <c r="F38" i="3"/>
  <c r="E37" i="3"/>
  <c r="E33" i="3"/>
  <c r="F26" i="3"/>
  <c r="E23" i="3"/>
  <c r="E21" i="3"/>
  <c r="E9" i="3"/>
  <c r="E7" i="3"/>
  <c r="E3" i="3"/>
  <c r="F87" i="3"/>
  <c r="F86" i="3"/>
  <c r="E71" i="3"/>
  <c r="F59" i="3"/>
  <c r="E58" i="3"/>
  <c r="F55" i="3"/>
  <c r="E43" i="3"/>
  <c r="F41" i="3"/>
  <c r="F35" i="3"/>
  <c r="E34" i="3"/>
  <c r="F31" i="3"/>
  <c r="F27" i="3"/>
  <c r="E19" i="3"/>
  <c r="F13" i="3"/>
  <c r="F8" i="3"/>
  <c r="E86" i="3"/>
  <c r="F68" i="3"/>
  <c r="E63" i="3"/>
  <c r="F52" i="3"/>
  <c r="F2" i="3"/>
  <c r="F80" i="3"/>
  <c r="E75" i="3"/>
  <c r="F48" i="3"/>
  <c r="E87" i="3"/>
  <c r="F84" i="3"/>
  <c r="F83" i="3"/>
  <c r="E79" i="3"/>
  <c r="F64" i="3"/>
  <c r="E59" i="3"/>
  <c r="F56" i="3"/>
  <c r="F60" i="3"/>
  <c r="F36" i="3"/>
  <c r="F40" i="3"/>
  <c r="F32" i="3"/>
  <c r="F24" i="3"/>
  <c r="F44" i="3"/>
  <c r="F28" i="3"/>
  <c r="G60" i="3" l="1"/>
  <c r="I60" i="3" s="1"/>
  <c r="F5" i="3"/>
  <c r="F75" i="3"/>
  <c r="F51" i="3"/>
  <c r="F34" i="3"/>
  <c r="F16" i="3"/>
  <c r="E5" i="3"/>
  <c r="E42" i="3"/>
  <c r="F17" i="3"/>
  <c r="G17" i="3" s="1"/>
  <c r="I17" i="3" s="1"/>
  <c r="D86" i="3"/>
  <c r="H86" i="3" s="1"/>
  <c r="E70" i="3"/>
  <c r="G70" i="3" s="1"/>
  <c r="I70" i="3" s="1"/>
  <c r="H77" i="3"/>
  <c r="G62" i="3"/>
  <c r="I62" i="3" s="1"/>
  <c r="E31" i="3"/>
  <c r="E84" i="3"/>
  <c r="G84" i="3" s="1"/>
  <c r="I84" i="3" s="1"/>
  <c r="E16" i="3"/>
  <c r="E51" i="3"/>
  <c r="G66" i="3"/>
  <c r="I66" i="3" s="1"/>
  <c r="E65" i="3"/>
  <c r="G65" i="3" s="1"/>
  <c r="I65" i="3" s="1"/>
  <c r="E85" i="3"/>
  <c r="E55" i="3"/>
  <c r="D82" i="3"/>
  <c r="G82" i="3" s="1"/>
  <c r="I82" i="3" s="1"/>
  <c r="H66" i="3"/>
  <c r="H54" i="3"/>
  <c r="G21" i="3"/>
  <c r="I21" i="3" s="1"/>
  <c r="F10" i="3"/>
  <c r="F39" i="3"/>
  <c r="G41" i="3"/>
  <c r="I41" i="3" s="1"/>
  <c r="H62" i="3"/>
  <c r="H87" i="3"/>
  <c r="G52" i="3"/>
  <c r="I52" i="3" s="1"/>
  <c r="F37" i="3"/>
  <c r="G37" i="3" s="1"/>
  <c r="I37" i="3" s="1"/>
  <c r="G48" i="3"/>
  <c r="I48" i="3" s="1"/>
  <c r="G54" i="3"/>
  <c r="I54" i="3" s="1"/>
  <c r="F61" i="3"/>
  <c r="E88" i="3"/>
  <c r="E49" i="3"/>
  <c r="G49" i="3" s="1"/>
  <c r="I49" i="3" s="1"/>
  <c r="H2" i="3"/>
  <c r="H21" i="3"/>
  <c r="D25" i="3"/>
  <c r="D46" i="3"/>
  <c r="G46" i="3" s="1"/>
  <c r="I46" i="3" s="1"/>
  <c r="H74" i="3"/>
  <c r="D85" i="3"/>
  <c r="G11" i="1"/>
  <c r="G11" i="5" s="1"/>
  <c r="G10" i="5"/>
  <c r="H68" i="3"/>
  <c r="G68" i="3"/>
  <c r="I68" i="3" s="1"/>
  <c r="D7" i="3"/>
  <c r="G7" i="3" s="1"/>
  <c r="I7" i="3" s="1"/>
  <c r="D15" i="3"/>
  <c r="D23" i="3"/>
  <c r="D31" i="3"/>
  <c r="D39" i="3"/>
  <c r="D47" i="3"/>
  <c r="H47" i="3" s="1"/>
  <c r="D55" i="3"/>
  <c r="D63" i="3"/>
  <c r="H63" i="3" s="1"/>
  <c r="D71" i="3"/>
  <c r="D79" i="3"/>
  <c r="H79" i="3" s="1"/>
  <c r="F3" i="3"/>
  <c r="F19" i="3"/>
  <c r="F57" i="3"/>
  <c r="G57" i="3" s="1"/>
  <c r="I57" i="3" s="1"/>
  <c r="E72" i="3"/>
  <c r="D8" i="3"/>
  <c r="G8" i="3" s="1"/>
  <c r="I8" i="3" s="1"/>
  <c r="D16" i="3"/>
  <c r="E6" i="3"/>
  <c r="E10" i="3"/>
  <c r="F15" i="3"/>
  <c r="E20" i="3"/>
  <c r="F29" i="3"/>
  <c r="H29" i="3" s="1"/>
  <c r="E56" i="3"/>
  <c r="E76" i="3"/>
  <c r="G76" i="3" s="1"/>
  <c r="I76" i="3" s="1"/>
  <c r="F81" i="3"/>
  <c r="G81" i="3" s="1"/>
  <c r="I81" i="3" s="1"/>
  <c r="F6" i="3"/>
  <c r="E14" i="3"/>
  <c r="F45" i="3"/>
  <c r="G45" i="3" s="1"/>
  <c r="I45" i="3" s="1"/>
  <c r="F71" i="3"/>
  <c r="D10" i="3"/>
  <c r="D18" i="3"/>
  <c r="D30" i="3"/>
  <c r="D38" i="3"/>
  <c r="H38" i="3" s="1"/>
  <c r="H24" i="3"/>
  <c r="H40" i="3"/>
  <c r="H48" i="3"/>
  <c r="H52" i="3"/>
  <c r="D3" i="3"/>
  <c r="D11" i="3"/>
  <c r="D19" i="3"/>
  <c r="D27" i="3"/>
  <c r="D35" i="3"/>
  <c r="G35" i="3" s="1"/>
  <c r="I35" i="3" s="1"/>
  <c r="D43" i="3"/>
  <c r="H43" i="3" s="1"/>
  <c r="D51" i="3"/>
  <c r="D59" i="3"/>
  <c r="H59" i="3" s="1"/>
  <c r="D67" i="3"/>
  <c r="D75" i="3"/>
  <c r="H75" i="3" s="1"/>
  <c r="D83" i="3"/>
  <c r="G83" i="3" s="1"/>
  <c r="I83" i="3" s="1"/>
  <c r="F9" i="3"/>
  <c r="H9" i="3" s="1"/>
  <c r="E36" i="3"/>
  <c r="G36" i="3" s="1"/>
  <c r="I36" i="3" s="1"/>
  <c r="E64" i="3"/>
  <c r="H64" i="3" s="1"/>
  <c r="F73" i="3"/>
  <c r="G73" i="3" s="1"/>
  <c r="I73" i="3" s="1"/>
  <c r="D4" i="3"/>
  <c r="D12" i="3"/>
  <c r="D20" i="3"/>
  <c r="H20" i="3" s="1"/>
  <c r="F11" i="3"/>
  <c r="E18" i="3"/>
  <c r="E28" i="3"/>
  <c r="H28" i="3" s="1"/>
  <c r="F33" i="3"/>
  <c r="G33" i="3" s="1"/>
  <c r="I33" i="3" s="1"/>
  <c r="E80" i="3"/>
  <c r="H80" i="3" s="1"/>
  <c r="E12" i="3"/>
  <c r="E44" i="3"/>
  <c r="H44" i="3" s="1"/>
  <c r="E61" i="3"/>
  <c r="E67" i="3"/>
  <c r="D6" i="3"/>
  <c r="D14" i="3"/>
  <c r="D26" i="3"/>
  <c r="G26" i="3" s="1"/>
  <c r="I26" i="3" s="1"/>
  <c r="D34" i="3"/>
  <c r="D42" i="3"/>
  <c r="D50" i="3"/>
  <c r="G50" i="3" s="1"/>
  <c r="I50" i="3" s="1"/>
  <c r="E22" i="3"/>
  <c r="H32" i="3"/>
  <c r="H89" i="3"/>
  <c r="G13" i="3"/>
  <c r="I13" i="3" s="1"/>
  <c r="G32" i="3"/>
  <c r="I32" i="3" s="1"/>
  <c r="G89" i="3"/>
  <c r="I89" i="3" s="1"/>
  <c r="G74" i="3"/>
  <c r="I74" i="3" s="1"/>
  <c r="H53" i="3"/>
  <c r="G29" i="3"/>
  <c r="I29" i="3" s="1"/>
  <c r="G58" i="3"/>
  <c r="I58" i="3" s="1"/>
  <c r="H58" i="3"/>
  <c r="H78" i="3"/>
  <c r="G78" i="3"/>
  <c r="I78" i="3" s="1"/>
  <c r="G69" i="3"/>
  <c r="I69" i="3" s="1"/>
  <c r="H69" i="3"/>
  <c r="H13" i="3"/>
  <c r="H41" i="3"/>
  <c r="G53" i="3"/>
  <c r="I53" i="3" s="1"/>
  <c r="G77" i="3"/>
  <c r="I77" i="3" s="1"/>
  <c r="G87" i="3"/>
  <c r="I87" i="3" s="1"/>
  <c r="H60" i="3"/>
  <c r="G24" i="3"/>
  <c r="I24" i="3" s="1"/>
  <c r="G40" i="3"/>
  <c r="I40" i="3" s="1"/>
  <c r="G2" i="3"/>
  <c r="I2" i="3" s="1"/>
  <c r="G34" i="3" l="1"/>
  <c r="I34" i="3" s="1"/>
  <c r="H84" i="3"/>
  <c r="H5" i="3"/>
  <c r="G9" i="3"/>
  <c r="I9" i="3" s="1"/>
  <c r="G44" i="3"/>
  <c r="I44" i="3" s="1"/>
  <c r="H65" i="3"/>
  <c r="H73" i="3"/>
  <c r="H3" i="3"/>
  <c r="H17" i="3"/>
  <c r="G85" i="3"/>
  <c r="I85" i="3" s="1"/>
  <c r="H46" i="3"/>
  <c r="G79" i="3"/>
  <c r="I79" i="3" s="1"/>
  <c r="G86" i="3"/>
  <c r="I86" i="3" s="1"/>
  <c r="G12" i="1"/>
  <c r="G13" i="1" s="1"/>
  <c r="H71" i="3"/>
  <c r="H7" i="3"/>
  <c r="G31" i="3"/>
  <c r="I31" i="3" s="1"/>
  <c r="G5" i="3"/>
  <c r="I5" i="3" s="1"/>
  <c r="H61" i="3"/>
  <c r="H81" i="3"/>
  <c r="H57" i="3"/>
  <c r="G55" i="3"/>
  <c r="I55" i="3" s="1"/>
  <c r="G80" i="3"/>
  <c r="I80" i="3" s="1"/>
  <c r="H36" i="3"/>
  <c r="H42" i="3"/>
  <c r="G61" i="3"/>
  <c r="I61" i="3" s="1"/>
  <c r="H49" i="3"/>
  <c r="G38" i="3"/>
  <c r="I38" i="3" s="1"/>
  <c r="G63" i="3"/>
  <c r="I63" i="3" s="1"/>
  <c r="H8" i="3"/>
  <c r="G11" i="6"/>
  <c r="G28" i="3"/>
  <c r="I28" i="3" s="1"/>
  <c r="H82" i="3"/>
  <c r="H70" i="3"/>
  <c r="H19" i="3"/>
  <c r="G64" i="3"/>
  <c r="I64" i="3" s="1"/>
  <c r="H12" i="3"/>
  <c r="G3" i="3"/>
  <c r="I3" i="3" s="1"/>
  <c r="H35" i="3"/>
  <c r="G20" i="3"/>
  <c r="I20" i="3" s="1"/>
  <c r="G43" i="3"/>
  <c r="I43" i="3" s="1"/>
  <c r="H33" i="3"/>
  <c r="H37" i="3"/>
  <c r="H15" i="3"/>
  <c r="G19" i="3"/>
  <c r="I19" i="3" s="1"/>
  <c r="G71" i="3"/>
  <c r="G88" i="3"/>
  <c r="I88" i="3" s="1"/>
  <c r="H88" i="3"/>
  <c r="G12" i="3"/>
  <c r="I12" i="3" s="1"/>
  <c r="H55" i="3"/>
  <c r="H85" i="3"/>
  <c r="H83" i="3"/>
  <c r="H34" i="3"/>
  <c r="G59" i="3"/>
  <c r="I59" i="3" s="1"/>
  <c r="G15" i="3"/>
  <c r="I15" i="3" s="1"/>
  <c r="G42" i="3"/>
  <c r="I42" i="3" s="1"/>
  <c r="G47" i="3"/>
  <c r="I47" i="3" s="1"/>
  <c r="H31" i="3"/>
  <c r="H25" i="3"/>
  <c r="G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G56" i="3"/>
  <c r="I56" i="3" s="1"/>
  <c r="H56" i="3"/>
  <c r="G23" i="3"/>
  <c r="I23" i="3" s="1"/>
  <c r="H23" i="3"/>
  <c r="H45" i="3"/>
  <c r="H76" i="3"/>
  <c r="H14" i="3"/>
  <c r="G14" i="3"/>
  <c r="I14" i="3" s="1"/>
  <c r="G67" i="3"/>
  <c r="I67" i="3" s="1"/>
  <c r="H67" i="3"/>
  <c r="G75" i="3"/>
  <c r="I75" i="3" s="1"/>
  <c r="G18" i="3"/>
  <c r="I18" i="3" s="1"/>
  <c r="H18" i="3"/>
  <c r="G72" i="3"/>
  <c r="I72" i="3" s="1"/>
  <c r="H72" i="3"/>
  <c r="H26" i="3"/>
  <c r="H6" i="3"/>
  <c r="G6" i="3"/>
  <c r="I6" i="3" s="1"/>
  <c r="G4" i="3"/>
  <c r="I4" i="3" s="1"/>
  <c r="H4" i="3"/>
  <c r="H27" i="3"/>
  <c r="G27" i="3"/>
  <c r="I27" i="3" s="1"/>
  <c r="H50" i="3"/>
  <c r="H10" i="3"/>
  <c r="G10" i="3"/>
  <c r="I10" i="3" s="1"/>
  <c r="G16" i="3"/>
  <c r="I16" i="3" s="1"/>
  <c r="H16" i="3"/>
  <c r="H39" i="3"/>
  <c r="G39" i="3"/>
  <c r="I39" i="3" s="1"/>
  <c r="G12" i="5"/>
  <c r="G12" i="6" l="1"/>
  <c r="J67" i="3"/>
  <c r="K67" i="3" s="1"/>
  <c r="I71" i="3"/>
  <c r="J89" i="3" s="1"/>
  <c r="K89" i="3" s="1"/>
  <c r="I25" i="3"/>
  <c r="J45" i="3" s="1"/>
  <c r="K45" i="3" s="1"/>
  <c r="J23" i="3"/>
  <c r="K23" i="3" s="1"/>
  <c r="G13" i="6"/>
  <c r="G14" i="1"/>
  <c r="G13" i="5"/>
  <c r="G14" i="5" l="1"/>
  <c r="G14" i="6"/>
</calcChain>
</file>

<file path=xl/sharedStrings.xml><?xml version="1.0" encoding="utf-8"?>
<sst xmlns="http://schemas.openxmlformats.org/spreadsheetml/2006/main" count="1062" uniqueCount="120">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</sst>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1" fillId="3" borderId="0" xfId="0" applyFont="1" applyFill="1"/>
    <xf numFmtId="0" fontId="1" fillId="0" borderId="0" xfId="0" applyFont="1" applyBorder="1"/>
    <xf numFmtId="164" fontId="0" fillId="0" borderId="0" xfId="0" applyNumberFormat="1" applyBorder="1"/>
    <xf numFmtId="2" fontId="0" fillId="0" borderId="0" xfId="0" applyNumberFormat="1" applyBorder="1"/>
    <xf numFmtId="0" fontId="1" fillId="0" borderId="0" xfId="0" applyFont="1" applyBorder="1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65018</c:v>
                </c:pt>
                <c:pt idx="1">
                  <c:v>41163</c:v>
                </c:pt>
                <c:pt idx="2">
                  <c:v>22070</c:v>
                </c:pt>
                <c:pt idx="3">
                  <c:v>8326</c:v>
                </c:pt>
                <c:pt idx="4">
                  <c:v>5227</c:v>
                </c:pt>
                <c:pt idx="5">
                  <c:v>4481</c:v>
                </c:pt>
                <c:pt idx="6">
                  <c:v>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3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41163</c:v>
                </c:pt>
                <c:pt idx="1">
                  <c:v>22070</c:v>
                </c:pt>
                <c:pt idx="2">
                  <c:v>8326</c:v>
                </c:pt>
                <c:pt idx="3">
                  <c:v>5227</c:v>
                </c:pt>
                <c:pt idx="4">
                  <c:v>4481</c:v>
                </c:pt>
                <c:pt idx="5">
                  <c:v>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65027</c:v>
                </c:pt>
                <c:pt idx="1">
                  <c:v>41766</c:v>
                </c:pt>
                <c:pt idx="2">
                  <c:v>22073</c:v>
                </c:pt>
                <c:pt idx="3">
                  <c:v>8477</c:v>
                </c:pt>
                <c:pt idx="4">
                  <c:v>5319</c:v>
                </c:pt>
                <c:pt idx="5">
                  <c:v>4483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27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41766</c:v>
                </c:pt>
                <c:pt idx="1">
                  <c:v>22073</c:v>
                </c:pt>
                <c:pt idx="2">
                  <c:v>8477</c:v>
                </c:pt>
                <c:pt idx="3">
                  <c:v>5319</c:v>
                </c:pt>
                <c:pt idx="4">
                  <c:v>4483</c:v>
                </c:pt>
                <c:pt idx="5">
                  <c:v>4270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65006</c:v>
                </c:pt>
                <c:pt idx="1">
                  <c:v>39561</c:v>
                </c:pt>
                <c:pt idx="2">
                  <c:v>20972</c:v>
                </c:pt>
                <c:pt idx="3">
                  <c:v>8282</c:v>
                </c:pt>
                <c:pt idx="4">
                  <c:v>5216</c:v>
                </c:pt>
                <c:pt idx="5">
                  <c:v>4461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27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39561</c:v>
                </c:pt>
                <c:pt idx="1">
                  <c:v>20972</c:v>
                </c:pt>
                <c:pt idx="2">
                  <c:v>8282</c:v>
                </c:pt>
                <c:pt idx="3">
                  <c:v>5216</c:v>
                </c:pt>
                <c:pt idx="4">
                  <c:v>4461</c:v>
                </c:pt>
                <c:pt idx="5">
                  <c:v>4327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512622" cy="47237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topLeftCell="C1"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65018</v>
      </c>
      <c r="D2">
        <v>4176</v>
      </c>
      <c r="E2">
        <v>5803</v>
      </c>
      <c r="F2">
        <v>4984</v>
      </c>
      <c r="G2">
        <v>12854</v>
      </c>
      <c r="H2">
        <v>18119</v>
      </c>
      <c r="I2">
        <v>4343</v>
      </c>
      <c r="J2">
        <v>4585</v>
      </c>
      <c r="K2">
        <v>4479</v>
      </c>
      <c r="L2">
        <v>4388</v>
      </c>
      <c r="M2">
        <v>9573</v>
      </c>
      <c r="N2">
        <v>6579</v>
      </c>
      <c r="O2">
        <v>41163</v>
      </c>
      <c r="P2">
        <v>4214</v>
      </c>
      <c r="Q2">
        <v>7316</v>
      </c>
      <c r="R2">
        <v>4621</v>
      </c>
      <c r="S2">
        <v>11279</v>
      </c>
      <c r="T2">
        <v>19510</v>
      </c>
      <c r="U2">
        <v>4205</v>
      </c>
      <c r="V2">
        <v>6305</v>
      </c>
      <c r="W2">
        <v>4557</v>
      </c>
      <c r="X2">
        <v>4411</v>
      </c>
      <c r="Y2">
        <v>17571</v>
      </c>
      <c r="Z2">
        <v>5388</v>
      </c>
      <c r="AA2">
        <v>22070</v>
      </c>
      <c r="AB2">
        <v>4138</v>
      </c>
      <c r="AC2">
        <v>11386</v>
      </c>
      <c r="AD2">
        <v>4507</v>
      </c>
      <c r="AE2">
        <v>9844</v>
      </c>
      <c r="AF2">
        <v>14938</v>
      </c>
      <c r="AG2">
        <v>4110</v>
      </c>
      <c r="AH2">
        <v>8126</v>
      </c>
      <c r="AI2">
        <v>4501</v>
      </c>
      <c r="AJ2">
        <v>4165</v>
      </c>
      <c r="AK2">
        <v>23165</v>
      </c>
      <c r="AL2">
        <v>4823</v>
      </c>
      <c r="AM2">
        <v>8326</v>
      </c>
      <c r="AN2">
        <v>4099</v>
      </c>
      <c r="AO2">
        <v>21376</v>
      </c>
      <c r="AP2">
        <v>4551</v>
      </c>
      <c r="AQ2">
        <v>9935</v>
      </c>
      <c r="AR2">
        <v>9951</v>
      </c>
      <c r="AS2">
        <v>4208</v>
      </c>
      <c r="AT2">
        <v>8821</v>
      </c>
      <c r="AU2">
        <v>4908</v>
      </c>
      <c r="AV2">
        <v>4131</v>
      </c>
      <c r="AW2">
        <v>22103</v>
      </c>
      <c r="AX2">
        <v>4635</v>
      </c>
      <c r="AY2">
        <v>5227</v>
      </c>
      <c r="AZ2">
        <v>4203</v>
      </c>
      <c r="BA2">
        <v>24427</v>
      </c>
      <c r="BB2">
        <v>4466</v>
      </c>
      <c r="BC2">
        <v>7924</v>
      </c>
      <c r="BD2">
        <v>6370</v>
      </c>
      <c r="BE2">
        <v>4461</v>
      </c>
      <c r="BF2">
        <v>10951</v>
      </c>
      <c r="BG2">
        <v>5902</v>
      </c>
      <c r="BH2">
        <v>4177</v>
      </c>
      <c r="BI2">
        <v>16750</v>
      </c>
      <c r="BJ2">
        <v>4608</v>
      </c>
      <c r="BK2">
        <v>4481</v>
      </c>
      <c r="BL2">
        <v>4649</v>
      </c>
      <c r="BM2">
        <v>21265</v>
      </c>
      <c r="BN2">
        <v>4440</v>
      </c>
      <c r="BO2">
        <v>4998</v>
      </c>
      <c r="BP2">
        <v>5452</v>
      </c>
      <c r="BQ2">
        <v>4412</v>
      </c>
      <c r="BR2">
        <v>15547</v>
      </c>
      <c r="BS2">
        <v>6224</v>
      </c>
      <c r="BT2">
        <v>4270</v>
      </c>
      <c r="BU2">
        <v>12545</v>
      </c>
      <c r="BV2">
        <v>4678</v>
      </c>
      <c r="BW2">
        <v>4131</v>
      </c>
      <c r="BX2">
        <v>5315</v>
      </c>
      <c r="BY2">
        <v>16981</v>
      </c>
      <c r="BZ2">
        <v>4160</v>
      </c>
      <c r="CA2">
        <v>5023</v>
      </c>
      <c r="CB2">
        <v>4805</v>
      </c>
      <c r="CC2">
        <v>4600</v>
      </c>
      <c r="CD2">
        <v>24318</v>
      </c>
      <c r="CE2">
        <v>10452</v>
      </c>
      <c r="CF2">
        <v>4566</v>
      </c>
      <c r="CG2">
        <v>9736</v>
      </c>
      <c r="CH2">
        <v>4503</v>
      </c>
      <c r="CI2">
        <v>4220</v>
      </c>
      <c r="CJ2">
        <v>6755</v>
      </c>
      <c r="CK2">
        <v>9146</v>
      </c>
      <c r="CL2">
        <v>4153</v>
      </c>
      <c r="CM2">
        <v>4243</v>
      </c>
      <c r="CN2">
        <v>4394</v>
      </c>
      <c r="CO2">
        <v>4478</v>
      </c>
      <c r="CP2">
        <v>17210</v>
      </c>
      <c r="CQ2">
        <v>15940</v>
      </c>
      <c r="CR2">
        <v>5500</v>
      </c>
      <c r="CS2">
        <v>6987</v>
      </c>
      <c r="CT2">
        <v>4405</v>
      </c>
    </row>
    <row r="7" spans="1:98" x14ac:dyDescent="0.4">
      <c r="N7" s="10" t="s">
        <v>115</v>
      </c>
    </row>
    <row r="8" spans="1:98" x14ac:dyDescent="0.4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65018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65018</v>
      </c>
      <c r="K9" t="s">
        <v>82</v>
      </c>
      <c r="L9" s="9" t="str">
        <f>A10</f>
        <v>A2</v>
      </c>
      <c r="M9" s="9">
        <f>B10</f>
        <v>4176</v>
      </c>
      <c r="N9" s="9">
        <f>(M9-4131)/2450.7</f>
        <v>1.8362100624311421E-2</v>
      </c>
      <c r="O9" s="9">
        <f>N9*40</f>
        <v>0.73448402497245691</v>
      </c>
    </row>
    <row r="10" spans="1:98" x14ac:dyDescent="0.4">
      <c r="A10" t="s">
        <v>83</v>
      </c>
      <c r="B10">
        <v>4176</v>
      </c>
      <c r="E10">
        <f>E9/2</f>
        <v>15</v>
      </c>
      <c r="G10">
        <f>G9/2</f>
        <v>15</v>
      </c>
      <c r="H10" t="str">
        <f>A21</f>
        <v>B1</v>
      </c>
      <c r="I10">
        <f>B21</f>
        <v>41163</v>
      </c>
      <c r="K10" t="s">
        <v>85</v>
      </c>
      <c r="L10" s="9" t="str">
        <f>A22</f>
        <v>B2</v>
      </c>
      <c r="M10" s="9">
        <f>B22</f>
        <v>4214</v>
      </c>
      <c r="N10" s="9">
        <f t="shared" ref="N10:N73" si="1">(M10-4131)/2450.7</f>
        <v>3.3867874484841069E-2</v>
      </c>
      <c r="O10" s="9">
        <f t="shared" ref="O10:O73" si="2">N10*40</f>
        <v>1.3547149793936428</v>
      </c>
    </row>
    <row r="11" spans="1:98" x14ac:dyDescent="0.4">
      <c r="A11" t="s">
        <v>84</v>
      </c>
      <c r="B11">
        <v>5803</v>
      </c>
      <c r="E11">
        <f>E10/2</f>
        <v>7.5</v>
      </c>
      <c r="G11">
        <f>G10/2</f>
        <v>7.5</v>
      </c>
      <c r="H11" t="str">
        <f>A33</f>
        <v>C1</v>
      </c>
      <c r="I11">
        <f>B33</f>
        <v>22070</v>
      </c>
      <c r="K11" t="s">
        <v>88</v>
      </c>
      <c r="L11" s="9" t="str">
        <f>A34</f>
        <v>C2</v>
      </c>
      <c r="M11" s="9">
        <f>B34</f>
        <v>4138</v>
      </c>
      <c r="N11" s="9">
        <f t="shared" si="1"/>
        <v>2.8563267637817767E-3</v>
      </c>
      <c r="O11" s="9">
        <f t="shared" si="2"/>
        <v>0.11425307055127107</v>
      </c>
    </row>
    <row r="12" spans="1:98" x14ac:dyDescent="0.4">
      <c r="A12" t="s">
        <v>9</v>
      </c>
      <c r="B12">
        <v>4984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8326</v>
      </c>
      <c r="K12" t="s">
        <v>91</v>
      </c>
      <c r="L12" s="9" t="str">
        <f>A46</f>
        <v>D2</v>
      </c>
      <c r="M12" s="9">
        <f>B46</f>
        <v>4099</v>
      </c>
      <c r="N12" s="9">
        <f t="shared" si="1"/>
        <v>-1.3057493777288123E-2</v>
      </c>
      <c r="O12" s="9">
        <f t="shared" si="2"/>
        <v>-0.52229975109152493</v>
      </c>
    </row>
    <row r="13" spans="1:98" x14ac:dyDescent="0.4">
      <c r="A13" t="s">
        <v>17</v>
      </c>
      <c r="B13">
        <v>12854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5227</v>
      </c>
      <c r="K13" t="s">
        <v>94</v>
      </c>
      <c r="L13" s="9" t="str">
        <f>A58</f>
        <v>E2</v>
      </c>
      <c r="M13" s="9">
        <f>B58</f>
        <v>4203</v>
      </c>
      <c r="N13" s="9">
        <f t="shared" si="1"/>
        <v>2.9379360998898277E-2</v>
      </c>
      <c r="O13" s="9">
        <f t="shared" si="2"/>
        <v>1.175174439955931</v>
      </c>
    </row>
    <row r="14" spans="1:98" x14ac:dyDescent="0.4">
      <c r="A14" t="s">
        <v>25</v>
      </c>
      <c r="B14">
        <v>18119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4481</v>
      </c>
      <c r="K14" t="s">
        <v>97</v>
      </c>
      <c r="L14" s="9" t="str">
        <f>A70</f>
        <v>F2</v>
      </c>
      <c r="M14" s="9">
        <f>B70</f>
        <v>4649</v>
      </c>
      <c r="N14" s="9">
        <f t="shared" si="1"/>
        <v>0.21136818051985148</v>
      </c>
      <c r="O14" s="9">
        <f t="shared" si="2"/>
        <v>8.4547272207940587</v>
      </c>
    </row>
    <row r="15" spans="1:98" x14ac:dyDescent="0.4">
      <c r="A15" t="s">
        <v>34</v>
      </c>
      <c r="B15">
        <v>4343</v>
      </c>
      <c r="G15">
        <f t="shared" ref="G15" si="3">E15*1.14</f>
        <v>0</v>
      </c>
      <c r="H15" t="str">
        <f>A81</f>
        <v>G1</v>
      </c>
      <c r="I15">
        <f>B81</f>
        <v>4131</v>
      </c>
      <c r="K15" t="s">
        <v>100</v>
      </c>
      <c r="L15" s="9" t="str">
        <f>A82</f>
        <v>G2</v>
      </c>
      <c r="M15" s="9">
        <f>B82</f>
        <v>5315</v>
      </c>
      <c r="N15" s="9">
        <f t="shared" si="1"/>
        <v>0.48312726975966053</v>
      </c>
      <c r="O15" s="9">
        <f t="shared" si="2"/>
        <v>19.325090790386422</v>
      </c>
    </row>
    <row r="16" spans="1:98" x14ac:dyDescent="0.4">
      <c r="A16" t="s">
        <v>41</v>
      </c>
      <c r="B16">
        <v>4585</v>
      </c>
      <c r="K16" t="s">
        <v>103</v>
      </c>
      <c r="L16" s="9" t="str">
        <f>A94</f>
        <v>H2</v>
      </c>
      <c r="M16" s="9">
        <f>B94</f>
        <v>6755</v>
      </c>
      <c r="N16" s="9">
        <f t="shared" si="1"/>
        <v>1.0707144897376262</v>
      </c>
      <c r="O16" s="9">
        <f t="shared" si="2"/>
        <v>42.828579589505047</v>
      </c>
    </row>
    <row r="17" spans="1:15" x14ac:dyDescent="0.4">
      <c r="A17" t="s">
        <v>49</v>
      </c>
      <c r="B17">
        <v>4479</v>
      </c>
      <c r="K17" t="s">
        <v>104</v>
      </c>
      <c r="L17" s="9" t="str">
        <f>A95</f>
        <v>H3</v>
      </c>
      <c r="M17" s="9">
        <f>B95</f>
        <v>9146</v>
      </c>
      <c r="N17" s="9">
        <f t="shared" si="1"/>
        <v>2.046354102909373</v>
      </c>
      <c r="O17" s="9">
        <f t="shared" si="2"/>
        <v>81.854164116374918</v>
      </c>
    </row>
    <row r="18" spans="1:15" x14ac:dyDescent="0.4">
      <c r="A18" t="s">
        <v>57</v>
      </c>
      <c r="B18">
        <v>4388</v>
      </c>
      <c r="K18" t="s">
        <v>101</v>
      </c>
      <c r="L18" s="9" t="str">
        <f>A83</f>
        <v>G3</v>
      </c>
      <c r="M18" s="9">
        <f>B83</f>
        <v>16981</v>
      </c>
      <c r="N18" s="9">
        <f t="shared" si="1"/>
        <v>5.2433998449422621</v>
      </c>
      <c r="O18" s="9">
        <f t="shared" si="2"/>
        <v>209.73599379769047</v>
      </c>
    </row>
    <row r="19" spans="1:15" x14ac:dyDescent="0.4">
      <c r="A19" t="s">
        <v>65</v>
      </c>
      <c r="B19">
        <v>9573</v>
      </c>
      <c r="K19" t="s">
        <v>98</v>
      </c>
      <c r="L19" s="9" t="str">
        <f>A71</f>
        <v>F3</v>
      </c>
      <c r="M19" s="9">
        <f>B71</f>
        <v>21265</v>
      </c>
      <c r="N19" s="9">
        <f t="shared" si="1"/>
        <v>6.9914718243767089</v>
      </c>
      <c r="O19" s="9">
        <f t="shared" si="2"/>
        <v>279.65887297506833</v>
      </c>
    </row>
    <row r="20" spans="1:15" x14ac:dyDescent="0.4">
      <c r="A20" t="s">
        <v>73</v>
      </c>
      <c r="B20">
        <v>6579</v>
      </c>
      <c r="K20" t="s">
        <v>95</v>
      </c>
      <c r="L20" s="9" t="str">
        <f>A59</f>
        <v>E3</v>
      </c>
      <c r="M20" s="9">
        <f>B59</f>
        <v>24427</v>
      </c>
      <c r="N20" s="9">
        <f t="shared" si="1"/>
        <v>8.2817154282449916</v>
      </c>
      <c r="O20" s="9">
        <f t="shared" si="2"/>
        <v>331.26861712979968</v>
      </c>
    </row>
    <row r="21" spans="1:15" x14ac:dyDescent="0.4">
      <c r="A21" t="s">
        <v>85</v>
      </c>
      <c r="B21">
        <v>41163</v>
      </c>
      <c r="K21" t="s">
        <v>92</v>
      </c>
      <c r="L21" s="9" t="str">
        <f>A47</f>
        <v>D3</v>
      </c>
      <c r="M21" s="9">
        <f>B47</f>
        <v>21376</v>
      </c>
      <c r="N21" s="9">
        <f t="shared" si="1"/>
        <v>7.0367650059166778</v>
      </c>
      <c r="O21" s="9">
        <f t="shared" si="2"/>
        <v>281.47060023666711</v>
      </c>
    </row>
    <row r="22" spans="1:15" x14ac:dyDescent="0.4">
      <c r="A22" t="s">
        <v>86</v>
      </c>
      <c r="B22">
        <v>4214</v>
      </c>
      <c r="K22" t="s">
        <v>89</v>
      </c>
      <c r="L22" s="9" t="str">
        <f>A35</f>
        <v>C3</v>
      </c>
      <c r="M22" s="9">
        <f>B35</f>
        <v>11386</v>
      </c>
      <c r="N22" s="9">
        <f t="shared" si="1"/>
        <v>2.9603786673195414</v>
      </c>
      <c r="O22" s="9">
        <f t="shared" si="2"/>
        <v>118.41514669278166</v>
      </c>
    </row>
    <row r="23" spans="1:15" x14ac:dyDescent="0.4">
      <c r="A23" t="s">
        <v>87</v>
      </c>
      <c r="B23">
        <v>7316</v>
      </c>
      <c r="K23" t="s">
        <v>86</v>
      </c>
      <c r="L23" s="9" t="str">
        <f>A23</f>
        <v>B3</v>
      </c>
      <c r="M23" s="9">
        <f>B23</f>
        <v>7316</v>
      </c>
      <c r="N23" s="9">
        <f t="shared" si="1"/>
        <v>1.2996286775207084</v>
      </c>
      <c r="O23" s="9">
        <f t="shared" si="2"/>
        <v>51.985147100828335</v>
      </c>
    </row>
    <row r="24" spans="1:15" x14ac:dyDescent="0.4">
      <c r="A24" t="s">
        <v>10</v>
      </c>
      <c r="B24">
        <v>4621</v>
      </c>
      <c r="K24" t="s">
        <v>83</v>
      </c>
      <c r="L24" s="9" t="str">
        <f>A11</f>
        <v>A3</v>
      </c>
      <c r="M24" s="9">
        <f>B11</f>
        <v>5803</v>
      </c>
      <c r="N24" s="9">
        <f t="shared" si="1"/>
        <v>0.6822540498633044</v>
      </c>
      <c r="O24" s="9">
        <f t="shared" si="2"/>
        <v>27.290161994532177</v>
      </c>
    </row>
    <row r="25" spans="1:15" x14ac:dyDescent="0.4">
      <c r="A25" t="s">
        <v>18</v>
      </c>
      <c r="B25">
        <v>11279</v>
      </c>
      <c r="K25" t="s">
        <v>84</v>
      </c>
      <c r="L25" s="9" t="str">
        <f>A12</f>
        <v>A4</v>
      </c>
      <c r="M25" s="9">
        <f>B12</f>
        <v>4984</v>
      </c>
      <c r="N25" s="9">
        <f t="shared" si="1"/>
        <v>0.34806381850083651</v>
      </c>
      <c r="O25" s="9">
        <f t="shared" si="2"/>
        <v>13.92255274003346</v>
      </c>
    </row>
    <row r="26" spans="1:15" x14ac:dyDescent="0.4">
      <c r="A26" t="s">
        <v>26</v>
      </c>
      <c r="B26">
        <v>19510</v>
      </c>
      <c r="K26" t="s">
        <v>87</v>
      </c>
      <c r="L26" s="9" t="str">
        <f>A24</f>
        <v>B4</v>
      </c>
      <c r="M26" s="9">
        <f>B24</f>
        <v>4621</v>
      </c>
      <c r="N26" s="9">
        <f t="shared" si="1"/>
        <v>0.19994287346472439</v>
      </c>
      <c r="O26" s="9">
        <f t="shared" si="2"/>
        <v>7.9977149385889756</v>
      </c>
    </row>
    <row r="27" spans="1:15" x14ac:dyDescent="0.4">
      <c r="A27" t="s">
        <v>35</v>
      </c>
      <c r="B27">
        <v>4205</v>
      </c>
      <c r="K27" t="s">
        <v>90</v>
      </c>
      <c r="L27" s="9" t="str">
        <f>A36</f>
        <v>C4</v>
      </c>
      <c r="M27" s="9">
        <f>B36</f>
        <v>4507</v>
      </c>
      <c r="N27" s="9">
        <f t="shared" si="1"/>
        <v>0.15342555188313545</v>
      </c>
      <c r="O27" s="9">
        <f t="shared" si="2"/>
        <v>6.1370220753254179</v>
      </c>
    </row>
    <row r="28" spans="1:15" x14ac:dyDescent="0.4">
      <c r="A28" t="s">
        <v>42</v>
      </c>
      <c r="B28">
        <v>6305</v>
      </c>
      <c r="K28" t="s">
        <v>93</v>
      </c>
      <c r="L28" s="9" t="str">
        <f>A48</f>
        <v>D4</v>
      </c>
      <c r="M28" s="9">
        <f>B48</f>
        <v>4551</v>
      </c>
      <c r="N28" s="9">
        <f t="shared" si="1"/>
        <v>0.17137960582690662</v>
      </c>
      <c r="O28" s="9">
        <f t="shared" si="2"/>
        <v>6.8551842330762645</v>
      </c>
    </row>
    <row r="29" spans="1:15" x14ac:dyDescent="0.4">
      <c r="A29" t="s">
        <v>50</v>
      </c>
      <c r="B29">
        <v>4557</v>
      </c>
      <c r="K29" t="s">
        <v>96</v>
      </c>
      <c r="L29" s="9" t="str">
        <f>A60</f>
        <v>E4</v>
      </c>
      <c r="M29" s="9">
        <f>B60</f>
        <v>4466</v>
      </c>
      <c r="N29" s="9">
        <f t="shared" si="1"/>
        <v>0.13669563798098502</v>
      </c>
      <c r="O29" s="9">
        <f t="shared" si="2"/>
        <v>5.4678255192394012</v>
      </c>
    </row>
    <row r="30" spans="1:15" x14ac:dyDescent="0.4">
      <c r="A30" t="s">
        <v>58</v>
      </c>
      <c r="B30">
        <v>4411</v>
      </c>
      <c r="K30" t="s">
        <v>99</v>
      </c>
      <c r="L30" s="9" t="str">
        <f>A72</f>
        <v>F4</v>
      </c>
      <c r="M30" s="9">
        <f>B72</f>
        <v>4440</v>
      </c>
      <c r="N30" s="9">
        <f t="shared" si="1"/>
        <v>0.12608642428693845</v>
      </c>
      <c r="O30" s="9">
        <f t="shared" si="2"/>
        <v>5.0434569714775375</v>
      </c>
    </row>
    <row r="31" spans="1:15" x14ac:dyDescent="0.4">
      <c r="A31" t="s">
        <v>66</v>
      </c>
      <c r="B31">
        <v>17571</v>
      </c>
      <c r="K31" t="s">
        <v>102</v>
      </c>
      <c r="L31" s="9" t="str">
        <f>A84</f>
        <v>G4</v>
      </c>
      <c r="M31" s="9">
        <f>B84</f>
        <v>4160</v>
      </c>
      <c r="N31" s="9">
        <f t="shared" si="1"/>
        <v>1.1833353735667362E-2</v>
      </c>
      <c r="O31" s="9">
        <f t="shared" si="2"/>
        <v>0.47333414942669449</v>
      </c>
    </row>
    <row r="32" spans="1:15" x14ac:dyDescent="0.4">
      <c r="A32" t="s">
        <v>74</v>
      </c>
      <c r="B32">
        <v>5388</v>
      </c>
      <c r="K32" t="s">
        <v>105</v>
      </c>
      <c r="L32" t="str">
        <f>A96</f>
        <v>H4</v>
      </c>
      <c r="M32">
        <f>B96</f>
        <v>4153</v>
      </c>
      <c r="N32" s="9">
        <f t="shared" si="1"/>
        <v>8.977026971885585E-3</v>
      </c>
      <c r="O32" s="9">
        <f t="shared" si="2"/>
        <v>0.3590810788754234</v>
      </c>
    </row>
    <row r="33" spans="1:15" x14ac:dyDescent="0.4">
      <c r="A33" t="s">
        <v>88</v>
      </c>
      <c r="B33">
        <v>22070</v>
      </c>
      <c r="K33" t="s">
        <v>16</v>
      </c>
      <c r="L33" t="str">
        <f>A97</f>
        <v>H5</v>
      </c>
      <c r="M33">
        <f>B97</f>
        <v>4243</v>
      </c>
      <c r="N33" s="9">
        <f t="shared" si="1"/>
        <v>4.5701228220508427E-2</v>
      </c>
      <c r="O33" s="9">
        <f t="shared" si="2"/>
        <v>1.8280491288203371</v>
      </c>
    </row>
    <row r="34" spans="1:15" x14ac:dyDescent="0.4">
      <c r="A34" t="s">
        <v>89</v>
      </c>
      <c r="B34">
        <v>4138</v>
      </c>
      <c r="K34" t="s">
        <v>15</v>
      </c>
      <c r="L34" t="str">
        <f>A85</f>
        <v>G5</v>
      </c>
      <c r="M34">
        <f>B85</f>
        <v>5023</v>
      </c>
      <c r="N34" s="9">
        <f t="shared" si="1"/>
        <v>0.36397763904190644</v>
      </c>
      <c r="O34" s="9">
        <f t="shared" si="2"/>
        <v>14.559105561676258</v>
      </c>
    </row>
    <row r="35" spans="1:15" x14ac:dyDescent="0.4">
      <c r="A35" t="s">
        <v>90</v>
      </c>
      <c r="B35">
        <v>11386</v>
      </c>
      <c r="K35" t="s">
        <v>14</v>
      </c>
      <c r="L35" t="str">
        <f>A73</f>
        <v>F5</v>
      </c>
      <c r="M35">
        <f>B73</f>
        <v>4998</v>
      </c>
      <c r="N35" s="9">
        <f t="shared" si="1"/>
        <v>0.35377647202840007</v>
      </c>
      <c r="O35" s="9">
        <f t="shared" si="2"/>
        <v>14.151058881136002</v>
      </c>
    </row>
    <row r="36" spans="1:15" x14ac:dyDescent="0.4">
      <c r="A36" t="s">
        <v>11</v>
      </c>
      <c r="B36">
        <v>4507</v>
      </c>
      <c r="K36" t="s">
        <v>13</v>
      </c>
      <c r="L36" t="str">
        <f>A61</f>
        <v>E5</v>
      </c>
      <c r="M36">
        <f>B61</f>
        <v>7924</v>
      </c>
      <c r="N36" s="9">
        <f t="shared" si="1"/>
        <v>1.5477210592891828</v>
      </c>
      <c r="O36" s="9">
        <f t="shared" si="2"/>
        <v>61.90884237156731</v>
      </c>
    </row>
    <row r="37" spans="1:15" x14ac:dyDescent="0.4">
      <c r="A37" t="s">
        <v>19</v>
      </c>
      <c r="B37">
        <v>9844</v>
      </c>
      <c r="K37" t="s">
        <v>12</v>
      </c>
      <c r="L37" t="str">
        <f>A49</f>
        <v>D5</v>
      </c>
      <c r="M37">
        <f>B49</f>
        <v>9935</v>
      </c>
      <c r="N37" s="9">
        <f t="shared" si="1"/>
        <v>2.3683029338556332</v>
      </c>
      <c r="O37" s="9">
        <f t="shared" si="2"/>
        <v>94.732117354225323</v>
      </c>
    </row>
    <row r="38" spans="1:15" x14ac:dyDescent="0.4">
      <c r="A38" t="s">
        <v>27</v>
      </c>
      <c r="B38">
        <v>14938</v>
      </c>
      <c r="K38" t="s">
        <v>11</v>
      </c>
      <c r="L38" t="str">
        <f>A37</f>
        <v>C5</v>
      </c>
      <c r="M38">
        <f>B37</f>
        <v>9844</v>
      </c>
      <c r="N38" s="9">
        <f t="shared" si="1"/>
        <v>2.33117068592647</v>
      </c>
      <c r="O38" s="9">
        <f t="shared" si="2"/>
        <v>93.246827437058798</v>
      </c>
    </row>
    <row r="39" spans="1:15" x14ac:dyDescent="0.4">
      <c r="A39" t="s">
        <v>36</v>
      </c>
      <c r="B39">
        <v>4110</v>
      </c>
      <c r="K39" t="s">
        <v>10</v>
      </c>
      <c r="L39" t="str">
        <f>A25</f>
        <v>B5</v>
      </c>
      <c r="M39">
        <f>B25</f>
        <v>11279</v>
      </c>
      <c r="N39" s="9">
        <f t="shared" si="1"/>
        <v>2.9167176725017345</v>
      </c>
      <c r="O39" s="9">
        <f t="shared" si="2"/>
        <v>116.66870690006938</v>
      </c>
    </row>
    <row r="40" spans="1:15" x14ac:dyDescent="0.4">
      <c r="A40" t="s">
        <v>43</v>
      </c>
      <c r="B40">
        <v>8126</v>
      </c>
      <c r="K40" t="s">
        <v>9</v>
      </c>
      <c r="L40" t="str">
        <f>A13</f>
        <v>A5</v>
      </c>
      <c r="M40">
        <f>B13</f>
        <v>12854</v>
      </c>
      <c r="N40" s="9">
        <f t="shared" si="1"/>
        <v>3.5593911943526342</v>
      </c>
      <c r="O40" s="9">
        <f t="shared" si="2"/>
        <v>142.37564777410537</v>
      </c>
    </row>
    <row r="41" spans="1:15" x14ac:dyDescent="0.4">
      <c r="A41" t="s">
        <v>51</v>
      </c>
      <c r="B41">
        <v>4501</v>
      </c>
      <c r="K41" t="s">
        <v>17</v>
      </c>
      <c r="L41" t="str">
        <f>A14</f>
        <v>A6</v>
      </c>
      <c r="M41">
        <f>B14</f>
        <v>18119</v>
      </c>
      <c r="N41" s="9">
        <f t="shared" si="1"/>
        <v>5.7077569673970707</v>
      </c>
      <c r="O41" s="9">
        <f t="shared" si="2"/>
        <v>228.31027869588283</v>
      </c>
    </row>
    <row r="42" spans="1:15" x14ac:dyDescent="0.4">
      <c r="A42" t="s">
        <v>59</v>
      </c>
      <c r="B42">
        <v>4165</v>
      </c>
      <c r="K42" t="s">
        <v>18</v>
      </c>
      <c r="L42" t="str">
        <f>A26</f>
        <v>B6</v>
      </c>
      <c r="M42">
        <f>B26</f>
        <v>19510</v>
      </c>
      <c r="N42" s="9">
        <f t="shared" si="1"/>
        <v>6.275349900028564</v>
      </c>
      <c r="O42" s="9">
        <f t="shared" si="2"/>
        <v>251.01399600114257</v>
      </c>
    </row>
    <row r="43" spans="1:15" x14ac:dyDescent="0.4">
      <c r="A43" t="s">
        <v>67</v>
      </c>
      <c r="B43">
        <v>23165</v>
      </c>
      <c r="K43" t="s">
        <v>19</v>
      </c>
      <c r="L43" t="str">
        <f>A38</f>
        <v>C6</v>
      </c>
      <c r="M43">
        <f>B38</f>
        <v>14938</v>
      </c>
      <c r="N43" s="9">
        <f t="shared" si="1"/>
        <v>4.4097604765985228</v>
      </c>
      <c r="O43" s="9">
        <f t="shared" si="2"/>
        <v>176.3904190639409</v>
      </c>
    </row>
    <row r="44" spans="1:15" x14ac:dyDescent="0.4">
      <c r="A44" t="s">
        <v>75</v>
      </c>
      <c r="B44">
        <v>4823</v>
      </c>
      <c r="K44" t="s">
        <v>20</v>
      </c>
      <c r="L44" t="str">
        <f>A50</f>
        <v>D6</v>
      </c>
      <c r="M44">
        <f>B50</f>
        <v>9951</v>
      </c>
      <c r="N44" s="9">
        <f t="shared" si="1"/>
        <v>2.3748316807442773</v>
      </c>
      <c r="O44" s="9">
        <f t="shared" si="2"/>
        <v>94.993267229771092</v>
      </c>
    </row>
    <row r="45" spans="1:15" x14ac:dyDescent="0.4">
      <c r="A45" t="s">
        <v>91</v>
      </c>
      <c r="B45">
        <v>8326</v>
      </c>
      <c r="K45" t="s">
        <v>21</v>
      </c>
      <c r="L45" t="str">
        <f>A62</f>
        <v>E6</v>
      </c>
      <c r="M45">
        <f>B62</f>
        <v>6370</v>
      </c>
      <c r="N45" s="9">
        <f t="shared" si="1"/>
        <v>0.91361651772962837</v>
      </c>
      <c r="O45" s="9">
        <f t="shared" si="2"/>
        <v>36.544660709185138</v>
      </c>
    </row>
    <row r="46" spans="1:15" x14ac:dyDescent="0.4">
      <c r="A46" t="s">
        <v>92</v>
      </c>
      <c r="B46">
        <v>4099</v>
      </c>
      <c r="K46" t="s">
        <v>22</v>
      </c>
      <c r="L46" t="str">
        <f>A74</f>
        <v>F6</v>
      </c>
      <c r="M46">
        <f>B74</f>
        <v>5452</v>
      </c>
      <c r="N46" s="9">
        <f t="shared" si="1"/>
        <v>0.53902966499367533</v>
      </c>
      <c r="O46" s="9">
        <f t="shared" si="2"/>
        <v>21.561186599747014</v>
      </c>
    </row>
    <row r="47" spans="1:15" x14ac:dyDescent="0.4">
      <c r="A47" t="s">
        <v>93</v>
      </c>
      <c r="B47">
        <v>21376</v>
      </c>
      <c r="K47" t="s">
        <v>23</v>
      </c>
      <c r="L47" t="str">
        <f>A86</f>
        <v>G6</v>
      </c>
      <c r="M47">
        <f>B86</f>
        <v>4805</v>
      </c>
      <c r="N47" s="9">
        <f t="shared" si="1"/>
        <v>0.27502346268413108</v>
      </c>
      <c r="O47" s="9">
        <f t="shared" si="2"/>
        <v>11.000938507365243</v>
      </c>
    </row>
    <row r="48" spans="1:15" x14ac:dyDescent="0.4">
      <c r="A48" t="s">
        <v>12</v>
      </c>
      <c r="B48">
        <v>4551</v>
      </c>
      <c r="K48" t="s">
        <v>24</v>
      </c>
      <c r="L48" t="str">
        <f>A98</f>
        <v>H6</v>
      </c>
      <c r="M48">
        <f>B98</f>
        <v>4394</v>
      </c>
      <c r="N48" s="9">
        <f t="shared" si="1"/>
        <v>0.10731627698208676</v>
      </c>
      <c r="O48" s="9">
        <f t="shared" si="2"/>
        <v>4.2926510792834707</v>
      </c>
    </row>
    <row r="49" spans="1:15" x14ac:dyDescent="0.4">
      <c r="A49" t="s">
        <v>20</v>
      </c>
      <c r="B49">
        <v>9935</v>
      </c>
      <c r="K49" t="s">
        <v>33</v>
      </c>
      <c r="L49" t="str">
        <f>A99</f>
        <v>H7</v>
      </c>
      <c r="M49">
        <f>B99</f>
        <v>4478</v>
      </c>
      <c r="N49" s="9">
        <f t="shared" si="1"/>
        <v>0.14159219814746807</v>
      </c>
      <c r="O49" s="9">
        <f t="shared" si="2"/>
        <v>5.6636879258987225</v>
      </c>
    </row>
    <row r="50" spans="1:15" x14ac:dyDescent="0.4">
      <c r="A50" t="s">
        <v>28</v>
      </c>
      <c r="B50">
        <v>9951</v>
      </c>
      <c r="K50" t="s">
        <v>31</v>
      </c>
      <c r="L50" t="str">
        <f>A87</f>
        <v>G7</v>
      </c>
      <c r="M50">
        <f>B87</f>
        <v>4600</v>
      </c>
      <c r="N50" s="9">
        <f t="shared" si="1"/>
        <v>0.19137389317337905</v>
      </c>
      <c r="O50" s="9">
        <f t="shared" si="2"/>
        <v>7.654955726935162</v>
      </c>
    </row>
    <row r="51" spans="1:15" x14ac:dyDescent="0.4">
      <c r="A51" t="s">
        <v>37</v>
      </c>
      <c r="B51">
        <v>4208</v>
      </c>
      <c r="K51" t="s">
        <v>32</v>
      </c>
      <c r="L51" t="str">
        <f>A75</f>
        <v>F7</v>
      </c>
      <c r="M51">
        <f>B75</f>
        <v>4412</v>
      </c>
      <c r="N51" s="9">
        <f t="shared" si="1"/>
        <v>0.11466111723181133</v>
      </c>
      <c r="O51" s="9">
        <f t="shared" si="2"/>
        <v>4.5864446892724526</v>
      </c>
    </row>
    <row r="52" spans="1:15" x14ac:dyDescent="0.4">
      <c r="A52" t="s">
        <v>44</v>
      </c>
      <c r="B52">
        <v>8821</v>
      </c>
      <c r="K52" t="s">
        <v>29</v>
      </c>
      <c r="L52" t="str">
        <f>A63</f>
        <v>E7</v>
      </c>
      <c r="M52">
        <f>B63</f>
        <v>4461</v>
      </c>
      <c r="N52" s="9">
        <f t="shared" si="1"/>
        <v>0.13465540457828376</v>
      </c>
      <c r="O52" s="9">
        <f t="shared" si="2"/>
        <v>5.3862161831313502</v>
      </c>
    </row>
    <row r="53" spans="1:15" x14ac:dyDescent="0.4">
      <c r="A53" t="s">
        <v>52</v>
      </c>
      <c r="B53">
        <v>4908</v>
      </c>
      <c r="K53" t="s">
        <v>28</v>
      </c>
      <c r="L53" t="str">
        <f>A51</f>
        <v>D7</v>
      </c>
      <c r="M53">
        <f>B51</f>
        <v>4208</v>
      </c>
      <c r="N53" s="9">
        <f t="shared" si="1"/>
        <v>3.1419594401599547E-2</v>
      </c>
      <c r="O53" s="9">
        <f t="shared" si="2"/>
        <v>1.2567837760639819</v>
      </c>
    </row>
    <row r="54" spans="1:15" x14ac:dyDescent="0.4">
      <c r="A54" t="s">
        <v>60</v>
      </c>
      <c r="B54">
        <v>4131</v>
      </c>
      <c r="K54" t="s">
        <v>27</v>
      </c>
      <c r="L54" s="9" t="str">
        <f>A39</f>
        <v>C7</v>
      </c>
      <c r="M54" s="9">
        <f>B39</f>
        <v>4110</v>
      </c>
      <c r="N54" s="9">
        <f t="shared" si="1"/>
        <v>-8.5689802913453302E-3</v>
      </c>
      <c r="O54" s="9">
        <f t="shared" si="2"/>
        <v>-0.34275921165381318</v>
      </c>
    </row>
    <row r="55" spans="1:15" x14ac:dyDescent="0.4">
      <c r="A55" t="s">
        <v>68</v>
      </c>
      <c r="B55">
        <v>22103</v>
      </c>
      <c r="K55" t="s">
        <v>26</v>
      </c>
      <c r="L55" s="9" t="str">
        <f>A27</f>
        <v>B7</v>
      </c>
      <c r="M55" s="9">
        <f>B27</f>
        <v>4205</v>
      </c>
      <c r="N55" s="9">
        <f t="shared" si="1"/>
        <v>3.0195454359978783E-2</v>
      </c>
      <c r="O55" s="9">
        <f t="shared" si="2"/>
        <v>1.2078181743991514</v>
      </c>
    </row>
    <row r="56" spans="1:15" x14ac:dyDescent="0.4">
      <c r="A56" t="s">
        <v>76</v>
      </c>
      <c r="B56">
        <v>4635</v>
      </c>
      <c r="K56" t="s">
        <v>25</v>
      </c>
      <c r="L56" s="9" t="str">
        <f>A15</f>
        <v>A7</v>
      </c>
      <c r="M56" s="9">
        <f>B15</f>
        <v>4343</v>
      </c>
      <c r="N56" s="9">
        <f t="shared" si="1"/>
        <v>8.6505896274533811E-2</v>
      </c>
      <c r="O56" s="9">
        <f t="shared" si="2"/>
        <v>3.4602358509813524</v>
      </c>
    </row>
    <row r="57" spans="1:15" x14ac:dyDescent="0.4">
      <c r="A57" t="s">
        <v>94</v>
      </c>
      <c r="B57">
        <v>5227</v>
      </c>
      <c r="K57" t="s">
        <v>34</v>
      </c>
      <c r="L57" s="9" t="str">
        <f>A16</f>
        <v>A8</v>
      </c>
      <c r="M57" s="9">
        <f>B16</f>
        <v>4585</v>
      </c>
      <c r="N57" s="9">
        <f t="shared" si="1"/>
        <v>0.18525319296527523</v>
      </c>
      <c r="O57" s="9">
        <f t="shared" si="2"/>
        <v>7.4101277186110091</v>
      </c>
    </row>
    <row r="58" spans="1:15" x14ac:dyDescent="0.4">
      <c r="A58" t="s">
        <v>95</v>
      </c>
      <c r="B58">
        <v>4203</v>
      </c>
      <c r="K58" t="s">
        <v>35</v>
      </c>
      <c r="L58" s="9" t="str">
        <f>A28</f>
        <v>B8</v>
      </c>
      <c r="M58" s="9">
        <f>B28</f>
        <v>6305</v>
      </c>
      <c r="N58" s="9">
        <f t="shared" si="1"/>
        <v>0.88709348349451189</v>
      </c>
      <c r="O58" s="9">
        <f t="shared" si="2"/>
        <v>35.483739339780477</v>
      </c>
    </row>
    <row r="59" spans="1:15" x14ac:dyDescent="0.4">
      <c r="A59" t="s">
        <v>96</v>
      </c>
      <c r="B59">
        <v>24427</v>
      </c>
      <c r="K59" t="s">
        <v>36</v>
      </c>
      <c r="L59" s="9" t="str">
        <f>A40</f>
        <v>C8</v>
      </c>
      <c r="M59" s="9">
        <f>B40</f>
        <v>8126</v>
      </c>
      <c r="N59" s="9">
        <f t="shared" si="1"/>
        <v>1.6301464887583141</v>
      </c>
      <c r="O59" s="9">
        <f t="shared" si="2"/>
        <v>65.205859550332562</v>
      </c>
    </row>
    <row r="60" spans="1:15" x14ac:dyDescent="0.4">
      <c r="A60" t="s">
        <v>13</v>
      </c>
      <c r="B60">
        <v>4466</v>
      </c>
      <c r="K60" t="s">
        <v>37</v>
      </c>
      <c r="L60" s="9" t="str">
        <f>A52</f>
        <v>D8</v>
      </c>
      <c r="M60" s="9">
        <f>B52</f>
        <v>8821</v>
      </c>
      <c r="N60" s="9">
        <f t="shared" si="1"/>
        <v>1.9137389317337905</v>
      </c>
      <c r="O60" s="9">
        <f t="shared" si="2"/>
        <v>76.549557269351624</v>
      </c>
    </row>
    <row r="61" spans="1:15" x14ac:dyDescent="0.4">
      <c r="A61" t="s">
        <v>21</v>
      </c>
      <c r="B61">
        <v>7924</v>
      </c>
      <c r="K61" t="s">
        <v>38</v>
      </c>
      <c r="L61" s="9" t="str">
        <f>A64</f>
        <v>E8</v>
      </c>
      <c r="M61" s="9">
        <f>B64</f>
        <v>10951</v>
      </c>
      <c r="N61" s="9">
        <f t="shared" si="1"/>
        <v>2.7828783612845314</v>
      </c>
      <c r="O61" s="9">
        <f t="shared" si="2"/>
        <v>111.31513445138125</v>
      </c>
    </row>
    <row r="62" spans="1:15" x14ac:dyDescent="0.4">
      <c r="A62" t="s">
        <v>29</v>
      </c>
      <c r="B62">
        <v>6370</v>
      </c>
      <c r="K62" t="s">
        <v>30</v>
      </c>
      <c r="L62" s="9" t="str">
        <f>A76</f>
        <v>F8</v>
      </c>
      <c r="M62" s="9">
        <f>B76</f>
        <v>15547</v>
      </c>
      <c r="N62" s="9">
        <f t="shared" si="1"/>
        <v>4.6582609050475376</v>
      </c>
      <c r="O62" s="9">
        <f t="shared" si="2"/>
        <v>186.33043620190151</v>
      </c>
    </row>
    <row r="63" spans="1:15" x14ac:dyDescent="0.4">
      <c r="A63" t="s">
        <v>38</v>
      </c>
      <c r="B63">
        <v>4461</v>
      </c>
      <c r="K63" t="s">
        <v>39</v>
      </c>
      <c r="L63" s="9" t="str">
        <f>A88</f>
        <v>G8</v>
      </c>
      <c r="M63" s="9">
        <f>B88</f>
        <v>24318</v>
      </c>
      <c r="N63" s="9">
        <f t="shared" si="1"/>
        <v>8.2372383400661047</v>
      </c>
      <c r="O63" s="9">
        <f t="shared" si="2"/>
        <v>329.4895336026442</v>
      </c>
    </row>
    <row r="64" spans="1:15" x14ac:dyDescent="0.4">
      <c r="A64" t="s">
        <v>45</v>
      </c>
      <c r="B64">
        <v>10951</v>
      </c>
      <c r="K64" t="s">
        <v>40</v>
      </c>
      <c r="L64" s="9" t="str">
        <f>A100</f>
        <v>H8</v>
      </c>
      <c r="M64" s="9">
        <f>B100</f>
        <v>17210</v>
      </c>
      <c r="N64" s="9">
        <f t="shared" si="1"/>
        <v>5.3368425347859798</v>
      </c>
      <c r="O64" s="9">
        <f t="shared" si="2"/>
        <v>213.47370139143919</v>
      </c>
    </row>
    <row r="65" spans="1:15" x14ac:dyDescent="0.4">
      <c r="A65" t="s">
        <v>53</v>
      </c>
      <c r="B65">
        <v>5902</v>
      </c>
      <c r="K65" t="s">
        <v>48</v>
      </c>
      <c r="L65" s="9" t="str">
        <f>A101</f>
        <v>H9</v>
      </c>
      <c r="M65" s="9">
        <f>B101</f>
        <v>15940</v>
      </c>
      <c r="N65" s="9">
        <f t="shared" si="1"/>
        <v>4.8186232504998578</v>
      </c>
      <c r="O65" s="9">
        <f t="shared" si="2"/>
        <v>192.74493001999431</v>
      </c>
    </row>
    <row r="66" spans="1:15" x14ac:dyDescent="0.4">
      <c r="A66" t="s">
        <v>61</v>
      </c>
      <c r="B66">
        <v>4177</v>
      </c>
      <c r="K66" t="s">
        <v>47</v>
      </c>
      <c r="L66" s="9" t="str">
        <f>A89</f>
        <v>G9</v>
      </c>
      <c r="M66" s="9">
        <f>B89</f>
        <v>10452</v>
      </c>
      <c r="N66" s="9">
        <f t="shared" si="1"/>
        <v>2.5792630676949444</v>
      </c>
      <c r="O66" s="9">
        <f t="shared" si="2"/>
        <v>103.17052270779777</v>
      </c>
    </row>
    <row r="67" spans="1:15" x14ac:dyDescent="0.4">
      <c r="A67" t="s">
        <v>69</v>
      </c>
      <c r="B67">
        <v>16750</v>
      </c>
      <c r="K67" t="s">
        <v>46</v>
      </c>
      <c r="L67" s="9" t="str">
        <f>A77</f>
        <v>F9</v>
      </c>
      <c r="M67" s="9">
        <f>B77</f>
        <v>6224</v>
      </c>
      <c r="N67" s="9">
        <f t="shared" si="1"/>
        <v>0.85404170237075128</v>
      </c>
      <c r="O67" s="9">
        <f t="shared" si="2"/>
        <v>34.161668094830048</v>
      </c>
    </row>
    <row r="68" spans="1:15" x14ac:dyDescent="0.4">
      <c r="A68" t="s">
        <v>77</v>
      </c>
      <c r="B68">
        <v>4608</v>
      </c>
      <c r="K68" t="s">
        <v>45</v>
      </c>
      <c r="L68" s="9" t="str">
        <f>A65</f>
        <v>E9</v>
      </c>
      <c r="M68" s="9">
        <f>B65</f>
        <v>5902</v>
      </c>
      <c r="N68" s="9">
        <f t="shared" si="1"/>
        <v>0.7226506712367895</v>
      </c>
      <c r="O68" s="9">
        <f t="shared" si="2"/>
        <v>28.90602684947158</v>
      </c>
    </row>
    <row r="69" spans="1:15" x14ac:dyDescent="0.4">
      <c r="A69" t="s">
        <v>97</v>
      </c>
      <c r="B69">
        <v>4481</v>
      </c>
      <c r="K69" t="s">
        <v>44</v>
      </c>
      <c r="L69" s="9" t="str">
        <f>A53</f>
        <v>D9</v>
      </c>
      <c r="M69" s="9">
        <f>B53</f>
        <v>4908</v>
      </c>
      <c r="N69" s="9">
        <f t="shared" si="1"/>
        <v>0.31705227077977721</v>
      </c>
      <c r="O69" s="9">
        <f t="shared" si="2"/>
        <v>12.682090831191088</v>
      </c>
    </row>
    <row r="70" spans="1:15" x14ac:dyDescent="0.4">
      <c r="A70" t="s">
        <v>98</v>
      </c>
      <c r="B70">
        <v>4649</v>
      </c>
      <c r="K70" t="s">
        <v>43</v>
      </c>
      <c r="L70" s="9" t="str">
        <f>A41</f>
        <v>C9</v>
      </c>
      <c r="M70" s="9">
        <f>B41</f>
        <v>4501</v>
      </c>
      <c r="N70" s="9">
        <f t="shared" si="1"/>
        <v>0.15097727179989393</v>
      </c>
      <c r="O70" s="9">
        <f t="shared" si="2"/>
        <v>6.0390908719957572</v>
      </c>
    </row>
    <row r="71" spans="1:15" x14ac:dyDescent="0.4">
      <c r="A71" t="s">
        <v>99</v>
      </c>
      <c r="B71">
        <v>21265</v>
      </c>
      <c r="K71" t="s">
        <v>42</v>
      </c>
      <c r="L71" s="9" t="str">
        <f>A29</f>
        <v>B9</v>
      </c>
      <c r="M71" s="9">
        <f>B29</f>
        <v>4557</v>
      </c>
      <c r="N71" s="9">
        <f t="shared" si="1"/>
        <v>0.17382788591014814</v>
      </c>
      <c r="O71" s="9">
        <f t="shared" si="2"/>
        <v>6.9531154364059251</v>
      </c>
    </row>
    <row r="72" spans="1:15" x14ac:dyDescent="0.4">
      <c r="A72" t="s">
        <v>14</v>
      </c>
      <c r="B72">
        <v>4440</v>
      </c>
      <c r="K72" t="s">
        <v>41</v>
      </c>
      <c r="L72" s="9" t="str">
        <f>A17</f>
        <v>A9</v>
      </c>
      <c r="M72" s="9">
        <f>B17</f>
        <v>4479</v>
      </c>
      <c r="N72" s="9">
        <f t="shared" si="1"/>
        <v>0.14200024482800833</v>
      </c>
      <c r="O72" s="9">
        <f t="shared" si="2"/>
        <v>5.6800097931203331</v>
      </c>
    </row>
    <row r="73" spans="1:15" x14ac:dyDescent="0.4">
      <c r="A73" t="s">
        <v>22</v>
      </c>
      <c r="B73">
        <v>4998</v>
      </c>
      <c r="K73" t="s">
        <v>49</v>
      </c>
      <c r="L73" s="9" t="str">
        <f>A18</f>
        <v>A10</v>
      </c>
      <c r="M73" s="9">
        <f>B18</f>
        <v>4388</v>
      </c>
      <c r="N73" s="9">
        <f t="shared" si="1"/>
        <v>0.10486799689884524</v>
      </c>
      <c r="O73" s="9">
        <f t="shared" si="2"/>
        <v>4.19471987595381</v>
      </c>
    </row>
    <row r="74" spans="1:15" x14ac:dyDescent="0.4">
      <c r="A74" t="s">
        <v>32</v>
      </c>
      <c r="B74">
        <v>5452</v>
      </c>
      <c r="K74" t="s">
        <v>50</v>
      </c>
      <c r="L74" s="9" t="str">
        <f>A30</f>
        <v>B10</v>
      </c>
      <c r="M74" s="9">
        <f>B30</f>
        <v>4411</v>
      </c>
      <c r="N74" s="9">
        <f t="shared" ref="N74:N96" si="4">(M74-4131)/2450.7</f>
        <v>0.11425307055127107</v>
      </c>
      <c r="O74" s="9">
        <f t="shared" ref="O74:O96" si="5">N74*40</f>
        <v>4.570122822050843</v>
      </c>
    </row>
    <row r="75" spans="1:15" x14ac:dyDescent="0.4">
      <c r="A75" t="s">
        <v>30</v>
      </c>
      <c r="B75">
        <v>4412</v>
      </c>
      <c r="K75" t="s">
        <v>51</v>
      </c>
      <c r="L75" s="9" t="str">
        <f>A42</f>
        <v>C10</v>
      </c>
      <c r="M75" s="9">
        <f>B42</f>
        <v>4165</v>
      </c>
      <c r="N75" s="9">
        <f t="shared" si="4"/>
        <v>1.3873587138368631E-2</v>
      </c>
      <c r="O75" s="9">
        <f t="shared" si="5"/>
        <v>0.55494348553474526</v>
      </c>
    </row>
    <row r="76" spans="1:15" x14ac:dyDescent="0.4">
      <c r="A76" t="s">
        <v>46</v>
      </c>
      <c r="B76">
        <v>15547</v>
      </c>
      <c r="K76" t="s">
        <v>52</v>
      </c>
      <c r="L76" t="str">
        <f>A54</f>
        <v>D10</v>
      </c>
      <c r="M76">
        <f>B54</f>
        <v>4131</v>
      </c>
      <c r="N76" s="9">
        <f t="shared" si="4"/>
        <v>0</v>
      </c>
      <c r="O76" s="9">
        <f t="shared" si="5"/>
        <v>0</v>
      </c>
    </row>
    <row r="77" spans="1:15" x14ac:dyDescent="0.4">
      <c r="A77" t="s">
        <v>54</v>
      </c>
      <c r="B77">
        <v>6224</v>
      </c>
      <c r="K77" t="s">
        <v>53</v>
      </c>
      <c r="L77" t="str">
        <f>A66</f>
        <v>E10</v>
      </c>
      <c r="M77">
        <f>B66</f>
        <v>4177</v>
      </c>
      <c r="N77" s="9">
        <f t="shared" si="4"/>
        <v>1.8770147304851676E-2</v>
      </c>
      <c r="O77" s="9">
        <f t="shared" si="5"/>
        <v>0.75080589219406701</v>
      </c>
    </row>
    <row r="78" spans="1:15" x14ac:dyDescent="0.4">
      <c r="A78" t="s">
        <v>62</v>
      </c>
      <c r="B78">
        <v>4270</v>
      </c>
      <c r="K78" t="s">
        <v>54</v>
      </c>
      <c r="L78" t="str">
        <f>A78</f>
        <v>F10</v>
      </c>
      <c r="M78">
        <f>B78</f>
        <v>4270</v>
      </c>
      <c r="N78" s="9">
        <f t="shared" si="4"/>
        <v>5.6718488595095283E-2</v>
      </c>
      <c r="O78" s="9">
        <f t="shared" si="5"/>
        <v>2.2687395438038114</v>
      </c>
    </row>
    <row r="79" spans="1:15" x14ac:dyDescent="0.4">
      <c r="A79" t="s">
        <v>70</v>
      </c>
      <c r="B79">
        <v>12545</v>
      </c>
      <c r="K79" t="s">
        <v>55</v>
      </c>
      <c r="L79" t="str">
        <f>A90</f>
        <v>G10</v>
      </c>
      <c r="M79">
        <f>B90</f>
        <v>4566</v>
      </c>
      <c r="N79" s="9">
        <f t="shared" si="4"/>
        <v>0.17750030603501041</v>
      </c>
      <c r="O79" s="9">
        <f t="shared" si="5"/>
        <v>7.1000122414004165</v>
      </c>
    </row>
    <row r="80" spans="1:15" x14ac:dyDescent="0.4">
      <c r="A80" t="s">
        <v>78</v>
      </c>
      <c r="B80">
        <v>4678</v>
      </c>
      <c r="K80" t="s">
        <v>56</v>
      </c>
      <c r="L80" t="str">
        <f>A102</f>
        <v>H10</v>
      </c>
      <c r="M80">
        <f>B102</f>
        <v>5500</v>
      </c>
      <c r="N80" s="9">
        <f t="shared" si="4"/>
        <v>0.5586159056596075</v>
      </c>
      <c r="O80" s="9">
        <f t="shared" si="5"/>
        <v>22.344636226384299</v>
      </c>
    </row>
    <row r="81" spans="1:15" x14ac:dyDescent="0.4">
      <c r="A81" t="s">
        <v>100</v>
      </c>
      <c r="B81">
        <v>4131</v>
      </c>
      <c r="K81" t="s">
        <v>64</v>
      </c>
      <c r="L81" t="str">
        <f>A103</f>
        <v>H11</v>
      </c>
      <c r="M81">
        <f>B103</f>
        <v>6987</v>
      </c>
      <c r="N81" s="9">
        <f t="shared" si="4"/>
        <v>1.165381319622965</v>
      </c>
      <c r="O81" s="9">
        <f t="shared" si="5"/>
        <v>46.615252784918596</v>
      </c>
    </row>
    <row r="82" spans="1:15" x14ac:dyDescent="0.4">
      <c r="A82" t="s">
        <v>101</v>
      </c>
      <c r="B82">
        <v>5315</v>
      </c>
      <c r="K82" t="s">
        <v>63</v>
      </c>
      <c r="L82" t="str">
        <f>A91</f>
        <v>G11</v>
      </c>
      <c r="M82">
        <f>B91</f>
        <v>9736</v>
      </c>
      <c r="N82" s="9">
        <f t="shared" si="4"/>
        <v>2.2871016444281227</v>
      </c>
      <c r="O82" s="9">
        <f t="shared" si="5"/>
        <v>91.484065777124911</v>
      </c>
    </row>
    <row r="83" spans="1:15" x14ac:dyDescent="0.4">
      <c r="A83" t="s">
        <v>102</v>
      </c>
      <c r="B83">
        <v>16981</v>
      </c>
      <c r="K83" t="s">
        <v>62</v>
      </c>
      <c r="L83" t="str">
        <f>A79</f>
        <v>F11</v>
      </c>
      <c r="M83">
        <f>B79</f>
        <v>12545</v>
      </c>
      <c r="N83" s="9">
        <f t="shared" si="4"/>
        <v>3.4333047700656958</v>
      </c>
      <c r="O83" s="9">
        <f t="shared" si="5"/>
        <v>137.33219080262782</v>
      </c>
    </row>
    <row r="84" spans="1:15" x14ac:dyDescent="0.4">
      <c r="A84" t="s">
        <v>15</v>
      </c>
      <c r="B84">
        <v>4160</v>
      </c>
      <c r="K84" t="s">
        <v>61</v>
      </c>
      <c r="L84" t="str">
        <f>A67</f>
        <v>E11</v>
      </c>
      <c r="M84">
        <f>B67</f>
        <v>16750</v>
      </c>
      <c r="N84" s="9">
        <f t="shared" si="4"/>
        <v>5.1491410617374633</v>
      </c>
      <c r="O84" s="9">
        <f t="shared" si="5"/>
        <v>205.96564246949853</v>
      </c>
    </row>
    <row r="85" spans="1:15" x14ac:dyDescent="0.4">
      <c r="A85" t="s">
        <v>23</v>
      </c>
      <c r="B85">
        <v>5023</v>
      </c>
      <c r="K85" t="s">
        <v>60</v>
      </c>
      <c r="L85" t="str">
        <f>A55</f>
        <v>D11</v>
      </c>
      <c r="M85">
        <f>B55</f>
        <v>22103</v>
      </c>
      <c r="N85" s="9">
        <f t="shared" si="4"/>
        <v>7.3334149426694415</v>
      </c>
      <c r="O85" s="9">
        <f t="shared" si="5"/>
        <v>293.33659770677764</v>
      </c>
    </row>
    <row r="86" spans="1:15" x14ac:dyDescent="0.4">
      <c r="A86" t="s">
        <v>31</v>
      </c>
      <c r="B86">
        <v>4805</v>
      </c>
      <c r="K86" t="s">
        <v>59</v>
      </c>
      <c r="L86" t="str">
        <f>A43</f>
        <v>C11</v>
      </c>
      <c r="M86">
        <f>B43</f>
        <v>23165</v>
      </c>
      <c r="N86" s="9">
        <f t="shared" si="4"/>
        <v>7.7667605174031911</v>
      </c>
      <c r="O86" s="9">
        <f t="shared" si="5"/>
        <v>310.67042069612762</v>
      </c>
    </row>
    <row r="87" spans="1:15" x14ac:dyDescent="0.4">
      <c r="A87" t="s">
        <v>39</v>
      </c>
      <c r="B87">
        <v>4600</v>
      </c>
      <c r="K87" t="s">
        <v>58</v>
      </c>
      <c r="L87" t="str">
        <f>A31</f>
        <v>B11</v>
      </c>
      <c r="M87">
        <f>B31</f>
        <v>17571</v>
      </c>
      <c r="N87" s="9">
        <f t="shared" si="4"/>
        <v>5.4841473864610117</v>
      </c>
      <c r="O87" s="9">
        <f t="shared" si="5"/>
        <v>219.36589545844046</v>
      </c>
    </row>
    <row r="88" spans="1:15" x14ac:dyDescent="0.4">
      <c r="A88" t="s">
        <v>47</v>
      </c>
      <c r="B88">
        <v>24318</v>
      </c>
      <c r="K88" t="s">
        <v>57</v>
      </c>
      <c r="L88" t="str">
        <f>A19</f>
        <v>A11</v>
      </c>
      <c r="M88">
        <f>B19</f>
        <v>9573</v>
      </c>
      <c r="N88" s="9">
        <f t="shared" si="4"/>
        <v>2.2205900355000612</v>
      </c>
      <c r="O88" s="9">
        <f t="shared" si="5"/>
        <v>88.823601420002447</v>
      </c>
    </row>
    <row r="89" spans="1:15" x14ac:dyDescent="0.4">
      <c r="A89" t="s">
        <v>55</v>
      </c>
      <c r="B89">
        <v>10452</v>
      </c>
      <c r="K89" t="s">
        <v>65</v>
      </c>
      <c r="L89" t="str">
        <f>A20</f>
        <v>A12</v>
      </c>
      <c r="M89">
        <f>B20</f>
        <v>6579</v>
      </c>
      <c r="N89" s="9">
        <f t="shared" si="4"/>
        <v>0.99889827396254138</v>
      </c>
      <c r="O89" s="9">
        <f t="shared" si="5"/>
        <v>39.955930958501654</v>
      </c>
    </row>
    <row r="90" spans="1:15" x14ac:dyDescent="0.4">
      <c r="A90" t="s">
        <v>63</v>
      </c>
      <c r="B90">
        <v>4566</v>
      </c>
      <c r="K90" t="s">
        <v>66</v>
      </c>
      <c r="L90" t="str">
        <f>A32</f>
        <v>B12</v>
      </c>
      <c r="M90">
        <f>B32</f>
        <v>5388</v>
      </c>
      <c r="N90" s="9">
        <f t="shared" si="4"/>
        <v>0.51291467743909902</v>
      </c>
      <c r="O90" s="9">
        <f t="shared" si="5"/>
        <v>20.51658709756396</v>
      </c>
    </row>
    <row r="91" spans="1:15" x14ac:dyDescent="0.4">
      <c r="A91" t="s">
        <v>71</v>
      </c>
      <c r="B91">
        <v>9736</v>
      </c>
      <c r="K91" t="s">
        <v>67</v>
      </c>
      <c r="L91" t="str">
        <f>A44</f>
        <v>C12</v>
      </c>
      <c r="M91">
        <f>B44</f>
        <v>4823</v>
      </c>
      <c r="N91" s="9">
        <f t="shared" si="4"/>
        <v>0.28236830293385567</v>
      </c>
      <c r="O91" s="9">
        <f t="shared" si="5"/>
        <v>11.294732117354227</v>
      </c>
    </row>
    <row r="92" spans="1:15" x14ac:dyDescent="0.4">
      <c r="A92" t="s">
        <v>79</v>
      </c>
      <c r="B92">
        <v>4503</v>
      </c>
      <c r="K92" t="s">
        <v>68</v>
      </c>
      <c r="L92" t="str">
        <f>A56</f>
        <v>D12</v>
      </c>
      <c r="M92">
        <f>B56</f>
        <v>4635</v>
      </c>
      <c r="N92" s="9">
        <f t="shared" si="4"/>
        <v>0.20565552699228792</v>
      </c>
      <c r="O92" s="9">
        <f t="shared" si="5"/>
        <v>8.2262210796915163</v>
      </c>
    </row>
    <row r="93" spans="1:15" x14ac:dyDescent="0.4">
      <c r="A93" t="s">
        <v>103</v>
      </c>
      <c r="B93">
        <v>4220</v>
      </c>
      <c r="K93" t="s">
        <v>69</v>
      </c>
      <c r="L93" t="str">
        <f>A68</f>
        <v>E12</v>
      </c>
      <c r="M93">
        <f>B68</f>
        <v>4608</v>
      </c>
      <c r="N93" s="9">
        <f t="shared" si="4"/>
        <v>0.19463826661770109</v>
      </c>
      <c r="O93" s="9">
        <f t="shared" si="5"/>
        <v>7.7855306647080438</v>
      </c>
    </row>
    <row r="94" spans="1:15" x14ac:dyDescent="0.4">
      <c r="A94" t="s">
        <v>104</v>
      </c>
      <c r="B94">
        <v>6755</v>
      </c>
      <c r="K94" t="s">
        <v>70</v>
      </c>
      <c r="L94" t="str">
        <f>A80</f>
        <v>F12</v>
      </c>
      <c r="M94">
        <f>B80</f>
        <v>4678</v>
      </c>
      <c r="N94" s="9">
        <f t="shared" si="4"/>
        <v>0.22320153425551884</v>
      </c>
      <c r="O94" s="9">
        <f t="shared" si="5"/>
        <v>8.9280613702207532</v>
      </c>
    </row>
    <row r="95" spans="1:15" x14ac:dyDescent="0.4">
      <c r="A95" t="s">
        <v>105</v>
      </c>
      <c r="B95">
        <v>9146</v>
      </c>
      <c r="K95" t="s">
        <v>71</v>
      </c>
      <c r="L95" t="str">
        <f>A92</f>
        <v>G12</v>
      </c>
      <c r="M95">
        <f>B92</f>
        <v>4503</v>
      </c>
      <c r="N95" s="9">
        <f t="shared" si="4"/>
        <v>0.15179336516097441</v>
      </c>
      <c r="O95" s="9">
        <f t="shared" si="5"/>
        <v>6.0717346064389766</v>
      </c>
    </row>
    <row r="96" spans="1:15" x14ac:dyDescent="0.4">
      <c r="A96" t="s">
        <v>16</v>
      </c>
      <c r="B96">
        <v>4153</v>
      </c>
      <c r="K96" t="s">
        <v>72</v>
      </c>
      <c r="L96" t="str">
        <f>A104</f>
        <v>H12</v>
      </c>
      <c r="M96">
        <f>B104</f>
        <v>4405</v>
      </c>
      <c r="N96" s="9">
        <f t="shared" si="4"/>
        <v>0.11180479046802955</v>
      </c>
      <c r="O96" s="9">
        <f t="shared" si="5"/>
        <v>4.4721916187211814</v>
      </c>
    </row>
    <row r="97" spans="1:2" x14ac:dyDescent="0.4">
      <c r="A97" t="s">
        <v>24</v>
      </c>
      <c r="B97">
        <v>4243</v>
      </c>
    </row>
    <row r="98" spans="1:2" x14ac:dyDescent="0.4">
      <c r="A98" t="s">
        <v>33</v>
      </c>
      <c r="B98">
        <v>4394</v>
      </c>
    </row>
    <row r="99" spans="1:2" x14ac:dyDescent="0.4">
      <c r="A99" t="s">
        <v>40</v>
      </c>
      <c r="B99">
        <v>4478</v>
      </c>
    </row>
    <row r="100" spans="1:2" x14ac:dyDescent="0.4">
      <c r="A100" t="s">
        <v>48</v>
      </c>
      <c r="B100">
        <v>17210</v>
      </c>
    </row>
    <row r="101" spans="1:2" x14ac:dyDescent="0.4">
      <c r="A101" t="s">
        <v>56</v>
      </c>
      <c r="B101">
        <v>15940</v>
      </c>
    </row>
    <row r="102" spans="1:2" x14ac:dyDescent="0.4">
      <c r="A102" t="s">
        <v>64</v>
      </c>
      <c r="B102">
        <v>5500</v>
      </c>
    </row>
    <row r="103" spans="1:2" x14ac:dyDescent="0.4">
      <c r="A103" t="s">
        <v>72</v>
      </c>
      <c r="B103">
        <v>6987</v>
      </c>
    </row>
    <row r="104" spans="1:2" x14ac:dyDescent="0.4">
      <c r="A104" t="s">
        <v>80</v>
      </c>
      <c r="B104">
        <v>4405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topLeftCell="D1"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65027</v>
      </c>
      <c r="D2">
        <v>4273</v>
      </c>
      <c r="E2">
        <v>5834</v>
      </c>
      <c r="F2">
        <v>4926</v>
      </c>
      <c r="G2">
        <v>13575</v>
      </c>
      <c r="H2">
        <v>18643</v>
      </c>
      <c r="I2">
        <v>4348</v>
      </c>
      <c r="J2">
        <v>4621</v>
      </c>
      <c r="K2">
        <v>4405</v>
      </c>
      <c r="L2">
        <v>4358</v>
      </c>
      <c r="M2">
        <v>9623</v>
      </c>
      <c r="N2">
        <v>6477</v>
      </c>
      <c r="O2">
        <v>41766</v>
      </c>
      <c r="P2">
        <v>4374</v>
      </c>
      <c r="Q2">
        <v>7485</v>
      </c>
      <c r="R2">
        <v>4626</v>
      </c>
      <c r="S2">
        <v>11297</v>
      </c>
      <c r="T2">
        <v>19553</v>
      </c>
      <c r="U2">
        <v>4307</v>
      </c>
      <c r="V2">
        <v>6324</v>
      </c>
      <c r="W2">
        <v>4496</v>
      </c>
      <c r="X2">
        <v>4311</v>
      </c>
      <c r="Y2">
        <v>17157</v>
      </c>
      <c r="Z2">
        <v>5453</v>
      </c>
      <c r="AA2">
        <v>22073</v>
      </c>
      <c r="AB2">
        <v>4267</v>
      </c>
      <c r="AC2">
        <v>11435</v>
      </c>
      <c r="AD2">
        <v>4519</v>
      </c>
      <c r="AE2">
        <v>10105</v>
      </c>
      <c r="AF2">
        <v>14704</v>
      </c>
      <c r="AG2">
        <v>4385</v>
      </c>
      <c r="AH2">
        <v>8107</v>
      </c>
      <c r="AI2">
        <v>4424</v>
      </c>
      <c r="AJ2">
        <v>4071</v>
      </c>
      <c r="AK2">
        <v>23336</v>
      </c>
      <c r="AL2">
        <v>4797</v>
      </c>
      <c r="AM2">
        <v>8477</v>
      </c>
      <c r="AN2">
        <v>4238</v>
      </c>
      <c r="AO2">
        <v>21984</v>
      </c>
      <c r="AP2">
        <v>4528</v>
      </c>
      <c r="AQ2">
        <v>9993</v>
      </c>
      <c r="AR2">
        <v>10009</v>
      </c>
      <c r="AS2">
        <v>4190</v>
      </c>
      <c r="AT2">
        <v>8948</v>
      </c>
      <c r="AU2">
        <v>4841</v>
      </c>
      <c r="AV2">
        <v>4109</v>
      </c>
      <c r="AW2">
        <v>22433</v>
      </c>
      <c r="AX2">
        <v>4562</v>
      </c>
      <c r="AY2">
        <v>5319</v>
      </c>
      <c r="AZ2">
        <v>4162</v>
      </c>
      <c r="BA2">
        <v>25222</v>
      </c>
      <c r="BB2">
        <v>4485</v>
      </c>
      <c r="BC2">
        <v>8124</v>
      </c>
      <c r="BD2">
        <v>6293</v>
      </c>
      <c r="BE2">
        <v>4675</v>
      </c>
      <c r="BF2">
        <v>11089</v>
      </c>
      <c r="BG2">
        <v>5958</v>
      </c>
      <c r="BH2">
        <v>4134</v>
      </c>
      <c r="BI2">
        <v>16606</v>
      </c>
      <c r="BJ2">
        <v>4501</v>
      </c>
      <c r="BK2">
        <v>4483</v>
      </c>
      <c r="BL2">
        <v>4486</v>
      </c>
      <c r="BM2">
        <v>21501</v>
      </c>
      <c r="BN2">
        <v>4404</v>
      </c>
      <c r="BO2">
        <v>4895</v>
      </c>
      <c r="BP2">
        <v>5415</v>
      </c>
      <c r="BQ2">
        <v>4529</v>
      </c>
      <c r="BR2">
        <v>15047</v>
      </c>
      <c r="BS2">
        <v>6170</v>
      </c>
      <c r="BT2">
        <v>4197</v>
      </c>
      <c r="BU2">
        <v>12316</v>
      </c>
      <c r="BV2">
        <v>4576</v>
      </c>
      <c r="BW2">
        <v>4270</v>
      </c>
      <c r="BX2">
        <v>5378</v>
      </c>
      <c r="BY2">
        <v>16427</v>
      </c>
      <c r="BZ2">
        <v>4180</v>
      </c>
      <c r="CA2">
        <v>5052</v>
      </c>
      <c r="CB2">
        <v>4784</v>
      </c>
      <c r="CC2">
        <v>4499</v>
      </c>
      <c r="CD2">
        <v>23030</v>
      </c>
      <c r="CE2">
        <v>10360</v>
      </c>
      <c r="CF2">
        <v>4385</v>
      </c>
      <c r="CG2">
        <v>9455</v>
      </c>
      <c r="CH2">
        <v>4400</v>
      </c>
      <c r="CI2">
        <v>4287</v>
      </c>
      <c r="CJ2">
        <v>6683</v>
      </c>
      <c r="CK2">
        <v>9087</v>
      </c>
      <c r="CL2">
        <v>4137</v>
      </c>
      <c r="CM2">
        <v>4218</v>
      </c>
      <c r="CN2">
        <v>4443</v>
      </c>
      <c r="CO2">
        <v>4396</v>
      </c>
      <c r="CP2">
        <v>17100</v>
      </c>
      <c r="CQ2">
        <v>15383</v>
      </c>
      <c r="CR2">
        <v>5364</v>
      </c>
      <c r="CS2">
        <v>6787</v>
      </c>
      <c r="CT2">
        <v>4286</v>
      </c>
    </row>
    <row r="7" spans="1:98" ht="17.350000000000001" x14ac:dyDescent="0.5">
      <c r="N7" s="4" t="s">
        <v>110</v>
      </c>
    </row>
    <row r="8" spans="1:98" x14ac:dyDescent="0.4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65027</v>
      </c>
      <c r="G9">
        <f>'Plate 1'!G9</f>
        <v>30</v>
      </c>
      <c r="H9" t="str">
        <f t="shared" ref="H9:I9" si="0">A9</f>
        <v>A1</v>
      </c>
      <c r="I9">
        <f t="shared" si="0"/>
        <v>65027</v>
      </c>
      <c r="K9" t="s">
        <v>82</v>
      </c>
      <c r="L9" t="str">
        <f>A10</f>
        <v>A2</v>
      </c>
      <c r="M9">
        <f>B10</f>
        <v>4273</v>
      </c>
      <c r="N9">
        <f>(M9-4270)/2471.5</f>
        <v>1.213837750354036E-3</v>
      </c>
      <c r="O9">
        <f>N9*40</f>
        <v>4.8553510014161444E-2</v>
      </c>
    </row>
    <row r="10" spans="1:98" x14ac:dyDescent="0.4">
      <c r="A10" t="s">
        <v>83</v>
      </c>
      <c r="B10">
        <v>4273</v>
      </c>
      <c r="G10">
        <f>'Plate 1'!G10</f>
        <v>15</v>
      </c>
      <c r="H10" t="str">
        <f>A21</f>
        <v>B1</v>
      </c>
      <c r="I10">
        <f>B21</f>
        <v>41766</v>
      </c>
      <c r="K10" t="s">
        <v>85</v>
      </c>
      <c r="L10" t="str">
        <f>A22</f>
        <v>B2</v>
      </c>
      <c r="M10">
        <f>B22</f>
        <v>4374</v>
      </c>
      <c r="N10">
        <f t="shared" ref="N10:N73" si="1">(M10-4270)/2471.5</f>
        <v>4.2079708678939912E-2</v>
      </c>
      <c r="O10">
        <f t="shared" ref="O10:O73" si="2">N10*40</f>
        <v>1.6831883471575964</v>
      </c>
    </row>
    <row r="11" spans="1:98" x14ac:dyDescent="0.4">
      <c r="A11" t="s">
        <v>84</v>
      </c>
      <c r="B11">
        <v>5834</v>
      </c>
      <c r="G11">
        <f>'Plate 1'!G11</f>
        <v>7.5</v>
      </c>
      <c r="H11" t="str">
        <f>A33</f>
        <v>C1</v>
      </c>
      <c r="I11">
        <f>B33</f>
        <v>22073</v>
      </c>
      <c r="K11" t="s">
        <v>88</v>
      </c>
      <c r="L11" t="str">
        <f>A34</f>
        <v>C2</v>
      </c>
      <c r="M11">
        <f>B34</f>
        <v>4267</v>
      </c>
      <c r="N11">
        <f t="shared" si="1"/>
        <v>-1.213837750354036E-3</v>
      </c>
      <c r="O11">
        <f t="shared" si="2"/>
        <v>-4.8553510014161444E-2</v>
      </c>
    </row>
    <row r="12" spans="1:98" x14ac:dyDescent="0.4">
      <c r="A12" t="s">
        <v>9</v>
      </c>
      <c r="B12">
        <v>4926</v>
      </c>
      <c r="G12">
        <f>'Plate 1'!G12</f>
        <v>1.875</v>
      </c>
      <c r="H12" t="str">
        <f>A45</f>
        <v>D1</v>
      </c>
      <c r="I12">
        <f>B45</f>
        <v>8477</v>
      </c>
      <c r="K12" t="s">
        <v>91</v>
      </c>
      <c r="L12" t="str">
        <f>A46</f>
        <v>D2</v>
      </c>
      <c r="M12">
        <f>B46</f>
        <v>4238</v>
      </c>
      <c r="N12">
        <f t="shared" si="1"/>
        <v>-1.2947602670443051E-2</v>
      </c>
      <c r="O12">
        <f t="shared" si="2"/>
        <v>-0.51790410681772203</v>
      </c>
    </row>
    <row r="13" spans="1:98" x14ac:dyDescent="0.4">
      <c r="A13" t="s">
        <v>17</v>
      </c>
      <c r="B13">
        <v>13575</v>
      </c>
      <c r="G13">
        <f>'Plate 1'!G13</f>
        <v>0.46875</v>
      </c>
      <c r="H13" t="str">
        <f>A57</f>
        <v>E1</v>
      </c>
      <c r="I13">
        <f>B57</f>
        <v>5319</v>
      </c>
      <c r="K13" t="s">
        <v>94</v>
      </c>
      <c r="L13" t="str">
        <f>A58</f>
        <v>E2</v>
      </c>
      <c r="M13">
        <f>B58</f>
        <v>4162</v>
      </c>
      <c r="N13">
        <f t="shared" si="1"/>
        <v>-4.3698159012745298E-2</v>
      </c>
      <c r="O13">
        <f t="shared" si="2"/>
        <v>-1.7479263605098119</v>
      </c>
    </row>
    <row r="14" spans="1:98" x14ac:dyDescent="0.4">
      <c r="A14" t="s">
        <v>25</v>
      </c>
      <c r="B14">
        <v>18643</v>
      </c>
      <c r="G14">
        <f>'Plate 1'!G14</f>
        <v>0.1171875</v>
      </c>
      <c r="H14" t="str">
        <f>A69</f>
        <v>F1</v>
      </c>
      <c r="I14">
        <f>B69</f>
        <v>4483</v>
      </c>
      <c r="K14" t="s">
        <v>97</v>
      </c>
      <c r="L14" t="str">
        <f>A70</f>
        <v>F2</v>
      </c>
      <c r="M14">
        <f>B70</f>
        <v>4486</v>
      </c>
      <c r="N14">
        <f t="shared" si="1"/>
        <v>8.7396318025490596E-2</v>
      </c>
      <c r="O14">
        <f t="shared" si="2"/>
        <v>3.4958527210196237</v>
      </c>
    </row>
    <row r="15" spans="1:98" x14ac:dyDescent="0.4">
      <c r="A15" t="s">
        <v>34</v>
      </c>
      <c r="B15">
        <v>4348</v>
      </c>
      <c r="G15">
        <f>'Plate 1'!G15</f>
        <v>0</v>
      </c>
      <c r="H15" t="str">
        <f>A81</f>
        <v>G1</v>
      </c>
      <c r="I15">
        <f>B81</f>
        <v>4270</v>
      </c>
      <c r="K15" t="s">
        <v>100</v>
      </c>
      <c r="L15" t="str">
        <f>A82</f>
        <v>G2</v>
      </c>
      <c r="M15">
        <f>B82</f>
        <v>5378</v>
      </c>
      <c r="N15">
        <f t="shared" si="1"/>
        <v>0.44831074246409064</v>
      </c>
      <c r="O15">
        <f t="shared" si="2"/>
        <v>17.932429698563624</v>
      </c>
    </row>
    <row r="16" spans="1:98" x14ac:dyDescent="0.4">
      <c r="A16" t="s">
        <v>41</v>
      </c>
      <c r="B16">
        <v>4621</v>
      </c>
      <c r="K16" t="s">
        <v>103</v>
      </c>
      <c r="L16" t="str">
        <f>A94</f>
        <v>H2</v>
      </c>
      <c r="M16">
        <f>B94</f>
        <v>6683</v>
      </c>
      <c r="N16">
        <f t="shared" si="1"/>
        <v>0.97633016386809635</v>
      </c>
      <c r="O16">
        <f t="shared" si="2"/>
        <v>39.053206554723857</v>
      </c>
    </row>
    <row r="17" spans="1:15" x14ac:dyDescent="0.4">
      <c r="A17" t="s">
        <v>49</v>
      </c>
      <c r="B17">
        <v>4405</v>
      </c>
      <c r="K17" t="s">
        <v>104</v>
      </c>
      <c r="L17" t="str">
        <f>A95</f>
        <v>H3</v>
      </c>
      <c r="M17">
        <f>B95</f>
        <v>9087</v>
      </c>
      <c r="N17">
        <f t="shared" si="1"/>
        <v>1.9490188144851306</v>
      </c>
      <c r="O17">
        <f t="shared" si="2"/>
        <v>77.960752579405224</v>
      </c>
    </row>
    <row r="18" spans="1:15" x14ac:dyDescent="0.4">
      <c r="A18" t="s">
        <v>57</v>
      </c>
      <c r="B18">
        <v>4358</v>
      </c>
      <c r="K18" t="s">
        <v>101</v>
      </c>
      <c r="L18" t="str">
        <f>A83</f>
        <v>G3</v>
      </c>
      <c r="M18">
        <f>B83</f>
        <v>16427</v>
      </c>
      <c r="N18">
        <f t="shared" si="1"/>
        <v>4.9188751770180055</v>
      </c>
      <c r="O18">
        <f t="shared" si="2"/>
        <v>196.75500708072022</v>
      </c>
    </row>
    <row r="19" spans="1:15" x14ac:dyDescent="0.4">
      <c r="A19" t="s">
        <v>65</v>
      </c>
      <c r="B19">
        <v>9623</v>
      </c>
      <c r="K19" t="s">
        <v>98</v>
      </c>
      <c r="L19" t="str">
        <f>A71</f>
        <v>F3</v>
      </c>
      <c r="M19">
        <f>B71</f>
        <v>21501</v>
      </c>
      <c r="N19">
        <f t="shared" si="1"/>
        <v>6.9718794254501315</v>
      </c>
      <c r="O19">
        <f t="shared" si="2"/>
        <v>278.87517701800527</v>
      </c>
    </row>
    <row r="20" spans="1:15" x14ac:dyDescent="0.4">
      <c r="A20" t="s">
        <v>73</v>
      </c>
      <c r="B20">
        <v>6477</v>
      </c>
      <c r="K20" t="s">
        <v>95</v>
      </c>
      <c r="L20" t="str">
        <f>A59</f>
        <v>E3</v>
      </c>
      <c r="M20">
        <f>B59</f>
        <v>25222</v>
      </c>
      <c r="N20">
        <f t="shared" si="1"/>
        <v>8.4774428484725881</v>
      </c>
      <c r="O20">
        <f t="shared" si="2"/>
        <v>339.09771393890355</v>
      </c>
    </row>
    <row r="21" spans="1:15" x14ac:dyDescent="0.4">
      <c r="A21" t="s">
        <v>85</v>
      </c>
      <c r="B21">
        <v>41766</v>
      </c>
      <c r="K21" t="s">
        <v>92</v>
      </c>
      <c r="L21" t="str">
        <f>A47</f>
        <v>D3</v>
      </c>
      <c r="M21">
        <f>B47</f>
        <v>21984</v>
      </c>
      <c r="N21">
        <f t="shared" si="1"/>
        <v>7.1673073032571315</v>
      </c>
      <c r="O21">
        <f t="shared" si="2"/>
        <v>286.69229213028524</v>
      </c>
    </row>
    <row r="22" spans="1:15" x14ac:dyDescent="0.4">
      <c r="A22" t="s">
        <v>86</v>
      </c>
      <c r="B22">
        <v>4374</v>
      </c>
      <c r="K22" t="s">
        <v>89</v>
      </c>
      <c r="L22" t="str">
        <f>A35</f>
        <v>C3</v>
      </c>
      <c r="M22">
        <f>B35</f>
        <v>11435</v>
      </c>
      <c r="N22">
        <f t="shared" si="1"/>
        <v>2.8990491604288895</v>
      </c>
      <c r="O22">
        <f t="shared" si="2"/>
        <v>115.96196641715558</v>
      </c>
    </row>
    <row r="23" spans="1:15" x14ac:dyDescent="0.4">
      <c r="A23" t="s">
        <v>87</v>
      </c>
      <c r="B23">
        <v>7485</v>
      </c>
      <c r="K23" t="s">
        <v>86</v>
      </c>
      <c r="L23" t="str">
        <f>A23</f>
        <v>B3</v>
      </c>
      <c r="M23">
        <f>B23</f>
        <v>7485</v>
      </c>
      <c r="N23">
        <f t="shared" si="1"/>
        <v>1.3008294557960753</v>
      </c>
      <c r="O23">
        <f t="shared" si="2"/>
        <v>52.03317823184301</v>
      </c>
    </row>
    <row r="24" spans="1:15" x14ac:dyDescent="0.4">
      <c r="A24" t="s">
        <v>10</v>
      </c>
      <c r="B24">
        <v>4626</v>
      </c>
      <c r="K24" t="s">
        <v>83</v>
      </c>
      <c r="L24" t="str">
        <f>A11</f>
        <v>A3</v>
      </c>
      <c r="M24">
        <f>B11</f>
        <v>5834</v>
      </c>
      <c r="N24">
        <f t="shared" si="1"/>
        <v>0.63281408051790411</v>
      </c>
      <c r="O24">
        <f t="shared" si="2"/>
        <v>25.312563220716164</v>
      </c>
    </row>
    <row r="25" spans="1:15" x14ac:dyDescent="0.4">
      <c r="A25" t="s">
        <v>18</v>
      </c>
      <c r="B25">
        <v>11297</v>
      </c>
      <c r="K25" t="s">
        <v>84</v>
      </c>
      <c r="L25" t="str">
        <f>A12</f>
        <v>A4</v>
      </c>
      <c r="M25">
        <f>B12</f>
        <v>4926</v>
      </c>
      <c r="N25">
        <f t="shared" si="1"/>
        <v>0.26542585474408253</v>
      </c>
      <c r="O25">
        <f t="shared" si="2"/>
        <v>10.617034189763302</v>
      </c>
    </row>
    <row r="26" spans="1:15" x14ac:dyDescent="0.4">
      <c r="A26" t="s">
        <v>26</v>
      </c>
      <c r="B26">
        <v>19553</v>
      </c>
      <c r="K26" t="s">
        <v>87</v>
      </c>
      <c r="L26" t="str">
        <f>A24</f>
        <v>B4</v>
      </c>
      <c r="M26">
        <f>B24</f>
        <v>4626</v>
      </c>
      <c r="N26">
        <f t="shared" si="1"/>
        <v>0.14404207970867894</v>
      </c>
      <c r="O26">
        <f t="shared" si="2"/>
        <v>5.761683188347158</v>
      </c>
    </row>
    <row r="27" spans="1:15" x14ac:dyDescent="0.4">
      <c r="A27" t="s">
        <v>35</v>
      </c>
      <c r="B27">
        <v>4307</v>
      </c>
      <c r="K27" t="s">
        <v>90</v>
      </c>
      <c r="L27" t="str">
        <f>A36</f>
        <v>C4</v>
      </c>
      <c r="M27">
        <f>B36</f>
        <v>4519</v>
      </c>
      <c r="N27">
        <f t="shared" si="1"/>
        <v>0.10074853327938499</v>
      </c>
      <c r="O27">
        <f t="shared" si="2"/>
        <v>4.0299413311753991</v>
      </c>
    </row>
    <row r="28" spans="1:15" x14ac:dyDescent="0.4">
      <c r="A28" t="s">
        <v>42</v>
      </c>
      <c r="B28">
        <v>6324</v>
      </c>
      <c r="K28" t="s">
        <v>93</v>
      </c>
      <c r="L28" t="str">
        <f>A48</f>
        <v>D4</v>
      </c>
      <c r="M28">
        <f>B48</f>
        <v>4528</v>
      </c>
      <c r="N28">
        <f t="shared" si="1"/>
        <v>0.1043900465304471</v>
      </c>
      <c r="O28">
        <f t="shared" si="2"/>
        <v>4.175601861217884</v>
      </c>
    </row>
    <row r="29" spans="1:15" x14ac:dyDescent="0.4">
      <c r="A29" t="s">
        <v>50</v>
      </c>
      <c r="B29">
        <v>4496</v>
      </c>
      <c r="K29" t="s">
        <v>96</v>
      </c>
      <c r="L29" t="str">
        <f>A60</f>
        <v>E4</v>
      </c>
      <c r="M29">
        <f>B60</f>
        <v>4485</v>
      </c>
      <c r="N29">
        <f t="shared" si="1"/>
        <v>8.6991705442039241E-2</v>
      </c>
      <c r="O29">
        <f t="shared" si="2"/>
        <v>3.4796682176815699</v>
      </c>
    </row>
    <row r="30" spans="1:15" x14ac:dyDescent="0.4">
      <c r="A30" t="s">
        <v>58</v>
      </c>
      <c r="B30">
        <v>4311</v>
      </c>
      <c r="K30" t="s">
        <v>99</v>
      </c>
      <c r="L30" t="str">
        <f>A72</f>
        <v>F4</v>
      </c>
      <c r="M30">
        <f>B72</f>
        <v>4404</v>
      </c>
      <c r="N30">
        <f t="shared" si="1"/>
        <v>5.4218086182480273E-2</v>
      </c>
      <c r="O30">
        <f t="shared" si="2"/>
        <v>2.168723447299211</v>
      </c>
    </row>
    <row r="31" spans="1:15" x14ac:dyDescent="0.4">
      <c r="A31" t="s">
        <v>66</v>
      </c>
      <c r="B31">
        <v>17157</v>
      </c>
      <c r="K31" t="s">
        <v>102</v>
      </c>
      <c r="L31" t="str">
        <f>A84</f>
        <v>G4</v>
      </c>
      <c r="M31">
        <f>B84</f>
        <v>4180</v>
      </c>
      <c r="N31">
        <f t="shared" si="1"/>
        <v>-3.6415132510621083E-2</v>
      </c>
      <c r="O31">
        <f t="shared" si="2"/>
        <v>-1.4566053004248434</v>
      </c>
    </row>
    <row r="32" spans="1:15" x14ac:dyDescent="0.4">
      <c r="A32" t="s">
        <v>74</v>
      </c>
      <c r="B32">
        <v>5453</v>
      </c>
      <c r="K32" t="s">
        <v>105</v>
      </c>
      <c r="L32" t="str">
        <f>A96</f>
        <v>H4</v>
      </c>
      <c r="M32">
        <f>B96</f>
        <v>4137</v>
      </c>
      <c r="N32">
        <f t="shared" si="1"/>
        <v>-5.3813473599028931E-2</v>
      </c>
      <c r="O32">
        <f t="shared" si="2"/>
        <v>-2.1525389439611571</v>
      </c>
    </row>
    <row r="33" spans="1:15" x14ac:dyDescent="0.4">
      <c r="A33" t="s">
        <v>88</v>
      </c>
      <c r="B33">
        <v>22073</v>
      </c>
      <c r="K33" t="s">
        <v>16</v>
      </c>
      <c r="L33" t="str">
        <f>A97</f>
        <v>H5</v>
      </c>
      <c r="M33">
        <f>B97</f>
        <v>4218</v>
      </c>
      <c r="N33">
        <f t="shared" si="1"/>
        <v>-2.1039854339469956E-2</v>
      </c>
      <c r="O33">
        <f t="shared" si="2"/>
        <v>-0.84159417357879818</v>
      </c>
    </row>
    <row r="34" spans="1:15" x14ac:dyDescent="0.4">
      <c r="A34" t="s">
        <v>89</v>
      </c>
      <c r="B34">
        <v>4267</v>
      </c>
      <c r="K34" t="s">
        <v>15</v>
      </c>
      <c r="L34" t="str">
        <f>A85</f>
        <v>G5</v>
      </c>
      <c r="M34">
        <f>B85</f>
        <v>5052</v>
      </c>
      <c r="N34">
        <f t="shared" si="1"/>
        <v>0.31640704025895205</v>
      </c>
      <c r="O34">
        <f t="shared" si="2"/>
        <v>12.656281610358082</v>
      </c>
    </row>
    <row r="35" spans="1:15" x14ac:dyDescent="0.4">
      <c r="A35" t="s">
        <v>90</v>
      </c>
      <c r="B35">
        <v>11435</v>
      </c>
      <c r="K35" t="s">
        <v>14</v>
      </c>
      <c r="L35" t="str">
        <f>A73</f>
        <v>F5</v>
      </c>
      <c r="M35">
        <f>B73</f>
        <v>4895</v>
      </c>
      <c r="N35">
        <f t="shared" si="1"/>
        <v>0.25288286465709081</v>
      </c>
      <c r="O35">
        <f t="shared" si="2"/>
        <v>10.115314586283633</v>
      </c>
    </row>
    <row r="36" spans="1:15" x14ac:dyDescent="0.4">
      <c r="A36" t="s">
        <v>11</v>
      </c>
      <c r="B36">
        <v>4519</v>
      </c>
      <c r="K36" t="s">
        <v>13</v>
      </c>
      <c r="L36" t="str">
        <f>A61</f>
        <v>E5</v>
      </c>
      <c r="M36">
        <f>B61</f>
        <v>8124</v>
      </c>
      <c r="N36">
        <f t="shared" si="1"/>
        <v>1.5593768966214849</v>
      </c>
      <c r="O36">
        <f t="shared" si="2"/>
        <v>62.375075864859397</v>
      </c>
    </row>
    <row r="37" spans="1:15" x14ac:dyDescent="0.4">
      <c r="A37" t="s">
        <v>19</v>
      </c>
      <c r="B37">
        <v>10105</v>
      </c>
      <c r="K37" t="s">
        <v>12</v>
      </c>
      <c r="L37" t="str">
        <f>A49</f>
        <v>D5</v>
      </c>
      <c r="M37">
        <f>B49</f>
        <v>9993</v>
      </c>
      <c r="N37">
        <f t="shared" si="1"/>
        <v>2.3155978150920493</v>
      </c>
      <c r="O37">
        <f t="shared" si="2"/>
        <v>92.623912603681973</v>
      </c>
    </row>
    <row r="38" spans="1:15" x14ac:dyDescent="0.4">
      <c r="A38" t="s">
        <v>27</v>
      </c>
      <c r="B38">
        <v>14704</v>
      </c>
      <c r="K38" t="s">
        <v>11</v>
      </c>
      <c r="L38" t="str">
        <f>A37</f>
        <v>C5</v>
      </c>
      <c r="M38">
        <f>B37</f>
        <v>10105</v>
      </c>
      <c r="N38">
        <f t="shared" si="1"/>
        <v>2.3609144244386</v>
      </c>
      <c r="O38">
        <f t="shared" si="2"/>
        <v>94.436576977544007</v>
      </c>
    </row>
    <row r="39" spans="1:15" x14ac:dyDescent="0.4">
      <c r="A39" t="s">
        <v>36</v>
      </c>
      <c r="B39">
        <v>4385</v>
      </c>
      <c r="K39" t="s">
        <v>10</v>
      </c>
      <c r="L39" t="str">
        <f>A25</f>
        <v>B5</v>
      </c>
      <c r="M39">
        <f>B25</f>
        <v>11297</v>
      </c>
      <c r="N39">
        <f t="shared" si="1"/>
        <v>2.8432126239126037</v>
      </c>
      <c r="O39">
        <f t="shared" si="2"/>
        <v>113.72850495650414</v>
      </c>
    </row>
    <row r="40" spans="1:15" x14ac:dyDescent="0.4">
      <c r="A40" t="s">
        <v>43</v>
      </c>
      <c r="B40">
        <v>8107</v>
      </c>
      <c r="K40" t="s">
        <v>9</v>
      </c>
      <c r="L40" t="str">
        <f>A13</f>
        <v>A5</v>
      </c>
      <c r="M40">
        <f>B13</f>
        <v>13575</v>
      </c>
      <c r="N40">
        <f t="shared" si="1"/>
        <v>3.7649200890147685</v>
      </c>
      <c r="O40">
        <f t="shared" si="2"/>
        <v>150.59680356059073</v>
      </c>
    </row>
    <row r="41" spans="1:15" x14ac:dyDescent="0.4">
      <c r="A41" t="s">
        <v>51</v>
      </c>
      <c r="B41">
        <v>4424</v>
      </c>
      <c r="K41" t="s">
        <v>17</v>
      </c>
      <c r="L41" t="str">
        <f>A14</f>
        <v>A6</v>
      </c>
      <c r="M41">
        <f>B14</f>
        <v>18643</v>
      </c>
      <c r="N41">
        <f t="shared" si="1"/>
        <v>5.8154966619461863</v>
      </c>
      <c r="O41">
        <f t="shared" si="2"/>
        <v>232.61986647784744</v>
      </c>
    </row>
    <row r="42" spans="1:15" x14ac:dyDescent="0.4">
      <c r="A42" t="s">
        <v>59</v>
      </c>
      <c r="B42">
        <v>4071</v>
      </c>
      <c r="K42" t="s">
        <v>18</v>
      </c>
      <c r="L42" t="str">
        <f>A26</f>
        <v>B6</v>
      </c>
      <c r="M42">
        <f>B26</f>
        <v>19553</v>
      </c>
      <c r="N42">
        <f t="shared" si="1"/>
        <v>6.1836941128869105</v>
      </c>
      <c r="O42">
        <f t="shared" si="2"/>
        <v>247.34776451547643</v>
      </c>
    </row>
    <row r="43" spans="1:15" x14ac:dyDescent="0.4">
      <c r="A43" t="s">
        <v>67</v>
      </c>
      <c r="B43">
        <v>23336</v>
      </c>
      <c r="K43" t="s">
        <v>19</v>
      </c>
      <c r="L43" t="str">
        <f>A38</f>
        <v>C6</v>
      </c>
      <c r="M43">
        <f>B38</f>
        <v>14704</v>
      </c>
      <c r="N43">
        <f t="shared" si="1"/>
        <v>4.221727695731337</v>
      </c>
      <c r="O43">
        <f t="shared" si="2"/>
        <v>168.86910782925349</v>
      </c>
    </row>
    <row r="44" spans="1:15" x14ac:dyDescent="0.4">
      <c r="A44" t="s">
        <v>75</v>
      </c>
      <c r="B44">
        <v>4797</v>
      </c>
      <c r="K44" t="s">
        <v>20</v>
      </c>
      <c r="L44" t="str">
        <f>A50</f>
        <v>D6</v>
      </c>
      <c r="M44">
        <f>B50</f>
        <v>10009</v>
      </c>
      <c r="N44">
        <f t="shared" si="1"/>
        <v>2.3220716164272708</v>
      </c>
      <c r="O44">
        <f t="shared" si="2"/>
        <v>92.882864657090835</v>
      </c>
    </row>
    <row r="45" spans="1:15" x14ac:dyDescent="0.4">
      <c r="A45" t="s">
        <v>91</v>
      </c>
      <c r="B45">
        <v>8477</v>
      </c>
      <c r="K45" t="s">
        <v>21</v>
      </c>
      <c r="L45" t="str">
        <f>A62</f>
        <v>E6</v>
      </c>
      <c r="M45">
        <f>B62</f>
        <v>6293</v>
      </c>
      <c r="N45">
        <f t="shared" si="1"/>
        <v>0.81853125632207158</v>
      </c>
      <c r="O45">
        <f t="shared" si="2"/>
        <v>32.741250252882864</v>
      </c>
    </row>
    <row r="46" spans="1:15" x14ac:dyDescent="0.4">
      <c r="A46" t="s">
        <v>92</v>
      </c>
      <c r="B46">
        <v>4238</v>
      </c>
      <c r="K46" t="s">
        <v>22</v>
      </c>
      <c r="L46" t="str">
        <f>A74</f>
        <v>F6</v>
      </c>
      <c r="M46">
        <f>B74</f>
        <v>5415</v>
      </c>
      <c r="N46">
        <f t="shared" si="1"/>
        <v>0.46328140805179041</v>
      </c>
      <c r="O46">
        <f t="shared" si="2"/>
        <v>18.531256322071616</v>
      </c>
    </row>
    <row r="47" spans="1:15" x14ac:dyDescent="0.4">
      <c r="A47" t="s">
        <v>93</v>
      </c>
      <c r="B47">
        <v>21984</v>
      </c>
      <c r="K47" t="s">
        <v>23</v>
      </c>
      <c r="L47" t="str">
        <f>A86</f>
        <v>G6</v>
      </c>
      <c r="M47">
        <f>B86</f>
        <v>4784</v>
      </c>
      <c r="N47">
        <f t="shared" si="1"/>
        <v>0.2079708678939915</v>
      </c>
      <c r="O47">
        <f t="shared" si="2"/>
        <v>8.3188347157596603</v>
      </c>
    </row>
    <row r="48" spans="1:15" x14ac:dyDescent="0.4">
      <c r="A48" t="s">
        <v>12</v>
      </c>
      <c r="B48">
        <v>4528</v>
      </c>
      <c r="K48" t="s">
        <v>24</v>
      </c>
      <c r="L48" t="str">
        <f>A98</f>
        <v>H6</v>
      </c>
      <c r="M48">
        <f>B98</f>
        <v>4443</v>
      </c>
      <c r="N48">
        <f t="shared" si="1"/>
        <v>6.9997976937082748E-2</v>
      </c>
      <c r="O48">
        <f t="shared" si="2"/>
        <v>2.79991907748331</v>
      </c>
    </row>
    <row r="49" spans="1:15" x14ac:dyDescent="0.4">
      <c r="A49" t="s">
        <v>20</v>
      </c>
      <c r="B49">
        <v>9993</v>
      </c>
      <c r="K49" t="s">
        <v>33</v>
      </c>
      <c r="L49" t="str">
        <f>A99</f>
        <v>H7</v>
      </c>
      <c r="M49">
        <f>B99</f>
        <v>4396</v>
      </c>
      <c r="N49">
        <f t="shared" si="1"/>
        <v>5.0981185514869513E-2</v>
      </c>
      <c r="O49">
        <f t="shared" si="2"/>
        <v>2.0392474205947804</v>
      </c>
    </row>
    <row r="50" spans="1:15" x14ac:dyDescent="0.4">
      <c r="A50" t="s">
        <v>28</v>
      </c>
      <c r="B50">
        <v>10009</v>
      </c>
      <c r="K50" t="s">
        <v>31</v>
      </c>
      <c r="L50" t="str">
        <f>A87</f>
        <v>G7</v>
      </c>
      <c r="M50">
        <f>B87</f>
        <v>4499</v>
      </c>
      <c r="N50">
        <f t="shared" si="1"/>
        <v>9.2656281610358077E-2</v>
      </c>
      <c r="O50">
        <f t="shared" si="2"/>
        <v>3.7062512644143233</v>
      </c>
    </row>
    <row r="51" spans="1:15" x14ac:dyDescent="0.4">
      <c r="A51" t="s">
        <v>37</v>
      </c>
      <c r="B51">
        <v>4190</v>
      </c>
      <c r="K51" t="s">
        <v>32</v>
      </c>
      <c r="L51" t="str">
        <f>A75</f>
        <v>F7</v>
      </c>
      <c r="M51">
        <f>B75</f>
        <v>4529</v>
      </c>
      <c r="N51">
        <f t="shared" si="1"/>
        <v>0.10479465911389844</v>
      </c>
      <c r="O51">
        <f t="shared" si="2"/>
        <v>4.1917863645559379</v>
      </c>
    </row>
    <row r="52" spans="1:15" x14ac:dyDescent="0.4">
      <c r="A52" t="s">
        <v>44</v>
      </c>
      <c r="B52">
        <v>8948</v>
      </c>
      <c r="K52" t="s">
        <v>29</v>
      </c>
      <c r="L52" t="str">
        <f>A63</f>
        <v>E7</v>
      </c>
      <c r="M52">
        <f>B63</f>
        <v>4675</v>
      </c>
      <c r="N52">
        <f t="shared" si="1"/>
        <v>0.16386809629779486</v>
      </c>
      <c r="O52">
        <f t="shared" si="2"/>
        <v>6.5547238519117945</v>
      </c>
    </row>
    <row r="53" spans="1:15" x14ac:dyDescent="0.4">
      <c r="A53" t="s">
        <v>52</v>
      </c>
      <c r="B53">
        <v>4841</v>
      </c>
      <c r="K53" t="s">
        <v>28</v>
      </c>
      <c r="L53" t="str">
        <f>A51</f>
        <v>D7</v>
      </c>
      <c r="M53">
        <f>B51</f>
        <v>4190</v>
      </c>
      <c r="N53">
        <f t="shared" si="1"/>
        <v>-3.2369006676107627E-2</v>
      </c>
      <c r="O53">
        <f t="shared" si="2"/>
        <v>-1.294760267044305</v>
      </c>
    </row>
    <row r="54" spans="1:15" x14ac:dyDescent="0.4">
      <c r="A54" t="s">
        <v>60</v>
      </c>
      <c r="B54">
        <v>4109</v>
      </c>
      <c r="K54" t="s">
        <v>27</v>
      </c>
      <c r="L54" t="str">
        <f>A39</f>
        <v>C7</v>
      </c>
      <c r="M54">
        <f>B39</f>
        <v>4385</v>
      </c>
      <c r="N54">
        <f t="shared" si="1"/>
        <v>4.6530447096904716E-2</v>
      </c>
      <c r="O54">
        <f t="shared" si="2"/>
        <v>1.8612178838761886</v>
      </c>
    </row>
    <row r="55" spans="1:15" x14ac:dyDescent="0.4">
      <c r="A55" t="s">
        <v>68</v>
      </c>
      <c r="B55">
        <v>22433</v>
      </c>
      <c r="K55" t="s">
        <v>26</v>
      </c>
      <c r="L55" t="str">
        <f>A27</f>
        <v>B7</v>
      </c>
      <c r="M55">
        <f>B27</f>
        <v>4307</v>
      </c>
      <c r="N55">
        <f t="shared" si="1"/>
        <v>1.4970665587699777E-2</v>
      </c>
      <c r="O55">
        <f t="shared" si="2"/>
        <v>0.5988266235079911</v>
      </c>
    </row>
    <row r="56" spans="1:15" x14ac:dyDescent="0.4">
      <c r="A56" t="s">
        <v>76</v>
      </c>
      <c r="B56">
        <v>4562</v>
      </c>
      <c r="K56" t="s">
        <v>25</v>
      </c>
      <c r="L56" t="str">
        <f>A15</f>
        <v>A7</v>
      </c>
      <c r="M56">
        <f>B15</f>
        <v>4348</v>
      </c>
      <c r="N56">
        <f t="shared" si="1"/>
        <v>3.1559781509204937E-2</v>
      </c>
      <c r="O56">
        <f t="shared" si="2"/>
        <v>1.2623912603681975</v>
      </c>
    </row>
    <row r="57" spans="1:15" x14ac:dyDescent="0.4">
      <c r="A57" t="s">
        <v>94</v>
      </c>
      <c r="B57">
        <v>5319</v>
      </c>
      <c r="K57" t="s">
        <v>34</v>
      </c>
      <c r="L57" t="str">
        <f>A16</f>
        <v>A8</v>
      </c>
      <c r="M57">
        <f>B16</f>
        <v>4621</v>
      </c>
      <c r="N57">
        <f t="shared" si="1"/>
        <v>0.1420190167914222</v>
      </c>
      <c r="O57">
        <f t="shared" si="2"/>
        <v>5.6807606716568877</v>
      </c>
    </row>
    <row r="58" spans="1:15" x14ac:dyDescent="0.4">
      <c r="A58" t="s">
        <v>95</v>
      </c>
      <c r="B58">
        <v>4162</v>
      </c>
      <c r="K58" t="s">
        <v>35</v>
      </c>
      <c r="L58" t="str">
        <f>A28</f>
        <v>B8</v>
      </c>
      <c r="M58">
        <f>B28</f>
        <v>6324</v>
      </c>
      <c r="N58">
        <f t="shared" si="1"/>
        <v>0.83107424640906336</v>
      </c>
      <c r="O58">
        <f t="shared" si="2"/>
        <v>33.242969856362535</v>
      </c>
    </row>
    <row r="59" spans="1:15" x14ac:dyDescent="0.4">
      <c r="A59" t="s">
        <v>96</v>
      </c>
      <c r="B59">
        <v>25222</v>
      </c>
      <c r="K59" t="s">
        <v>36</v>
      </c>
      <c r="L59" t="str">
        <f>A40</f>
        <v>C8</v>
      </c>
      <c r="M59">
        <f>B40</f>
        <v>8107</v>
      </c>
      <c r="N59">
        <f t="shared" si="1"/>
        <v>1.5524984827028121</v>
      </c>
      <c r="O59">
        <f t="shared" si="2"/>
        <v>62.099939308112482</v>
      </c>
    </row>
    <row r="60" spans="1:15" x14ac:dyDescent="0.4">
      <c r="A60" t="s">
        <v>13</v>
      </c>
      <c r="B60">
        <v>4485</v>
      </c>
      <c r="K60" t="s">
        <v>37</v>
      </c>
      <c r="L60" t="str">
        <f>A52</f>
        <v>D8</v>
      </c>
      <c r="M60">
        <f>B52</f>
        <v>8948</v>
      </c>
      <c r="N60">
        <f t="shared" si="1"/>
        <v>1.8927776653853934</v>
      </c>
      <c r="O60">
        <f t="shared" si="2"/>
        <v>75.71110661541573</v>
      </c>
    </row>
    <row r="61" spans="1:15" x14ac:dyDescent="0.4">
      <c r="A61" t="s">
        <v>21</v>
      </c>
      <c r="B61">
        <v>8124</v>
      </c>
      <c r="K61" t="s">
        <v>38</v>
      </c>
      <c r="L61" t="str">
        <f>A64</f>
        <v>E8</v>
      </c>
      <c r="M61">
        <f>B64</f>
        <v>11089</v>
      </c>
      <c r="N61">
        <f t="shared" si="1"/>
        <v>2.7590532065547237</v>
      </c>
      <c r="O61">
        <f t="shared" si="2"/>
        <v>110.36212826218895</v>
      </c>
    </row>
    <row r="62" spans="1:15" x14ac:dyDescent="0.4">
      <c r="A62" t="s">
        <v>29</v>
      </c>
      <c r="B62">
        <v>6293</v>
      </c>
      <c r="K62" t="s">
        <v>30</v>
      </c>
      <c r="L62" t="str">
        <f>A76</f>
        <v>F8</v>
      </c>
      <c r="M62">
        <f>B76</f>
        <v>15047</v>
      </c>
      <c r="N62">
        <f t="shared" si="1"/>
        <v>4.3605098118551489</v>
      </c>
      <c r="O62">
        <f t="shared" si="2"/>
        <v>174.42039247420595</v>
      </c>
    </row>
    <row r="63" spans="1:15" x14ac:dyDescent="0.4">
      <c r="A63" t="s">
        <v>38</v>
      </c>
      <c r="B63">
        <v>4675</v>
      </c>
      <c r="K63" t="s">
        <v>39</v>
      </c>
      <c r="L63" t="str">
        <f>A88</f>
        <v>G8</v>
      </c>
      <c r="M63">
        <f>B88</f>
        <v>23030</v>
      </c>
      <c r="N63">
        <f t="shared" si="1"/>
        <v>7.5905320655472384</v>
      </c>
      <c r="O63">
        <f t="shared" si="2"/>
        <v>303.62128262188952</v>
      </c>
    </row>
    <row r="64" spans="1:15" x14ac:dyDescent="0.4">
      <c r="A64" t="s">
        <v>45</v>
      </c>
      <c r="B64">
        <v>11089</v>
      </c>
      <c r="K64" t="s">
        <v>40</v>
      </c>
      <c r="L64" t="str">
        <f>A100</f>
        <v>H8</v>
      </c>
      <c r="M64">
        <f>B100</f>
        <v>17100</v>
      </c>
      <c r="N64">
        <f t="shared" si="1"/>
        <v>5.1911794456807607</v>
      </c>
      <c r="O64">
        <f t="shared" si="2"/>
        <v>207.64717782723042</v>
      </c>
    </row>
    <row r="65" spans="1:15" x14ac:dyDescent="0.4">
      <c r="A65" t="s">
        <v>53</v>
      </c>
      <c r="B65">
        <v>5958</v>
      </c>
      <c r="K65" t="s">
        <v>48</v>
      </c>
      <c r="L65" t="str">
        <f>A101</f>
        <v>H9</v>
      </c>
      <c r="M65">
        <f>B101</f>
        <v>15383</v>
      </c>
      <c r="N65">
        <f t="shared" si="1"/>
        <v>4.4964596398948009</v>
      </c>
      <c r="O65">
        <f t="shared" si="2"/>
        <v>179.85838559579204</v>
      </c>
    </row>
    <row r="66" spans="1:15" x14ac:dyDescent="0.4">
      <c r="A66" t="s">
        <v>61</v>
      </c>
      <c r="B66">
        <v>4134</v>
      </c>
      <c r="K66" t="s">
        <v>47</v>
      </c>
      <c r="L66" t="str">
        <f>A89</f>
        <v>G9</v>
      </c>
      <c r="M66">
        <f>B89</f>
        <v>10360</v>
      </c>
      <c r="N66">
        <f t="shared" si="1"/>
        <v>2.4640906332186931</v>
      </c>
      <c r="O66">
        <f t="shared" si="2"/>
        <v>98.563625328747719</v>
      </c>
    </row>
    <row r="67" spans="1:15" x14ac:dyDescent="0.4">
      <c r="A67" t="s">
        <v>69</v>
      </c>
      <c r="B67">
        <v>16606</v>
      </c>
      <c r="K67" t="s">
        <v>46</v>
      </c>
      <c r="L67" t="str">
        <f>A77</f>
        <v>F9</v>
      </c>
      <c r="M67">
        <f>B77</f>
        <v>6170</v>
      </c>
      <c r="N67">
        <f t="shared" si="1"/>
        <v>0.76876390855755616</v>
      </c>
      <c r="O67">
        <f t="shared" si="2"/>
        <v>30.750556342302247</v>
      </c>
    </row>
    <row r="68" spans="1:15" x14ac:dyDescent="0.4">
      <c r="A68" t="s">
        <v>77</v>
      </c>
      <c r="B68">
        <v>4501</v>
      </c>
      <c r="K68" t="s">
        <v>45</v>
      </c>
      <c r="L68" t="str">
        <f>A65</f>
        <v>E9</v>
      </c>
      <c r="M68">
        <f>B65</f>
        <v>5958</v>
      </c>
      <c r="N68">
        <f t="shared" si="1"/>
        <v>0.68298604086587089</v>
      </c>
      <c r="O68">
        <f t="shared" si="2"/>
        <v>27.319441634634835</v>
      </c>
    </row>
    <row r="69" spans="1:15" x14ac:dyDescent="0.4">
      <c r="A69" t="s">
        <v>97</v>
      </c>
      <c r="B69">
        <v>4483</v>
      </c>
      <c r="K69" t="s">
        <v>44</v>
      </c>
      <c r="L69" t="str">
        <f>A53</f>
        <v>D9</v>
      </c>
      <c r="M69">
        <f>B53</f>
        <v>4841</v>
      </c>
      <c r="N69">
        <f t="shared" si="1"/>
        <v>0.23103378515071818</v>
      </c>
      <c r="O69">
        <f t="shared" si="2"/>
        <v>9.241351406028727</v>
      </c>
    </row>
    <row r="70" spans="1:15" x14ac:dyDescent="0.4">
      <c r="A70" t="s">
        <v>98</v>
      </c>
      <c r="B70">
        <v>4486</v>
      </c>
      <c r="K70" t="s">
        <v>43</v>
      </c>
      <c r="L70" t="str">
        <f>A41</f>
        <v>C9</v>
      </c>
      <c r="M70">
        <f>B41</f>
        <v>4424</v>
      </c>
      <c r="N70">
        <f t="shared" si="1"/>
        <v>6.2310337851507185E-2</v>
      </c>
      <c r="O70">
        <f t="shared" si="2"/>
        <v>2.4924135140602872</v>
      </c>
    </row>
    <row r="71" spans="1:15" x14ac:dyDescent="0.4">
      <c r="A71" t="s">
        <v>99</v>
      </c>
      <c r="B71">
        <v>21501</v>
      </c>
      <c r="K71" t="s">
        <v>42</v>
      </c>
      <c r="L71" t="str">
        <f>A29</f>
        <v>B9</v>
      </c>
      <c r="M71">
        <f>B29</f>
        <v>4496</v>
      </c>
      <c r="N71">
        <f t="shared" si="1"/>
        <v>9.1442443860004052E-2</v>
      </c>
      <c r="O71">
        <f t="shared" si="2"/>
        <v>3.6576977544001621</v>
      </c>
    </row>
    <row r="72" spans="1:15" x14ac:dyDescent="0.4">
      <c r="A72" t="s">
        <v>14</v>
      </c>
      <c r="B72">
        <v>4404</v>
      </c>
      <c r="K72" t="s">
        <v>41</v>
      </c>
      <c r="L72" t="str">
        <f>A17</f>
        <v>A9</v>
      </c>
      <c r="M72">
        <f>B17</f>
        <v>4405</v>
      </c>
      <c r="N72">
        <f t="shared" si="1"/>
        <v>5.4622698765931621E-2</v>
      </c>
      <c r="O72">
        <f t="shared" si="2"/>
        <v>2.1849079506372648</v>
      </c>
    </row>
    <row r="73" spans="1:15" x14ac:dyDescent="0.4">
      <c r="A73" t="s">
        <v>22</v>
      </c>
      <c r="B73">
        <v>4895</v>
      </c>
      <c r="K73" t="s">
        <v>49</v>
      </c>
      <c r="L73" t="str">
        <f>A18</f>
        <v>A10</v>
      </c>
      <c r="M73">
        <f>B18</f>
        <v>4358</v>
      </c>
      <c r="N73">
        <f t="shared" si="1"/>
        <v>3.5605907343718386E-2</v>
      </c>
      <c r="O73">
        <f t="shared" si="2"/>
        <v>1.4242362937487354</v>
      </c>
    </row>
    <row r="74" spans="1:15" x14ac:dyDescent="0.4">
      <c r="A74" t="s">
        <v>32</v>
      </c>
      <c r="B74">
        <v>5415</v>
      </c>
      <c r="K74" t="s">
        <v>50</v>
      </c>
      <c r="L74" t="str">
        <f>A30</f>
        <v>B10</v>
      </c>
      <c r="M74">
        <f>B30</f>
        <v>4311</v>
      </c>
      <c r="N74">
        <f t="shared" ref="N74:N96" si="3">(M74-4270)/2471.5</f>
        <v>1.6589115921505158E-2</v>
      </c>
      <c r="O74">
        <f t="shared" ref="O74:O96" si="4">N74*40</f>
        <v>0.66356463686020639</v>
      </c>
    </row>
    <row r="75" spans="1:15" x14ac:dyDescent="0.4">
      <c r="A75" t="s">
        <v>30</v>
      </c>
      <c r="B75">
        <v>4529</v>
      </c>
      <c r="K75" t="s">
        <v>51</v>
      </c>
      <c r="L75" t="str">
        <f>A42</f>
        <v>C10</v>
      </c>
      <c r="M75">
        <f>B42</f>
        <v>4071</v>
      </c>
      <c r="N75">
        <f t="shared" si="3"/>
        <v>-8.0517904106817723E-2</v>
      </c>
      <c r="O75">
        <f t="shared" si="4"/>
        <v>-3.2207161642727087</v>
      </c>
    </row>
    <row r="76" spans="1:15" x14ac:dyDescent="0.4">
      <c r="A76" t="s">
        <v>46</v>
      </c>
      <c r="B76">
        <v>15047</v>
      </c>
      <c r="K76" t="s">
        <v>52</v>
      </c>
      <c r="L76" t="str">
        <f>A54</f>
        <v>D10</v>
      </c>
      <c r="M76">
        <f>B54</f>
        <v>4109</v>
      </c>
      <c r="N76">
        <f t="shared" si="3"/>
        <v>-6.5142625935666595E-2</v>
      </c>
      <c r="O76">
        <f t="shared" si="4"/>
        <v>-2.6057050374266639</v>
      </c>
    </row>
    <row r="77" spans="1:15" x14ac:dyDescent="0.4">
      <c r="A77" t="s">
        <v>54</v>
      </c>
      <c r="B77">
        <v>6170</v>
      </c>
      <c r="K77" t="s">
        <v>53</v>
      </c>
      <c r="L77" t="str">
        <f>A66</f>
        <v>E10</v>
      </c>
      <c r="M77">
        <f>B66</f>
        <v>4134</v>
      </c>
      <c r="N77">
        <f t="shared" si="3"/>
        <v>-5.5027311349382962E-2</v>
      </c>
      <c r="O77">
        <f t="shared" si="4"/>
        <v>-2.2010924539753187</v>
      </c>
    </row>
    <row r="78" spans="1:15" x14ac:dyDescent="0.4">
      <c r="A78" t="s">
        <v>62</v>
      </c>
      <c r="B78">
        <v>4197</v>
      </c>
      <c r="K78" t="s">
        <v>54</v>
      </c>
      <c r="L78" t="str">
        <f>A78</f>
        <v>F10</v>
      </c>
      <c r="M78">
        <f>B78</f>
        <v>4197</v>
      </c>
      <c r="N78">
        <f t="shared" si="3"/>
        <v>-2.9536718591948209E-2</v>
      </c>
      <c r="O78">
        <f t="shared" si="4"/>
        <v>-1.1814687436779283</v>
      </c>
    </row>
    <row r="79" spans="1:15" x14ac:dyDescent="0.4">
      <c r="A79" t="s">
        <v>70</v>
      </c>
      <c r="B79">
        <v>12316</v>
      </c>
      <c r="K79" t="s">
        <v>55</v>
      </c>
      <c r="L79" t="str">
        <f>A90</f>
        <v>G10</v>
      </c>
      <c r="M79">
        <f>B90</f>
        <v>4385</v>
      </c>
      <c r="N79">
        <f t="shared" si="3"/>
        <v>4.6530447096904716E-2</v>
      </c>
      <c r="O79">
        <f t="shared" si="4"/>
        <v>1.8612178838761886</v>
      </c>
    </row>
    <row r="80" spans="1:15" x14ac:dyDescent="0.4">
      <c r="A80" t="s">
        <v>78</v>
      </c>
      <c r="B80">
        <v>4576</v>
      </c>
      <c r="K80" t="s">
        <v>56</v>
      </c>
      <c r="L80" t="str">
        <f>A102</f>
        <v>H10</v>
      </c>
      <c r="M80">
        <f>B102</f>
        <v>5364</v>
      </c>
      <c r="N80">
        <f t="shared" si="3"/>
        <v>0.4426461662957718</v>
      </c>
      <c r="O80">
        <f t="shared" si="4"/>
        <v>17.705846651830871</v>
      </c>
    </row>
    <row r="81" spans="1:15" x14ac:dyDescent="0.4">
      <c r="A81" t="s">
        <v>100</v>
      </c>
      <c r="B81">
        <v>4270</v>
      </c>
      <c r="K81" t="s">
        <v>64</v>
      </c>
      <c r="L81" t="str">
        <f>A103</f>
        <v>H11</v>
      </c>
      <c r="M81">
        <f>B103</f>
        <v>6787</v>
      </c>
      <c r="N81">
        <f t="shared" si="3"/>
        <v>1.0184098725470363</v>
      </c>
      <c r="O81">
        <f t="shared" si="4"/>
        <v>40.736394901881454</v>
      </c>
    </row>
    <row r="82" spans="1:15" x14ac:dyDescent="0.4">
      <c r="A82" t="s">
        <v>101</v>
      </c>
      <c r="B82">
        <v>5378</v>
      </c>
      <c r="K82" t="s">
        <v>63</v>
      </c>
      <c r="L82" t="str">
        <f>A91</f>
        <v>G11</v>
      </c>
      <c r="M82">
        <f>B91</f>
        <v>9455</v>
      </c>
      <c r="N82">
        <f t="shared" si="3"/>
        <v>2.0979162451952256</v>
      </c>
      <c r="O82">
        <f t="shared" si="4"/>
        <v>83.916649807809023</v>
      </c>
    </row>
    <row r="83" spans="1:15" x14ac:dyDescent="0.4">
      <c r="A83" t="s">
        <v>102</v>
      </c>
      <c r="B83">
        <v>16427</v>
      </c>
      <c r="K83" t="s">
        <v>62</v>
      </c>
      <c r="L83" t="str">
        <f>A79</f>
        <v>F11</v>
      </c>
      <c r="M83">
        <f>B79</f>
        <v>12316</v>
      </c>
      <c r="N83">
        <f t="shared" si="3"/>
        <v>3.2555128464495247</v>
      </c>
      <c r="O83">
        <f t="shared" si="4"/>
        <v>130.22051385798099</v>
      </c>
    </row>
    <row r="84" spans="1:15" x14ac:dyDescent="0.4">
      <c r="A84" t="s">
        <v>15</v>
      </c>
      <c r="B84">
        <v>4180</v>
      </c>
      <c r="K84" t="s">
        <v>61</v>
      </c>
      <c r="L84" t="str">
        <f>A67</f>
        <v>E11</v>
      </c>
      <c r="M84">
        <f>B67</f>
        <v>16606</v>
      </c>
      <c r="N84">
        <f t="shared" si="3"/>
        <v>4.9913008294557963</v>
      </c>
      <c r="O84">
        <f t="shared" si="4"/>
        <v>199.65203317823185</v>
      </c>
    </row>
    <row r="85" spans="1:15" x14ac:dyDescent="0.4">
      <c r="A85" t="s">
        <v>23</v>
      </c>
      <c r="B85">
        <v>5052</v>
      </c>
      <c r="K85" t="s">
        <v>60</v>
      </c>
      <c r="L85" t="str">
        <f>A55</f>
        <v>D11</v>
      </c>
      <c r="M85">
        <f>B55</f>
        <v>22433</v>
      </c>
      <c r="N85">
        <f t="shared" si="3"/>
        <v>7.3489783532267854</v>
      </c>
      <c r="O85">
        <f t="shared" si="4"/>
        <v>293.9591341290714</v>
      </c>
    </row>
    <row r="86" spans="1:15" x14ac:dyDescent="0.4">
      <c r="A86" t="s">
        <v>31</v>
      </c>
      <c r="B86">
        <v>4784</v>
      </c>
      <c r="K86" t="s">
        <v>59</v>
      </c>
      <c r="L86" t="str">
        <f>A43</f>
        <v>C11</v>
      </c>
      <c r="M86">
        <f>B43</f>
        <v>23336</v>
      </c>
      <c r="N86">
        <f t="shared" si="3"/>
        <v>7.7143435160833498</v>
      </c>
      <c r="O86">
        <f t="shared" si="4"/>
        <v>308.57374064333396</v>
      </c>
    </row>
    <row r="87" spans="1:15" x14ac:dyDescent="0.4">
      <c r="A87" t="s">
        <v>39</v>
      </c>
      <c r="B87">
        <v>4499</v>
      </c>
      <c r="K87" t="s">
        <v>58</v>
      </c>
      <c r="L87" t="str">
        <f>A31</f>
        <v>B11</v>
      </c>
      <c r="M87">
        <f>B31</f>
        <v>17157</v>
      </c>
      <c r="N87">
        <f t="shared" si="3"/>
        <v>5.2142423629374877</v>
      </c>
      <c r="O87">
        <f t="shared" si="4"/>
        <v>208.5696945174995</v>
      </c>
    </row>
    <row r="88" spans="1:15" x14ac:dyDescent="0.4">
      <c r="A88" t="s">
        <v>47</v>
      </c>
      <c r="B88">
        <v>23030</v>
      </c>
      <c r="K88" t="s">
        <v>57</v>
      </c>
      <c r="L88" t="str">
        <f>A19</f>
        <v>A11</v>
      </c>
      <c r="M88">
        <f>B19</f>
        <v>9623</v>
      </c>
      <c r="N88">
        <f t="shared" si="3"/>
        <v>2.1658911592150516</v>
      </c>
      <c r="O88">
        <f t="shared" si="4"/>
        <v>86.635646368602067</v>
      </c>
    </row>
    <row r="89" spans="1:15" x14ac:dyDescent="0.4">
      <c r="A89" t="s">
        <v>55</v>
      </c>
      <c r="B89">
        <v>10360</v>
      </c>
      <c r="K89" t="s">
        <v>65</v>
      </c>
      <c r="L89" t="str">
        <f>A20</f>
        <v>A12</v>
      </c>
      <c r="M89">
        <f>B20</f>
        <v>6477</v>
      </c>
      <c r="N89">
        <f t="shared" si="3"/>
        <v>0.89297997167711918</v>
      </c>
      <c r="O89">
        <f t="shared" si="4"/>
        <v>35.719198867084771</v>
      </c>
    </row>
    <row r="90" spans="1:15" x14ac:dyDescent="0.4">
      <c r="A90" t="s">
        <v>63</v>
      </c>
      <c r="B90">
        <v>4385</v>
      </c>
      <c r="K90" t="s">
        <v>66</v>
      </c>
      <c r="L90" t="str">
        <f>A32</f>
        <v>B12</v>
      </c>
      <c r="M90">
        <f>B32</f>
        <v>5453</v>
      </c>
      <c r="N90">
        <f t="shared" si="3"/>
        <v>0.47865668622294155</v>
      </c>
      <c r="O90">
        <f t="shared" si="4"/>
        <v>19.146267448917662</v>
      </c>
    </row>
    <row r="91" spans="1:15" x14ac:dyDescent="0.4">
      <c r="A91" t="s">
        <v>71</v>
      </c>
      <c r="B91">
        <v>9455</v>
      </c>
      <c r="K91" t="s">
        <v>67</v>
      </c>
      <c r="L91" t="str">
        <f>A44</f>
        <v>C12</v>
      </c>
      <c r="M91">
        <f>B44</f>
        <v>4797</v>
      </c>
      <c r="N91">
        <f t="shared" si="3"/>
        <v>0.21323083147885899</v>
      </c>
      <c r="O91">
        <f t="shared" si="4"/>
        <v>8.5292332591543598</v>
      </c>
    </row>
    <row r="92" spans="1:15" x14ac:dyDescent="0.4">
      <c r="A92" t="s">
        <v>79</v>
      </c>
      <c r="B92">
        <v>4400</v>
      </c>
      <c r="K92" t="s">
        <v>68</v>
      </c>
      <c r="L92" t="str">
        <f>A56</f>
        <v>D12</v>
      </c>
      <c r="M92">
        <f>B56</f>
        <v>4562</v>
      </c>
      <c r="N92">
        <f t="shared" si="3"/>
        <v>0.11814687436779284</v>
      </c>
      <c r="O92">
        <f t="shared" si="4"/>
        <v>4.7258749747117133</v>
      </c>
    </row>
    <row r="93" spans="1:15" x14ac:dyDescent="0.4">
      <c r="A93" t="s">
        <v>103</v>
      </c>
      <c r="B93">
        <v>4287</v>
      </c>
      <c r="K93" t="s">
        <v>69</v>
      </c>
      <c r="L93" t="str">
        <f>A68</f>
        <v>E12</v>
      </c>
      <c r="M93">
        <f>B68</f>
        <v>4501</v>
      </c>
      <c r="N93">
        <f t="shared" si="3"/>
        <v>9.3465506777260773E-2</v>
      </c>
      <c r="O93">
        <f t="shared" si="4"/>
        <v>3.738620271090431</v>
      </c>
    </row>
    <row r="94" spans="1:15" x14ac:dyDescent="0.4">
      <c r="A94" t="s">
        <v>104</v>
      </c>
      <c r="B94">
        <v>6683</v>
      </c>
      <c r="K94" t="s">
        <v>70</v>
      </c>
      <c r="L94" t="str">
        <f>A80</f>
        <v>F12</v>
      </c>
      <c r="M94">
        <f>B80</f>
        <v>4576</v>
      </c>
      <c r="N94">
        <f t="shared" si="3"/>
        <v>0.12381145053611167</v>
      </c>
      <c r="O94">
        <f t="shared" si="4"/>
        <v>4.9524580214444667</v>
      </c>
    </row>
    <row r="95" spans="1:15" x14ac:dyDescent="0.4">
      <c r="A95" t="s">
        <v>105</v>
      </c>
      <c r="B95">
        <v>9087</v>
      </c>
      <c r="K95" t="s">
        <v>71</v>
      </c>
      <c r="L95" t="str">
        <f>A92</f>
        <v>G12</v>
      </c>
      <c r="M95">
        <f>B92</f>
        <v>4400</v>
      </c>
      <c r="N95">
        <f t="shared" si="3"/>
        <v>5.2599635848674893E-2</v>
      </c>
      <c r="O95">
        <f t="shared" si="4"/>
        <v>2.1039854339469959</v>
      </c>
    </row>
    <row r="96" spans="1:15" x14ac:dyDescent="0.4">
      <c r="A96" t="s">
        <v>16</v>
      </c>
      <c r="B96">
        <v>4137</v>
      </c>
      <c r="K96" t="s">
        <v>72</v>
      </c>
      <c r="L96" t="str">
        <f>A104</f>
        <v>H12</v>
      </c>
      <c r="M96">
        <f>B104</f>
        <v>4286</v>
      </c>
      <c r="N96">
        <f t="shared" si="3"/>
        <v>6.4738013352215254E-3</v>
      </c>
      <c r="O96">
        <f t="shared" si="4"/>
        <v>0.25895205340886102</v>
      </c>
    </row>
    <row r="97" spans="1:2" x14ac:dyDescent="0.4">
      <c r="A97" t="s">
        <v>24</v>
      </c>
      <c r="B97">
        <v>4218</v>
      </c>
    </row>
    <row r="98" spans="1:2" x14ac:dyDescent="0.4">
      <c r="A98" t="s">
        <v>33</v>
      </c>
      <c r="B98">
        <v>4443</v>
      </c>
    </row>
    <row r="99" spans="1:2" x14ac:dyDescent="0.4">
      <c r="A99" t="s">
        <v>40</v>
      </c>
      <c r="B99">
        <v>4396</v>
      </c>
    </row>
    <row r="100" spans="1:2" x14ac:dyDescent="0.4">
      <c r="A100" t="s">
        <v>48</v>
      </c>
      <c r="B100">
        <v>17100</v>
      </c>
    </row>
    <row r="101" spans="1:2" x14ac:dyDescent="0.4">
      <c r="A101" t="s">
        <v>56</v>
      </c>
      <c r="B101">
        <v>15383</v>
      </c>
    </row>
    <row r="102" spans="1:2" x14ac:dyDescent="0.4">
      <c r="A102" t="s">
        <v>64</v>
      </c>
      <c r="B102">
        <v>5364</v>
      </c>
    </row>
    <row r="103" spans="1:2" x14ac:dyDescent="0.4">
      <c r="A103" t="s">
        <v>72</v>
      </c>
      <c r="B103">
        <v>6787</v>
      </c>
    </row>
    <row r="104" spans="1:2" x14ac:dyDescent="0.4">
      <c r="A104" t="s">
        <v>80</v>
      </c>
      <c r="B104">
        <v>4286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abSelected="1" topLeftCell="D1"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65006</v>
      </c>
      <c r="D2">
        <v>4222</v>
      </c>
      <c r="E2">
        <v>5715</v>
      </c>
      <c r="F2">
        <v>4857</v>
      </c>
      <c r="G2">
        <v>13346</v>
      </c>
      <c r="H2">
        <v>17995</v>
      </c>
      <c r="I2">
        <v>4278</v>
      </c>
      <c r="J2">
        <v>4543</v>
      </c>
      <c r="K2">
        <v>4359</v>
      </c>
      <c r="L2">
        <v>4301</v>
      </c>
      <c r="M2">
        <v>9328</v>
      </c>
      <c r="N2">
        <v>6325</v>
      </c>
      <c r="O2">
        <v>39561</v>
      </c>
      <c r="P2">
        <v>4288</v>
      </c>
      <c r="Q2">
        <v>7300</v>
      </c>
      <c r="R2">
        <v>4558</v>
      </c>
      <c r="S2">
        <v>10978</v>
      </c>
      <c r="T2">
        <v>18902</v>
      </c>
      <c r="U2">
        <v>4244</v>
      </c>
      <c r="V2">
        <v>6181</v>
      </c>
      <c r="W2">
        <v>4456</v>
      </c>
      <c r="X2">
        <v>4246</v>
      </c>
      <c r="Y2">
        <v>16723</v>
      </c>
      <c r="Z2">
        <v>5349</v>
      </c>
      <c r="AA2">
        <v>20972</v>
      </c>
      <c r="AB2">
        <v>4201</v>
      </c>
      <c r="AC2">
        <v>11236</v>
      </c>
      <c r="AD2">
        <v>4474</v>
      </c>
      <c r="AE2">
        <v>9778</v>
      </c>
      <c r="AF2">
        <v>14147</v>
      </c>
      <c r="AG2">
        <v>4092</v>
      </c>
      <c r="AH2">
        <v>7878</v>
      </c>
      <c r="AI2">
        <v>4374</v>
      </c>
      <c r="AJ2">
        <v>3998</v>
      </c>
      <c r="AK2">
        <v>22573</v>
      </c>
      <c r="AL2">
        <v>4741</v>
      </c>
      <c r="AM2">
        <v>8282</v>
      </c>
      <c r="AN2">
        <v>4224</v>
      </c>
      <c r="AO2">
        <v>21219</v>
      </c>
      <c r="AP2">
        <v>4456</v>
      </c>
      <c r="AQ2">
        <v>9691</v>
      </c>
      <c r="AR2">
        <v>9812</v>
      </c>
      <c r="AS2">
        <v>4121</v>
      </c>
      <c r="AT2">
        <v>8565</v>
      </c>
      <c r="AU2">
        <v>4751</v>
      </c>
      <c r="AV2">
        <v>4080</v>
      </c>
      <c r="AW2">
        <v>21252</v>
      </c>
      <c r="AX2">
        <v>4517</v>
      </c>
      <c r="AY2">
        <v>5216</v>
      </c>
      <c r="AZ2">
        <v>4111</v>
      </c>
      <c r="BA2">
        <v>24266</v>
      </c>
      <c r="BB2">
        <v>4420</v>
      </c>
      <c r="BC2">
        <v>7894</v>
      </c>
      <c r="BD2">
        <v>6176</v>
      </c>
      <c r="BE2">
        <v>4355</v>
      </c>
      <c r="BF2">
        <v>10816</v>
      </c>
      <c r="BG2">
        <v>5829</v>
      </c>
      <c r="BH2">
        <v>4147</v>
      </c>
      <c r="BI2">
        <v>16047</v>
      </c>
      <c r="BJ2">
        <v>4445</v>
      </c>
      <c r="BK2">
        <v>4461</v>
      </c>
      <c r="BL2">
        <v>4501</v>
      </c>
      <c r="BM2">
        <v>20673</v>
      </c>
      <c r="BN2">
        <v>4351</v>
      </c>
      <c r="BO2">
        <v>4817</v>
      </c>
      <c r="BP2">
        <v>5344</v>
      </c>
      <c r="BQ2">
        <v>4327</v>
      </c>
      <c r="BR2">
        <v>14333</v>
      </c>
      <c r="BS2">
        <v>6012</v>
      </c>
      <c r="BT2">
        <v>4151</v>
      </c>
      <c r="BU2">
        <v>11893</v>
      </c>
      <c r="BV2">
        <v>4512</v>
      </c>
      <c r="BW2">
        <v>4327</v>
      </c>
      <c r="BX2">
        <v>5238</v>
      </c>
      <c r="BY2">
        <v>15753</v>
      </c>
      <c r="BZ2">
        <v>4139</v>
      </c>
      <c r="CA2">
        <v>4984</v>
      </c>
      <c r="CB2">
        <v>4711</v>
      </c>
      <c r="CC2">
        <v>4423</v>
      </c>
      <c r="CD2">
        <v>22367</v>
      </c>
      <c r="CE2">
        <v>10094</v>
      </c>
      <c r="CF2">
        <v>4323</v>
      </c>
      <c r="CG2">
        <v>9189</v>
      </c>
      <c r="CH2">
        <v>4329</v>
      </c>
      <c r="CI2">
        <v>4265</v>
      </c>
      <c r="CJ2">
        <v>6568</v>
      </c>
      <c r="CK2">
        <v>8919</v>
      </c>
      <c r="CL2">
        <v>4109</v>
      </c>
      <c r="CM2">
        <v>4164</v>
      </c>
      <c r="CN2">
        <v>4406</v>
      </c>
      <c r="CO2">
        <v>4353</v>
      </c>
      <c r="CP2">
        <v>16565</v>
      </c>
      <c r="CQ2">
        <v>14828</v>
      </c>
      <c r="CR2">
        <v>5290</v>
      </c>
      <c r="CS2">
        <v>6725</v>
      </c>
      <c r="CT2">
        <v>4244</v>
      </c>
    </row>
    <row r="7" spans="1:98" x14ac:dyDescent="0.4">
      <c r="N7" s="1" t="s">
        <v>109</v>
      </c>
    </row>
    <row r="8" spans="1:98" x14ac:dyDescent="0.4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65006</v>
      </c>
      <c r="G9">
        <f>'Plate 1'!G9</f>
        <v>30</v>
      </c>
      <c r="H9" t="str">
        <f t="shared" ref="H9:I9" si="0">A9</f>
        <v>A1</v>
      </c>
      <c r="I9">
        <f t="shared" si="0"/>
        <v>65006</v>
      </c>
      <c r="K9" t="s">
        <v>82</v>
      </c>
      <c r="L9" t="str">
        <f>A10</f>
        <v>A2</v>
      </c>
      <c r="M9">
        <f>B10</f>
        <v>4222</v>
      </c>
      <c r="N9">
        <f>(M9-4327)/2320</f>
        <v>-4.5258620689655173E-2</v>
      </c>
      <c r="O9">
        <f>N9*40</f>
        <v>-1.8103448275862069</v>
      </c>
    </row>
    <row r="10" spans="1:98" x14ac:dyDescent="0.4">
      <c r="A10" t="s">
        <v>83</v>
      </c>
      <c r="B10">
        <v>4222</v>
      </c>
      <c r="G10">
        <f>'Plate 1'!G10</f>
        <v>15</v>
      </c>
      <c r="H10" t="str">
        <f>A21</f>
        <v>B1</v>
      </c>
      <c r="I10">
        <f>B21</f>
        <v>39561</v>
      </c>
      <c r="K10" t="s">
        <v>85</v>
      </c>
      <c r="L10" t="str">
        <f>A22</f>
        <v>B2</v>
      </c>
      <c r="M10">
        <f>B22</f>
        <v>4288</v>
      </c>
      <c r="N10">
        <f t="shared" ref="N10:N73" si="1">(M10-4327)/2320</f>
        <v>-1.6810344827586206E-2</v>
      </c>
      <c r="O10">
        <f t="shared" ref="O10:O73" si="2">N10*40</f>
        <v>-0.67241379310344818</v>
      </c>
    </row>
    <row r="11" spans="1:98" x14ac:dyDescent="0.4">
      <c r="A11" t="s">
        <v>84</v>
      </c>
      <c r="B11">
        <v>5715</v>
      </c>
      <c r="G11">
        <f>'Plate 1'!G11</f>
        <v>7.5</v>
      </c>
      <c r="H11" t="str">
        <f>A33</f>
        <v>C1</v>
      </c>
      <c r="I11">
        <f>B33</f>
        <v>20972</v>
      </c>
      <c r="K11" t="s">
        <v>88</v>
      </c>
      <c r="L11" t="str">
        <f>A34</f>
        <v>C2</v>
      </c>
      <c r="M11">
        <f>B34</f>
        <v>4201</v>
      </c>
      <c r="N11">
        <f t="shared" si="1"/>
        <v>-5.4310344827586204E-2</v>
      </c>
      <c r="O11">
        <f t="shared" si="2"/>
        <v>-2.1724137931034484</v>
      </c>
    </row>
    <row r="12" spans="1:98" x14ac:dyDescent="0.4">
      <c r="A12" t="s">
        <v>9</v>
      </c>
      <c r="B12">
        <v>4857</v>
      </c>
      <c r="G12">
        <f>'Plate 1'!G12</f>
        <v>1.875</v>
      </c>
      <c r="H12" t="str">
        <f>A45</f>
        <v>D1</v>
      </c>
      <c r="I12">
        <f>B45</f>
        <v>8282</v>
      </c>
      <c r="K12" t="s">
        <v>91</v>
      </c>
      <c r="L12" t="str">
        <f>A46</f>
        <v>D2</v>
      </c>
      <c r="M12">
        <f>B46</f>
        <v>4224</v>
      </c>
      <c r="N12">
        <f t="shared" si="1"/>
        <v>-4.439655172413793E-2</v>
      </c>
      <c r="O12">
        <f t="shared" si="2"/>
        <v>-1.7758620689655171</v>
      </c>
    </row>
    <row r="13" spans="1:98" x14ac:dyDescent="0.4">
      <c r="A13" t="s">
        <v>17</v>
      </c>
      <c r="B13">
        <v>13346</v>
      </c>
      <c r="G13">
        <f>'Plate 1'!G13</f>
        <v>0.46875</v>
      </c>
      <c r="H13" t="str">
        <f>A57</f>
        <v>E1</v>
      </c>
      <c r="I13">
        <f>B57</f>
        <v>5216</v>
      </c>
      <c r="K13" t="s">
        <v>94</v>
      </c>
      <c r="L13" t="str">
        <f>A58</f>
        <v>E2</v>
      </c>
      <c r="M13">
        <f>B58</f>
        <v>4111</v>
      </c>
      <c r="N13">
        <f t="shared" si="1"/>
        <v>-9.3103448275862075E-2</v>
      </c>
      <c r="O13">
        <f t="shared" si="2"/>
        <v>-3.7241379310344831</v>
      </c>
    </row>
    <row r="14" spans="1:98" x14ac:dyDescent="0.4">
      <c r="A14" t="s">
        <v>25</v>
      </c>
      <c r="B14">
        <v>17995</v>
      </c>
      <c r="G14">
        <f>'Plate 1'!G14</f>
        <v>0.1171875</v>
      </c>
      <c r="H14" t="str">
        <f>A69</f>
        <v>F1</v>
      </c>
      <c r="I14">
        <f>B69</f>
        <v>4461</v>
      </c>
      <c r="K14" t="s">
        <v>97</v>
      </c>
      <c r="L14" t="str">
        <f>A70</f>
        <v>F2</v>
      </c>
      <c r="M14">
        <f>B70</f>
        <v>4501</v>
      </c>
      <c r="N14">
        <f t="shared" si="1"/>
        <v>7.4999999999999997E-2</v>
      </c>
      <c r="O14">
        <f t="shared" si="2"/>
        <v>3</v>
      </c>
    </row>
    <row r="15" spans="1:98" x14ac:dyDescent="0.4">
      <c r="A15" t="s">
        <v>34</v>
      </c>
      <c r="B15">
        <v>4278</v>
      </c>
      <c r="G15">
        <f>'Plate 1'!G15</f>
        <v>0</v>
      </c>
      <c r="H15" t="str">
        <f>A81</f>
        <v>G1</v>
      </c>
      <c r="I15">
        <f>B81</f>
        <v>4327</v>
      </c>
      <c r="K15" t="s">
        <v>100</v>
      </c>
      <c r="L15" t="str">
        <f>A82</f>
        <v>G2</v>
      </c>
      <c r="M15">
        <f>B82</f>
        <v>5238</v>
      </c>
      <c r="N15">
        <f t="shared" si="1"/>
        <v>0.39267241379310347</v>
      </c>
      <c r="O15">
        <f t="shared" si="2"/>
        <v>15.706896551724139</v>
      </c>
    </row>
    <row r="16" spans="1:98" x14ac:dyDescent="0.4">
      <c r="A16" t="s">
        <v>41</v>
      </c>
      <c r="B16">
        <v>4543</v>
      </c>
      <c r="K16" t="s">
        <v>103</v>
      </c>
      <c r="L16" t="str">
        <f>A94</f>
        <v>H2</v>
      </c>
      <c r="M16">
        <f>B94</f>
        <v>6568</v>
      </c>
      <c r="N16">
        <f t="shared" si="1"/>
        <v>0.96594827586206899</v>
      </c>
      <c r="O16">
        <f t="shared" si="2"/>
        <v>38.637931034482762</v>
      </c>
    </row>
    <row r="17" spans="1:15" x14ac:dyDescent="0.4">
      <c r="A17" t="s">
        <v>49</v>
      </c>
      <c r="B17">
        <v>4359</v>
      </c>
      <c r="K17" t="s">
        <v>104</v>
      </c>
      <c r="L17" t="str">
        <f>A95</f>
        <v>H3</v>
      </c>
      <c r="M17">
        <f>B95</f>
        <v>8919</v>
      </c>
      <c r="N17">
        <f t="shared" si="1"/>
        <v>1.9793103448275862</v>
      </c>
      <c r="O17">
        <f t="shared" si="2"/>
        <v>79.172413793103445</v>
      </c>
    </row>
    <row r="18" spans="1:15" x14ac:dyDescent="0.4">
      <c r="A18" t="s">
        <v>57</v>
      </c>
      <c r="B18">
        <v>4301</v>
      </c>
      <c r="K18" t="s">
        <v>101</v>
      </c>
      <c r="L18" t="str">
        <f>A83</f>
        <v>G3</v>
      </c>
      <c r="M18">
        <f>B83</f>
        <v>15753</v>
      </c>
      <c r="N18">
        <f t="shared" si="1"/>
        <v>4.9249999999999998</v>
      </c>
      <c r="O18">
        <f t="shared" si="2"/>
        <v>197</v>
      </c>
    </row>
    <row r="19" spans="1:15" x14ac:dyDescent="0.4">
      <c r="A19" t="s">
        <v>65</v>
      </c>
      <c r="B19">
        <v>9328</v>
      </c>
      <c r="K19" t="s">
        <v>98</v>
      </c>
      <c r="L19" t="str">
        <f>A71</f>
        <v>F3</v>
      </c>
      <c r="M19">
        <f>B71</f>
        <v>20673</v>
      </c>
      <c r="N19">
        <f t="shared" si="1"/>
        <v>7.0456896551724135</v>
      </c>
      <c r="O19">
        <f t="shared" si="2"/>
        <v>281.82758620689651</v>
      </c>
    </row>
    <row r="20" spans="1:15" x14ac:dyDescent="0.4">
      <c r="A20" t="s">
        <v>73</v>
      </c>
      <c r="B20">
        <v>6325</v>
      </c>
      <c r="K20" t="s">
        <v>95</v>
      </c>
      <c r="L20" t="str">
        <f>A59</f>
        <v>E3</v>
      </c>
      <c r="M20">
        <f>B59</f>
        <v>24266</v>
      </c>
      <c r="N20">
        <f t="shared" si="1"/>
        <v>8.5943965517241381</v>
      </c>
      <c r="O20">
        <f t="shared" si="2"/>
        <v>343.77586206896552</v>
      </c>
    </row>
    <row r="21" spans="1:15" x14ac:dyDescent="0.4">
      <c r="A21" t="s">
        <v>85</v>
      </c>
      <c r="B21">
        <v>39561</v>
      </c>
      <c r="K21" t="s">
        <v>92</v>
      </c>
      <c r="L21" t="str">
        <f>A47</f>
        <v>D3</v>
      </c>
      <c r="M21">
        <f>B47</f>
        <v>21219</v>
      </c>
      <c r="N21">
        <f t="shared" si="1"/>
        <v>7.2810344827586206</v>
      </c>
      <c r="O21">
        <f t="shared" si="2"/>
        <v>291.24137931034483</v>
      </c>
    </row>
    <row r="22" spans="1:15" x14ac:dyDescent="0.4">
      <c r="A22" t="s">
        <v>86</v>
      </c>
      <c r="B22">
        <v>4288</v>
      </c>
      <c r="K22" t="s">
        <v>89</v>
      </c>
      <c r="L22" t="str">
        <f>A35</f>
        <v>C3</v>
      </c>
      <c r="M22">
        <f>B35</f>
        <v>11236</v>
      </c>
      <c r="N22">
        <f t="shared" si="1"/>
        <v>2.9780172413793102</v>
      </c>
      <c r="O22">
        <f t="shared" si="2"/>
        <v>119.12068965517241</v>
      </c>
    </row>
    <row r="23" spans="1:15" x14ac:dyDescent="0.4">
      <c r="A23" t="s">
        <v>87</v>
      </c>
      <c r="B23">
        <v>7300</v>
      </c>
      <c r="K23" t="s">
        <v>86</v>
      </c>
      <c r="L23" t="str">
        <f>A23</f>
        <v>B3</v>
      </c>
      <c r="M23">
        <f>B23</f>
        <v>7300</v>
      </c>
      <c r="N23">
        <f t="shared" si="1"/>
        <v>1.2814655172413794</v>
      </c>
      <c r="O23">
        <f t="shared" si="2"/>
        <v>51.258620689655174</v>
      </c>
    </row>
    <row r="24" spans="1:15" x14ac:dyDescent="0.4">
      <c r="A24" t="s">
        <v>10</v>
      </c>
      <c r="B24">
        <v>4558</v>
      </c>
      <c r="K24" t="s">
        <v>83</v>
      </c>
      <c r="L24" t="str">
        <f>A11</f>
        <v>A3</v>
      </c>
      <c r="M24">
        <f>B11</f>
        <v>5715</v>
      </c>
      <c r="N24">
        <f t="shared" si="1"/>
        <v>0.59827586206896555</v>
      </c>
      <c r="O24">
        <f t="shared" si="2"/>
        <v>23.931034482758623</v>
      </c>
    </row>
    <row r="25" spans="1:15" x14ac:dyDescent="0.4">
      <c r="A25" t="s">
        <v>18</v>
      </c>
      <c r="B25">
        <v>10978</v>
      </c>
      <c r="K25" t="s">
        <v>84</v>
      </c>
      <c r="L25" t="str">
        <f>A12</f>
        <v>A4</v>
      </c>
      <c r="M25">
        <f>B12</f>
        <v>4857</v>
      </c>
      <c r="N25">
        <f t="shared" si="1"/>
        <v>0.22844827586206898</v>
      </c>
      <c r="O25">
        <f t="shared" si="2"/>
        <v>9.1379310344827598</v>
      </c>
    </row>
    <row r="26" spans="1:15" x14ac:dyDescent="0.4">
      <c r="A26" t="s">
        <v>26</v>
      </c>
      <c r="B26">
        <v>18902</v>
      </c>
      <c r="K26" t="s">
        <v>87</v>
      </c>
      <c r="L26" t="str">
        <f>A24</f>
        <v>B4</v>
      </c>
      <c r="M26">
        <f>B24</f>
        <v>4558</v>
      </c>
      <c r="N26">
        <f t="shared" si="1"/>
        <v>9.9568965517241384E-2</v>
      </c>
      <c r="O26">
        <f t="shared" si="2"/>
        <v>3.9827586206896552</v>
      </c>
    </row>
    <row r="27" spans="1:15" x14ac:dyDescent="0.4">
      <c r="A27" t="s">
        <v>35</v>
      </c>
      <c r="B27">
        <v>4244</v>
      </c>
      <c r="K27" t="s">
        <v>90</v>
      </c>
      <c r="L27" t="str">
        <f>A36</f>
        <v>C4</v>
      </c>
      <c r="M27">
        <f>B36</f>
        <v>4474</v>
      </c>
      <c r="N27">
        <f t="shared" si="1"/>
        <v>6.3362068965517243E-2</v>
      </c>
      <c r="O27">
        <f t="shared" si="2"/>
        <v>2.5344827586206895</v>
      </c>
    </row>
    <row r="28" spans="1:15" x14ac:dyDescent="0.4">
      <c r="A28" t="s">
        <v>42</v>
      </c>
      <c r="B28">
        <v>6181</v>
      </c>
      <c r="K28" t="s">
        <v>93</v>
      </c>
      <c r="L28" t="str">
        <f>A48</f>
        <v>D4</v>
      </c>
      <c r="M28">
        <f>B48</f>
        <v>4456</v>
      </c>
      <c r="N28">
        <f t="shared" si="1"/>
        <v>5.5603448275862069E-2</v>
      </c>
      <c r="O28">
        <f t="shared" si="2"/>
        <v>2.2241379310344827</v>
      </c>
    </row>
    <row r="29" spans="1:15" x14ac:dyDescent="0.4">
      <c r="A29" t="s">
        <v>50</v>
      </c>
      <c r="B29">
        <v>4456</v>
      </c>
      <c r="K29" t="s">
        <v>96</v>
      </c>
      <c r="L29" t="str">
        <f>A60</f>
        <v>E4</v>
      </c>
      <c r="M29">
        <f>B60</f>
        <v>4420</v>
      </c>
      <c r="N29">
        <f t="shared" si="1"/>
        <v>4.0086206896551721E-2</v>
      </c>
      <c r="O29">
        <f t="shared" si="2"/>
        <v>1.603448275862069</v>
      </c>
    </row>
    <row r="30" spans="1:15" x14ac:dyDescent="0.4">
      <c r="A30" t="s">
        <v>58</v>
      </c>
      <c r="B30">
        <v>4246</v>
      </c>
      <c r="K30" t="s">
        <v>99</v>
      </c>
      <c r="L30" t="str">
        <f>A72</f>
        <v>F4</v>
      </c>
      <c r="M30">
        <f>B72</f>
        <v>4351</v>
      </c>
      <c r="N30">
        <f t="shared" si="1"/>
        <v>1.0344827586206896E-2</v>
      </c>
      <c r="O30">
        <f t="shared" si="2"/>
        <v>0.41379310344827586</v>
      </c>
    </row>
    <row r="31" spans="1:15" x14ac:dyDescent="0.4">
      <c r="A31" t="s">
        <v>66</v>
      </c>
      <c r="B31">
        <v>16723</v>
      </c>
      <c r="K31" t="s">
        <v>102</v>
      </c>
      <c r="L31" t="str">
        <f>A84</f>
        <v>G4</v>
      </c>
      <c r="M31">
        <f>B84</f>
        <v>4139</v>
      </c>
      <c r="N31">
        <f t="shared" si="1"/>
        <v>-8.1034482758620685E-2</v>
      </c>
      <c r="O31">
        <f t="shared" si="2"/>
        <v>-3.2413793103448274</v>
      </c>
    </row>
    <row r="32" spans="1:15" x14ac:dyDescent="0.4">
      <c r="A32" t="s">
        <v>74</v>
      </c>
      <c r="B32">
        <v>5349</v>
      </c>
      <c r="K32" t="s">
        <v>105</v>
      </c>
      <c r="L32" t="str">
        <f>A96</f>
        <v>H4</v>
      </c>
      <c r="M32">
        <f>B96</f>
        <v>4109</v>
      </c>
      <c r="N32">
        <f t="shared" si="1"/>
        <v>-9.3965517241379304E-2</v>
      </c>
      <c r="O32">
        <f t="shared" si="2"/>
        <v>-3.7586206896551722</v>
      </c>
    </row>
    <row r="33" spans="1:15" x14ac:dyDescent="0.4">
      <c r="A33" t="s">
        <v>88</v>
      </c>
      <c r="B33">
        <v>20972</v>
      </c>
      <c r="K33" t="s">
        <v>16</v>
      </c>
      <c r="L33" t="str">
        <f>A97</f>
        <v>H5</v>
      </c>
      <c r="M33">
        <f>B97</f>
        <v>4164</v>
      </c>
      <c r="N33">
        <f t="shared" si="1"/>
        <v>-7.0258620689655174E-2</v>
      </c>
      <c r="O33">
        <f t="shared" si="2"/>
        <v>-2.8103448275862069</v>
      </c>
    </row>
    <row r="34" spans="1:15" x14ac:dyDescent="0.4">
      <c r="A34" t="s">
        <v>89</v>
      </c>
      <c r="B34">
        <v>4201</v>
      </c>
      <c r="K34" t="s">
        <v>15</v>
      </c>
      <c r="L34" t="str">
        <f>A85</f>
        <v>G5</v>
      </c>
      <c r="M34">
        <f>B85</f>
        <v>4984</v>
      </c>
      <c r="N34">
        <f t="shared" si="1"/>
        <v>0.28318965517241379</v>
      </c>
      <c r="O34">
        <f t="shared" si="2"/>
        <v>11.327586206896552</v>
      </c>
    </row>
    <row r="35" spans="1:15" x14ac:dyDescent="0.4">
      <c r="A35" t="s">
        <v>90</v>
      </c>
      <c r="B35">
        <v>11236</v>
      </c>
      <c r="K35" t="s">
        <v>14</v>
      </c>
      <c r="L35" t="str">
        <f>A73</f>
        <v>F5</v>
      </c>
      <c r="M35">
        <f>B73</f>
        <v>4817</v>
      </c>
      <c r="N35">
        <f t="shared" si="1"/>
        <v>0.21120689655172414</v>
      </c>
      <c r="O35">
        <f t="shared" si="2"/>
        <v>8.4482758620689662</v>
      </c>
    </row>
    <row r="36" spans="1:15" x14ac:dyDescent="0.4">
      <c r="A36" t="s">
        <v>11</v>
      </c>
      <c r="B36">
        <v>4474</v>
      </c>
      <c r="K36" t="s">
        <v>13</v>
      </c>
      <c r="L36" t="str">
        <f>A61</f>
        <v>E5</v>
      </c>
      <c r="M36">
        <f>B61</f>
        <v>7894</v>
      </c>
      <c r="N36">
        <f t="shared" si="1"/>
        <v>1.5375000000000001</v>
      </c>
      <c r="O36">
        <f t="shared" si="2"/>
        <v>61.5</v>
      </c>
    </row>
    <row r="37" spans="1:15" x14ac:dyDescent="0.4">
      <c r="A37" t="s">
        <v>19</v>
      </c>
      <c r="B37">
        <v>9778</v>
      </c>
      <c r="K37" t="s">
        <v>12</v>
      </c>
      <c r="L37" t="str">
        <f>A49</f>
        <v>D5</v>
      </c>
      <c r="M37">
        <f>B49</f>
        <v>9691</v>
      </c>
      <c r="N37">
        <f t="shared" si="1"/>
        <v>2.3120689655172413</v>
      </c>
      <c r="O37">
        <f t="shared" si="2"/>
        <v>92.482758620689651</v>
      </c>
    </row>
    <row r="38" spans="1:15" x14ac:dyDescent="0.4">
      <c r="A38" t="s">
        <v>27</v>
      </c>
      <c r="B38">
        <v>14147</v>
      </c>
      <c r="K38" t="s">
        <v>11</v>
      </c>
      <c r="L38" t="str">
        <f>A37</f>
        <v>C5</v>
      </c>
      <c r="M38">
        <f>B37</f>
        <v>9778</v>
      </c>
      <c r="N38">
        <f t="shared" si="1"/>
        <v>2.3495689655172414</v>
      </c>
      <c r="O38">
        <f t="shared" si="2"/>
        <v>93.982758620689651</v>
      </c>
    </row>
    <row r="39" spans="1:15" x14ac:dyDescent="0.4">
      <c r="A39" t="s">
        <v>36</v>
      </c>
      <c r="B39">
        <v>4092</v>
      </c>
      <c r="K39" t="s">
        <v>10</v>
      </c>
      <c r="L39" t="str">
        <f>A25</f>
        <v>B5</v>
      </c>
      <c r="M39">
        <f>B25</f>
        <v>10978</v>
      </c>
      <c r="N39">
        <f t="shared" si="1"/>
        <v>2.8668103448275861</v>
      </c>
      <c r="O39">
        <f t="shared" si="2"/>
        <v>114.67241379310344</v>
      </c>
    </row>
    <row r="40" spans="1:15" x14ac:dyDescent="0.4">
      <c r="A40" t="s">
        <v>43</v>
      </c>
      <c r="B40">
        <v>7878</v>
      </c>
      <c r="K40" t="s">
        <v>9</v>
      </c>
      <c r="L40" t="str">
        <f>A13</f>
        <v>A5</v>
      </c>
      <c r="M40">
        <f>B13</f>
        <v>13346</v>
      </c>
      <c r="N40">
        <f t="shared" si="1"/>
        <v>3.8875000000000002</v>
      </c>
      <c r="O40">
        <f t="shared" si="2"/>
        <v>155.5</v>
      </c>
    </row>
    <row r="41" spans="1:15" x14ac:dyDescent="0.4">
      <c r="A41" t="s">
        <v>51</v>
      </c>
      <c r="B41">
        <v>4374</v>
      </c>
      <c r="K41" t="s">
        <v>17</v>
      </c>
      <c r="L41" t="str">
        <f>A14</f>
        <v>A6</v>
      </c>
      <c r="M41">
        <f>B14</f>
        <v>17995</v>
      </c>
      <c r="N41">
        <f t="shared" si="1"/>
        <v>5.8913793103448278</v>
      </c>
      <c r="O41">
        <f t="shared" si="2"/>
        <v>235.65517241379311</v>
      </c>
    </row>
    <row r="42" spans="1:15" x14ac:dyDescent="0.4">
      <c r="A42" t="s">
        <v>59</v>
      </c>
      <c r="B42">
        <v>3998</v>
      </c>
      <c r="K42" t="s">
        <v>18</v>
      </c>
      <c r="L42" t="str">
        <f>A26</f>
        <v>B6</v>
      </c>
      <c r="M42">
        <f>B26</f>
        <v>18902</v>
      </c>
      <c r="N42">
        <f t="shared" si="1"/>
        <v>6.2823275862068968</v>
      </c>
      <c r="O42">
        <f t="shared" si="2"/>
        <v>251.29310344827587</v>
      </c>
    </row>
    <row r="43" spans="1:15" x14ac:dyDescent="0.4">
      <c r="A43" t="s">
        <v>67</v>
      </c>
      <c r="B43">
        <v>22573</v>
      </c>
      <c r="K43" t="s">
        <v>19</v>
      </c>
      <c r="L43" t="str">
        <f>A38</f>
        <v>C6</v>
      </c>
      <c r="M43">
        <f>B38</f>
        <v>14147</v>
      </c>
      <c r="N43">
        <f t="shared" si="1"/>
        <v>4.2327586206896548</v>
      </c>
      <c r="O43">
        <f t="shared" si="2"/>
        <v>169.31034482758619</v>
      </c>
    </row>
    <row r="44" spans="1:15" x14ac:dyDescent="0.4">
      <c r="A44" t="s">
        <v>75</v>
      </c>
      <c r="B44">
        <v>4741</v>
      </c>
      <c r="K44" t="s">
        <v>20</v>
      </c>
      <c r="L44" t="str">
        <f>A50</f>
        <v>D6</v>
      </c>
      <c r="M44">
        <f>B50</f>
        <v>9812</v>
      </c>
      <c r="N44">
        <f t="shared" si="1"/>
        <v>2.3642241379310347</v>
      </c>
      <c r="O44">
        <f t="shared" si="2"/>
        <v>94.568965517241395</v>
      </c>
    </row>
    <row r="45" spans="1:15" x14ac:dyDescent="0.4">
      <c r="A45" t="s">
        <v>91</v>
      </c>
      <c r="B45">
        <v>8282</v>
      </c>
      <c r="K45" t="s">
        <v>21</v>
      </c>
      <c r="L45" t="str">
        <f>A62</f>
        <v>E6</v>
      </c>
      <c r="M45">
        <f>B62</f>
        <v>6176</v>
      </c>
      <c r="N45">
        <f t="shared" si="1"/>
        <v>0.79698275862068968</v>
      </c>
      <c r="O45">
        <f t="shared" si="2"/>
        <v>31.879310344827587</v>
      </c>
    </row>
    <row r="46" spans="1:15" x14ac:dyDescent="0.4">
      <c r="A46" t="s">
        <v>92</v>
      </c>
      <c r="B46">
        <v>4224</v>
      </c>
      <c r="K46" t="s">
        <v>22</v>
      </c>
      <c r="L46" t="str">
        <f>A74</f>
        <v>F6</v>
      </c>
      <c r="M46">
        <f>B74</f>
        <v>5344</v>
      </c>
      <c r="N46">
        <f t="shared" si="1"/>
        <v>0.43836206896551722</v>
      </c>
      <c r="O46">
        <f t="shared" si="2"/>
        <v>17.53448275862069</v>
      </c>
    </row>
    <row r="47" spans="1:15" x14ac:dyDescent="0.4">
      <c r="A47" t="s">
        <v>93</v>
      </c>
      <c r="B47">
        <v>21219</v>
      </c>
      <c r="K47" t="s">
        <v>23</v>
      </c>
      <c r="L47" t="str">
        <f>A86</f>
        <v>G6</v>
      </c>
      <c r="M47">
        <f>B86</f>
        <v>4711</v>
      </c>
      <c r="N47">
        <f t="shared" si="1"/>
        <v>0.16551724137931034</v>
      </c>
      <c r="O47">
        <f t="shared" si="2"/>
        <v>6.6206896551724137</v>
      </c>
    </row>
    <row r="48" spans="1:15" x14ac:dyDescent="0.4">
      <c r="A48" t="s">
        <v>12</v>
      </c>
      <c r="B48">
        <v>4456</v>
      </c>
      <c r="K48" t="s">
        <v>24</v>
      </c>
      <c r="L48" t="str">
        <f>A98</f>
        <v>H6</v>
      </c>
      <c r="M48">
        <f>B98</f>
        <v>4406</v>
      </c>
      <c r="N48">
        <f t="shared" si="1"/>
        <v>3.4051724137931033E-2</v>
      </c>
      <c r="O48">
        <f t="shared" si="2"/>
        <v>1.3620689655172413</v>
      </c>
    </row>
    <row r="49" spans="1:15" x14ac:dyDescent="0.4">
      <c r="A49" t="s">
        <v>20</v>
      </c>
      <c r="B49">
        <v>9691</v>
      </c>
      <c r="K49" t="s">
        <v>33</v>
      </c>
      <c r="L49" t="str">
        <f>A99</f>
        <v>H7</v>
      </c>
      <c r="M49">
        <f>B99</f>
        <v>4353</v>
      </c>
      <c r="N49">
        <f t="shared" si="1"/>
        <v>1.1206896551724138E-2</v>
      </c>
      <c r="O49">
        <f t="shared" si="2"/>
        <v>0.44827586206896552</v>
      </c>
    </row>
    <row r="50" spans="1:15" x14ac:dyDescent="0.4">
      <c r="A50" t="s">
        <v>28</v>
      </c>
      <c r="B50">
        <v>9812</v>
      </c>
      <c r="K50" t="s">
        <v>31</v>
      </c>
      <c r="L50" t="str">
        <f>A87</f>
        <v>G7</v>
      </c>
      <c r="M50">
        <f>B87</f>
        <v>4423</v>
      </c>
      <c r="N50">
        <f t="shared" si="1"/>
        <v>4.1379310344827586E-2</v>
      </c>
      <c r="O50">
        <f t="shared" si="2"/>
        <v>1.6551724137931034</v>
      </c>
    </row>
    <row r="51" spans="1:15" x14ac:dyDescent="0.4">
      <c r="A51" t="s">
        <v>37</v>
      </c>
      <c r="B51">
        <v>4121</v>
      </c>
      <c r="K51" t="s">
        <v>32</v>
      </c>
      <c r="L51" t="str">
        <f>A75</f>
        <v>F7</v>
      </c>
      <c r="M51">
        <f>B75</f>
        <v>4327</v>
      </c>
      <c r="N51">
        <f t="shared" si="1"/>
        <v>0</v>
      </c>
      <c r="O51">
        <f t="shared" si="2"/>
        <v>0</v>
      </c>
    </row>
    <row r="52" spans="1:15" x14ac:dyDescent="0.4">
      <c r="A52" t="s">
        <v>44</v>
      </c>
      <c r="B52">
        <v>8565</v>
      </c>
      <c r="K52" t="s">
        <v>29</v>
      </c>
      <c r="L52" t="str">
        <f>A63</f>
        <v>E7</v>
      </c>
      <c r="M52">
        <f>B63</f>
        <v>4355</v>
      </c>
      <c r="N52">
        <f t="shared" si="1"/>
        <v>1.2068965517241379E-2</v>
      </c>
      <c r="O52">
        <f t="shared" si="2"/>
        <v>0.48275862068965514</v>
      </c>
    </row>
    <row r="53" spans="1:15" x14ac:dyDescent="0.4">
      <c r="A53" t="s">
        <v>52</v>
      </c>
      <c r="B53">
        <v>4751</v>
      </c>
      <c r="K53" t="s">
        <v>28</v>
      </c>
      <c r="L53" t="str">
        <f>A51</f>
        <v>D7</v>
      </c>
      <c r="M53">
        <f>B51</f>
        <v>4121</v>
      </c>
      <c r="N53">
        <f t="shared" si="1"/>
        <v>-8.8793103448275859E-2</v>
      </c>
      <c r="O53">
        <f t="shared" si="2"/>
        <v>-3.5517241379310343</v>
      </c>
    </row>
    <row r="54" spans="1:15" x14ac:dyDescent="0.4">
      <c r="A54" t="s">
        <v>60</v>
      </c>
      <c r="B54">
        <v>4080</v>
      </c>
      <c r="K54" t="s">
        <v>27</v>
      </c>
      <c r="L54" t="str">
        <f>A39</f>
        <v>C7</v>
      </c>
      <c r="M54">
        <f>B39</f>
        <v>4092</v>
      </c>
      <c r="N54">
        <f t="shared" si="1"/>
        <v>-0.10129310344827586</v>
      </c>
      <c r="O54">
        <f t="shared" si="2"/>
        <v>-4.0517241379310338</v>
      </c>
    </row>
    <row r="55" spans="1:15" x14ac:dyDescent="0.4">
      <c r="A55" t="s">
        <v>68</v>
      </c>
      <c r="B55">
        <v>21252</v>
      </c>
      <c r="K55" t="s">
        <v>26</v>
      </c>
      <c r="L55" t="str">
        <f>A27</f>
        <v>B7</v>
      </c>
      <c r="M55">
        <f>B27</f>
        <v>4244</v>
      </c>
      <c r="N55">
        <f t="shared" si="1"/>
        <v>-3.5775862068965519E-2</v>
      </c>
      <c r="O55">
        <f t="shared" si="2"/>
        <v>-1.4310344827586208</v>
      </c>
    </row>
    <row r="56" spans="1:15" x14ac:dyDescent="0.4">
      <c r="A56" t="s">
        <v>76</v>
      </c>
      <c r="B56">
        <v>4517</v>
      </c>
      <c r="K56" t="s">
        <v>25</v>
      </c>
      <c r="L56" t="str">
        <f>A15</f>
        <v>A7</v>
      </c>
      <c r="M56">
        <f>B15</f>
        <v>4278</v>
      </c>
      <c r="N56">
        <f t="shared" si="1"/>
        <v>-2.1120689655172414E-2</v>
      </c>
      <c r="O56">
        <f t="shared" si="2"/>
        <v>-0.84482758620689657</v>
      </c>
    </row>
    <row r="57" spans="1:15" x14ac:dyDescent="0.4">
      <c r="A57" t="s">
        <v>94</v>
      </c>
      <c r="B57">
        <v>5216</v>
      </c>
      <c r="K57" t="s">
        <v>34</v>
      </c>
      <c r="L57" t="str">
        <f>A16</f>
        <v>A8</v>
      </c>
      <c r="M57">
        <f>B16</f>
        <v>4543</v>
      </c>
      <c r="N57">
        <f t="shared" si="1"/>
        <v>9.3103448275862075E-2</v>
      </c>
      <c r="O57">
        <f t="shared" si="2"/>
        <v>3.7241379310344831</v>
      </c>
    </row>
    <row r="58" spans="1:15" x14ac:dyDescent="0.4">
      <c r="A58" t="s">
        <v>95</v>
      </c>
      <c r="B58">
        <v>4111</v>
      </c>
      <c r="K58" t="s">
        <v>35</v>
      </c>
      <c r="L58" t="str">
        <f>A28</f>
        <v>B8</v>
      </c>
      <c r="M58">
        <f>B28</f>
        <v>6181</v>
      </c>
      <c r="N58">
        <f t="shared" si="1"/>
        <v>0.79913793103448272</v>
      </c>
      <c r="O58">
        <f t="shared" si="2"/>
        <v>31.96551724137931</v>
      </c>
    </row>
    <row r="59" spans="1:15" x14ac:dyDescent="0.4">
      <c r="A59" t="s">
        <v>96</v>
      </c>
      <c r="B59">
        <v>24266</v>
      </c>
      <c r="K59" t="s">
        <v>36</v>
      </c>
      <c r="L59" t="str">
        <f>A40</f>
        <v>C8</v>
      </c>
      <c r="M59">
        <f>B40</f>
        <v>7878</v>
      </c>
      <c r="N59">
        <f t="shared" si="1"/>
        <v>1.5306034482758621</v>
      </c>
      <c r="O59">
        <f t="shared" si="2"/>
        <v>61.224137931034484</v>
      </c>
    </row>
    <row r="60" spans="1:15" x14ac:dyDescent="0.4">
      <c r="A60" t="s">
        <v>13</v>
      </c>
      <c r="B60">
        <v>4420</v>
      </c>
      <c r="K60" t="s">
        <v>37</v>
      </c>
      <c r="L60" t="str">
        <f>A52</f>
        <v>D8</v>
      </c>
      <c r="M60">
        <f>B52</f>
        <v>8565</v>
      </c>
      <c r="N60">
        <f t="shared" si="1"/>
        <v>1.8267241379310344</v>
      </c>
      <c r="O60">
        <f t="shared" si="2"/>
        <v>73.068965517241381</v>
      </c>
    </row>
    <row r="61" spans="1:15" x14ac:dyDescent="0.4">
      <c r="A61" t="s">
        <v>21</v>
      </c>
      <c r="B61">
        <v>7894</v>
      </c>
      <c r="K61" t="s">
        <v>38</v>
      </c>
      <c r="L61" t="str">
        <f>A64</f>
        <v>E8</v>
      </c>
      <c r="M61">
        <f>B64</f>
        <v>10816</v>
      </c>
      <c r="N61">
        <f t="shared" si="1"/>
        <v>2.7969827586206897</v>
      </c>
      <c r="O61">
        <f t="shared" si="2"/>
        <v>111.87931034482759</v>
      </c>
    </row>
    <row r="62" spans="1:15" x14ac:dyDescent="0.4">
      <c r="A62" t="s">
        <v>29</v>
      </c>
      <c r="B62">
        <v>6176</v>
      </c>
      <c r="K62" t="s">
        <v>30</v>
      </c>
      <c r="L62" t="str">
        <f>A76</f>
        <v>F8</v>
      </c>
      <c r="M62">
        <f>B76</f>
        <v>14333</v>
      </c>
      <c r="N62">
        <f t="shared" si="1"/>
        <v>4.3129310344827587</v>
      </c>
      <c r="O62">
        <f t="shared" si="2"/>
        <v>172.51724137931035</v>
      </c>
    </row>
    <row r="63" spans="1:15" x14ac:dyDescent="0.4">
      <c r="A63" t="s">
        <v>38</v>
      </c>
      <c r="B63">
        <v>4355</v>
      </c>
      <c r="K63" t="s">
        <v>39</v>
      </c>
      <c r="L63" t="str">
        <f>A88</f>
        <v>G8</v>
      </c>
      <c r="M63">
        <f>B88</f>
        <v>22367</v>
      </c>
      <c r="N63">
        <f t="shared" si="1"/>
        <v>7.7758620689655169</v>
      </c>
      <c r="O63">
        <f t="shared" si="2"/>
        <v>311.0344827586207</v>
      </c>
    </row>
    <row r="64" spans="1:15" x14ac:dyDescent="0.4">
      <c r="A64" t="s">
        <v>45</v>
      </c>
      <c r="B64">
        <v>10816</v>
      </c>
      <c r="K64" t="s">
        <v>40</v>
      </c>
      <c r="L64" t="str">
        <f>A100</f>
        <v>H8</v>
      </c>
      <c r="M64">
        <f>B100</f>
        <v>16565</v>
      </c>
      <c r="N64">
        <f t="shared" si="1"/>
        <v>5.2750000000000004</v>
      </c>
      <c r="O64">
        <f t="shared" si="2"/>
        <v>211</v>
      </c>
    </row>
    <row r="65" spans="1:15" x14ac:dyDescent="0.4">
      <c r="A65" t="s">
        <v>53</v>
      </c>
      <c r="B65">
        <v>5829</v>
      </c>
      <c r="K65" t="s">
        <v>48</v>
      </c>
      <c r="L65" t="str">
        <f>A101</f>
        <v>H9</v>
      </c>
      <c r="M65">
        <f>B101</f>
        <v>14828</v>
      </c>
      <c r="N65">
        <f t="shared" si="1"/>
        <v>4.5262931034482756</v>
      </c>
      <c r="O65">
        <f t="shared" si="2"/>
        <v>181.05172413793102</v>
      </c>
    </row>
    <row r="66" spans="1:15" x14ac:dyDescent="0.4">
      <c r="A66" t="s">
        <v>61</v>
      </c>
      <c r="B66">
        <v>4147</v>
      </c>
      <c r="K66" t="s">
        <v>47</v>
      </c>
      <c r="L66" t="str">
        <f>A89</f>
        <v>G9</v>
      </c>
      <c r="M66">
        <f>B89</f>
        <v>10094</v>
      </c>
      <c r="N66">
        <f t="shared" si="1"/>
        <v>2.4857758620689654</v>
      </c>
      <c r="O66">
        <f t="shared" si="2"/>
        <v>99.431034482758619</v>
      </c>
    </row>
    <row r="67" spans="1:15" x14ac:dyDescent="0.4">
      <c r="A67" t="s">
        <v>69</v>
      </c>
      <c r="B67">
        <v>16047</v>
      </c>
      <c r="K67" t="s">
        <v>46</v>
      </c>
      <c r="L67" t="str">
        <f>A77</f>
        <v>F9</v>
      </c>
      <c r="M67">
        <f>B77</f>
        <v>6012</v>
      </c>
      <c r="N67">
        <f t="shared" si="1"/>
        <v>0.72629310344827591</v>
      </c>
      <c r="O67">
        <f t="shared" si="2"/>
        <v>29.051724137931036</v>
      </c>
    </row>
    <row r="68" spans="1:15" x14ac:dyDescent="0.4">
      <c r="A68" t="s">
        <v>77</v>
      </c>
      <c r="B68">
        <v>4445</v>
      </c>
      <c r="K68" t="s">
        <v>45</v>
      </c>
      <c r="L68" t="str">
        <f>A65</f>
        <v>E9</v>
      </c>
      <c r="M68">
        <f>B65</f>
        <v>5829</v>
      </c>
      <c r="N68">
        <f t="shared" si="1"/>
        <v>0.64741379310344827</v>
      </c>
      <c r="O68">
        <f t="shared" si="2"/>
        <v>25.896551724137929</v>
      </c>
    </row>
    <row r="69" spans="1:15" x14ac:dyDescent="0.4">
      <c r="A69" t="s">
        <v>97</v>
      </c>
      <c r="B69">
        <v>4461</v>
      </c>
      <c r="K69" t="s">
        <v>44</v>
      </c>
      <c r="L69" t="str">
        <f>A53</f>
        <v>D9</v>
      </c>
      <c r="M69">
        <f>B53</f>
        <v>4751</v>
      </c>
      <c r="N69">
        <f t="shared" si="1"/>
        <v>0.18275862068965518</v>
      </c>
      <c r="O69">
        <f t="shared" si="2"/>
        <v>7.3103448275862073</v>
      </c>
    </row>
    <row r="70" spans="1:15" x14ac:dyDescent="0.4">
      <c r="A70" t="s">
        <v>98</v>
      </c>
      <c r="B70">
        <v>4501</v>
      </c>
      <c r="K70" t="s">
        <v>43</v>
      </c>
      <c r="L70" t="str">
        <f>A41</f>
        <v>C9</v>
      </c>
      <c r="M70">
        <f>B41</f>
        <v>4374</v>
      </c>
      <c r="N70">
        <f t="shared" si="1"/>
        <v>2.0258620689655171E-2</v>
      </c>
      <c r="O70">
        <f t="shared" si="2"/>
        <v>0.81034482758620685</v>
      </c>
    </row>
    <row r="71" spans="1:15" x14ac:dyDescent="0.4">
      <c r="A71" t="s">
        <v>99</v>
      </c>
      <c r="B71">
        <v>20673</v>
      </c>
      <c r="K71" t="s">
        <v>42</v>
      </c>
      <c r="L71" t="str">
        <f>A29</f>
        <v>B9</v>
      </c>
      <c r="M71">
        <f>B29</f>
        <v>4456</v>
      </c>
      <c r="N71">
        <f t="shared" si="1"/>
        <v>5.5603448275862069E-2</v>
      </c>
      <c r="O71">
        <f t="shared" si="2"/>
        <v>2.2241379310344827</v>
      </c>
    </row>
    <row r="72" spans="1:15" x14ac:dyDescent="0.4">
      <c r="A72" t="s">
        <v>14</v>
      </c>
      <c r="B72">
        <v>4351</v>
      </c>
      <c r="K72" t="s">
        <v>41</v>
      </c>
      <c r="L72" t="str">
        <f>A17</f>
        <v>A9</v>
      </c>
      <c r="M72">
        <f>B17</f>
        <v>4359</v>
      </c>
      <c r="N72">
        <f t="shared" si="1"/>
        <v>1.3793103448275862E-2</v>
      </c>
      <c r="O72">
        <f t="shared" si="2"/>
        <v>0.55172413793103448</v>
      </c>
    </row>
    <row r="73" spans="1:15" x14ac:dyDescent="0.4">
      <c r="A73" t="s">
        <v>22</v>
      </c>
      <c r="B73">
        <v>4817</v>
      </c>
      <c r="K73" t="s">
        <v>49</v>
      </c>
      <c r="L73" t="str">
        <f>A18</f>
        <v>A10</v>
      </c>
      <c r="M73">
        <f>B18</f>
        <v>4301</v>
      </c>
      <c r="N73">
        <f t="shared" si="1"/>
        <v>-1.1206896551724138E-2</v>
      </c>
      <c r="O73">
        <f t="shared" si="2"/>
        <v>-0.44827586206896552</v>
      </c>
    </row>
    <row r="74" spans="1:15" x14ac:dyDescent="0.4">
      <c r="A74" t="s">
        <v>32</v>
      </c>
      <c r="B74">
        <v>5344</v>
      </c>
      <c r="K74" t="s">
        <v>50</v>
      </c>
      <c r="L74" t="str">
        <f>A30</f>
        <v>B10</v>
      </c>
      <c r="M74">
        <f>B30</f>
        <v>4246</v>
      </c>
      <c r="N74">
        <f t="shared" ref="N74:N96" si="3">(M74-4327)/2320</f>
        <v>-3.4913793103448276E-2</v>
      </c>
      <c r="O74">
        <f t="shared" ref="O74:O96" si="4">N74*40</f>
        <v>-1.396551724137931</v>
      </c>
    </row>
    <row r="75" spans="1:15" x14ac:dyDescent="0.4">
      <c r="A75" t="s">
        <v>30</v>
      </c>
      <c r="B75">
        <v>4327</v>
      </c>
      <c r="K75" t="s">
        <v>51</v>
      </c>
      <c r="L75" t="str">
        <f>A42</f>
        <v>C10</v>
      </c>
      <c r="M75">
        <f>B42</f>
        <v>3998</v>
      </c>
      <c r="N75">
        <f t="shared" si="3"/>
        <v>-0.1418103448275862</v>
      </c>
      <c r="O75">
        <f t="shared" si="4"/>
        <v>-5.6724137931034484</v>
      </c>
    </row>
    <row r="76" spans="1:15" x14ac:dyDescent="0.4">
      <c r="A76" t="s">
        <v>46</v>
      </c>
      <c r="B76">
        <v>14333</v>
      </c>
      <c r="K76" t="s">
        <v>52</v>
      </c>
      <c r="L76" t="str">
        <f>A54</f>
        <v>D10</v>
      </c>
      <c r="M76">
        <f>B54</f>
        <v>4080</v>
      </c>
      <c r="N76">
        <f t="shared" si="3"/>
        <v>-0.10646551724137931</v>
      </c>
      <c r="O76">
        <f t="shared" si="4"/>
        <v>-4.2586206896551726</v>
      </c>
    </row>
    <row r="77" spans="1:15" x14ac:dyDescent="0.4">
      <c r="A77" t="s">
        <v>54</v>
      </c>
      <c r="B77">
        <v>6012</v>
      </c>
      <c r="K77" t="s">
        <v>53</v>
      </c>
      <c r="L77" t="str">
        <f>A66</f>
        <v>E10</v>
      </c>
      <c r="M77">
        <f>B66</f>
        <v>4147</v>
      </c>
      <c r="N77">
        <f t="shared" si="3"/>
        <v>-7.7586206896551727E-2</v>
      </c>
      <c r="O77">
        <f t="shared" si="4"/>
        <v>-3.103448275862069</v>
      </c>
    </row>
    <row r="78" spans="1:15" x14ac:dyDescent="0.4">
      <c r="A78" t="s">
        <v>62</v>
      </c>
      <c r="B78">
        <v>4151</v>
      </c>
      <c r="K78" t="s">
        <v>54</v>
      </c>
      <c r="L78" t="str">
        <f>A78</f>
        <v>F10</v>
      </c>
      <c r="M78">
        <f>B78</f>
        <v>4151</v>
      </c>
      <c r="N78">
        <f t="shared" si="3"/>
        <v>-7.586206896551724E-2</v>
      </c>
      <c r="O78">
        <f t="shared" si="4"/>
        <v>-3.0344827586206895</v>
      </c>
    </row>
    <row r="79" spans="1:15" x14ac:dyDescent="0.4">
      <c r="A79" t="s">
        <v>70</v>
      </c>
      <c r="B79">
        <v>11893</v>
      </c>
      <c r="K79" t="s">
        <v>55</v>
      </c>
      <c r="L79" t="str">
        <f>A90</f>
        <v>G10</v>
      </c>
      <c r="M79">
        <f>B90</f>
        <v>4323</v>
      </c>
      <c r="N79">
        <f t="shared" si="3"/>
        <v>-1.7241379310344827E-3</v>
      </c>
      <c r="O79">
        <f t="shared" si="4"/>
        <v>-6.8965517241379309E-2</v>
      </c>
    </row>
    <row r="80" spans="1:15" x14ac:dyDescent="0.4">
      <c r="A80" t="s">
        <v>78</v>
      </c>
      <c r="B80">
        <v>4512</v>
      </c>
      <c r="K80" t="s">
        <v>56</v>
      </c>
      <c r="L80" t="str">
        <f>A102</f>
        <v>H10</v>
      </c>
      <c r="M80">
        <f>B102</f>
        <v>5290</v>
      </c>
      <c r="N80">
        <f t="shared" si="3"/>
        <v>0.41508620689655173</v>
      </c>
      <c r="O80">
        <f t="shared" si="4"/>
        <v>16.603448275862071</v>
      </c>
    </row>
    <row r="81" spans="1:15" x14ac:dyDescent="0.4">
      <c r="A81" t="s">
        <v>100</v>
      </c>
      <c r="B81">
        <v>4327</v>
      </c>
      <c r="K81" t="s">
        <v>64</v>
      </c>
      <c r="L81" t="str">
        <f>A103</f>
        <v>H11</v>
      </c>
      <c r="M81">
        <f>B103</f>
        <v>6725</v>
      </c>
      <c r="N81">
        <f t="shared" si="3"/>
        <v>1.0336206896551725</v>
      </c>
      <c r="O81">
        <f t="shared" si="4"/>
        <v>41.344827586206904</v>
      </c>
    </row>
    <row r="82" spans="1:15" x14ac:dyDescent="0.4">
      <c r="A82" t="s">
        <v>101</v>
      </c>
      <c r="B82">
        <v>5238</v>
      </c>
      <c r="K82" t="s">
        <v>63</v>
      </c>
      <c r="L82" t="str">
        <f>A91</f>
        <v>G11</v>
      </c>
      <c r="M82">
        <f>B91</f>
        <v>9189</v>
      </c>
      <c r="N82">
        <f t="shared" si="3"/>
        <v>2.0956896551724138</v>
      </c>
      <c r="O82">
        <f t="shared" si="4"/>
        <v>83.827586206896555</v>
      </c>
    </row>
    <row r="83" spans="1:15" x14ac:dyDescent="0.4">
      <c r="A83" t="s">
        <v>102</v>
      </c>
      <c r="B83">
        <v>15753</v>
      </c>
      <c r="K83" t="s">
        <v>62</v>
      </c>
      <c r="L83" t="str">
        <f>A79</f>
        <v>F11</v>
      </c>
      <c r="M83">
        <f>B79</f>
        <v>11893</v>
      </c>
      <c r="N83">
        <f t="shared" si="3"/>
        <v>3.261206896551724</v>
      </c>
      <c r="O83">
        <f t="shared" si="4"/>
        <v>130.44827586206895</v>
      </c>
    </row>
    <row r="84" spans="1:15" x14ac:dyDescent="0.4">
      <c r="A84" t="s">
        <v>15</v>
      </c>
      <c r="B84">
        <v>4139</v>
      </c>
      <c r="K84" t="s">
        <v>61</v>
      </c>
      <c r="L84" t="str">
        <f>A67</f>
        <v>E11</v>
      </c>
      <c r="M84">
        <f>B67</f>
        <v>16047</v>
      </c>
      <c r="N84">
        <f t="shared" si="3"/>
        <v>5.0517241379310347</v>
      </c>
      <c r="O84">
        <f t="shared" si="4"/>
        <v>202.06896551724139</v>
      </c>
    </row>
    <row r="85" spans="1:15" x14ac:dyDescent="0.4">
      <c r="A85" t="s">
        <v>23</v>
      </c>
      <c r="B85">
        <v>4984</v>
      </c>
      <c r="K85" t="s">
        <v>60</v>
      </c>
      <c r="L85" t="str">
        <f>A55</f>
        <v>D11</v>
      </c>
      <c r="M85">
        <f>B55</f>
        <v>21252</v>
      </c>
      <c r="N85">
        <f t="shared" si="3"/>
        <v>7.2952586206896548</v>
      </c>
      <c r="O85">
        <f t="shared" si="4"/>
        <v>291.81034482758616</v>
      </c>
    </row>
    <row r="86" spans="1:15" x14ac:dyDescent="0.4">
      <c r="A86" t="s">
        <v>31</v>
      </c>
      <c r="B86">
        <v>4711</v>
      </c>
      <c r="K86" t="s">
        <v>59</v>
      </c>
      <c r="L86" t="str">
        <f>A43</f>
        <v>C11</v>
      </c>
      <c r="M86">
        <f>B43</f>
        <v>22573</v>
      </c>
      <c r="N86">
        <f t="shared" si="3"/>
        <v>7.8646551724137934</v>
      </c>
      <c r="O86">
        <f t="shared" si="4"/>
        <v>314.58620689655174</v>
      </c>
    </row>
    <row r="87" spans="1:15" x14ac:dyDescent="0.4">
      <c r="A87" t="s">
        <v>39</v>
      </c>
      <c r="B87">
        <v>4423</v>
      </c>
      <c r="K87" t="s">
        <v>58</v>
      </c>
      <c r="L87" t="str">
        <f>A31</f>
        <v>B11</v>
      </c>
      <c r="M87">
        <f>B31</f>
        <v>16723</v>
      </c>
      <c r="N87">
        <f t="shared" si="3"/>
        <v>5.3431034482758619</v>
      </c>
      <c r="O87">
        <f t="shared" si="4"/>
        <v>213.72413793103448</v>
      </c>
    </row>
    <row r="88" spans="1:15" x14ac:dyDescent="0.4">
      <c r="A88" t="s">
        <v>47</v>
      </c>
      <c r="B88">
        <v>22367</v>
      </c>
      <c r="K88" t="s">
        <v>57</v>
      </c>
      <c r="L88" t="str">
        <f>A19</f>
        <v>A11</v>
      </c>
      <c r="M88">
        <f>B19</f>
        <v>9328</v>
      </c>
      <c r="N88">
        <f t="shared" si="3"/>
        <v>2.1556034482758619</v>
      </c>
      <c r="O88">
        <f t="shared" si="4"/>
        <v>86.224137931034477</v>
      </c>
    </row>
    <row r="89" spans="1:15" x14ac:dyDescent="0.4">
      <c r="A89" t="s">
        <v>55</v>
      </c>
      <c r="B89">
        <v>10094</v>
      </c>
      <c r="K89" t="s">
        <v>65</v>
      </c>
      <c r="L89" t="str">
        <f>A20</f>
        <v>A12</v>
      </c>
      <c r="M89">
        <f>B20</f>
        <v>6325</v>
      </c>
      <c r="N89">
        <f t="shared" si="3"/>
        <v>0.86120689655172411</v>
      </c>
      <c r="O89">
        <f t="shared" si="4"/>
        <v>34.448275862068968</v>
      </c>
    </row>
    <row r="90" spans="1:15" x14ac:dyDescent="0.4">
      <c r="A90" t="s">
        <v>63</v>
      </c>
      <c r="B90">
        <v>4323</v>
      </c>
      <c r="K90" t="s">
        <v>66</v>
      </c>
      <c r="L90" t="str">
        <f>A32</f>
        <v>B12</v>
      </c>
      <c r="M90">
        <f>B32</f>
        <v>5349</v>
      </c>
      <c r="N90">
        <f t="shared" si="3"/>
        <v>0.44051724137931036</v>
      </c>
      <c r="O90">
        <f t="shared" si="4"/>
        <v>17.620689655172413</v>
      </c>
    </row>
    <row r="91" spans="1:15" x14ac:dyDescent="0.4">
      <c r="A91" t="s">
        <v>71</v>
      </c>
      <c r="B91">
        <v>9189</v>
      </c>
      <c r="K91" t="s">
        <v>67</v>
      </c>
      <c r="L91" t="str">
        <f>A44</f>
        <v>C12</v>
      </c>
      <c r="M91">
        <f>B44</f>
        <v>4741</v>
      </c>
      <c r="N91">
        <f t="shared" si="3"/>
        <v>0.17844827586206896</v>
      </c>
      <c r="O91">
        <f t="shared" si="4"/>
        <v>7.137931034482758</v>
      </c>
    </row>
    <row r="92" spans="1:15" x14ac:dyDescent="0.4">
      <c r="A92" t="s">
        <v>79</v>
      </c>
      <c r="B92">
        <v>4329</v>
      </c>
      <c r="K92" t="s">
        <v>68</v>
      </c>
      <c r="L92" t="str">
        <f>A56</f>
        <v>D12</v>
      </c>
      <c r="M92">
        <f>B56</f>
        <v>4517</v>
      </c>
      <c r="N92">
        <f t="shared" si="3"/>
        <v>8.1896551724137928E-2</v>
      </c>
      <c r="O92">
        <f t="shared" si="4"/>
        <v>3.2758620689655169</v>
      </c>
    </row>
    <row r="93" spans="1:15" x14ac:dyDescent="0.4">
      <c r="A93" t="s">
        <v>103</v>
      </c>
      <c r="B93">
        <v>4265</v>
      </c>
      <c r="K93" t="s">
        <v>69</v>
      </c>
      <c r="L93" t="str">
        <f>A68</f>
        <v>E12</v>
      </c>
      <c r="M93">
        <f>B68</f>
        <v>4445</v>
      </c>
      <c r="N93">
        <f t="shared" si="3"/>
        <v>5.0862068965517239E-2</v>
      </c>
      <c r="O93">
        <f t="shared" si="4"/>
        <v>2.0344827586206895</v>
      </c>
    </row>
    <row r="94" spans="1:15" x14ac:dyDescent="0.4">
      <c r="A94" t="s">
        <v>104</v>
      </c>
      <c r="B94">
        <v>6568</v>
      </c>
      <c r="K94" t="s">
        <v>70</v>
      </c>
      <c r="L94" t="str">
        <f>A80</f>
        <v>F12</v>
      </c>
      <c r="M94">
        <f>B80</f>
        <v>4512</v>
      </c>
      <c r="N94">
        <f t="shared" si="3"/>
        <v>7.9741379310344834E-2</v>
      </c>
      <c r="O94">
        <f t="shared" si="4"/>
        <v>3.1896551724137936</v>
      </c>
    </row>
    <row r="95" spans="1:15" x14ac:dyDescent="0.4">
      <c r="A95" t="s">
        <v>105</v>
      </c>
      <c r="B95">
        <v>8919</v>
      </c>
      <c r="K95" t="s">
        <v>71</v>
      </c>
      <c r="L95" t="str">
        <f>A92</f>
        <v>G12</v>
      </c>
      <c r="M95">
        <f>B92</f>
        <v>4329</v>
      </c>
      <c r="N95">
        <f t="shared" si="3"/>
        <v>8.6206896551724137E-4</v>
      </c>
      <c r="O95">
        <f t="shared" si="4"/>
        <v>3.4482758620689655E-2</v>
      </c>
    </row>
    <row r="96" spans="1:15" x14ac:dyDescent="0.4">
      <c r="A96" t="s">
        <v>16</v>
      </c>
      <c r="B96">
        <v>4109</v>
      </c>
      <c r="K96" t="s">
        <v>72</v>
      </c>
      <c r="L96" t="str">
        <f>A104</f>
        <v>H12</v>
      </c>
      <c r="M96">
        <f>B104</f>
        <v>4244</v>
      </c>
      <c r="N96">
        <f t="shared" si="3"/>
        <v>-3.5775862068965519E-2</v>
      </c>
      <c r="O96">
        <f t="shared" si="4"/>
        <v>-1.4310344827586208</v>
      </c>
    </row>
    <row r="97" spans="1:2" x14ac:dyDescent="0.4">
      <c r="A97" t="s">
        <v>24</v>
      </c>
      <c r="B97">
        <v>4164</v>
      </c>
    </row>
    <row r="98" spans="1:2" x14ac:dyDescent="0.4">
      <c r="A98" t="s">
        <v>33</v>
      </c>
      <c r="B98">
        <v>4406</v>
      </c>
    </row>
    <row r="99" spans="1:2" x14ac:dyDescent="0.4">
      <c r="A99" t="s">
        <v>40</v>
      </c>
      <c r="B99">
        <v>4353</v>
      </c>
    </row>
    <row r="100" spans="1:2" x14ac:dyDescent="0.4">
      <c r="A100" t="s">
        <v>48</v>
      </c>
      <c r="B100">
        <v>16565</v>
      </c>
    </row>
    <row r="101" spans="1:2" x14ac:dyDescent="0.4">
      <c r="A101" t="s">
        <v>56</v>
      </c>
      <c r="B101">
        <v>14828</v>
      </c>
    </row>
    <row r="102" spans="1:2" x14ac:dyDescent="0.4">
      <c r="A102" t="s">
        <v>64</v>
      </c>
      <c r="B102">
        <v>5290</v>
      </c>
    </row>
    <row r="103" spans="1:2" x14ac:dyDescent="0.4">
      <c r="A103" t="s">
        <v>72</v>
      </c>
      <c r="B103">
        <v>6725</v>
      </c>
    </row>
    <row r="104" spans="1:2" x14ac:dyDescent="0.4">
      <c r="A104" t="s">
        <v>80</v>
      </c>
      <c r="B104">
        <v>4244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opLeftCell="F7" workbookViewId="0">
      <selection activeCell="J75" sqref="J75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6"/>
      <c r="N1" s="17"/>
      <c r="O1" s="17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1.8362100624311421E-2</v>
      </c>
      <c r="E2" s="7">
        <f>'Plate 2'!N9</f>
        <v>1.213837750354036E-3</v>
      </c>
      <c r="F2" s="7">
        <f>'Plate 3'!N9</f>
        <v>-4.5258620689655173E-2</v>
      </c>
      <c r="G2" s="7">
        <f>AVERAGE(D2:F2)</f>
        <v>-8.5608941049965716E-3</v>
      </c>
      <c r="H2" s="7">
        <f>STDEV(D2:F2)</f>
        <v>3.2917443434452125E-2</v>
      </c>
      <c r="I2" s="7">
        <f>G2*40</f>
        <v>-0.34243576419986288</v>
      </c>
      <c r="L2" s="10" t="s">
        <v>116</v>
      </c>
      <c r="M2" s="11"/>
      <c r="N2" s="11"/>
      <c r="O2" s="11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3.3867874484841069E-2</v>
      </c>
      <c r="E3" s="7">
        <f>'Plate 2'!N10</f>
        <v>4.2079708678939912E-2</v>
      </c>
      <c r="F3" s="7">
        <f>'Plate 3'!N10</f>
        <v>-1.6810344827586206E-2</v>
      </c>
      <c r="G3" s="7">
        <f t="shared" ref="G3:G66" si="0">AVERAGE(D3:F3)</f>
        <v>1.9712412778731588E-2</v>
      </c>
      <c r="H3" s="7">
        <f t="shared" ref="H3:H66" si="1">STDEV(D3:F3)</f>
        <v>3.1895021909151063E-2</v>
      </c>
      <c r="I3" s="7">
        <f t="shared" ref="I3:I66" si="2">G3*40</f>
        <v>0.78849651114926356</v>
      </c>
      <c r="M3" s="11"/>
      <c r="N3" s="12"/>
      <c r="O3" s="13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2.8563267637817767E-3</v>
      </c>
      <c r="E4" s="7">
        <f>'Plate 2'!N11</f>
        <v>-1.213837750354036E-3</v>
      </c>
      <c r="F4" s="7">
        <f>'Plate 3'!N11</f>
        <v>-5.4310344827586204E-2</v>
      </c>
      <c r="G4" s="7">
        <f t="shared" si="0"/>
        <v>-1.755595193805282E-2</v>
      </c>
      <c r="H4" s="7">
        <f t="shared" si="1"/>
        <v>3.1895228597733381E-2</v>
      </c>
      <c r="I4" s="7">
        <f t="shared" si="2"/>
        <v>-0.70223807752211276</v>
      </c>
      <c r="M4" s="11"/>
      <c r="N4" s="12"/>
      <c r="O4" s="13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-1.3057493777288123E-2</v>
      </c>
      <c r="E5" s="7">
        <f>'Plate 2'!N12</f>
        <v>-1.2947602670443051E-2</v>
      </c>
      <c r="F5" s="7">
        <f>'Plate 3'!N12</f>
        <v>-4.439655172413793E-2</v>
      </c>
      <c r="G5" s="7">
        <f t="shared" si="0"/>
        <v>-2.34672160572897E-2</v>
      </c>
      <c r="H5" s="7">
        <f t="shared" si="1"/>
        <v>1.8125419653225821E-2</v>
      </c>
      <c r="I5" s="7">
        <f t="shared" si="2"/>
        <v>-0.93868864229158799</v>
      </c>
      <c r="M5" s="11"/>
      <c r="N5" s="12"/>
      <c r="O5" s="13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2.9379360998898277E-2</v>
      </c>
      <c r="E6" s="7">
        <f>'Plate 2'!N13</f>
        <v>-4.3698159012745298E-2</v>
      </c>
      <c r="F6" s="7">
        <f>'Plate 3'!N13</f>
        <v>-9.3103448275862075E-2</v>
      </c>
      <c r="G6" s="7">
        <f t="shared" si="0"/>
        <v>-3.5807415429903032E-2</v>
      </c>
      <c r="H6" s="7">
        <f t="shared" si="1"/>
        <v>6.162148584444354E-2</v>
      </c>
      <c r="I6" s="7">
        <f t="shared" si="2"/>
        <v>-1.4322966171961213</v>
      </c>
      <c r="M6" s="14"/>
      <c r="N6" s="12"/>
      <c r="O6" s="13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0.21136818051985148</v>
      </c>
      <c r="E7" s="7">
        <f>'Plate 2'!N14</f>
        <v>8.7396318025490596E-2</v>
      </c>
      <c r="F7" s="7">
        <f>'Plate 3'!N14</f>
        <v>7.4999999999999997E-2</v>
      </c>
      <c r="G7" s="7">
        <f t="shared" si="0"/>
        <v>0.1245881661817807</v>
      </c>
      <c r="H7" s="7">
        <f t="shared" si="1"/>
        <v>7.5408854530049058E-2</v>
      </c>
      <c r="I7" s="7">
        <f t="shared" si="2"/>
        <v>4.9835266472712281</v>
      </c>
      <c r="M7" s="11"/>
      <c r="N7" s="12"/>
      <c r="O7" s="13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0.48312726975966053</v>
      </c>
      <c r="E8" s="7">
        <f>'Plate 2'!N15</f>
        <v>0.44831074246409064</v>
      </c>
      <c r="F8" s="7">
        <f>'Plate 3'!N15</f>
        <v>0.39267241379310347</v>
      </c>
      <c r="G8" s="7">
        <f t="shared" si="0"/>
        <v>0.44137014200561819</v>
      </c>
      <c r="H8" s="7">
        <f t="shared" si="1"/>
        <v>4.5625093896076052E-2</v>
      </c>
      <c r="I8" s="7">
        <f t="shared" si="2"/>
        <v>17.654805680224726</v>
      </c>
      <c r="M8" s="11"/>
      <c r="N8" s="12"/>
      <c r="O8" s="13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1.0707144897376262</v>
      </c>
      <c r="E9" s="7">
        <f>'Plate 2'!N16</f>
        <v>0.97633016386809635</v>
      </c>
      <c r="F9" s="7">
        <f>'Plate 3'!N16</f>
        <v>0.96594827586206899</v>
      </c>
      <c r="G9" s="7">
        <f t="shared" si="0"/>
        <v>1.0043309764892638</v>
      </c>
      <c r="H9" s="7">
        <f t="shared" si="1"/>
        <v>5.7723686845514703E-2</v>
      </c>
      <c r="I9" s="7">
        <f t="shared" si="2"/>
        <v>40.173239059570555</v>
      </c>
      <c r="M9" s="11"/>
      <c r="N9" s="12"/>
      <c r="O9" s="13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2.046354102909373</v>
      </c>
      <c r="E10" s="7">
        <f>'Plate 2'!N17</f>
        <v>1.9490188144851306</v>
      </c>
      <c r="F10" s="7">
        <f>'Plate 3'!N17</f>
        <v>1.9793103448275862</v>
      </c>
      <c r="G10" s="7">
        <f t="shared" si="0"/>
        <v>1.9915610874073633</v>
      </c>
      <c r="H10" s="7">
        <f t="shared" si="1"/>
        <v>4.9810642572391983E-2</v>
      </c>
      <c r="I10" s="7">
        <f t="shared" si="2"/>
        <v>79.662443496294529</v>
      </c>
      <c r="M10" s="11"/>
      <c r="N10" s="12"/>
      <c r="O10" s="13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5.2433998449422621</v>
      </c>
      <c r="E11" s="7">
        <f>'Plate 2'!N18</f>
        <v>4.9188751770180055</v>
      </c>
      <c r="F11" s="7">
        <f>'Plate 3'!N18</f>
        <v>4.9249999999999998</v>
      </c>
      <c r="G11" s="7">
        <f t="shared" si="0"/>
        <v>5.0290916739867555</v>
      </c>
      <c r="H11" s="7">
        <f t="shared" si="1"/>
        <v>0.18562158405708393</v>
      </c>
      <c r="I11" s="7">
        <f t="shared" si="2"/>
        <v>201.16366695947022</v>
      </c>
      <c r="M11" s="11"/>
      <c r="N11" s="12"/>
      <c r="O11" s="13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6.9914718243767089</v>
      </c>
      <c r="E12" s="7">
        <f>'Plate 2'!N19</f>
        <v>6.9718794254501315</v>
      </c>
      <c r="F12" s="7">
        <f>'Plate 3'!N19</f>
        <v>7.0456896551724135</v>
      </c>
      <c r="G12" s="7">
        <f t="shared" si="0"/>
        <v>7.0030136349997507</v>
      </c>
      <c r="H12" s="7">
        <f t="shared" si="1"/>
        <v>3.8234768827045913E-2</v>
      </c>
      <c r="I12" s="7">
        <f t="shared" si="2"/>
        <v>280.12054539999002</v>
      </c>
      <c r="M12" s="11"/>
      <c r="N12" s="12"/>
      <c r="O12" s="13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8.2817154282449916</v>
      </c>
      <c r="E13" s="7">
        <f>'Plate 2'!N20</f>
        <v>8.4774428484725881</v>
      </c>
      <c r="F13" s="7">
        <f>'Plate 3'!N20</f>
        <v>8.5943965517241381</v>
      </c>
      <c r="G13" s="7">
        <f t="shared" si="0"/>
        <v>8.4511849428139048</v>
      </c>
      <c r="H13" s="7">
        <f t="shared" si="1"/>
        <v>0.15798569382140426</v>
      </c>
      <c r="I13" s="7">
        <f t="shared" si="2"/>
        <v>338.04739771255618</v>
      </c>
      <c r="M13" s="14"/>
      <c r="N13" s="12"/>
      <c r="O13" s="13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7.0367650059166778</v>
      </c>
      <c r="E14" s="7">
        <f>'Plate 2'!N21</f>
        <v>7.1673073032571315</v>
      </c>
      <c r="F14" s="7">
        <f>'Plate 3'!N21</f>
        <v>7.2810344827586206</v>
      </c>
      <c r="G14" s="7">
        <f t="shared" si="0"/>
        <v>7.1617022639774772</v>
      </c>
      <c r="H14" s="7">
        <f t="shared" si="1"/>
        <v>0.12223116083124619</v>
      </c>
      <c r="I14" s="7">
        <f t="shared" si="2"/>
        <v>286.4680905590991</v>
      </c>
      <c r="M14" s="15"/>
      <c r="N14" s="15"/>
      <c r="O14" s="15"/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2.9603786673195414</v>
      </c>
      <c r="E15" s="7">
        <f>'Plate 2'!N22</f>
        <v>2.8990491604288895</v>
      </c>
      <c r="F15" s="7">
        <f>'Plate 3'!N22</f>
        <v>2.9780172413793102</v>
      </c>
      <c r="G15" s="7">
        <f t="shared" si="0"/>
        <v>2.9458150230425804</v>
      </c>
      <c r="H15" s="7">
        <f t="shared" si="1"/>
        <v>4.1449538636967292E-2</v>
      </c>
      <c r="I15" s="7">
        <f t="shared" si="2"/>
        <v>117.83260092170322</v>
      </c>
      <c r="M15" s="15"/>
      <c r="N15" s="15"/>
      <c r="O15" s="15"/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1.2996286775207084</v>
      </c>
      <c r="E16" s="7">
        <f>'Plate 2'!N23</f>
        <v>1.3008294557960753</v>
      </c>
      <c r="F16" s="7">
        <f>'Plate 3'!N23</f>
        <v>1.2814655172413794</v>
      </c>
      <c r="G16" s="7">
        <f t="shared" si="0"/>
        <v>1.2939745501860545</v>
      </c>
      <c r="H16" s="7">
        <f t="shared" si="1"/>
        <v>1.0849764791223447E-2</v>
      </c>
      <c r="I16" s="7">
        <f t="shared" si="2"/>
        <v>51.758982007442178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0.6822540498633044</v>
      </c>
      <c r="E17" s="7">
        <f>'Plate 2'!N24</f>
        <v>0.63281408051790411</v>
      </c>
      <c r="F17" s="7">
        <f>'Plate 3'!N24</f>
        <v>0.59827586206896555</v>
      </c>
      <c r="G17" s="7">
        <f t="shared" si="0"/>
        <v>0.63778133081672472</v>
      </c>
      <c r="H17" s="7">
        <f t="shared" si="1"/>
        <v>4.2208875701132582E-2</v>
      </c>
      <c r="I17" s="7">
        <f t="shared" si="2"/>
        <v>25.511253232668988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0.34806381850083651</v>
      </c>
      <c r="E18" s="7">
        <f>'Plate 2'!N25</f>
        <v>0.26542585474408253</v>
      </c>
      <c r="F18" s="7">
        <f>'Plate 3'!N25</f>
        <v>0.22844827586206898</v>
      </c>
      <c r="G18" s="7">
        <f t="shared" si="0"/>
        <v>0.28064598303566268</v>
      </c>
      <c r="H18" s="7">
        <f t="shared" si="1"/>
        <v>6.1243030126707593E-2</v>
      </c>
      <c r="I18" s="7">
        <f t="shared" si="2"/>
        <v>11.225839321426507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0.19994287346472439</v>
      </c>
      <c r="E19" s="7">
        <f>'Plate 2'!N26</f>
        <v>0.14404207970867894</v>
      </c>
      <c r="F19" s="7">
        <f>'Plate 3'!N26</f>
        <v>9.9568965517241384E-2</v>
      </c>
      <c r="G19" s="7">
        <f t="shared" si="0"/>
        <v>0.14785130623021489</v>
      </c>
      <c r="H19" s="7">
        <f t="shared" si="1"/>
        <v>5.0295258267372724E-2</v>
      </c>
      <c r="I19" s="7">
        <f t="shared" si="2"/>
        <v>5.9140522492085958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0.15342555188313545</v>
      </c>
      <c r="E20" s="7">
        <f>'Plate 2'!N27</f>
        <v>0.10074853327938499</v>
      </c>
      <c r="F20" s="7">
        <f>'Plate 3'!N27</f>
        <v>6.3362068965517243E-2</v>
      </c>
      <c r="G20" s="7">
        <f t="shared" si="0"/>
        <v>0.1058453847093459</v>
      </c>
      <c r="H20" s="7">
        <f t="shared" si="1"/>
        <v>4.5247554184589298E-2</v>
      </c>
      <c r="I20" s="7">
        <f t="shared" si="2"/>
        <v>4.2338153883738361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0.17137960582690662</v>
      </c>
      <c r="E21" s="7">
        <f>'Plate 2'!N28</f>
        <v>0.1043900465304471</v>
      </c>
      <c r="F21" s="7">
        <f>'Plate 3'!N28</f>
        <v>5.5603448275862069E-2</v>
      </c>
      <c r="G21" s="7">
        <f t="shared" si="0"/>
        <v>0.11045770021107193</v>
      </c>
      <c r="H21" s="7">
        <f t="shared" si="1"/>
        <v>5.8126086916392997E-2</v>
      </c>
      <c r="I21" s="7">
        <f t="shared" si="2"/>
        <v>4.4183080084428772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0.13669563798098502</v>
      </c>
      <c r="E22" s="7">
        <f>'Plate 2'!N29</f>
        <v>8.6991705442039241E-2</v>
      </c>
      <c r="F22" s="7">
        <f>'Plate 3'!N29</f>
        <v>4.0086206896551721E-2</v>
      </c>
      <c r="G22" s="7">
        <f t="shared" si="0"/>
        <v>8.7924516773192005E-2</v>
      </c>
      <c r="H22" s="7">
        <f t="shared" si="1"/>
        <v>4.8311470132351701E-2</v>
      </c>
      <c r="I22" s="7">
        <f t="shared" si="2"/>
        <v>3.5169806709276803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0.12608642428693845</v>
      </c>
      <c r="E23" s="7">
        <f>'Plate 2'!N30</f>
        <v>5.4218086182480273E-2</v>
      </c>
      <c r="F23" s="7">
        <f>'Plate 3'!N30</f>
        <v>1.0344827586206896E-2</v>
      </c>
      <c r="G23" s="7">
        <f t="shared" si="0"/>
        <v>6.354977935187521E-2</v>
      </c>
      <c r="H23" s="7">
        <f t="shared" si="1"/>
        <v>5.8432351268492513E-2</v>
      </c>
      <c r="I23" s="7">
        <f t="shared" si="2"/>
        <v>2.5419911740750085</v>
      </c>
      <c r="J23">
        <f>SUM(I2:I23)</f>
        <v>1472.6003758986851</v>
      </c>
      <c r="K23" t="e">
        <f>J23/L2*100</f>
        <v>#VALUE!</v>
      </c>
    </row>
    <row r="24" spans="1:12" x14ac:dyDescent="0.4">
      <c r="A24" s="8">
        <v>23</v>
      </c>
      <c r="B24" s="8" t="s">
        <v>102</v>
      </c>
      <c r="C24" s="8" t="s">
        <v>15</v>
      </c>
      <c r="D24" s="8">
        <f>'Plate 1'!N31</f>
        <v>1.1833353735667362E-2</v>
      </c>
      <c r="E24" s="8">
        <f>'Plate 2'!N31</f>
        <v>-3.6415132510621083E-2</v>
      </c>
      <c r="F24" s="8">
        <f>'Plate 3'!N31</f>
        <v>-8.1034482758620685E-2</v>
      </c>
      <c r="G24" s="8">
        <f t="shared" si="0"/>
        <v>-3.5205420511191472E-2</v>
      </c>
      <c r="H24" s="8">
        <f t="shared" si="1"/>
        <v>4.6445735176909704E-2</v>
      </c>
      <c r="I24" s="7">
        <f t="shared" si="2"/>
        <v>-1.4082168204476588</v>
      </c>
      <c r="L24" s="5"/>
    </row>
    <row r="25" spans="1:12" x14ac:dyDescent="0.4">
      <c r="A25" s="8">
        <v>24</v>
      </c>
      <c r="B25" s="8" t="s">
        <v>105</v>
      </c>
      <c r="C25" s="8" t="s">
        <v>16</v>
      </c>
      <c r="D25" s="8">
        <f>'Plate 1'!N32</f>
        <v>8.977026971885585E-3</v>
      </c>
      <c r="E25" s="8">
        <f>'Plate 2'!N32</f>
        <v>-5.3813473599028931E-2</v>
      </c>
      <c r="F25" s="8">
        <f>'Plate 3'!N32</f>
        <v>-9.3965517241379304E-2</v>
      </c>
      <c r="G25" s="8">
        <f t="shared" si="0"/>
        <v>-4.626732128950755E-2</v>
      </c>
      <c r="H25" s="8">
        <f t="shared" si="1"/>
        <v>5.1884488657824031E-2</v>
      </c>
      <c r="I25" s="7">
        <f t="shared" si="2"/>
        <v>-1.8506928515803021</v>
      </c>
    </row>
    <row r="26" spans="1:12" x14ac:dyDescent="0.4">
      <c r="A26" s="8">
        <v>25</v>
      </c>
      <c r="B26" s="8" t="s">
        <v>16</v>
      </c>
      <c r="C26" s="8" t="s">
        <v>24</v>
      </c>
      <c r="D26" s="8">
        <f>'Plate 1'!N33</f>
        <v>4.5701228220508427E-2</v>
      </c>
      <c r="E26" s="8">
        <f>'Plate 2'!N33</f>
        <v>-2.1039854339469956E-2</v>
      </c>
      <c r="F26" s="8">
        <f>'Plate 3'!N33</f>
        <v>-7.0258620689655174E-2</v>
      </c>
      <c r="G26" s="8">
        <f t="shared" si="0"/>
        <v>-1.5199082269538901E-2</v>
      </c>
      <c r="H26" s="8">
        <f t="shared" si="1"/>
        <v>5.8200151233451777E-2</v>
      </c>
      <c r="I26" s="7">
        <f t="shared" si="2"/>
        <v>-0.60796329078155598</v>
      </c>
    </row>
    <row r="27" spans="1:12" x14ac:dyDescent="0.4">
      <c r="A27" s="8">
        <v>26</v>
      </c>
      <c r="B27" s="8" t="s">
        <v>15</v>
      </c>
      <c r="C27" s="8" t="s">
        <v>23</v>
      </c>
      <c r="D27" s="8">
        <f>'Plate 1'!N34</f>
        <v>0.36397763904190644</v>
      </c>
      <c r="E27" s="8">
        <f>'Plate 2'!N34</f>
        <v>0.31640704025895205</v>
      </c>
      <c r="F27" s="8">
        <f>'Plate 3'!N34</f>
        <v>0.28318965517241379</v>
      </c>
      <c r="G27" s="8">
        <f t="shared" si="0"/>
        <v>0.32119144482442413</v>
      </c>
      <c r="H27" s="8">
        <f t="shared" si="1"/>
        <v>4.0605941433599628E-2</v>
      </c>
      <c r="I27" s="7">
        <f t="shared" si="2"/>
        <v>12.847657792976966</v>
      </c>
    </row>
    <row r="28" spans="1:12" x14ac:dyDescent="0.4">
      <c r="A28" s="8">
        <v>27</v>
      </c>
      <c r="B28" s="8" t="s">
        <v>14</v>
      </c>
      <c r="C28" s="8" t="s">
        <v>22</v>
      </c>
      <c r="D28" s="8">
        <f>'Plate 1'!N35</f>
        <v>0.35377647202840007</v>
      </c>
      <c r="E28" s="8">
        <f>'Plate 2'!N35</f>
        <v>0.25288286465709081</v>
      </c>
      <c r="F28" s="8">
        <f>'Plate 3'!N35</f>
        <v>0.21120689655172414</v>
      </c>
      <c r="G28" s="8">
        <f t="shared" si="0"/>
        <v>0.27262207774573838</v>
      </c>
      <c r="H28" s="8">
        <f t="shared" si="1"/>
        <v>7.3305854902041515E-2</v>
      </c>
      <c r="I28" s="7">
        <f t="shared" si="2"/>
        <v>10.904883109829536</v>
      </c>
    </row>
    <row r="29" spans="1:12" x14ac:dyDescent="0.4">
      <c r="A29" s="8">
        <v>28</v>
      </c>
      <c r="B29" s="8" t="s">
        <v>13</v>
      </c>
      <c r="C29" s="8" t="s">
        <v>21</v>
      </c>
      <c r="D29" s="8">
        <f>'Plate 1'!N36</f>
        <v>1.5477210592891828</v>
      </c>
      <c r="E29" s="8">
        <f>'Plate 2'!N36</f>
        <v>1.5593768966214849</v>
      </c>
      <c r="F29" s="8">
        <f>'Plate 3'!N36</f>
        <v>1.5375000000000001</v>
      </c>
      <c r="G29" s="8">
        <f t="shared" si="0"/>
        <v>1.548199318636889</v>
      </c>
      <c r="H29" s="8">
        <f t="shared" si="1"/>
        <v>1.0946287062266144E-2</v>
      </c>
      <c r="I29" s="7">
        <f t="shared" si="2"/>
        <v>61.927972745475557</v>
      </c>
    </row>
    <row r="30" spans="1:12" x14ac:dyDescent="0.4">
      <c r="A30" s="8">
        <v>29</v>
      </c>
      <c r="B30" s="8" t="s">
        <v>12</v>
      </c>
      <c r="C30" s="8" t="s">
        <v>20</v>
      </c>
      <c r="D30" s="8">
        <f>'Plate 1'!N37</f>
        <v>2.3683029338556332</v>
      </c>
      <c r="E30" s="8">
        <f>'Plate 2'!N37</f>
        <v>2.3155978150920493</v>
      </c>
      <c r="F30" s="8">
        <f>'Plate 3'!N37</f>
        <v>2.3120689655172413</v>
      </c>
      <c r="G30" s="8">
        <f t="shared" si="0"/>
        <v>2.3319899048216413</v>
      </c>
      <c r="H30" s="8">
        <f t="shared" si="1"/>
        <v>3.1497464232030821E-2</v>
      </c>
      <c r="I30" s="7">
        <f t="shared" si="2"/>
        <v>93.279596192865654</v>
      </c>
    </row>
    <row r="31" spans="1:12" x14ac:dyDescent="0.4">
      <c r="A31" s="8">
        <v>30</v>
      </c>
      <c r="B31" s="8" t="s">
        <v>11</v>
      </c>
      <c r="C31" s="8" t="s">
        <v>19</v>
      </c>
      <c r="D31" s="8">
        <f>'Plate 1'!N38</f>
        <v>2.33117068592647</v>
      </c>
      <c r="E31" s="8">
        <f>'Plate 2'!N38</f>
        <v>2.3609144244386</v>
      </c>
      <c r="F31" s="8">
        <f>'Plate 3'!N38</f>
        <v>2.3495689655172414</v>
      </c>
      <c r="G31" s="8">
        <f t="shared" si="0"/>
        <v>2.3472180252941039</v>
      </c>
      <c r="H31" s="8">
        <f t="shared" si="1"/>
        <v>1.5010585768685561E-2</v>
      </c>
      <c r="I31" s="7">
        <f t="shared" si="2"/>
        <v>93.888721011764162</v>
      </c>
    </row>
    <row r="32" spans="1:12" x14ac:dyDescent="0.4">
      <c r="A32" s="8">
        <v>31</v>
      </c>
      <c r="B32" s="8" t="s">
        <v>10</v>
      </c>
      <c r="C32" s="8" t="s">
        <v>18</v>
      </c>
      <c r="D32" s="8">
        <f>'Plate 1'!N39</f>
        <v>2.9167176725017345</v>
      </c>
      <c r="E32" s="8">
        <f>'Plate 2'!N39</f>
        <v>2.8432126239126037</v>
      </c>
      <c r="F32" s="8">
        <f>'Plate 3'!N39</f>
        <v>2.8668103448275861</v>
      </c>
      <c r="G32" s="8">
        <f t="shared" si="0"/>
        <v>2.8755802137473077</v>
      </c>
      <c r="H32" s="8">
        <f t="shared" si="1"/>
        <v>3.7529068635851488E-2</v>
      </c>
      <c r="I32" s="7">
        <f t="shared" si="2"/>
        <v>115.0232085498923</v>
      </c>
    </row>
    <row r="33" spans="1:12" x14ac:dyDescent="0.4">
      <c r="A33" s="8">
        <v>32</v>
      </c>
      <c r="B33" s="8" t="s">
        <v>9</v>
      </c>
      <c r="C33" s="8" t="s">
        <v>17</v>
      </c>
      <c r="D33" s="8">
        <f>'Plate 1'!N40</f>
        <v>3.5593911943526342</v>
      </c>
      <c r="E33" s="8">
        <f>'Plate 2'!N40</f>
        <v>3.7649200890147685</v>
      </c>
      <c r="F33" s="8">
        <f>'Plate 3'!N40</f>
        <v>3.8875000000000002</v>
      </c>
      <c r="G33" s="8">
        <f t="shared" si="0"/>
        <v>3.7372704277891344</v>
      </c>
      <c r="H33" s="8">
        <f t="shared" si="1"/>
        <v>0.16579271669845602</v>
      </c>
      <c r="I33" s="7">
        <f t="shared" si="2"/>
        <v>149.49081711156538</v>
      </c>
    </row>
    <row r="34" spans="1:12" x14ac:dyDescent="0.4">
      <c r="A34" s="8">
        <v>33</v>
      </c>
      <c r="B34" s="8" t="s">
        <v>17</v>
      </c>
      <c r="C34" s="8" t="s">
        <v>25</v>
      </c>
      <c r="D34" s="8">
        <f>'Plate 1'!N41</f>
        <v>5.7077569673970707</v>
      </c>
      <c r="E34" s="8">
        <f>'Plate 2'!N41</f>
        <v>5.8154966619461863</v>
      </c>
      <c r="F34" s="8">
        <f>'Plate 3'!N41</f>
        <v>5.8913793103448278</v>
      </c>
      <c r="G34" s="8">
        <f t="shared" si="0"/>
        <v>5.8048776465626943</v>
      </c>
      <c r="H34" s="8">
        <f t="shared" si="1"/>
        <v>9.2270601077439854E-2</v>
      </c>
      <c r="I34" s="7">
        <f t="shared" si="2"/>
        <v>232.19510586250777</v>
      </c>
    </row>
    <row r="35" spans="1:12" x14ac:dyDescent="0.4">
      <c r="A35" s="8">
        <v>34</v>
      </c>
      <c r="B35" s="8" t="s">
        <v>18</v>
      </c>
      <c r="C35" s="8" t="s">
        <v>26</v>
      </c>
      <c r="D35" s="8">
        <f>'Plate 1'!N42</f>
        <v>6.275349900028564</v>
      </c>
      <c r="E35" s="8">
        <f>'Plate 2'!N42</f>
        <v>6.1836941128869105</v>
      </c>
      <c r="F35" s="8">
        <f>'Plate 3'!N42</f>
        <v>6.2823275862068968</v>
      </c>
      <c r="G35" s="8">
        <f t="shared" si="0"/>
        <v>6.2471238663741238</v>
      </c>
      <c r="H35" s="8">
        <f t="shared" si="1"/>
        <v>5.504245858141972E-2</v>
      </c>
      <c r="I35" s="7">
        <f t="shared" si="2"/>
        <v>249.88495465496496</v>
      </c>
    </row>
    <row r="36" spans="1:12" x14ac:dyDescent="0.4">
      <c r="A36" s="8">
        <v>35</v>
      </c>
      <c r="B36" s="8" t="s">
        <v>19</v>
      </c>
      <c r="C36" s="8" t="s">
        <v>27</v>
      </c>
      <c r="D36" s="8">
        <f>'Plate 1'!N43</f>
        <v>4.4097604765985228</v>
      </c>
      <c r="E36" s="8">
        <f>'Plate 2'!N43</f>
        <v>4.221727695731337</v>
      </c>
      <c r="F36" s="8">
        <f>'Plate 3'!N43</f>
        <v>4.2327586206896548</v>
      </c>
      <c r="G36" s="8">
        <f t="shared" si="0"/>
        <v>4.2880822643398382</v>
      </c>
      <c r="H36" s="8">
        <f t="shared" si="1"/>
        <v>0.1055206654177803</v>
      </c>
      <c r="I36" s="7">
        <f t="shared" si="2"/>
        <v>171.52329057359353</v>
      </c>
    </row>
    <row r="37" spans="1:12" x14ac:dyDescent="0.4">
      <c r="A37" s="8">
        <v>36</v>
      </c>
      <c r="B37" s="8" t="s">
        <v>20</v>
      </c>
      <c r="C37" s="8" t="s">
        <v>28</v>
      </c>
      <c r="D37" s="8">
        <f>'Plate 1'!N44</f>
        <v>2.3748316807442773</v>
      </c>
      <c r="E37" s="8">
        <f>'Plate 2'!N44</f>
        <v>2.3220716164272708</v>
      </c>
      <c r="F37" s="8">
        <f>'Plate 3'!N44</f>
        <v>2.3642241379310347</v>
      </c>
      <c r="G37" s="8">
        <f t="shared" si="0"/>
        <v>2.3537091450341943</v>
      </c>
      <c r="H37" s="8">
        <f t="shared" si="1"/>
        <v>2.7907524135958747E-2</v>
      </c>
      <c r="I37" s="7">
        <f t="shared" si="2"/>
        <v>94.148365801367774</v>
      </c>
    </row>
    <row r="38" spans="1:12" x14ac:dyDescent="0.4">
      <c r="A38" s="8">
        <v>37</v>
      </c>
      <c r="B38" s="8" t="s">
        <v>21</v>
      </c>
      <c r="C38" s="8" t="s">
        <v>29</v>
      </c>
      <c r="D38" s="8">
        <f>'Plate 1'!N45</f>
        <v>0.91361651772962837</v>
      </c>
      <c r="E38" s="8">
        <f>'Plate 2'!N45</f>
        <v>0.81853125632207158</v>
      </c>
      <c r="F38" s="8">
        <f>'Plate 3'!N45</f>
        <v>0.79698275862068968</v>
      </c>
      <c r="G38" s="8">
        <f t="shared" si="0"/>
        <v>0.84304351089079654</v>
      </c>
      <c r="H38" s="8">
        <f t="shared" si="1"/>
        <v>6.2060425465847141E-2</v>
      </c>
      <c r="I38" s="7">
        <f t="shared" si="2"/>
        <v>33.721740435631858</v>
      </c>
    </row>
    <row r="39" spans="1:12" x14ac:dyDescent="0.4">
      <c r="A39" s="8">
        <v>38</v>
      </c>
      <c r="B39" s="8" t="s">
        <v>22</v>
      </c>
      <c r="C39" s="8" t="s">
        <v>32</v>
      </c>
      <c r="D39" s="8">
        <f>'Plate 1'!N46</f>
        <v>0.53902966499367533</v>
      </c>
      <c r="E39" s="8">
        <f>'Plate 2'!N46</f>
        <v>0.46328140805179041</v>
      </c>
      <c r="F39" s="8">
        <f>'Plate 3'!N46</f>
        <v>0.43836206896551722</v>
      </c>
      <c r="G39" s="8">
        <f t="shared" si="0"/>
        <v>0.48022438067032769</v>
      </c>
      <c r="H39" s="8">
        <f t="shared" si="1"/>
        <v>5.2428899124304394E-2</v>
      </c>
      <c r="I39" s="7">
        <f t="shared" si="2"/>
        <v>19.208975226813109</v>
      </c>
    </row>
    <row r="40" spans="1:12" x14ac:dyDescent="0.4">
      <c r="A40" s="8">
        <v>39</v>
      </c>
      <c r="B40" s="8" t="s">
        <v>23</v>
      </c>
      <c r="C40" s="8" t="s">
        <v>31</v>
      </c>
      <c r="D40" s="8">
        <f>'Plate 1'!N47</f>
        <v>0.27502346268413108</v>
      </c>
      <c r="E40" s="8">
        <f>'Plate 2'!N47</f>
        <v>0.2079708678939915</v>
      </c>
      <c r="F40" s="8">
        <f>'Plate 3'!N47</f>
        <v>0.16551724137931034</v>
      </c>
      <c r="G40" s="8">
        <f t="shared" si="0"/>
        <v>0.21617052398581096</v>
      </c>
      <c r="H40" s="8">
        <f t="shared" si="1"/>
        <v>5.5211673549469327E-2</v>
      </c>
      <c r="I40" s="7">
        <f t="shared" si="2"/>
        <v>8.6468209594324392</v>
      </c>
    </row>
    <row r="41" spans="1:12" x14ac:dyDescent="0.4">
      <c r="A41" s="8">
        <v>40</v>
      </c>
      <c r="B41" s="8" t="s">
        <v>24</v>
      </c>
      <c r="C41" s="8" t="s">
        <v>33</v>
      </c>
      <c r="D41" s="8">
        <f>'Plate 1'!N48</f>
        <v>0.10731627698208676</v>
      </c>
      <c r="E41" s="8">
        <f>'Plate 2'!N48</f>
        <v>6.9997976937082748E-2</v>
      </c>
      <c r="F41" s="8">
        <f>'Plate 3'!N48</f>
        <v>3.4051724137931033E-2</v>
      </c>
      <c r="G41" s="8">
        <f t="shared" si="0"/>
        <v>7.045532601903351E-2</v>
      </c>
      <c r="H41" s="8">
        <f t="shared" si="1"/>
        <v>3.6634417587844824E-2</v>
      </c>
      <c r="I41" s="7">
        <f t="shared" si="2"/>
        <v>2.8182130407613402</v>
      </c>
    </row>
    <row r="42" spans="1:12" x14ac:dyDescent="0.4">
      <c r="A42" s="8">
        <v>41</v>
      </c>
      <c r="B42" s="8" t="s">
        <v>33</v>
      </c>
      <c r="C42" s="8" t="s">
        <v>40</v>
      </c>
      <c r="D42" s="8">
        <f>'Plate 1'!N49</f>
        <v>0.14159219814746807</v>
      </c>
      <c r="E42" s="8">
        <f>'Plate 2'!N49</f>
        <v>5.0981185514869513E-2</v>
      </c>
      <c r="F42" s="8">
        <f>'Plate 3'!N49</f>
        <v>1.1206896551724138E-2</v>
      </c>
      <c r="G42" s="8">
        <f t="shared" si="0"/>
        <v>6.7926760071353912E-2</v>
      </c>
      <c r="H42" s="8">
        <f t="shared" si="1"/>
        <v>6.68239933769324E-2</v>
      </c>
      <c r="I42" s="7">
        <f t="shared" si="2"/>
        <v>2.7170704028541564</v>
      </c>
    </row>
    <row r="43" spans="1:12" x14ac:dyDescent="0.4">
      <c r="A43" s="8">
        <v>42</v>
      </c>
      <c r="B43" s="8" t="s">
        <v>31</v>
      </c>
      <c r="C43" s="8" t="s">
        <v>39</v>
      </c>
      <c r="D43" s="8">
        <f>'Plate 1'!N50</f>
        <v>0.19137389317337905</v>
      </c>
      <c r="E43" s="8">
        <f>'Plate 2'!N50</f>
        <v>9.2656281610358077E-2</v>
      </c>
      <c r="F43" s="8">
        <f>'Plate 3'!N50</f>
        <v>4.1379310344827586E-2</v>
      </c>
      <c r="G43" s="8">
        <f t="shared" si="0"/>
        <v>0.10846982837618824</v>
      </c>
      <c r="H43" s="8">
        <f t="shared" si="1"/>
        <v>7.6237424638192774E-2</v>
      </c>
      <c r="I43" s="7">
        <f t="shared" si="2"/>
        <v>4.3387931350475295</v>
      </c>
    </row>
    <row r="44" spans="1:12" x14ac:dyDescent="0.4">
      <c r="A44" s="8">
        <v>43</v>
      </c>
      <c r="B44" s="8" t="s">
        <v>32</v>
      </c>
      <c r="C44" s="8" t="s">
        <v>30</v>
      </c>
      <c r="D44" s="8">
        <f>'Plate 1'!N51</f>
        <v>0.11466111723181133</v>
      </c>
      <c r="E44" s="8">
        <f>'Plate 2'!N51</f>
        <v>0.10479465911389844</v>
      </c>
      <c r="F44" s="8">
        <f>'Plate 3'!N51</f>
        <v>0</v>
      </c>
      <c r="G44" s="8">
        <f t="shared" si="0"/>
        <v>7.3151925448569924E-2</v>
      </c>
      <c r="H44" s="8">
        <f t="shared" si="1"/>
        <v>6.3543212828538823E-2</v>
      </c>
      <c r="I44" s="7">
        <f t="shared" si="2"/>
        <v>2.9260770179427968</v>
      </c>
    </row>
    <row r="45" spans="1:12" x14ac:dyDescent="0.4">
      <c r="A45" s="8">
        <v>44</v>
      </c>
      <c r="B45" s="8" t="s">
        <v>29</v>
      </c>
      <c r="C45" s="8" t="s">
        <v>38</v>
      </c>
      <c r="D45" s="8">
        <f>'Plate 1'!N52</f>
        <v>0.13465540457828376</v>
      </c>
      <c r="E45" s="8">
        <f>'Plate 2'!N52</f>
        <v>0.16386809629779486</v>
      </c>
      <c r="F45" s="8">
        <f>'Plate 3'!N52</f>
        <v>1.2068965517241379E-2</v>
      </c>
      <c r="G45" s="8">
        <f t="shared" si="0"/>
        <v>0.10353082213110666</v>
      </c>
      <c r="H45" s="8">
        <f t="shared" si="1"/>
        <v>8.0543769161967066E-2</v>
      </c>
      <c r="I45" s="7">
        <f t="shared" si="2"/>
        <v>4.1412328852442668</v>
      </c>
      <c r="J45">
        <f>SUM(I24:I45)</f>
        <v>1359.766623547722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3.1419594401599547E-2</v>
      </c>
      <c r="E46" s="6">
        <f>'Plate 2'!N53</f>
        <v>-3.2369006676107627E-2</v>
      </c>
      <c r="F46" s="6">
        <f>'Plate 3'!N53</f>
        <v>-8.8793103448275859E-2</v>
      </c>
      <c r="G46" s="6">
        <f t="shared" si="0"/>
        <v>-2.9914171907594645E-2</v>
      </c>
      <c r="H46" s="6">
        <f t="shared" si="1"/>
        <v>6.0143934369077355E-2</v>
      </c>
      <c r="I46" s="7">
        <f t="shared" si="2"/>
        <v>-1.1965668763037858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-8.5689802913453302E-3</v>
      </c>
      <c r="E47" s="6">
        <f>'Plate 2'!N54</f>
        <v>4.6530447096904716E-2</v>
      </c>
      <c r="F47" s="6">
        <f>'Plate 3'!N54</f>
        <v>-0.10129310344827586</v>
      </c>
      <c r="G47" s="6">
        <f t="shared" si="0"/>
        <v>-2.1110545547572159E-2</v>
      </c>
      <c r="H47" s="6">
        <f t="shared" si="1"/>
        <v>7.4705546435676617E-2</v>
      </c>
      <c r="I47" s="7">
        <f t="shared" si="2"/>
        <v>-0.84442182190288639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3.0195454359978783E-2</v>
      </c>
      <c r="E48" s="6">
        <f>'Plate 2'!N55</f>
        <v>1.4970665587699777E-2</v>
      </c>
      <c r="F48" s="6">
        <f>'Plate 3'!N55</f>
        <v>-3.5775862068965519E-2</v>
      </c>
      <c r="G48" s="6">
        <f t="shared" si="0"/>
        <v>3.1300859595710128E-3</v>
      </c>
      <c r="H48" s="6">
        <f t="shared" si="1"/>
        <v>3.4542772649130492E-2</v>
      </c>
      <c r="I48" s="7">
        <f t="shared" si="2"/>
        <v>0.12520343838284051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8.6505896274533811E-2</v>
      </c>
      <c r="E49" s="6">
        <f>'Plate 2'!N56</f>
        <v>3.1559781509204937E-2</v>
      </c>
      <c r="F49" s="6">
        <f>'Plate 3'!N56</f>
        <v>-2.1120689655172414E-2</v>
      </c>
      <c r="G49" s="6">
        <f t="shared" si="0"/>
        <v>3.2314996042855447E-2</v>
      </c>
      <c r="H49" s="6">
        <f t="shared" si="1"/>
        <v>5.3817267316958663E-2</v>
      </c>
      <c r="I49" s="7">
        <f t="shared" si="2"/>
        <v>1.2925998417142179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0.18525319296527523</v>
      </c>
      <c r="E50" s="6">
        <f>'Plate 2'!N57</f>
        <v>0.1420190167914222</v>
      </c>
      <c r="F50" s="6">
        <f>'Plate 3'!N57</f>
        <v>9.3103448275862075E-2</v>
      </c>
      <c r="G50" s="6">
        <f t="shared" si="0"/>
        <v>0.14012521934418651</v>
      </c>
      <c r="H50" s="6">
        <f t="shared" si="1"/>
        <v>4.6104053109887987E-2</v>
      </c>
      <c r="I50" s="7">
        <f t="shared" si="2"/>
        <v>5.6050087737674605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0.88709348349451189</v>
      </c>
      <c r="E51" s="6">
        <f>'Plate 2'!N58</f>
        <v>0.83107424640906336</v>
      </c>
      <c r="F51" s="6">
        <f>'Plate 3'!N58</f>
        <v>0.79913793103448272</v>
      </c>
      <c r="G51" s="6">
        <f t="shared" si="0"/>
        <v>0.83910188697935262</v>
      </c>
      <c r="H51" s="6">
        <f t="shared" si="1"/>
        <v>4.4523893158410481E-2</v>
      </c>
      <c r="I51" s="7">
        <f t="shared" si="2"/>
        <v>33.564075479174107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1.6301464887583141</v>
      </c>
      <c r="E52" s="6">
        <f>'Plate 2'!N59</f>
        <v>1.5524984827028121</v>
      </c>
      <c r="F52" s="6">
        <f>'Plate 3'!N59</f>
        <v>1.5306034482758621</v>
      </c>
      <c r="G52" s="6">
        <f t="shared" si="0"/>
        <v>1.5710828065789961</v>
      </c>
      <c r="H52" s="6">
        <f t="shared" si="1"/>
        <v>5.2309053208540748E-2</v>
      </c>
      <c r="I52" s="7">
        <f t="shared" si="2"/>
        <v>62.843312263159845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1.9137389317337905</v>
      </c>
      <c r="E53" s="6">
        <f>'Plate 2'!N60</f>
        <v>1.8927776653853934</v>
      </c>
      <c r="F53" s="6">
        <f>'Plate 3'!N60</f>
        <v>1.8267241379310344</v>
      </c>
      <c r="G53" s="6">
        <f t="shared" si="0"/>
        <v>1.877746911683406</v>
      </c>
      <c r="H53" s="6">
        <f t="shared" si="1"/>
        <v>4.5412952478025417E-2</v>
      </c>
      <c r="I53" s="7">
        <f t="shared" si="2"/>
        <v>75.109876467336235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2.7828783612845314</v>
      </c>
      <c r="E54" s="6">
        <f>'Plate 2'!N61</f>
        <v>2.7590532065547237</v>
      </c>
      <c r="F54" s="6">
        <f>'Plate 3'!N61</f>
        <v>2.7969827586206897</v>
      </c>
      <c r="G54" s="6">
        <f t="shared" si="0"/>
        <v>2.7796381088199813</v>
      </c>
      <c r="H54" s="6">
        <f t="shared" si="1"/>
        <v>1.9171258618221203E-2</v>
      </c>
      <c r="I54" s="7">
        <f t="shared" si="2"/>
        <v>111.18552435279925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4.6582609050475376</v>
      </c>
      <c r="E55" s="6">
        <f>'Plate 2'!N62</f>
        <v>4.3605098118551489</v>
      </c>
      <c r="F55" s="6">
        <f>'Plate 3'!N62</f>
        <v>4.3129310344827587</v>
      </c>
      <c r="G55" s="6">
        <f t="shared" si="0"/>
        <v>4.4439005837951484</v>
      </c>
      <c r="H55" s="6">
        <f t="shared" si="1"/>
        <v>0.18715954560116219</v>
      </c>
      <c r="I55" s="7">
        <f t="shared" si="2"/>
        <v>177.75602335180594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8.2372383400661047</v>
      </c>
      <c r="E56" s="6">
        <f>'Plate 2'!N63</f>
        <v>7.5905320655472384</v>
      </c>
      <c r="F56" s="6">
        <f>'Plate 3'!N63</f>
        <v>7.7758620689655169</v>
      </c>
      <c r="G56" s="6">
        <f t="shared" si="0"/>
        <v>7.8678774915262863</v>
      </c>
      <c r="H56" s="6">
        <f t="shared" si="1"/>
        <v>0.33302759625486833</v>
      </c>
      <c r="I56" s="7">
        <f t="shared" si="2"/>
        <v>314.71509966105145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5.3368425347859798</v>
      </c>
      <c r="E57" s="6">
        <f>'Plate 2'!N64</f>
        <v>5.1911794456807607</v>
      </c>
      <c r="F57" s="6">
        <f>'Plate 3'!N64</f>
        <v>5.2750000000000004</v>
      </c>
      <c r="G57" s="6">
        <f t="shared" si="0"/>
        <v>5.2676739934889136</v>
      </c>
      <c r="H57" s="6">
        <f t="shared" si="1"/>
        <v>7.3107363927781679E-2</v>
      </c>
      <c r="I57" s="7">
        <f t="shared" si="2"/>
        <v>210.70695973955654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4.8186232504998578</v>
      </c>
      <c r="E58" s="6">
        <f>'Plate 2'!N65</f>
        <v>4.4964596398948009</v>
      </c>
      <c r="F58" s="6">
        <f>'Plate 3'!N65</f>
        <v>4.5262931034482756</v>
      </c>
      <c r="G58" s="6">
        <f t="shared" si="0"/>
        <v>4.6137919979476445</v>
      </c>
      <c r="H58" s="6">
        <f t="shared" si="1"/>
        <v>0.17801514093885523</v>
      </c>
      <c r="I58" s="7">
        <f t="shared" si="2"/>
        <v>184.55167991790577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2.5792630676949444</v>
      </c>
      <c r="E59" s="6">
        <f>'Plate 2'!N66</f>
        <v>2.4640906332186931</v>
      </c>
      <c r="F59" s="6">
        <f>'Plate 3'!N66</f>
        <v>2.4857758620689654</v>
      </c>
      <c r="G59" s="6">
        <f t="shared" si="0"/>
        <v>2.5097098543275345</v>
      </c>
      <c r="H59" s="6">
        <f t="shared" si="1"/>
        <v>6.1202936243872526E-2</v>
      </c>
      <c r="I59" s="7">
        <f t="shared" si="2"/>
        <v>100.38839417310137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0.85404170237075128</v>
      </c>
      <c r="E60" s="6">
        <f>'Plate 2'!N67</f>
        <v>0.76876390855755616</v>
      </c>
      <c r="F60" s="6">
        <f>'Plate 3'!N67</f>
        <v>0.72629310344827591</v>
      </c>
      <c r="G60" s="6">
        <f t="shared" si="0"/>
        <v>0.78303290479219445</v>
      </c>
      <c r="H60" s="6">
        <f t="shared" si="1"/>
        <v>6.5058660621180639E-2</v>
      </c>
      <c r="I60" s="7">
        <f t="shared" si="2"/>
        <v>31.321316191687778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0.7226506712367895</v>
      </c>
      <c r="E61" s="6">
        <f>'Plate 2'!N68</f>
        <v>0.68298604086587089</v>
      </c>
      <c r="F61" s="6">
        <f>'Plate 3'!N68</f>
        <v>0.64741379310344827</v>
      </c>
      <c r="G61" s="6">
        <f t="shared" si="0"/>
        <v>0.68435016840203622</v>
      </c>
      <c r="H61" s="6">
        <f t="shared" si="1"/>
        <v>3.763698434736773E-2</v>
      </c>
      <c r="I61" s="7">
        <f t="shared" si="2"/>
        <v>27.374006736081448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0.31705227077977721</v>
      </c>
      <c r="E62" s="6">
        <f>'Plate 2'!N69</f>
        <v>0.23103378515071818</v>
      </c>
      <c r="F62" s="6">
        <f>'Plate 3'!N69</f>
        <v>0.18275862068965518</v>
      </c>
      <c r="G62" s="6">
        <f t="shared" si="0"/>
        <v>0.24361489220671687</v>
      </c>
      <c r="H62" s="6">
        <f t="shared" si="1"/>
        <v>6.802506379782311E-2</v>
      </c>
      <c r="I62" s="7">
        <f t="shared" si="2"/>
        <v>9.7445956882686744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0.15097727179989393</v>
      </c>
      <c r="E63" s="6">
        <f>'Plate 2'!N70</f>
        <v>6.2310337851507185E-2</v>
      </c>
      <c r="F63" s="6">
        <f>'Plate 3'!N70</f>
        <v>2.0258620689655171E-2</v>
      </c>
      <c r="G63" s="6">
        <f t="shared" si="0"/>
        <v>7.7848743447018767E-2</v>
      </c>
      <c r="H63" s="6">
        <f t="shared" si="1"/>
        <v>6.6730225335735596E-2</v>
      </c>
      <c r="I63" s="7">
        <f t="shared" si="2"/>
        <v>3.1139497378807506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0.17382788591014814</v>
      </c>
      <c r="E64" s="6">
        <f>'Plate 2'!N71</f>
        <v>9.1442443860004052E-2</v>
      </c>
      <c r="F64" s="6">
        <f>'Plate 3'!N71</f>
        <v>5.5603448275862069E-2</v>
      </c>
      <c r="G64" s="6">
        <f t="shared" si="0"/>
        <v>0.10695792601533809</v>
      </c>
      <c r="H64" s="6">
        <f t="shared" si="1"/>
        <v>6.062014560663944E-2</v>
      </c>
      <c r="I64" s="7">
        <f t="shared" si="2"/>
        <v>4.2783170406135236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0.14200024482800833</v>
      </c>
      <c r="E65" s="6">
        <f>'Plate 2'!N72</f>
        <v>5.4622698765931621E-2</v>
      </c>
      <c r="F65" s="6">
        <f>'Plate 3'!N72</f>
        <v>1.3793103448275862E-2</v>
      </c>
      <c r="G65" s="6">
        <f t="shared" si="0"/>
        <v>7.0138682347405265E-2</v>
      </c>
      <c r="H65" s="6">
        <f t="shared" si="1"/>
        <v>6.5496771562162492E-2</v>
      </c>
      <c r="I65" s="7">
        <f t="shared" si="2"/>
        <v>2.8055472938962107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0.10486799689884524</v>
      </c>
      <c r="E66" s="6">
        <f>'Plate 2'!N73</f>
        <v>3.5605907343718386E-2</v>
      </c>
      <c r="F66" s="6">
        <f>'Plate 3'!N73</f>
        <v>-1.1206896551724138E-2</v>
      </c>
      <c r="G66" s="6">
        <f t="shared" si="0"/>
        <v>4.3089002563613164E-2</v>
      </c>
      <c r="H66" s="6">
        <f t="shared" si="1"/>
        <v>5.8398140021260682E-2</v>
      </c>
      <c r="I66" s="7">
        <f t="shared" si="2"/>
        <v>1.7235601025445266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0.11425307055127107</v>
      </c>
      <c r="E67" s="6">
        <f>'Plate 2'!N74</f>
        <v>1.6589115921505158E-2</v>
      </c>
      <c r="F67" s="6">
        <f>'Plate 3'!N74</f>
        <v>-3.4913793103448276E-2</v>
      </c>
      <c r="G67" s="6">
        <f t="shared" ref="G67:G73" si="3">AVERAGE(D67:F67)</f>
        <v>3.1976131123109319E-2</v>
      </c>
      <c r="H67" s="6">
        <f t="shared" ref="H67:H73" si="4">STDEV(D67:F67)</f>
        <v>7.5764493535938102E-2</v>
      </c>
      <c r="I67" s="7">
        <f t="shared" ref="I67:I89" si="5">G67*40</f>
        <v>1.2790452449243728</v>
      </c>
      <c r="J67">
        <f>SUM(I46:I67)</f>
        <v>1357.4431067974456</v>
      </c>
      <c r="K67" t="e">
        <f>J67/L46*100</f>
        <v>#DIV/0!</v>
      </c>
    </row>
    <row r="68" spans="1:12" x14ac:dyDescent="0.4">
      <c r="A68" s="8">
        <v>67</v>
      </c>
      <c r="B68" s="8" t="s">
        <v>51</v>
      </c>
      <c r="C68" s="8" t="s">
        <v>59</v>
      </c>
      <c r="D68" s="8">
        <f>'Plate 1'!N75</f>
        <v>1.3873587138368631E-2</v>
      </c>
      <c r="E68" s="8">
        <f>'Plate 2'!N75</f>
        <v>-8.0517904106817723E-2</v>
      </c>
      <c r="F68" s="8">
        <f>'Plate 3'!N75</f>
        <v>-0.1418103448275862</v>
      </c>
      <c r="G68" s="8">
        <f t="shared" si="3"/>
        <v>-6.9484887265345088E-2</v>
      </c>
      <c r="H68" s="8">
        <f t="shared" si="4"/>
        <v>7.8426189908494079E-2</v>
      </c>
      <c r="I68" s="7">
        <f t="shared" si="5"/>
        <v>-2.7793954906138034</v>
      </c>
      <c r="L68" s="5"/>
    </row>
    <row r="69" spans="1:12" x14ac:dyDescent="0.4">
      <c r="A69" s="8">
        <v>68</v>
      </c>
      <c r="B69" s="8" t="s">
        <v>52</v>
      </c>
      <c r="C69" s="8" t="s">
        <v>60</v>
      </c>
      <c r="D69" s="8">
        <f>'Plate 1'!N76</f>
        <v>0</v>
      </c>
      <c r="E69" s="8">
        <f>'Plate 2'!N76</f>
        <v>-6.5142625935666595E-2</v>
      </c>
      <c r="F69" s="8">
        <f>'Plate 3'!N76</f>
        <v>-0.10646551724137931</v>
      </c>
      <c r="G69" s="8">
        <f t="shared" si="3"/>
        <v>-5.7202714392348641E-2</v>
      </c>
      <c r="H69" s="8">
        <f t="shared" si="4"/>
        <v>5.3675024330272957E-2</v>
      </c>
      <c r="I69" s="7">
        <f t="shared" si="5"/>
        <v>-2.2881085756939457</v>
      </c>
    </row>
    <row r="70" spans="1:12" x14ac:dyDescent="0.4">
      <c r="A70" s="8">
        <v>69</v>
      </c>
      <c r="B70" s="8" t="s">
        <v>53</v>
      </c>
      <c r="C70" s="8" t="s">
        <v>61</v>
      </c>
      <c r="D70" s="8">
        <f>'Plate 1'!N77</f>
        <v>1.8770147304851676E-2</v>
      </c>
      <c r="E70" s="8">
        <f>'Plate 2'!N77</f>
        <v>-5.5027311349382962E-2</v>
      </c>
      <c r="F70" s="8">
        <f>'Plate 3'!N77</f>
        <v>-7.7586206896551727E-2</v>
      </c>
      <c r="G70" s="8">
        <f t="shared" si="3"/>
        <v>-3.7947790313694336E-2</v>
      </c>
      <c r="H70" s="8">
        <f t="shared" si="4"/>
        <v>5.0397611826880996E-2</v>
      </c>
      <c r="I70" s="7">
        <f t="shared" si="5"/>
        <v>-1.5179116125477734</v>
      </c>
    </row>
    <row r="71" spans="1:12" x14ac:dyDescent="0.4">
      <c r="A71" s="8">
        <v>70</v>
      </c>
      <c r="B71" s="8" t="s">
        <v>54</v>
      </c>
      <c r="C71" s="8" t="s">
        <v>62</v>
      </c>
      <c r="D71" s="8">
        <f>'Plate 1'!N78</f>
        <v>5.6718488595095283E-2</v>
      </c>
      <c r="E71" s="8">
        <f>'Plate 2'!N78</f>
        <v>-2.9536718591948209E-2</v>
      </c>
      <c r="F71" s="8">
        <f>'Plate 3'!N78</f>
        <v>-7.586206896551724E-2</v>
      </c>
      <c r="G71" s="8">
        <f t="shared" si="3"/>
        <v>-1.6226766320790054E-2</v>
      </c>
      <c r="H71" s="8">
        <f t="shared" si="4"/>
        <v>6.7284969962586025E-2</v>
      </c>
      <c r="I71" s="7">
        <f t="shared" si="5"/>
        <v>-0.64907065283160215</v>
      </c>
    </row>
    <row r="72" spans="1:12" x14ac:dyDescent="0.4">
      <c r="A72" s="8">
        <v>71</v>
      </c>
      <c r="B72" s="8" t="s">
        <v>55</v>
      </c>
      <c r="C72" s="8" t="s">
        <v>63</v>
      </c>
      <c r="D72" s="8">
        <f>'Plate 1'!N79</f>
        <v>0.17750030603501041</v>
      </c>
      <c r="E72" s="8">
        <f>'Plate 2'!N79</f>
        <v>4.6530447096904716E-2</v>
      </c>
      <c r="F72" s="8">
        <f>'Plate 3'!N79</f>
        <v>-1.7241379310344827E-3</v>
      </c>
      <c r="G72" s="8">
        <f t="shared" si="3"/>
        <v>7.4102205066960206E-2</v>
      </c>
      <c r="H72" s="8">
        <f t="shared" si="4"/>
        <v>9.2738889937846361E-2</v>
      </c>
      <c r="I72" s="7">
        <f t="shared" si="5"/>
        <v>2.9640882026784081</v>
      </c>
    </row>
    <row r="73" spans="1:12" x14ac:dyDescent="0.4">
      <c r="A73" s="8">
        <v>72</v>
      </c>
      <c r="B73" s="8" t="s">
        <v>56</v>
      </c>
      <c r="C73" s="8" t="s">
        <v>64</v>
      </c>
      <c r="D73" s="8">
        <f>'Plate 1'!N80</f>
        <v>0.5586159056596075</v>
      </c>
      <c r="E73" s="8">
        <f>'Plate 2'!N80</f>
        <v>0.4426461662957718</v>
      </c>
      <c r="F73" s="8">
        <f>'Plate 3'!N80</f>
        <v>0.41508620689655173</v>
      </c>
      <c r="G73" s="8">
        <f t="shared" si="3"/>
        <v>0.47211609295064366</v>
      </c>
      <c r="H73" s="8">
        <f t="shared" si="4"/>
        <v>7.6167913451374372E-2</v>
      </c>
      <c r="I73" s="7">
        <f t="shared" si="5"/>
        <v>18.884643718025746</v>
      </c>
    </row>
    <row r="74" spans="1:12" x14ac:dyDescent="0.4">
      <c r="A74" s="8">
        <v>73</v>
      </c>
      <c r="B74" s="8" t="s">
        <v>64</v>
      </c>
      <c r="C74" s="8" t="s">
        <v>72</v>
      </c>
      <c r="D74" s="8">
        <f>'Plate 1'!N81</f>
        <v>1.165381319622965</v>
      </c>
      <c r="E74" s="8">
        <f>'Plate 2'!N81</f>
        <v>1.0184098725470363</v>
      </c>
      <c r="F74" s="8">
        <f>'Plate 3'!N81</f>
        <v>1.0336206896551725</v>
      </c>
      <c r="G74" s="8">
        <f t="shared" ref="G74:G89" si="6">AVERAGE(D74:F74)</f>
        <v>1.0724706272750579</v>
      </c>
      <c r="H74" s="8">
        <f t="shared" ref="H74:H89" si="7">STDEV(D74:F74)</f>
        <v>8.0821654299450388E-2</v>
      </c>
      <c r="I74" s="7">
        <f t="shared" si="5"/>
        <v>42.898825091002315</v>
      </c>
    </row>
    <row r="75" spans="1:12" x14ac:dyDescent="0.4">
      <c r="A75" s="8">
        <v>74</v>
      </c>
      <c r="B75" s="8" t="s">
        <v>63</v>
      </c>
      <c r="C75" s="8" t="s">
        <v>71</v>
      </c>
      <c r="D75" s="8">
        <f>'Plate 1'!N82</f>
        <v>2.2871016444281227</v>
      </c>
      <c r="E75" s="8">
        <f>'Plate 2'!N82</f>
        <v>2.0979162451952256</v>
      </c>
      <c r="F75" s="8">
        <f>'Plate 3'!N82</f>
        <v>2.0956896551724138</v>
      </c>
      <c r="G75" s="8">
        <f t="shared" si="6"/>
        <v>2.1602358482652542</v>
      </c>
      <c r="H75" s="8">
        <f t="shared" si="7"/>
        <v>0.10987464267432831</v>
      </c>
      <c r="I75" s="7">
        <f t="shared" si="5"/>
        <v>86.409433930610163</v>
      </c>
    </row>
    <row r="76" spans="1:12" x14ac:dyDescent="0.4">
      <c r="A76" s="8">
        <v>75</v>
      </c>
      <c r="B76" s="8" t="s">
        <v>62</v>
      </c>
      <c r="C76" s="8" t="s">
        <v>70</v>
      </c>
      <c r="D76" s="8">
        <f>'Plate 1'!N83</f>
        <v>3.4333047700656958</v>
      </c>
      <c r="E76" s="8">
        <f>'Plate 2'!N83</f>
        <v>3.2555128464495247</v>
      </c>
      <c r="F76" s="8">
        <f>'Plate 3'!N83</f>
        <v>3.261206896551724</v>
      </c>
      <c r="G76" s="8">
        <f t="shared" si="6"/>
        <v>3.3166748376889816</v>
      </c>
      <c r="H76" s="8">
        <f t="shared" si="7"/>
        <v>0.10104460102493999</v>
      </c>
      <c r="I76" s="7">
        <f t="shared" si="5"/>
        <v>132.66699350755925</v>
      </c>
    </row>
    <row r="77" spans="1:12" x14ac:dyDescent="0.4">
      <c r="A77" s="8">
        <v>76</v>
      </c>
      <c r="B77" s="8" t="s">
        <v>61</v>
      </c>
      <c r="C77" s="8" t="s">
        <v>69</v>
      </c>
      <c r="D77" s="8">
        <f>'Plate 1'!N84</f>
        <v>5.1491410617374633</v>
      </c>
      <c r="E77" s="8">
        <f>'Plate 2'!N84</f>
        <v>4.9913008294557963</v>
      </c>
      <c r="F77" s="8">
        <f>'Plate 3'!N84</f>
        <v>5.0517241379310347</v>
      </c>
      <c r="G77" s="8">
        <f t="shared" si="6"/>
        <v>5.0640553430414315</v>
      </c>
      <c r="H77" s="8">
        <f t="shared" si="7"/>
        <v>7.9639366498539241E-2</v>
      </c>
      <c r="I77" s="7">
        <f t="shared" si="5"/>
        <v>202.56221372165726</v>
      </c>
    </row>
    <row r="78" spans="1:12" x14ac:dyDescent="0.4">
      <c r="A78" s="8">
        <v>77</v>
      </c>
      <c r="B78" s="8" t="s">
        <v>60</v>
      </c>
      <c r="C78" s="8" t="s">
        <v>68</v>
      </c>
      <c r="D78" s="8">
        <f>'Plate 1'!N85</f>
        <v>7.3334149426694415</v>
      </c>
      <c r="E78" s="8">
        <f>'Plate 2'!N85</f>
        <v>7.3489783532267854</v>
      </c>
      <c r="F78" s="8">
        <f>'Plate 3'!N85</f>
        <v>7.2952586206896548</v>
      </c>
      <c r="G78" s="8">
        <f t="shared" si="6"/>
        <v>7.3258839721952933</v>
      </c>
      <c r="H78" s="8">
        <f t="shared" si="7"/>
        <v>2.7640351900384223E-2</v>
      </c>
      <c r="I78" s="7">
        <f t="shared" si="5"/>
        <v>293.03535888781175</v>
      </c>
    </row>
    <row r="79" spans="1:12" x14ac:dyDescent="0.4">
      <c r="A79" s="8">
        <v>78</v>
      </c>
      <c r="B79" s="8" t="s">
        <v>59</v>
      </c>
      <c r="C79" s="8" t="s">
        <v>67</v>
      </c>
      <c r="D79" s="8">
        <f>'Plate 1'!N86</f>
        <v>7.7667605174031911</v>
      </c>
      <c r="E79" s="8">
        <f>'Plate 2'!N86</f>
        <v>7.7143435160833498</v>
      </c>
      <c r="F79" s="8">
        <f>'Plate 3'!N86</f>
        <v>7.8646551724137934</v>
      </c>
      <c r="G79" s="8">
        <f t="shared" si="6"/>
        <v>7.7819197353001117</v>
      </c>
      <c r="H79" s="8">
        <f t="shared" si="7"/>
        <v>7.6293839349157677E-2</v>
      </c>
      <c r="I79" s="7">
        <f t="shared" si="5"/>
        <v>311.27678941200446</v>
      </c>
    </row>
    <row r="80" spans="1:12" x14ac:dyDescent="0.4">
      <c r="A80" s="8">
        <v>79</v>
      </c>
      <c r="B80" s="8" t="s">
        <v>58</v>
      </c>
      <c r="C80" s="8" t="s">
        <v>66</v>
      </c>
      <c r="D80" s="8">
        <f>'Plate 1'!N87</f>
        <v>5.4841473864610117</v>
      </c>
      <c r="E80" s="8">
        <f>'Plate 2'!N87</f>
        <v>5.2142423629374877</v>
      </c>
      <c r="F80" s="8">
        <f>'Plate 3'!N87</f>
        <v>5.3431034482758619</v>
      </c>
      <c r="G80" s="8">
        <f t="shared" si="6"/>
        <v>5.3471643992247877</v>
      </c>
      <c r="H80" s="8">
        <f t="shared" si="7"/>
        <v>0.13499832933323916</v>
      </c>
      <c r="I80" s="7">
        <f t="shared" si="5"/>
        <v>213.88657596899151</v>
      </c>
    </row>
    <row r="81" spans="1:11" x14ac:dyDescent="0.4">
      <c r="A81" s="8">
        <v>80</v>
      </c>
      <c r="B81" s="8" t="s">
        <v>57</v>
      </c>
      <c r="C81" s="8" t="s">
        <v>65</v>
      </c>
      <c r="D81" s="8">
        <f>'Plate 1'!N88</f>
        <v>2.2205900355000612</v>
      </c>
      <c r="E81" s="8">
        <f>'Plate 2'!N88</f>
        <v>2.1658911592150516</v>
      </c>
      <c r="F81" s="8">
        <f>'Plate 3'!N88</f>
        <v>2.1556034482758619</v>
      </c>
      <c r="G81" s="8">
        <f t="shared" si="6"/>
        <v>2.1806948809969917</v>
      </c>
      <c r="H81" s="8">
        <f t="shared" si="7"/>
        <v>3.4931028666644326E-2</v>
      </c>
      <c r="I81" s="7">
        <f t="shared" si="5"/>
        <v>87.227795239879669</v>
      </c>
    </row>
    <row r="82" spans="1:11" x14ac:dyDescent="0.4">
      <c r="A82" s="8">
        <v>81</v>
      </c>
      <c r="B82" s="8" t="s">
        <v>65</v>
      </c>
      <c r="C82" s="8" t="s">
        <v>73</v>
      </c>
      <c r="D82" s="8">
        <f>'Plate 1'!N89</f>
        <v>0.99889827396254138</v>
      </c>
      <c r="E82" s="8">
        <f>'Plate 2'!N89</f>
        <v>0.89297997167711918</v>
      </c>
      <c r="F82" s="8">
        <f>'Plate 3'!N89</f>
        <v>0.86120689655172411</v>
      </c>
      <c r="G82" s="8">
        <f t="shared" si="6"/>
        <v>0.91769504739712815</v>
      </c>
      <c r="H82" s="8">
        <f t="shared" si="7"/>
        <v>7.2096151625495E-2</v>
      </c>
      <c r="I82" s="7">
        <f t="shared" si="5"/>
        <v>36.707801895885126</v>
      </c>
    </row>
    <row r="83" spans="1:11" x14ac:dyDescent="0.4">
      <c r="A83" s="8">
        <v>82</v>
      </c>
      <c r="B83" s="8" t="s">
        <v>66</v>
      </c>
      <c r="C83" s="8" t="s">
        <v>74</v>
      </c>
      <c r="D83" s="8">
        <f>'Plate 1'!N90</f>
        <v>0.51291467743909902</v>
      </c>
      <c r="E83" s="8">
        <f>'Plate 2'!N90</f>
        <v>0.47865668622294155</v>
      </c>
      <c r="F83" s="8">
        <f>'Plate 3'!N90</f>
        <v>0.44051724137931036</v>
      </c>
      <c r="G83" s="8">
        <f t="shared" si="6"/>
        <v>0.477362868347117</v>
      </c>
      <c r="H83" s="8">
        <f t="shared" si="7"/>
        <v>3.6216055286704664E-2</v>
      </c>
      <c r="I83" s="7">
        <f t="shared" si="5"/>
        <v>19.094514733884679</v>
      </c>
    </row>
    <row r="84" spans="1:11" x14ac:dyDescent="0.4">
      <c r="A84" s="8">
        <v>83</v>
      </c>
      <c r="B84" s="8" t="s">
        <v>67</v>
      </c>
      <c r="C84" s="8" t="s">
        <v>75</v>
      </c>
      <c r="D84" s="8">
        <f>'Plate 1'!N91</f>
        <v>0.28236830293385567</v>
      </c>
      <c r="E84" s="8">
        <f>'Plate 2'!N91</f>
        <v>0.21323083147885899</v>
      </c>
      <c r="F84" s="8">
        <f>'Plate 3'!N91</f>
        <v>0.17844827586206896</v>
      </c>
      <c r="G84" s="8">
        <f t="shared" si="6"/>
        <v>0.22468247009159451</v>
      </c>
      <c r="H84" s="8">
        <f t="shared" si="7"/>
        <v>5.289799643500457E-2</v>
      </c>
      <c r="I84" s="7">
        <f t="shared" si="5"/>
        <v>8.98729880366378</v>
      </c>
    </row>
    <row r="85" spans="1:11" x14ac:dyDescent="0.4">
      <c r="A85" s="8">
        <v>84</v>
      </c>
      <c r="B85" s="8" t="s">
        <v>68</v>
      </c>
      <c r="C85" s="8" t="s">
        <v>76</v>
      </c>
      <c r="D85" s="8">
        <f>'Plate 1'!N92</f>
        <v>0.20565552699228792</v>
      </c>
      <c r="E85" s="8">
        <f>'Plate 2'!N92</f>
        <v>0.11814687436779284</v>
      </c>
      <c r="F85" s="8">
        <f>'Plate 3'!N92</f>
        <v>8.1896551724137928E-2</v>
      </c>
      <c r="G85" s="8">
        <f t="shared" si="6"/>
        <v>0.13523298436140621</v>
      </c>
      <c r="H85" s="8">
        <f t="shared" si="7"/>
        <v>6.3624070569958266E-2</v>
      </c>
      <c r="I85" s="7">
        <f t="shared" si="5"/>
        <v>5.4093193744562482</v>
      </c>
    </row>
    <row r="86" spans="1:11" x14ac:dyDescent="0.4">
      <c r="A86" s="8">
        <v>85</v>
      </c>
      <c r="B86" s="8" t="s">
        <v>69</v>
      </c>
      <c r="C86" s="8" t="s">
        <v>77</v>
      </c>
      <c r="D86" s="8">
        <f>'Plate 1'!N93</f>
        <v>0.19463826661770109</v>
      </c>
      <c r="E86" s="8">
        <f>'Plate 2'!N93</f>
        <v>9.3465506777260773E-2</v>
      </c>
      <c r="F86" s="8">
        <f>'Plate 3'!N93</f>
        <v>5.0862068965517239E-2</v>
      </c>
      <c r="G86" s="8">
        <f t="shared" si="6"/>
        <v>0.1129886141201597</v>
      </c>
      <c r="H86" s="8">
        <f t="shared" si="7"/>
        <v>7.384959406165835E-2</v>
      </c>
      <c r="I86" s="7">
        <f t="shared" si="5"/>
        <v>4.5195445648063881</v>
      </c>
    </row>
    <row r="87" spans="1:11" x14ac:dyDescent="0.4">
      <c r="A87" s="8">
        <v>86</v>
      </c>
      <c r="B87" s="8" t="s">
        <v>70</v>
      </c>
      <c r="C87" s="8" t="s">
        <v>78</v>
      </c>
      <c r="D87" s="8">
        <f>'Plate 1'!N94</f>
        <v>0.22320153425551884</v>
      </c>
      <c r="E87" s="8">
        <f>'Plate 2'!N94</f>
        <v>0.12381145053611167</v>
      </c>
      <c r="F87" s="8">
        <f>'Plate 3'!N94</f>
        <v>7.9741379310344834E-2</v>
      </c>
      <c r="G87" s="8">
        <f t="shared" si="6"/>
        <v>0.14225145470065845</v>
      </c>
      <c r="H87" s="8">
        <f t="shared" si="7"/>
        <v>7.3486252655954071E-2</v>
      </c>
      <c r="I87" s="7">
        <f t="shared" si="5"/>
        <v>5.6900581880263381</v>
      </c>
    </row>
    <row r="88" spans="1:11" x14ac:dyDescent="0.4">
      <c r="A88" s="8">
        <v>87</v>
      </c>
      <c r="B88" s="8" t="s">
        <v>71</v>
      </c>
      <c r="C88" s="8" t="s">
        <v>79</v>
      </c>
      <c r="D88" s="8">
        <f>'Plate 1'!N95</f>
        <v>0.15179336516097441</v>
      </c>
      <c r="E88" s="8">
        <f>'Plate 2'!N95</f>
        <v>5.2599635848674893E-2</v>
      </c>
      <c r="F88" s="8">
        <f>'Plate 3'!N95</f>
        <v>8.6206896551724137E-4</v>
      </c>
      <c r="G88" s="8">
        <f t="shared" si="6"/>
        <v>6.8418356658388843E-2</v>
      </c>
      <c r="H88" s="8">
        <f t="shared" si="7"/>
        <v>7.6699009047392283E-2</v>
      </c>
      <c r="I88" s="7">
        <f t="shared" si="5"/>
        <v>2.7367342663355538</v>
      </c>
    </row>
    <row r="89" spans="1:11" x14ac:dyDescent="0.4">
      <c r="A89" s="8">
        <v>88</v>
      </c>
      <c r="B89" s="8" t="s">
        <v>72</v>
      </c>
      <c r="C89" s="8" t="s">
        <v>80</v>
      </c>
      <c r="D89" s="8">
        <f>'Plate 1'!N96</f>
        <v>0.11180479046802955</v>
      </c>
      <c r="E89" s="8">
        <f>'Plate 2'!N96</f>
        <v>6.4738013352215254E-3</v>
      </c>
      <c r="F89" s="8">
        <f>'Plate 3'!N96</f>
        <v>-3.5775862068965519E-2</v>
      </c>
      <c r="G89" s="8">
        <f t="shared" si="6"/>
        <v>2.7500909911428516E-2</v>
      </c>
      <c r="H89" s="8">
        <f t="shared" si="7"/>
        <v>7.6004057274056208E-2</v>
      </c>
      <c r="I89" s="7">
        <f t="shared" si="5"/>
        <v>1.1000363964571407</v>
      </c>
      <c r="J89">
        <f>SUM(I68:I89)</f>
        <v>1468.823539572049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2022-08-25T22:06:18Z</dcterms:modified>
</cp:coreProperties>
</file>