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8_{9A5E9B36-802D-47AF-B957-880F534CBF73}" xr6:coauthVersionLast="47" xr6:coauthVersionMax="47" xr10:uidLastSave="{00000000-0000-0000-0000-000000000000}"/>
  <bookViews>
    <workbookView xWindow="375" yWindow="900" windowWidth="17985" windowHeight="12150" activeTab="1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O76" i="6" s="1"/>
  <c r="M77" i="5"/>
  <c r="M77" i="6"/>
  <c r="M78" i="5"/>
  <c r="M78" i="6"/>
  <c r="M79" i="5"/>
  <c r="M79" i="6"/>
  <c r="O79" i="6" s="1"/>
  <c r="M80" i="5"/>
  <c r="M80" i="6"/>
  <c r="M81" i="5"/>
  <c r="M81" i="6"/>
  <c r="M82" i="5"/>
  <c r="M82" i="6"/>
  <c r="M83" i="5"/>
  <c r="M83" i="6"/>
  <c r="M84" i="5"/>
  <c r="M84" i="6"/>
  <c r="O84" i="6" s="1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O92" i="6" s="1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" i="6" l="1"/>
  <c r="O96" i="6"/>
  <c r="O88" i="6"/>
  <c r="O80" i="6"/>
  <c r="O72" i="6"/>
  <c r="O64" i="6"/>
  <c r="O56" i="6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O77" i="6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O27" i="6"/>
  <c r="F83" i="3"/>
  <c r="O82" i="6"/>
  <c r="O74" i="6"/>
  <c r="O66" i="6"/>
  <c r="O58" i="6"/>
  <c r="O50" i="6"/>
  <c r="O42" i="6"/>
  <c r="O34" i="6"/>
  <c r="O26" i="6"/>
  <c r="O18" i="6"/>
  <c r="O10" i="6"/>
  <c r="O55" i="6"/>
  <c r="O91" i="6"/>
  <c r="O67" i="6"/>
  <c r="O51" i="6"/>
  <c r="O19" i="6"/>
  <c r="F68" i="3"/>
  <c r="O43" i="6"/>
  <c r="O11" i="6"/>
  <c r="O89" i="6"/>
  <c r="O81" i="6"/>
  <c r="O73" i="6"/>
  <c r="F58" i="3"/>
  <c r="O57" i="6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O94" i="5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O75" i="5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D53" i="3"/>
  <c r="D37" i="3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O87" i="1"/>
  <c r="D80" i="3"/>
  <c r="D64" i="3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F66" i="3"/>
  <c r="E41" i="3"/>
  <c r="D44" i="3"/>
  <c r="D60" i="3"/>
  <c r="D28" i="3"/>
  <c r="D56" i="3"/>
  <c r="D40" i="3"/>
  <c r="D72" i="3"/>
  <c r="F46" i="3"/>
  <c r="F4" i="3"/>
  <c r="E77" i="3"/>
  <c r="E66" i="3"/>
  <c r="E25" i="3"/>
  <c r="E45" i="3"/>
  <c r="E26" i="3"/>
  <c r="D22" i="3"/>
  <c r="F30" i="3"/>
  <c r="F21" i="3"/>
  <c r="F88" i="3"/>
  <c r="F72" i="3"/>
  <c r="F22" i="3"/>
  <c r="E2" i="3"/>
  <c r="F85" i="3"/>
  <c r="E81" i="3"/>
  <c r="F54" i="3"/>
  <c r="F43" i="3"/>
  <c r="E89" i="3"/>
  <c r="F76" i="3"/>
  <c r="E50" i="3"/>
  <c r="E40" i="3"/>
  <c r="E32" i="3"/>
  <c r="F18" i="3"/>
  <c r="D77" i="3"/>
  <c r="E68" i="3"/>
  <c r="F49" i="3"/>
  <c r="F82" i="3"/>
  <c r="F69" i="3"/>
  <c r="F65" i="3"/>
  <c r="G10" i="1"/>
  <c r="G10" i="6" s="1"/>
  <c r="D57" i="3"/>
  <c r="D49" i="3"/>
  <c r="D13" i="3"/>
  <c r="E78" i="3"/>
  <c r="F74" i="3"/>
  <c r="D65" i="3"/>
  <c r="E53" i="3"/>
  <c r="E46" i="3"/>
  <c r="E39" i="3"/>
  <c r="E38" i="3"/>
  <c r="F20" i="3"/>
  <c r="E15" i="3"/>
  <c r="E13" i="3"/>
  <c r="E11" i="3"/>
  <c r="F89" i="3"/>
  <c r="E60" i="3"/>
  <c r="F50" i="3"/>
  <c r="F47" i="3"/>
  <c r="F12" i="3"/>
  <c r="F7" i="3"/>
  <c r="D89" i="3"/>
  <c r="D73" i="3"/>
  <c r="D69" i="3"/>
  <c r="D61" i="3"/>
  <c r="D17" i="3"/>
  <c r="D9" i="3"/>
  <c r="F77" i="3"/>
  <c r="D41" i="3"/>
  <c r="F38" i="3"/>
  <c r="F26" i="3"/>
  <c r="E23" i="3"/>
  <c r="E7" i="3"/>
  <c r="E3" i="3"/>
  <c r="F86" i="3"/>
  <c r="F59" i="3"/>
  <c r="F55" i="3"/>
  <c r="E43" i="3"/>
  <c r="F35" i="3"/>
  <c r="E34" i="3"/>
  <c r="F31" i="3"/>
  <c r="F27" i="3"/>
  <c r="F8" i="3"/>
  <c r="F52" i="3"/>
  <c r="F2" i="3"/>
  <c r="F80" i="3"/>
  <c r="F48" i="3"/>
  <c r="E87" i="3"/>
  <c r="E79" i="3"/>
  <c r="F64" i="3"/>
  <c r="E59" i="3"/>
  <c r="F36" i="3"/>
  <c r="F40" i="3"/>
  <c r="F24" i="3"/>
  <c r="F28" i="3"/>
  <c r="F44" i="3" l="1"/>
  <c r="F67" i="3"/>
  <c r="F60" i="3"/>
  <c r="G60" i="3" s="1"/>
  <c r="I60" i="3" s="1"/>
  <c r="F70" i="3"/>
  <c r="F84" i="3"/>
  <c r="F87" i="3"/>
  <c r="H87" i="3" s="1"/>
  <c r="F13" i="3"/>
  <c r="G13" i="3" s="1"/>
  <c r="I13" i="3" s="1"/>
  <c r="F25" i="3"/>
  <c r="E71" i="3"/>
  <c r="O69" i="5"/>
  <c r="E75" i="3"/>
  <c r="O64" i="5"/>
  <c r="E86" i="3"/>
  <c r="E48" i="3"/>
  <c r="E33" i="3"/>
  <c r="E37" i="3"/>
  <c r="E54" i="3"/>
  <c r="E83" i="3"/>
  <c r="D33" i="3"/>
  <c r="D70" i="3"/>
  <c r="D62" i="3"/>
  <c r="O44" i="1"/>
  <c r="D45" i="3"/>
  <c r="O71" i="1"/>
  <c r="O60" i="1"/>
  <c r="D74" i="3"/>
  <c r="O85" i="1"/>
  <c r="D29" i="3"/>
  <c r="D2" i="3"/>
  <c r="D68" i="3"/>
  <c r="H68" i="3" s="1"/>
  <c r="D84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G58" i="3" s="1"/>
  <c r="I58" i="3" s="1"/>
  <c r="O15" i="5"/>
  <c r="E69" i="3"/>
  <c r="H69" i="3" s="1"/>
  <c r="O89" i="5"/>
  <c r="O11" i="5"/>
  <c r="E29" i="3"/>
  <c r="O16" i="5"/>
  <c r="O42" i="5"/>
  <c r="E63" i="3"/>
  <c r="E52" i="3"/>
  <c r="O31" i="5"/>
  <c r="D88" i="3"/>
  <c r="O39" i="1"/>
  <c r="O88" i="1"/>
  <c r="O12" i="1"/>
  <c r="O83" i="1"/>
  <c r="D48" i="3"/>
  <c r="H48" i="3" s="1"/>
  <c r="O28" i="1"/>
  <c r="O61" i="1"/>
  <c r="O94" i="1"/>
  <c r="O73" i="1"/>
  <c r="O31" i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H77" i="3"/>
  <c r="G62" i="3"/>
  <c r="I62" i="3" s="1"/>
  <c r="E31" i="3"/>
  <c r="E84" i="3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G52" i="3"/>
  <c r="I52" i="3" s="1"/>
  <c r="F37" i="3"/>
  <c r="G37" i="3" s="1"/>
  <c r="I37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D7" i="3"/>
  <c r="G7" i="3" s="1"/>
  <c r="I7" i="3" s="1"/>
  <c r="D15" i="3"/>
  <c r="D23" i="3"/>
  <c r="D31" i="3"/>
  <c r="D39" i="3"/>
  <c r="D47" i="3"/>
  <c r="H47" i="3" s="1"/>
  <c r="D55" i="3"/>
  <c r="D63" i="3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E56" i="3"/>
  <c r="E76" i="3"/>
  <c r="G76" i="3" s="1"/>
  <c r="I76" i="3" s="1"/>
  <c r="F81" i="3"/>
  <c r="G81" i="3" s="1"/>
  <c r="I81" i="3" s="1"/>
  <c r="F6" i="3"/>
  <c r="E14" i="3"/>
  <c r="F45" i="3"/>
  <c r="F71" i="3"/>
  <c r="D10" i="3"/>
  <c r="D18" i="3"/>
  <c r="D30" i="3"/>
  <c r="D38" i="3"/>
  <c r="H38" i="3" s="1"/>
  <c r="H24" i="3"/>
  <c r="H40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G4" i="3" s="1"/>
  <c r="D12" i="3"/>
  <c r="D20" i="3"/>
  <c r="F11" i="3"/>
  <c r="E18" i="3"/>
  <c r="E28" i="3"/>
  <c r="H28" i="3" s="1"/>
  <c r="F33" i="3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32" i="3"/>
  <c r="I32" i="3" s="1"/>
  <c r="G89" i="3"/>
  <c r="I89" i="3" s="1"/>
  <c r="G74" i="3"/>
  <c r="I74" i="3" s="1"/>
  <c r="H53" i="3"/>
  <c r="H78" i="3"/>
  <c r="G78" i="3"/>
  <c r="I78" i="3" s="1"/>
  <c r="H13" i="3"/>
  <c r="H41" i="3"/>
  <c r="G53" i="3"/>
  <c r="I53" i="3" s="1"/>
  <c r="G77" i="3"/>
  <c r="I77" i="3" s="1"/>
  <c r="G24" i="3"/>
  <c r="I24" i="3" s="1"/>
  <c r="G40" i="3"/>
  <c r="I40" i="3" s="1"/>
  <c r="G2" i="3"/>
  <c r="I2" i="3" s="1"/>
  <c r="H60" i="3" l="1"/>
  <c r="G87" i="3"/>
  <c r="I87" i="3" s="1"/>
  <c r="G69" i="3"/>
  <c r="I69" i="3" s="1"/>
  <c r="H58" i="3"/>
  <c r="H63" i="3"/>
  <c r="G33" i="3"/>
  <c r="I33" i="3" s="1"/>
  <c r="G48" i="3"/>
  <c r="I48" i="3" s="1"/>
  <c r="G84" i="3"/>
  <c r="I84" i="3" s="1"/>
  <c r="G68" i="3"/>
  <c r="I68" i="3" s="1"/>
  <c r="G70" i="3"/>
  <c r="I70" i="3" s="1"/>
  <c r="G45" i="3"/>
  <c r="I45" i="3" s="1"/>
  <c r="G5" i="3"/>
  <c r="I5" i="3" s="1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<sst xmlns="http://schemas.openxmlformats.org/spreadsheetml/2006/main" count="1062" uniqueCount="120">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</sst>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64974</c:v>
                </c:pt>
                <c:pt idx="1">
                  <c:v>53317</c:v>
                </c:pt>
                <c:pt idx="2">
                  <c:v>21929</c:v>
                </c:pt>
                <c:pt idx="3">
                  <c:v>8282</c:v>
                </c:pt>
                <c:pt idx="4">
                  <c:v>4972</c:v>
                </c:pt>
                <c:pt idx="5">
                  <c:v>3828</c:v>
                </c:pt>
                <c:pt idx="6">
                  <c:v>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7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53317</c:v>
                </c:pt>
                <c:pt idx="1">
                  <c:v>21929</c:v>
                </c:pt>
                <c:pt idx="2">
                  <c:v>8282</c:v>
                </c:pt>
                <c:pt idx="3">
                  <c:v>4972</c:v>
                </c:pt>
                <c:pt idx="4">
                  <c:v>3828</c:v>
                </c:pt>
                <c:pt idx="5">
                  <c:v>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64973</c:v>
                </c:pt>
                <c:pt idx="1">
                  <c:v>52860</c:v>
                </c:pt>
                <c:pt idx="2">
                  <c:v>21822</c:v>
                </c:pt>
                <c:pt idx="3">
                  <c:v>8314</c:v>
                </c:pt>
                <c:pt idx="4">
                  <c:v>5027</c:v>
                </c:pt>
                <c:pt idx="5">
                  <c:v>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1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52860</c:v>
                </c:pt>
                <c:pt idx="1">
                  <c:v>21822</c:v>
                </c:pt>
                <c:pt idx="2">
                  <c:v>8314</c:v>
                </c:pt>
                <c:pt idx="3">
                  <c:v>5027</c:v>
                </c:pt>
                <c:pt idx="4">
                  <c:v>3848</c:v>
                </c:pt>
                <c:pt idx="5">
                  <c:v>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64935</c:v>
                </c:pt>
                <c:pt idx="1">
                  <c:v>49175</c:v>
                </c:pt>
                <c:pt idx="2">
                  <c:v>20834</c:v>
                </c:pt>
                <c:pt idx="3">
                  <c:v>7987</c:v>
                </c:pt>
                <c:pt idx="4">
                  <c:v>4843</c:v>
                </c:pt>
                <c:pt idx="5">
                  <c:v>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4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49175</c:v>
                </c:pt>
                <c:pt idx="1">
                  <c:v>20834</c:v>
                </c:pt>
                <c:pt idx="2">
                  <c:v>7987</c:v>
                </c:pt>
                <c:pt idx="3">
                  <c:v>4843</c:v>
                </c:pt>
                <c:pt idx="4">
                  <c:v>3779</c:v>
                </c:pt>
                <c:pt idx="5">
                  <c:v>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-2.4171527091477202E-2</c:v>
                </c:pt>
                <c:pt idx="1">
                  <c:v>-3.16642955362249E-2</c:v>
                </c:pt>
                <c:pt idx="2">
                  <c:v>-2.1205627340265393E-2</c:v>
                </c:pt>
                <c:pt idx="3">
                  <c:v>-1.1178224590314678E-2</c:v>
                </c:pt>
                <c:pt idx="4">
                  <c:v>-1.1197959944515395E-2</c:v>
                </c:pt>
                <c:pt idx="5">
                  <c:v>-3.2105979140337735E-4</c:v>
                </c:pt>
                <c:pt idx="6">
                  <c:v>2.7384436811614881E-2</c:v>
                </c:pt>
                <c:pt idx="7">
                  <c:v>0.13289896458760045</c:v>
                </c:pt>
                <c:pt idx="8">
                  <c:v>0.7230173573673907</c:v>
                </c:pt>
                <c:pt idx="9">
                  <c:v>2.4956580344284092</c:v>
                </c:pt>
                <c:pt idx="10">
                  <c:v>6.2348070878594894</c:v>
                </c:pt>
                <c:pt idx="11">
                  <c:v>6.5820736978209</c:v>
                </c:pt>
                <c:pt idx="12">
                  <c:v>3.2686441206550381</c:v>
                </c:pt>
                <c:pt idx="13">
                  <c:v>1.3425650945212857</c:v>
                </c:pt>
                <c:pt idx="14">
                  <c:v>0.66120324731990865</c:v>
                </c:pt>
                <c:pt idx="15">
                  <c:v>0.46460820852716678</c:v>
                </c:pt>
                <c:pt idx="16">
                  <c:v>0.19585407346203229</c:v>
                </c:pt>
                <c:pt idx="17">
                  <c:v>9.2515097057360815E-2</c:v>
                </c:pt>
                <c:pt idx="18">
                  <c:v>6.2554881649987723E-2</c:v>
                </c:pt>
                <c:pt idx="19">
                  <c:v>6.0299184526767829E-2</c:v>
                </c:pt>
                <c:pt idx="20">
                  <c:v>-1.7873545655566782E-3</c:v>
                </c:pt>
                <c:pt idx="21">
                  <c:v>9.951388753013646E-4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-2.8188747496624793E-2</c:v>
                </c:pt>
                <c:pt idx="1">
                  <c:v>-3.5495991553118701E-2</c:v>
                </c:pt>
                <c:pt idx="2">
                  <c:v>-3.0606441993843991E-2</c:v>
                </c:pt>
                <c:pt idx="3">
                  <c:v>-2.137428675484573E-2</c:v>
                </c:pt>
                <c:pt idx="4">
                  <c:v>-1.6104972876650313E-2</c:v>
                </c:pt>
                <c:pt idx="5">
                  <c:v>2.9958161905541004E-2</c:v>
                </c:pt>
                <c:pt idx="6">
                  <c:v>0.14116035713228101</c:v>
                </c:pt>
                <c:pt idx="7">
                  <c:v>0.44741989845615099</c:v>
                </c:pt>
                <c:pt idx="8">
                  <c:v>2.4387384376473249</c:v>
                </c:pt>
                <c:pt idx="9">
                  <c:v>6.86487977352024</c:v>
                </c:pt>
                <c:pt idx="10">
                  <c:v>6.7679447631237428</c:v>
                </c:pt>
                <c:pt idx="11">
                  <c:v>5.5785131824923946</c:v>
                </c:pt>
                <c:pt idx="12">
                  <c:v>2.8824285424064864</c:v>
                </c:pt>
                <c:pt idx="13">
                  <c:v>1.2012560318081336</c:v>
                </c:pt>
                <c:pt idx="14">
                  <c:v>0.56773882879261872</c:v>
                </c:pt>
                <c:pt idx="15">
                  <c:v>0.18587612587406696</c:v>
                </c:pt>
                <c:pt idx="16">
                  <c:v>8.1917973575115332E-3</c:v>
                </c:pt>
                <c:pt idx="17">
                  <c:v>-1.8954571043828441E-2</c:v>
                </c:pt>
                <c:pt idx="18">
                  <c:v>-2.1192457162543782E-2</c:v>
                </c:pt>
                <c:pt idx="19">
                  <c:v>4.4409552881547143E-4</c:v>
                </c:pt>
                <c:pt idx="20">
                  <c:v>-1.994427696495624E-2</c:v>
                </c:pt>
                <c:pt idx="21">
                  <c:v>1.3145250845509873E-3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-1.8739674479434278E-2</c:v>
                </c:pt>
                <c:pt idx="1">
                  <c:v>-2.9073139357472536E-2</c:v>
                </c:pt>
                <c:pt idx="2">
                  <c:v>-1.2560549664474433E-2</c:v>
                </c:pt>
                <c:pt idx="3">
                  <c:v>4.1113522456855893E-2</c:v>
                </c:pt>
                <c:pt idx="4">
                  <c:v>0.20313855034362829</c:v>
                </c:pt>
                <c:pt idx="5">
                  <c:v>0.51982966720538737</c:v>
                </c:pt>
                <c:pt idx="6">
                  <c:v>0.74478002711946834</c:v>
                </c:pt>
                <c:pt idx="7">
                  <c:v>1.5503334910613216</c:v>
                </c:pt>
                <c:pt idx="8">
                  <c:v>3.1305034094899766</c:v>
                </c:pt>
                <c:pt idx="9">
                  <c:v>5.7293893428915341</c:v>
                </c:pt>
                <c:pt idx="10">
                  <c:v>2.893957256003683</c:v>
                </c:pt>
                <c:pt idx="11">
                  <c:v>1.2079798381991498</c:v>
                </c:pt>
                <c:pt idx="12">
                  <c:v>0.76179222360793208</c:v>
                </c:pt>
                <c:pt idx="13">
                  <c:v>0.43314298747659558</c:v>
                </c:pt>
                <c:pt idx="14">
                  <c:v>0.40072272894634525</c:v>
                </c:pt>
                <c:pt idx="15">
                  <c:v>0.32244762719705522</c:v>
                </c:pt>
                <c:pt idx="16">
                  <c:v>0.1315772361026202</c:v>
                </c:pt>
                <c:pt idx="17">
                  <c:v>6.9904029836393447E-2</c:v>
                </c:pt>
                <c:pt idx="18">
                  <c:v>6.5509761589411936E-2</c:v>
                </c:pt>
                <c:pt idx="19">
                  <c:v>7.2078602888842505E-2</c:v>
                </c:pt>
                <c:pt idx="20">
                  <c:v>4.4901715015597792E-3</c:v>
                </c:pt>
                <c:pt idx="21">
                  <c:v>-6.8728822137200107E-3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-3.3698312439063099E-2</c:v>
                </c:pt>
                <c:pt idx="1">
                  <c:v>-2.5446169259914459E-2</c:v>
                </c:pt>
                <c:pt idx="2">
                  <c:v>-1.1981775435967955E-2</c:v>
                </c:pt>
                <c:pt idx="3">
                  <c:v>8.4315070619062147E-4</c:v>
                </c:pt>
                <c:pt idx="4">
                  <c:v>7.905583591743634E-2</c:v>
                </c:pt>
                <c:pt idx="5">
                  <c:v>7.6524695143251872E-2</c:v>
                </c:pt>
                <c:pt idx="6">
                  <c:v>0.24503245180025671</c:v>
                </c:pt>
                <c:pt idx="7">
                  <c:v>1.0856616541242781</c:v>
                </c:pt>
                <c:pt idx="8">
                  <c:v>4.6277083172068734</c:v>
                </c:pt>
                <c:pt idx="9">
                  <c:v>7.6169104431731256</c:v>
                </c:pt>
                <c:pt idx="10">
                  <c:v>7.3852097675356854</c:v>
                </c:pt>
                <c:pt idx="11">
                  <c:v>5.0591148453090851</c:v>
                </c:pt>
                <c:pt idx="12">
                  <c:v>2.568563245930108</c:v>
                </c:pt>
                <c:pt idx="13">
                  <c:v>0.99864080146569989</c:v>
                </c:pt>
                <c:pt idx="14">
                  <c:v>0.46446985978282851</c:v>
                </c:pt>
                <c:pt idx="15">
                  <c:v>0.21959833771033352</c:v>
                </c:pt>
                <c:pt idx="16">
                  <c:v>0.11569637686786199</c:v>
                </c:pt>
                <c:pt idx="17">
                  <c:v>6.0008216926098056E-2</c:v>
                </c:pt>
                <c:pt idx="18">
                  <c:v>3.7532466628771854E-2</c:v>
                </c:pt>
                <c:pt idx="19">
                  <c:v>1.0442344582134257E-2</c:v>
                </c:pt>
                <c:pt idx="20">
                  <c:v>-1.728964627976769E-2</c:v>
                </c:pt>
                <c:pt idx="21">
                  <c:v>-8.0803550797692286E-3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abSelected="1" workbookViewId="0">
      <selection activeCell="K17" sqref="K17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64974</v>
      </c>
      <c r="D2">
        <v>3512</v>
      </c>
      <c r="E2">
        <v>5013</v>
      </c>
      <c r="F2">
        <v>4192</v>
      </c>
      <c r="G2">
        <v>24734</v>
      </c>
      <c r="H2">
        <v>24456</v>
      </c>
      <c r="I2">
        <v>3711</v>
      </c>
      <c r="J2">
        <v>4211</v>
      </c>
      <c r="K2">
        <v>3809</v>
      </c>
      <c r="L2">
        <v>3613</v>
      </c>
      <c r="M2">
        <v>6652</v>
      </c>
      <c r="N2">
        <v>5041</v>
      </c>
      <c r="O2">
        <v>53317</v>
      </c>
      <c r="P2">
        <v>3476</v>
      </c>
      <c r="Q2">
        <v>5595</v>
      </c>
      <c r="R2">
        <v>3871</v>
      </c>
      <c r="S2">
        <v>11055</v>
      </c>
      <c r="T2">
        <v>20791</v>
      </c>
      <c r="U2">
        <v>3550</v>
      </c>
      <c r="V2">
        <v>5186</v>
      </c>
      <c r="W2">
        <v>3799</v>
      </c>
      <c r="X2">
        <v>3582</v>
      </c>
      <c r="Y2">
        <v>11476</v>
      </c>
      <c r="Z2">
        <v>4293</v>
      </c>
      <c r="AA2">
        <v>21929</v>
      </c>
      <c r="AB2">
        <v>3544</v>
      </c>
      <c r="AC2">
        <v>7694</v>
      </c>
      <c r="AD2">
        <v>3780</v>
      </c>
      <c r="AE2">
        <v>4956</v>
      </c>
      <c r="AF2">
        <v>12461</v>
      </c>
      <c r="AG2">
        <v>3499</v>
      </c>
      <c r="AH2">
        <v>5880</v>
      </c>
      <c r="AI2">
        <v>3820</v>
      </c>
      <c r="AJ2">
        <v>3494</v>
      </c>
      <c r="AK2">
        <v>19221</v>
      </c>
      <c r="AL2">
        <v>3966</v>
      </c>
      <c r="AM2">
        <v>8282</v>
      </c>
      <c r="AN2">
        <v>3558</v>
      </c>
      <c r="AO2">
        <v>13950</v>
      </c>
      <c r="AP2">
        <v>3773</v>
      </c>
      <c r="AQ2">
        <v>4028</v>
      </c>
      <c r="AR2">
        <v>7261</v>
      </c>
      <c r="AS2">
        <v>3497</v>
      </c>
      <c r="AT2">
        <v>8338</v>
      </c>
      <c r="AU2">
        <v>4002</v>
      </c>
      <c r="AV2">
        <v>3509</v>
      </c>
      <c r="AW2">
        <v>26410</v>
      </c>
      <c r="AX2">
        <v>3790</v>
      </c>
      <c r="AY2">
        <v>4972</v>
      </c>
      <c r="AZ2">
        <v>3543</v>
      </c>
      <c r="BA2">
        <v>23799</v>
      </c>
      <c r="BB2">
        <v>3583</v>
      </c>
      <c r="BC2">
        <v>3679</v>
      </c>
      <c r="BD2">
        <v>5333</v>
      </c>
      <c r="BE2">
        <v>3592</v>
      </c>
      <c r="BF2">
        <v>13184</v>
      </c>
      <c r="BG2">
        <v>4570</v>
      </c>
      <c r="BH2">
        <v>3551</v>
      </c>
      <c r="BI2">
        <v>27208</v>
      </c>
      <c r="BJ2">
        <v>3714</v>
      </c>
      <c r="BK2">
        <v>3828</v>
      </c>
      <c r="BL2">
        <v>3569</v>
      </c>
      <c r="BM2">
        <v>22715</v>
      </c>
      <c r="BN2">
        <v>3584</v>
      </c>
      <c r="BO2">
        <v>3538</v>
      </c>
      <c r="BP2">
        <v>4145</v>
      </c>
      <c r="BQ2">
        <v>3515</v>
      </c>
      <c r="BR2">
        <v>21396</v>
      </c>
      <c r="BS2">
        <v>4789</v>
      </c>
      <c r="BT2">
        <v>3583</v>
      </c>
      <c r="BU2">
        <v>17801</v>
      </c>
      <c r="BV2">
        <v>3617</v>
      </c>
      <c r="BW2">
        <v>3578</v>
      </c>
      <c r="BX2">
        <v>3660</v>
      </c>
      <c r="BY2">
        <v>11298</v>
      </c>
      <c r="BZ2">
        <v>3511</v>
      </c>
      <c r="CA2">
        <v>3517</v>
      </c>
      <c r="CB2">
        <v>3581</v>
      </c>
      <c r="CC2">
        <v>3529</v>
      </c>
      <c r="CD2">
        <v>12514</v>
      </c>
      <c r="CE2">
        <v>4884</v>
      </c>
      <c r="CF2">
        <v>3638</v>
      </c>
      <c r="CG2">
        <v>6873</v>
      </c>
      <c r="CH2">
        <v>3523</v>
      </c>
      <c r="CI2">
        <v>3549</v>
      </c>
      <c r="CJ2">
        <v>3977</v>
      </c>
      <c r="CK2">
        <v>5781</v>
      </c>
      <c r="CL2">
        <v>3480</v>
      </c>
      <c r="CM2">
        <v>3489</v>
      </c>
      <c r="CN2">
        <v>3537</v>
      </c>
      <c r="CO2">
        <v>3523</v>
      </c>
      <c r="CP2">
        <v>7532</v>
      </c>
      <c r="CQ2">
        <v>5928</v>
      </c>
      <c r="CR2">
        <v>3792</v>
      </c>
      <c r="CS2">
        <v>4273</v>
      </c>
      <c r="CT2">
        <v>3563</v>
      </c>
    </row>
    <row r="7" spans="1:98" x14ac:dyDescent="0.2">
      <c r="N7" s="9" t="s">
        <v>115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64974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64974</v>
      </c>
      <c r="K9" t="s">
        <v>82</v>
      </c>
      <c r="L9" s="8" t="str">
        <f>A10</f>
        <v>A2</v>
      </c>
      <c r="M9" s="8">
        <f>B10</f>
        <v>3512</v>
      </c>
      <c r="N9" s="8">
        <f>(M9-3578)/3134.1</f>
        <v>-2.1058677132191062E-2</v>
      </c>
      <c r="O9" s="8">
        <f>N9*40</f>
        <v>-0.84234708528764246</v>
      </c>
    </row>
    <row r="10" spans="1:98" x14ac:dyDescent="0.2">
      <c r="A10" t="s">
        <v>83</v>
      </c>
      <c r="B10">
        <v>3512</v>
      </c>
      <c r="E10">
        <f>E9/2</f>
        <v>15</v>
      </c>
      <c r="G10">
        <f>G9/2</f>
        <v>15</v>
      </c>
      <c r="H10" t="str">
        <f>A21</f>
        <v>B1</v>
      </c>
      <c r="I10">
        <f>B21</f>
        <v>53317</v>
      </c>
      <c r="K10" t="s">
        <v>85</v>
      </c>
      <c r="L10" s="8" t="str">
        <f>A22</f>
        <v>B2</v>
      </c>
      <c r="M10" s="8">
        <f>B22</f>
        <v>3476</v>
      </c>
      <c r="N10" s="8">
        <f t="shared" ref="N10:N73" si="1">(M10-3578)/3134.1</f>
        <v>-3.2545228295204363E-2</v>
      </c>
      <c r="O10" s="8">
        <f t="shared" ref="O10:O73" si="2">N10*40</f>
        <v>-1.3018091318081746</v>
      </c>
    </row>
    <row r="11" spans="1:98" x14ac:dyDescent="0.2">
      <c r="A11" t="s">
        <v>84</v>
      </c>
      <c r="B11">
        <v>5013</v>
      </c>
      <c r="E11">
        <f>E10/2</f>
        <v>7.5</v>
      </c>
      <c r="G11">
        <f>G10/2</f>
        <v>7.5</v>
      </c>
      <c r="H11" t="str">
        <f>A33</f>
        <v>C1</v>
      </c>
      <c r="I11">
        <f>B33</f>
        <v>21929</v>
      </c>
      <c r="K11" t="s">
        <v>88</v>
      </c>
      <c r="L11" s="8" t="str">
        <f>A34</f>
        <v>C2</v>
      </c>
      <c r="M11" s="8">
        <f>B34</f>
        <v>3544</v>
      </c>
      <c r="N11" s="8">
        <f t="shared" si="1"/>
        <v>-1.0848409431734788E-2</v>
      </c>
      <c r="O11" s="8">
        <f t="shared" si="2"/>
        <v>-0.43393637726939155</v>
      </c>
    </row>
    <row r="12" spans="1:98" x14ac:dyDescent="0.2">
      <c r="A12" t="s">
        <v>9</v>
      </c>
      <c r="B12">
        <v>4192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8282</v>
      </c>
      <c r="K12" t="s">
        <v>91</v>
      </c>
      <c r="L12" s="8" t="str">
        <f>A46</f>
        <v>D2</v>
      </c>
      <c r="M12" s="8">
        <f>B46</f>
        <v>3558</v>
      </c>
      <c r="N12" s="8">
        <f t="shared" si="1"/>
        <v>-6.3814173127851696E-3</v>
      </c>
      <c r="O12" s="8">
        <f t="shared" si="2"/>
        <v>-0.25525669251140681</v>
      </c>
    </row>
    <row r="13" spans="1:98" x14ac:dyDescent="0.2">
      <c r="A13" t="s">
        <v>17</v>
      </c>
      <c r="B13">
        <v>24734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4972</v>
      </c>
      <c r="K13" t="s">
        <v>94</v>
      </c>
      <c r="L13" s="8" t="str">
        <f>A58</f>
        <v>E2</v>
      </c>
      <c r="M13" s="8">
        <f>B58</f>
        <v>3543</v>
      </c>
      <c r="N13" s="8">
        <f t="shared" si="1"/>
        <v>-1.1167480297374048E-2</v>
      </c>
      <c r="O13" s="8">
        <f t="shared" si="2"/>
        <v>-0.44669921189496192</v>
      </c>
    </row>
    <row r="14" spans="1:98" x14ac:dyDescent="0.2">
      <c r="A14" t="s">
        <v>25</v>
      </c>
      <c r="B14">
        <v>24456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3828</v>
      </c>
      <c r="K14" t="s">
        <v>97</v>
      </c>
      <c r="L14" s="8" t="str">
        <f>A70</f>
        <v>F2</v>
      </c>
      <c r="M14" s="8">
        <f>B70</f>
        <v>3569</v>
      </c>
      <c r="N14" s="8">
        <f t="shared" si="1"/>
        <v>-2.8716377907533263E-3</v>
      </c>
      <c r="O14" s="8">
        <f t="shared" si="2"/>
        <v>-0.11486551163013306</v>
      </c>
    </row>
    <row r="15" spans="1:98" x14ac:dyDescent="0.2">
      <c r="A15" t="s">
        <v>34</v>
      </c>
      <c r="B15">
        <v>3711</v>
      </c>
      <c r="G15">
        <f t="shared" ref="G15" si="3">E15*1.14</f>
        <v>0</v>
      </c>
      <c r="H15" t="str">
        <f>A81</f>
        <v>G1</v>
      </c>
      <c r="I15">
        <f>B81</f>
        <v>3578</v>
      </c>
      <c r="K15" t="s">
        <v>100</v>
      </c>
      <c r="L15" s="8" t="str">
        <f>A82</f>
        <v>G2</v>
      </c>
      <c r="M15" s="8">
        <f>B82</f>
        <v>3660</v>
      </c>
      <c r="N15" s="8">
        <f t="shared" si="1"/>
        <v>2.6163810982419197E-2</v>
      </c>
      <c r="O15" s="8">
        <f t="shared" si="2"/>
        <v>1.046552439296768</v>
      </c>
    </row>
    <row r="16" spans="1:98" x14ac:dyDescent="0.2">
      <c r="A16" t="s">
        <v>41</v>
      </c>
      <c r="B16">
        <v>4211</v>
      </c>
      <c r="K16" t="s">
        <v>103</v>
      </c>
      <c r="L16" s="8" t="str">
        <f>A94</f>
        <v>H2</v>
      </c>
      <c r="M16" s="8">
        <f>B94</f>
        <v>3977</v>
      </c>
      <c r="N16" s="8">
        <f t="shared" si="1"/>
        <v>0.12730927539006415</v>
      </c>
      <c r="O16" s="8">
        <f t="shared" si="2"/>
        <v>5.0923710156025663</v>
      </c>
    </row>
    <row r="17" spans="1:15" x14ac:dyDescent="0.2">
      <c r="A17" t="s">
        <v>49</v>
      </c>
      <c r="B17">
        <v>3809</v>
      </c>
      <c r="K17" t="s">
        <v>104</v>
      </c>
      <c r="L17" s="8" t="str">
        <f>A95</f>
        <v>H3</v>
      </c>
      <c r="M17" s="8">
        <f>B95</f>
        <v>5781</v>
      </c>
      <c r="N17" s="8">
        <f t="shared" si="1"/>
        <v>0.7029131170032864</v>
      </c>
      <c r="O17" s="8">
        <f t="shared" si="2"/>
        <v>28.116524680131455</v>
      </c>
    </row>
    <row r="18" spans="1:15" x14ac:dyDescent="0.2">
      <c r="A18" t="s">
        <v>57</v>
      </c>
      <c r="B18">
        <v>3613</v>
      </c>
      <c r="K18" t="s">
        <v>101</v>
      </c>
      <c r="L18" s="8" t="str">
        <f>A83</f>
        <v>G3</v>
      </c>
      <c r="M18" s="8">
        <f>B83</f>
        <v>11298</v>
      </c>
      <c r="N18" s="8">
        <f t="shared" si="1"/>
        <v>2.4632270827350755</v>
      </c>
      <c r="O18" s="8">
        <f t="shared" si="2"/>
        <v>98.529083309403021</v>
      </c>
    </row>
    <row r="19" spans="1:15" x14ac:dyDescent="0.2">
      <c r="A19" t="s">
        <v>65</v>
      </c>
      <c r="B19">
        <v>6652</v>
      </c>
      <c r="K19" t="s">
        <v>98</v>
      </c>
      <c r="L19" s="8" t="str">
        <f>A71</f>
        <v>F3</v>
      </c>
      <c r="M19" s="8">
        <f>B71</f>
        <v>22715</v>
      </c>
      <c r="N19" s="8">
        <f t="shared" si="1"/>
        <v>6.1060591557384898</v>
      </c>
      <c r="O19" s="8">
        <f t="shared" si="2"/>
        <v>244.24236622953958</v>
      </c>
    </row>
    <row r="20" spans="1:15" x14ac:dyDescent="0.2">
      <c r="A20" t="s">
        <v>73</v>
      </c>
      <c r="B20">
        <v>5041</v>
      </c>
      <c r="K20" t="s">
        <v>95</v>
      </c>
      <c r="L20" s="8" t="str">
        <f>A59</f>
        <v>E3</v>
      </c>
      <c r="M20" s="8">
        <f>B59</f>
        <v>23799</v>
      </c>
      <c r="N20" s="8">
        <f t="shared" si="1"/>
        <v>6.4519319740914458</v>
      </c>
      <c r="O20" s="8">
        <f t="shared" si="2"/>
        <v>258.07727896365782</v>
      </c>
    </row>
    <row r="21" spans="1:15" x14ac:dyDescent="0.2">
      <c r="A21" t="s">
        <v>85</v>
      </c>
      <c r="B21">
        <v>53317</v>
      </c>
      <c r="K21" t="s">
        <v>92</v>
      </c>
      <c r="L21" s="8" t="str">
        <f>A47</f>
        <v>D3</v>
      </c>
      <c r="M21" s="8">
        <f>B47</f>
        <v>13950</v>
      </c>
      <c r="N21" s="8">
        <f t="shared" si="1"/>
        <v>3.3094030184103889</v>
      </c>
      <c r="O21" s="8">
        <f t="shared" si="2"/>
        <v>132.37612073641554</v>
      </c>
    </row>
    <row r="22" spans="1:15" x14ac:dyDescent="0.2">
      <c r="A22" t="s">
        <v>86</v>
      </c>
      <c r="B22">
        <v>3476</v>
      </c>
      <c r="K22" t="s">
        <v>89</v>
      </c>
      <c r="L22" s="8" t="str">
        <f>A35</f>
        <v>C3</v>
      </c>
      <c r="M22" s="8">
        <f>B35</f>
        <v>7694</v>
      </c>
      <c r="N22" s="8">
        <f t="shared" si="1"/>
        <v>1.3132956829711879</v>
      </c>
      <c r="O22" s="8">
        <f t="shared" si="2"/>
        <v>52.531827318847519</v>
      </c>
    </row>
    <row r="23" spans="1:15" x14ac:dyDescent="0.2">
      <c r="A23" t="s">
        <v>87</v>
      </c>
      <c r="B23">
        <v>5595</v>
      </c>
      <c r="K23" t="s">
        <v>86</v>
      </c>
      <c r="L23" s="8" t="str">
        <f>A23</f>
        <v>B3</v>
      </c>
      <c r="M23" s="8">
        <f>B23</f>
        <v>5595</v>
      </c>
      <c r="N23" s="8">
        <f t="shared" si="1"/>
        <v>0.64356593599438439</v>
      </c>
      <c r="O23" s="8">
        <f t="shared" si="2"/>
        <v>25.742637439775375</v>
      </c>
    </row>
    <row r="24" spans="1:15" x14ac:dyDescent="0.2">
      <c r="A24" t="s">
        <v>10</v>
      </c>
      <c r="B24">
        <v>3871</v>
      </c>
      <c r="K24" t="s">
        <v>83</v>
      </c>
      <c r="L24" s="8" t="str">
        <f>A11</f>
        <v>A3</v>
      </c>
      <c r="M24" s="8">
        <f>B11</f>
        <v>5013</v>
      </c>
      <c r="N24" s="8">
        <f t="shared" si="1"/>
        <v>0.45786669219233594</v>
      </c>
      <c r="O24" s="8">
        <f t="shared" si="2"/>
        <v>18.314667687693436</v>
      </c>
    </row>
    <row r="25" spans="1:15" x14ac:dyDescent="0.2">
      <c r="A25" t="s">
        <v>18</v>
      </c>
      <c r="B25">
        <v>11055</v>
      </c>
      <c r="K25" t="s">
        <v>84</v>
      </c>
      <c r="L25" s="8" t="str">
        <f>A12</f>
        <v>A4</v>
      </c>
      <c r="M25" s="8">
        <f>B12</f>
        <v>4192</v>
      </c>
      <c r="N25" s="8">
        <f t="shared" si="1"/>
        <v>0.19590951150250471</v>
      </c>
      <c r="O25" s="8">
        <f t="shared" si="2"/>
        <v>7.8363804601001883</v>
      </c>
    </row>
    <row r="26" spans="1:15" x14ac:dyDescent="0.2">
      <c r="A26" t="s">
        <v>26</v>
      </c>
      <c r="B26">
        <v>20791</v>
      </c>
      <c r="K26" t="s">
        <v>87</v>
      </c>
      <c r="L26" s="8" t="str">
        <f>A24</f>
        <v>B4</v>
      </c>
      <c r="M26" s="8">
        <f>B24</f>
        <v>3871</v>
      </c>
      <c r="N26" s="8">
        <f t="shared" si="1"/>
        <v>9.3487763632302739E-2</v>
      </c>
      <c r="O26" s="8">
        <f t="shared" si="2"/>
        <v>3.7395105452921094</v>
      </c>
    </row>
    <row r="27" spans="1:15" x14ac:dyDescent="0.2">
      <c r="A27" t="s">
        <v>35</v>
      </c>
      <c r="B27">
        <v>3550</v>
      </c>
      <c r="K27" t="s">
        <v>90</v>
      </c>
      <c r="L27" s="8" t="str">
        <f>A36</f>
        <v>C4</v>
      </c>
      <c r="M27" s="8">
        <f>B36</f>
        <v>3780</v>
      </c>
      <c r="N27" s="8">
        <f t="shared" si="1"/>
        <v>6.4452314859130208E-2</v>
      </c>
      <c r="O27" s="8">
        <f t="shared" si="2"/>
        <v>2.5780925943652084</v>
      </c>
    </row>
    <row r="28" spans="1:15" x14ac:dyDescent="0.2">
      <c r="A28" t="s">
        <v>42</v>
      </c>
      <c r="B28">
        <v>5186</v>
      </c>
      <c r="K28" t="s">
        <v>93</v>
      </c>
      <c r="L28" s="8" t="str">
        <f>A48</f>
        <v>D4</v>
      </c>
      <c r="M28" s="8">
        <f>B48</f>
        <v>3773</v>
      </c>
      <c r="N28" s="8">
        <f t="shared" si="1"/>
        <v>6.2218818799655407E-2</v>
      </c>
      <c r="O28" s="8">
        <f t="shared" si="2"/>
        <v>2.4887527519862163</v>
      </c>
    </row>
    <row r="29" spans="1:15" x14ac:dyDescent="0.2">
      <c r="A29" t="s">
        <v>50</v>
      </c>
      <c r="B29">
        <v>3799</v>
      </c>
      <c r="K29" t="s">
        <v>96</v>
      </c>
      <c r="L29" s="8" t="str">
        <f>A60</f>
        <v>E4</v>
      </c>
      <c r="M29" s="8">
        <f>B60</f>
        <v>3583</v>
      </c>
      <c r="N29" s="8">
        <f t="shared" si="1"/>
        <v>1.5953543281962924E-3</v>
      </c>
      <c r="O29" s="8">
        <f t="shared" si="2"/>
        <v>6.3814173127851703E-2</v>
      </c>
    </row>
    <row r="30" spans="1:15" x14ac:dyDescent="0.2">
      <c r="A30" t="s">
        <v>58</v>
      </c>
      <c r="B30">
        <v>3582</v>
      </c>
      <c r="K30" t="s">
        <v>99</v>
      </c>
      <c r="L30" s="8" t="str">
        <f>A72</f>
        <v>F4</v>
      </c>
      <c r="M30" s="8">
        <f>B72</f>
        <v>3584</v>
      </c>
      <c r="N30" s="8">
        <f t="shared" si="1"/>
        <v>1.9144251938355509E-3</v>
      </c>
      <c r="O30" s="8">
        <f t="shared" si="2"/>
        <v>7.6577007753422036E-2</v>
      </c>
    </row>
    <row r="31" spans="1:15" x14ac:dyDescent="0.2">
      <c r="A31" t="s">
        <v>66</v>
      </c>
      <c r="B31">
        <v>11476</v>
      </c>
      <c r="K31" t="s">
        <v>102</v>
      </c>
      <c r="L31" s="8" t="str">
        <f>A84</f>
        <v>G4</v>
      </c>
      <c r="M31" s="8">
        <f>B84</f>
        <v>3511</v>
      </c>
      <c r="N31" s="8">
        <f t="shared" si="1"/>
        <v>-2.1377747997830317E-2</v>
      </c>
      <c r="O31" s="8">
        <f t="shared" si="2"/>
        <v>-0.85510991991321272</v>
      </c>
    </row>
    <row r="32" spans="1:15" x14ac:dyDescent="0.2">
      <c r="A32" t="s">
        <v>74</v>
      </c>
      <c r="B32">
        <v>4293</v>
      </c>
      <c r="K32" t="s">
        <v>105</v>
      </c>
      <c r="L32" t="str">
        <f>A96</f>
        <v>H4</v>
      </c>
      <c r="M32">
        <f>B96</f>
        <v>3480</v>
      </c>
      <c r="N32" s="8">
        <f t="shared" si="1"/>
        <v>-3.1268944832647333E-2</v>
      </c>
      <c r="O32" s="8">
        <f t="shared" si="2"/>
        <v>-1.2507577933058933</v>
      </c>
    </row>
    <row r="33" spans="1:15" x14ac:dyDescent="0.2">
      <c r="A33" t="s">
        <v>88</v>
      </c>
      <c r="B33">
        <v>21929</v>
      </c>
      <c r="K33" t="s">
        <v>16</v>
      </c>
      <c r="L33" t="str">
        <f>A97</f>
        <v>H5</v>
      </c>
      <c r="M33">
        <f>B97</f>
        <v>3489</v>
      </c>
      <c r="N33" s="8">
        <f t="shared" si="1"/>
        <v>-2.8397307041894006E-2</v>
      </c>
      <c r="O33" s="8">
        <f t="shared" si="2"/>
        <v>-1.1358922816757602</v>
      </c>
    </row>
    <row r="34" spans="1:15" x14ac:dyDescent="0.2">
      <c r="A34" t="s">
        <v>89</v>
      </c>
      <c r="B34">
        <v>3544</v>
      </c>
      <c r="K34" t="s">
        <v>15</v>
      </c>
      <c r="L34" t="str">
        <f>A85</f>
        <v>G5</v>
      </c>
      <c r="M34">
        <f>B85</f>
        <v>3517</v>
      </c>
      <c r="N34" s="8">
        <f t="shared" si="1"/>
        <v>-1.9463322803994768E-2</v>
      </c>
      <c r="O34" s="8">
        <f t="shared" si="2"/>
        <v>-0.7785329121597907</v>
      </c>
    </row>
    <row r="35" spans="1:15" x14ac:dyDescent="0.2">
      <c r="A35" t="s">
        <v>90</v>
      </c>
      <c r="B35">
        <v>7694</v>
      </c>
      <c r="K35" t="s">
        <v>14</v>
      </c>
      <c r="L35" t="str">
        <f>A73</f>
        <v>F5</v>
      </c>
      <c r="M35">
        <f>B73</f>
        <v>3538</v>
      </c>
      <c r="N35" s="8">
        <f t="shared" si="1"/>
        <v>-1.2762834625570339E-2</v>
      </c>
      <c r="O35" s="8">
        <f t="shared" si="2"/>
        <v>-0.51051338502281363</v>
      </c>
    </row>
    <row r="36" spans="1:15" x14ac:dyDescent="0.2">
      <c r="A36" t="s">
        <v>11</v>
      </c>
      <c r="B36">
        <v>3780</v>
      </c>
      <c r="K36" t="s">
        <v>13</v>
      </c>
      <c r="L36" t="str">
        <f>A61</f>
        <v>E5</v>
      </c>
      <c r="M36">
        <f>B61</f>
        <v>3679</v>
      </c>
      <c r="N36" s="8">
        <f t="shared" si="1"/>
        <v>3.2226157429565104E-2</v>
      </c>
      <c r="O36" s="8">
        <f t="shared" si="2"/>
        <v>1.2890462971826042</v>
      </c>
    </row>
    <row r="37" spans="1:15" x14ac:dyDescent="0.2">
      <c r="A37" t="s">
        <v>19</v>
      </c>
      <c r="B37">
        <v>4956</v>
      </c>
      <c r="K37" t="s">
        <v>12</v>
      </c>
      <c r="L37" t="str">
        <f>A49</f>
        <v>D5</v>
      </c>
      <c r="M37">
        <f>B49</f>
        <v>4028</v>
      </c>
      <c r="N37" s="8">
        <f t="shared" si="1"/>
        <v>0.14358188953766632</v>
      </c>
      <c r="O37" s="8">
        <f t="shared" si="2"/>
        <v>5.7432755815066532</v>
      </c>
    </row>
    <row r="38" spans="1:15" x14ac:dyDescent="0.2">
      <c r="A38" t="s">
        <v>27</v>
      </c>
      <c r="B38">
        <v>12461</v>
      </c>
      <c r="K38" t="s">
        <v>11</v>
      </c>
      <c r="L38" t="str">
        <f>A37</f>
        <v>C5</v>
      </c>
      <c r="M38">
        <f>B37</f>
        <v>4956</v>
      </c>
      <c r="N38" s="8">
        <f t="shared" si="1"/>
        <v>0.43967965285089822</v>
      </c>
      <c r="O38" s="8">
        <f t="shared" si="2"/>
        <v>17.58718611403593</v>
      </c>
    </row>
    <row r="39" spans="1:15" x14ac:dyDescent="0.2">
      <c r="A39" t="s">
        <v>36</v>
      </c>
      <c r="B39">
        <v>3499</v>
      </c>
      <c r="K39" t="s">
        <v>10</v>
      </c>
      <c r="L39" t="str">
        <f>A25</f>
        <v>B5</v>
      </c>
      <c r="M39">
        <f>B25</f>
        <v>11055</v>
      </c>
      <c r="N39" s="8">
        <f t="shared" si="1"/>
        <v>2.3856928623847358</v>
      </c>
      <c r="O39" s="8">
        <f t="shared" si="2"/>
        <v>95.427714495389438</v>
      </c>
    </row>
    <row r="40" spans="1:15" x14ac:dyDescent="0.2">
      <c r="A40" t="s">
        <v>43</v>
      </c>
      <c r="B40">
        <v>5880</v>
      </c>
      <c r="K40" t="s">
        <v>9</v>
      </c>
      <c r="L40" t="str">
        <f>A13</f>
        <v>A5</v>
      </c>
      <c r="M40">
        <f>B13</f>
        <v>24734</v>
      </c>
      <c r="N40" s="8">
        <f t="shared" si="1"/>
        <v>6.7502632334641524</v>
      </c>
      <c r="O40" s="8">
        <f t="shared" si="2"/>
        <v>270.01052933856607</v>
      </c>
    </row>
    <row r="41" spans="1:15" x14ac:dyDescent="0.2">
      <c r="A41" t="s">
        <v>51</v>
      </c>
      <c r="B41">
        <v>3820</v>
      </c>
      <c r="K41" t="s">
        <v>17</v>
      </c>
      <c r="L41" t="str">
        <f>A14</f>
        <v>A6</v>
      </c>
      <c r="M41">
        <f>B14</f>
        <v>24456</v>
      </c>
      <c r="N41" s="8">
        <f t="shared" si="1"/>
        <v>6.6615615328164388</v>
      </c>
      <c r="O41" s="8">
        <f t="shared" si="2"/>
        <v>266.46246131265752</v>
      </c>
    </row>
    <row r="42" spans="1:15" x14ac:dyDescent="0.2">
      <c r="A42" t="s">
        <v>59</v>
      </c>
      <c r="B42">
        <v>3494</v>
      </c>
      <c r="K42" t="s">
        <v>18</v>
      </c>
      <c r="L42" t="str">
        <f>A26</f>
        <v>B6</v>
      </c>
      <c r="M42">
        <f>B26</f>
        <v>20791</v>
      </c>
      <c r="N42" s="8">
        <f t="shared" si="1"/>
        <v>5.4921668102485564</v>
      </c>
      <c r="O42" s="8">
        <f t="shared" si="2"/>
        <v>219.68667240994225</v>
      </c>
    </row>
    <row r="43" spans="1:15" x14ac:dyDescent="0.2">
      <c r="A43" t="s">
        <v>67</v>
      </c>
      <c r="B43">
        <v>19221</v>
      </c>
      <c r="K43" t="s">
        <v>19</v>
      </c>
      <c r="L43" t="str">
        <f>A38</f>
        <v>C6</v>
      </c>
      <c r="M43">
        <f>B38</f>
        <v>12461</v>
      </c>
      <c r="N43" s="8">
        <f t="shared" si="1"/>
        <v>2.834306499473533</v>
      </c>
      <c r="O43" s="8">
        <f t="shared" si="2"/>
        <v>113.37225997894132</v>
      </c>
    </row>
    <row r="44" spans="1:15" x14ac:dyDescent="0.2">
      <c r="A44" t="s">
        <v>75</v>
      </c>
      <c r="B44">
        <v>3966</v>
      </c>
      <c r="K44" t="s">
        <v>20</v>
      </c>
      <c r="L44" t="str">
        <f>A50</f>
        <v>D6</v>
      </c>
      <c r="M44">
        <f>B50</f>
        <v>7261</v>
      </c>
      <c r="N44" s="8">
        <f t="shared" si="1"/>
        <v>1.175137998149389</v>
      </c>
      <c r="O44" s="8">
        <f t="shared" si="2"/>
        <v>47.005519925975563</v>
      </c>
    </row>
    <row r="45" spans="1:15" x14ac:dyDescent="0.2">
      <c r="A45" t="s">
        <v>91</v>
      </c>
      <c r="B45">
        <v>8282</v>
      </c>
      <c r="K45" t="s">
        <v>21</v>
      </c>
      <c r="L45" t="str">
        <f>A62</f>
        <v>E6</v>
      </c>
      <c r="M45">
        <f>B62</f>
        <v>5333</v>
      </c>
      <c r="N45" s="8">
        <f t="shared" si="1"/>
        <v>0.55996936919689866</v>
      </c>
      <c r="O45" s="8">
        <f t="shared" si="2"/>
        <v>22.398774767875945</v>
      </c>
    </row>
    <row r="46" spans="1:15" x14ac:dyDescent="0.2">
      <c r="A46" t="s">
        <v>92</v>
      </c>
      <c r="B46">
        <v>3558</v>
      </c>
      <c r="K46" t="s">
        <v>22</v>
      </c>
      <c r="L46" t="str">
        <f>A74</f>
        <v>F6</v>
      </c>
      <c r="M46">
        <f>B74</f>
        <v>4145</v>
      </c>
      <c r="N46" s="8">
        <f t="shared" si="1"/>
        <v>0.18091318081745955</v>
      </c>
      <c r="O46" s="8">
        <f t="shared" si="2"/>
        <v>7.2365272326983821</v>
      </c>
    </row>
    <row r="47" spans="1:15" x14ac:dyDescent="0.2">
      <c r="A47" t="s">
        <v>93</v>
      </c>
      <c r="B47">
        <v>13950</v>
      </c>
      <c r="K47" t="s">
        <v>23</v>
      </c>
      <c r="L47" t="str">
        <f>A86</f>
        <v>G6</v>
      </c>
      <c r="M47">
        <f>B86</f>
        <v>3581</v>
      </c>
      <c r="N47" s="8">
        <f t="shared" si="1"/>
        <v>9.5721259691777544E-4</v>
      </c>
      <c r="O47" s="8">
        <f t="shared" si="2"/>
        <v>3.8288503876711018E-2</v>
      </c>
    </row>
    <row r="48" spans="1:15" x14ac:dyDescent="0.2">
      <c r="A48" t="s">
        <v>12</v>
      </c>
      <c r="B48">
        <v>3773</v>
      </c>
      <c r="K48" t="s">
        <v>24</v>
      </c>
      <c r="L48" t="str">
        <f>A98</f>
        <v>H6</v>
      </c>
      <c r="M48">
        <f>B98</f>
        <v>3537</v>
      </c>
      <c r="N48" s="8">
        <f t="shared" si="1"/>
        <v>-1.3081905491209599E-2</v>
      </c>
      <c r="O48" s="8">
        <f t="shared" si="2"/>
        <v>-0.523276219648384</v>
      </c>
    </row>
    <row r="49" spans="1:15" x14ac:dyDescent="0.2">
      <c r="A49" t="s">
        <v>20</v>
      </c>
      <c r="B49">
        <v>4028</v>
      </c>
      <c r="K49" t="s">
        <v>33</v>
      </c>
      <c r="L49" t="str">
        <f>A99</f>
        <v>H7</v>
      </c>
      <c r="M49">
        <f>B99</f>
        <v>3523</v>
      </c>
      <c r="N49" s="8">
        <f t="shared" si="1"/>
        <v>-1.7548897610159216E-2</v>
      </c>
      <c r="O49" s="8">
        <f t="shared" si="2"/>
        <v>-0.70195590440636857</v>
      </c>
    </row>
    <row r="50" spans="1:15" x14ac:dyDescent="0.2">
      <c r="A50" t="s">
        <v>28</v>
      </c>
      <c r="B50">
        <v>7261</v>
      </c>
      <c r="K50" t="s">
        <v>31</v>
      </c>
      <c r="L50" t="str">
        <f>A87</f>
        <v>G7</v>
      </c>
      <c r="M50">
        <f>B87</f>
        <v>3529</v>
      </c>
      <c r="N50" s="8">
        <f t="shared" si="1"/>
        <v>-1.5634472416323666E-2</v>
      </c>
      <c r="O50" s="8">
        <f t="shared" si="2"/>
        <v>-0.62537889665294666</v>
      </c>
    </row>
    <row r="51" spans="1:15" x14ac:dyDescent="0.2">
      <c r="A51" t="s">
        <v>37</v>
      </c>
      <c r="B51">
        <v>3497</v>
      </c>
      <c r="K51" t="s">
        <v>32</v>
      </c>
      <c r="L51" t="str">
        <f>A75</f>
        <v>F7</v>
      </c>
      <c r="M51">
        <f>B75</f>
        <v>3515</v>
      </c>
      <c r="N51" s="8">
        <f t="shared" si="1"/>
        <v>-2.0101464535273283E-2</v>
      </c>
      <c r="O51" s="8">
        <f t="shared" si="2"/>
        <v>-0.80405858141093134</v>
      </c>
    </row>
    <row r="52" spans="1:15" x14ac:dyDescent="0.2">
      <c r="A52" t="s">
        <v>44</v>
      </c>
      <c r="B52">
        <v>8338</v>
      </c>
      <c r="K52" t="s">
        <v>29</v>
      </c>
      <c r="L52" t="str">
        <f>A63</f>
        <v>E7</v>
      </c>
      <c r="M52">
        <f>B63</f>
        <v>3592</v>
      </c>
      <c r="N52" s="8">
        <f t="shared" si="1"/>
        <v>4.4669921189496187E-3</v>
      </c>
      <c r="O52" s="8">
        <f t="shared" si="2"/>
        <v>0.17867968475798474</v>
      </c>
    </row>
    <row r="53" spans="1:15" x14ac:dyDescent="0.2">
      <c r="A53" t="s">
        <v>52</v>
      </c>
      <c r="B53">
        <v>4002</v>
      </c>
      <c r="K53" t="s">
        <v>28</v>
      </c>
      <c r="L53" t="str">
        <f>A51</f>
        <v>D7</v>
      </c>
      <c r="M53">
        <f>B51</f>
        <v>3497</v>
      </c>
      <c r="N53" s="8">
        <f t="shared" si="1"/>
        <v>-2.5844740116779938E-2</v>
      </c>
      <c r="O53" s="8">
        <f t="shared" si="2"/>
        <v>-1.0337896046711976</v>
      </c>
    </row>
    <row r="54" spans="1:15" x14ac:dyDescent="0.2">
      <c r="A54" t="s">
        <v>60</v>
      </c>
      <c r="B54">
        <v>3509</v>
      </c>
      <c r="K54" t="s">
        <v>27</v>
      </c>
      <c r="L54" s="8" t="str">
        <f>A39</f>
        <v>C7</v>
      </c>
      <c r="M54" s="8">
        <f>B39</f>
        <v>3499</v>
      </c>
      <c r="N54" s="8">
        <f t="shared" si="1"/>
        <v>-2.5206598385501419E-2</v>
      </c>
      <c r="O54" s="8">
        <f t="shared" si="2"/>
        <v>-1.0082639354200569</v>
      </c>
    </row>
    <row r="55" spans="1:15" x14ac:dyDescent="0.2">
      <c r="A55" t="s">
        <v>68</v>
      </c>
      <c r="B55">
        <v>26410</v>
      </c>
      <c r="K55" t="s">
        <v>26</v>
      </c>
      <c r="L55" s="8" t="str">
        <f>A27</f>
        <v>B7</v>
      </c>
      <c r="M55" s="8">
        <f>B27</f>
        <v>3550</v>
      </c>
      <c r="N55" s="8">
        <f t="shared" si="1"/>
        <v>-8.9339842378992375E-3</v>
      </c>
      <c r="O55" s="8">
        <f t="shared" si="2"/>
        <v>-0.35735936951596947</v>
      </c>
    </row>
    <row r="56" spans="1:15" x14ac:dyDescent="0.2">
      <c r="A56" t="s">
        <v>76</v>
      </c>
      <c r="B56">
        <v>3790</v>
      </c>
      <c r="K56" t="s">
        <v>25</v>
      </c>
      <c r="L56" s="8" t="str">
        <f>A15</f>
        <v>A7</v>
      </c>
      <c r="M56" s="8">
        <f>B15</f>
        <v>3711</v>
      </c>
      <c r="N56" s="8">
        <f t="shared" si="1"/>
        <v>4.2436425130021382E-2</v>
      </c>
      <c r="O56" s="8">
        <f t="shared" si="2"/>
        <v>1.6974570052008553</v>
      </c>
    </row>
    <row r="57" spans="1:15" x14ac:dyDescent="0.2">
      <c r="A57" t="s">
        <v>94</v>
      </c>
      <c r="B57">
        <v>4972</v>
      </c>
      <c r="K57" t="s">
        <v>34</v>
      </c>
      <c r="L57" s="8" t="str">
        <f>A16</f>
        <v>A8</v>
      </c>
      <c r="M57" s="8">
        <f>B16</f>
        <v>4211</v>
      </c>
      <c r="N57" s="8">
        <f t="shared" si="1"/>
        <v>0.20197185794965061</v>
      </c>
      <c r="O57" s="8">
        <f t="shared" si="2"/>
        <v>8.0788743179860241</v>
      </c>
    </row>
    <row r="58" spans="1:15" x14ac:dyDescent="0.2">
      <c r="A58" t="s">
        <v>95</v>
      </c>
      <c r="B58">
        <v>3543</v>
      </c>
      <c r="K58" t="s">
        <v>35</v>
      </c>
      <c r="L58" s="8" t="str">
        <f>A28</f>
        <v>B8</v>
      </c>
      <c r="M58" s="8">
        <f>B28</f>
        <v>5186</v>
      </c>
      <c r="N58" s="8">
        <f t="shared" si="1"/>
        <v>0.5130659519479277</v>
      </c>
      <c r="O58" s="8">
        <f t="shared" si="2"/>
        <v>20.522638077917108</v>
      </c>
    </row>
    <row r="59" spans="1:15" x14ac:dyDescent="0.2">
      <c r="A59" t="s">
        <v>96</v>
      </c>
      <c r="B59">
        <v>23799</v>
      </c>
      <c r="K59" t="s">
        <v>36</v>
      </c>
      <c r="L59" s="8" t="str">
        <f>A40</f>
        <v>C8</v>
      </c>
      <c r="M59" s="8">
        <f>B40</f>
        <v>5880</v>
      </c>
      <c r="N59" s="8">
        <f t="shared" si="1"/>
        <v>0.73450113270157302</v>
      </c>
      <c r="O59" s="8">
        <f t="shared" si="2"/>
        <v>29.380045308062922</v>
      </c>
    </row>
    <row r="60" spans="1:15" x14ac:dyDescent="0.2">
      <c r="A60" t="s">
        <v>13</v>
      </c>
      <c r="B60">
        <v>3583</v>
      </c>
      <c r="K60" t="s">
        <v>37</v>
      </c>
      <c r="L60" s="8" t="str">
        <f>A52</f>
        <v>D8</v>
      </c>
      <c r="M60" s="8">
        <f>B52</f>
        <v>8338</v>
      </c>
      <c r="N60" s="8">
        <f t="shared" si="1"/>
        <v>1.5187773204428705</v>
      </c>
      <c r="O60" s="8">
        <f t="shared" si="2"/>
        <v>60.75109281771482</v>
      </c>
    </row>
    <row r="61" spans="1:15" x14ac:dyDescent="0.2">
      <c r="A61" t="s">
        <v>21</v>
      </c>
      <c r="B61">
        <v>3679</v>
      </c>
      <c r="K61" t="s">
        <v>38</v>
      </c>
      <c r="L61" s="8" t="str">
        <f>A64</f>
        <v>E8</v>
      </c>
      <c r="M61" s="8">
        <f>B64</f>
        <v>13184</v>
      </c>
      <c r="N61" s="8">
        <f t="shared" si="1"/>
        <v>3.0649947353307172</v>
      </c>
      <c r="O61" s="8">
        <f t="shared" si="2"/>
        <v>122.59978941322869</v>
      </c>
    </row>
    <row r="62" spans="1:15" x14ac:dyDescent="0.2">
      <c r="A62" t="s">
        <v>29</v>
      </c>
      <c r="B62">
        <v>5333</v>
      </c>
      <c r="K62" t="s">
        <v>30</v>
      </c>
      <c r="L62" s="8" t="str">
        <f>A76</f>
        <v>F8</v>
      </c>
      <c r="M62" s="8">
        <f>B76</f>
        <v>21396</v>
      </c>
      <c r="N62" s="8">
        <f t="shared" si="1"/>
        <v>5.6852046839603076</v>
      </c>
      <c r="O62" s="8">
        <f t="shared" si="2"/>
        <v>227.40818735841231</v>
      </c>
    </row>
    <row r="63" spans="1:15" x14ac:dyDescent="0.2">
      <c r="A63" t="s">
        <v>38</v>
      </c>
      <c r="B63">
        <v>3592</v>
      </c>
      <c r="K63" t="s">
        <v>39</v>
      </c>
      <c r="L63" s="8" t="str">
        <f>A88</f>
        <v>G8</v>
      </c>
      <c r="M63" s="8">
        <f>B88</f>
        <v>12514</v>
      </c>
      <c r="N63" s="8">
        <f t="shared" si="1"/>
        <v>2.851217255352414</v>
      </c>
      <c r="O63" s="8">
        <f t="shared" si="2"/>
        <v>114.04869021409655</v>
      </c>
    </row>
    <row r="64" spans="1:15" x14ac:dyDescent="0.2">
      <c r="A64" t="s">
        <v>45</v>
      </c>
      <c r="B64">
        <v>13184</v>
      </c>
      <c r="K64" t="s">
        <v>40</v>
      </c>
      <c r="L64" s="8" t="str">
        <f>A100</f>
        <v>H8</v>
      </c>
      <c r="M64" s="8">
        <f>B100</f>
        <v>7532</v>
      </c>
      <c r="N64" s="8">
        <f t="shared" si="1"/>
        <v>1.261606202737628</v>
      </c>
      <c r="O64" s="8">
        <f t="shared" si="2"/>
        <v>50.464248109505121</v>
      </c>
    </row>
    <row r="65" spans="1:15" x14ac:dyDescent="0.2">
      <c r="A65" t="s">
        <v>53</v>
      </c>
      <c r="B65">
        <v>4570</v>
      </c>
      <c r="K65" t="s">
        <v>48</v>
      </c>
      <c r="L65" s="8" t="str">
        <f>A101</f>
        <v>H9</v>
      </c>
      <c r="M65" s="8">
        <f>B101</f>
        <v>5928</v>
      </c>
      <c r="N65" s="8">
        <f t="shared" si="1"/>
        <v>0.74981653425225747</v>
      </c>
      <c r="O65" s="8">
        <f t="shared" si="2"/>
        <v>29.9926613700903</v>
      </c>
    </row>
    <row r="66" spans="1:15" x14ac:dyDescent="0.2">
      <c r="A66" t="s">
        <v>61</v>
      </c>
      <c r="B66">
        <v>3551</v>
      </c>
      <c r="K66" t="s">
        <v>47</v>
      </c>
      <c r="L66" s="8" t="str">
        <f>A89</f>
        <v>G9</v>
      </c>
      <c r="M66" s="8">
        <f>B89</f>
        <v>4884</v>
      </c>
      <c r="N66" s="8">
        <f t="shared" si="1"/>
        <v>0.4167065505248716</v>
      </c>
      <c r="O66" s="8">
        <f t="shared" si="2"/>
        <v>16.668262020994863</v>
      </c>
    </row>
    <row r="67" spans="1:15" x14ac:dyDescent="0.2">
      <c r="A67" t="s">
        <v>69</v>
      </c>
      <c r="B67">
        <v>27208</v>
      </c>
      <c r="K67" t="s">
        <v>46</v>
      </c>
      <c r="L67" s="8" t="str">
        <f>A77</f>
        <v>F9</v>
      </c>
      <c r="M67" s="8">
        <f>B77</f>
        <v>4789</v>
      </c>
      <c r="N67" s="8">
        <f t="shared" si="1"/>
        <v>0.38639481828914202</v>
      </c>
      <c r="O67" s="8">
        <f t="shared" si="2"/>
        <v>15.45579273156568</v>
      </c>
    </row>
    <row r="68" spans="1:15" x14ac:dyDescent="0.2">
      <c r="A68" t="s">
        <v>77</v>
      </c>
      <c r="B68">
        <v>3714</v>
      </c>
      <c r="K68" t="s">
        <v>45</v>
      </c>
      <c r="L68" s="8" t="str">
        <f>A65</f>
        <v>E9</v>
      </c>
      <c r="M68" s="8">
        <f>B65</f>
        <v>4570</v>
      </c>
      <c r="N68" s="8">
        <f t="shared" si="1"/>
        <v>0.31651829871414444</v>
      </c>
      <c r="O68" s="8">
        <f t="shared" si="2"/>
        <v>12.660731948565777</v>
      </c>
    </row>
    <row r="69" spans="1:15" x14ac:dyDescent="0.2">
      <c r="A69" t="s">
        <v>97</v>
      </c>
      <c r="B69">
        <v>3828</v>
      </c>
      <c r="K69" t="s">
        <v>44</v>
      </c>
      <c r="L69" s="8" t="str">
        <f>A53</f>
        <v>D9</v>
      </c>
      <c r="M69" s="8">
        <f>B53</f>
        <v>4002</v>
      </c>
      <c r="N69" s="8">
        <f t="shared" si="1"/>
        <v>0.1352860470310456</v>
      </c>
      <c r="O69" s="8">
        <f t="shared" si="2"/>
        <v>5.4114418812418243</v>
      </c>
    </row>
    <row r="70" spans="1:15" x14ac:dyDescent="0.2">
      <c r="A70" t="s">
        <v>98</v>
      </c>
      <c r="B70">
        <v>3569</v>
      </c>
      <c r="K70" t="s">
        <v>43</v>
      </c>
      <c r="L70" s="8" t="str">
        <f>A41</f>
        <v>C9</v>
      </c>
      <c r="M70" s="8">
        <f>B41</f>
        <v>3820</v>
      </c>
      <c r="N70" s="8">
        <f t="shared" si="1"/>
        <v>7.7215149484700554E-2</v>
      </c>
      <c r="O70" s="8">
        <f t="shared" si="2"/>
        <v>3.0886059793880221</v>
      </c>
    </row>
    <row r="71" spans="1:15" x14ac:dyDescent="0.2">
      <c r="A71" t="s">
        <v>99</v>
      </c>
      <c r="B71">
        <v>22715</v>
      </c>
      <c r="K71" t="s">
        <v>42</v>
      </c>
      <c r="L71" s="8" t="str">
        <f>A29</f>
        <v>B9</v>
      </c>
      <c r="M71" s="8">
        <f>B29</f>
        <v>3799</v>
      </c>
      <c r="N71" s="8">
        <f t="shared" si="1"/>
        <v>7.0514661306276122E-2</v>
      </c>
      <c r="O71" s="8">
        <f t="shared" si="2"/>
        <v>2.8205864522510451</v>
      </c>
    </row>
    <row r="72" spans="1:15" x14ac:dyDescent="0.2">
      <c r="A72" t="s">
        <v>14</v>
      </c>
      <c r="B72">
        <v>3584</v>
      </c>
      <c r="K72" t="s">
        <v>41</v>
      </c>
      <c r="L72" s="8" t="str">
        <f>A17</f>
        <v>A9</v>
      </c>
      <c r="M72" s="8">
        <f>B17</f>
        <v>3809</v>
      </c>
      <c r="N72" s="8">
        <f t="shared" si="1"/>
        <v>7.3705369962668715E-2</v>
      </c>
      <c r="O72" s="8">
        <f t="shared" si="2"/>
        <v>2.9482147985067488</v>
      </c>
    </row>
    <row r="73" spans="1:15" x14ac:dyDescent="0.2">
      <c r="A73" t="s">
        <v>22</v>
      </c>
      <c r="B73">
        <v>3538</v>
      </c>
      <c r="K73" t="s">
        <v>49</v>
      </c>
      <c r="L73" s="8" t="str">
        <f>A18</f>
        <v>A10</v>
      </c>
      <c r="M73" s="8">
        <f>B18</f>
        <v>3613</v>
      </c>
      <c r="N73" s="8">
        <f t="shared" si="1"/>
        <v>1.1167480297374048E-2</v>
      </c>
      <c r="O73" s="8">
        <f t="shared" si="2"/>
        <v>0.44669921189496192</v>
      </c>
    </row>
    <row r="74" spans="1:15" x14ac:dyDescent="0.2">
      <c r="A74" t="s">
        <v>32</v>
      </c>
      <c r="B74">
        <v>4145</v>
      </c>
      <c r="K74" t="s">
        <v>50</v>
      </c>
      <c r="L74" s="8" t="str">
        <f>A30</f>
        <v>B10</v>
      </c>
      <c r="M74" s="8">
        <f>B30</f>
        <v>3582</v>
      </c>
      <c r="N74" s="8">
        <f t="shared" ref="N74:N96" si="4">(M74-3578)/3134.1</f>
        <v>1.2762834625570339E-3</v>
      </c>
      <c r="O74" s="8">
        <f t="shared" ref="O74:O96" si="5">N74*40</f>
        <v>5.1051338502281357E-2</v>
      </c>
    </row>
    <row r="75" spans="1:15" x14ac:dyDescent="0.2">
      <c r="A75" t="s">
        <v>30</v>
      </c>
      <c r="B75">
        <v>3515</v>
      </c>
      <c r="K75" t="s">
        <v>51</v>
      </c>
      <c r="L75" s="8" t="str">
        <f>A42</f>
        <v>C10</v>
      </c>
      <c r="M75" s="8">
        <f>B42</f>
        <v>3494</v>
      </c>
      <c r="N75" s="8">
        <f t="shared" si="4"/>
        <v>-2.6801952713697712E-2</v>
      </c>
      <c r="O75" s="8">
        <f t="shared" si="5"/>
        <v>-1.0720781085479085</v>
      </c>
    </row>
    <row r="76" spans="1:15" x14ac:dyDescent="0.2">
      <c r="A76" t="s">
        <v>46</v>
      </c>
      <c r="B76">
        <v>21396</v>
      </c>
      <c r="K76" t="s">
        <v>52</v>
      </c>
      <c r="L76" t="str">
        <f>A54</f>
        <v>D10</v>
      </c>
      <c r="M76">
        <f>B54</f>
        <v>3509</v>
      </c>
      <c r="N76" s="8">
        <f t="shared" si="4"/>
        <v>-2.2015889729108836E-2</v>
      </c>
      <c r="O76" s="8">
        <f t="shared" si="5"/>
        <v>-0.88063558916435347</v>
      </c>
    </row>
    <row r="77" spans="1:15" x14ac:dyDescent="0.2">
      <c r="A77" t="s">
        <v>54</v>
      </c>
      <c r="B77">
        <v>4789</v>
      </c>
      <c r="K77" t="s">
        <v>53</v>
      </c>
      <c r="L77" t="str">
        <f>A66</f>
        <v>E10</v>
      </c>
      <c r="M77">
        <f>B66</f>
        <v>3551</v>
      </c>
      <c r="N77" s="8">
        <f t="shared" si="4"/>
        <v>-8.6149133722599799E-3</v>
      </c>
      <c r="O77" s="8">
        <f t="shared" si="5"/>
        <v>-0.34459653489039921</v>
      </c>
    </row>
    <row r="78" spans="1:15" x14ac:dyDescent="0.2">
      <c r="A78" t="s">
        <v>62</v>
      </c>
      <c r="B78">
        <v>3583</v>
      </c>
      <c r="K78" t="s">
        <v>54</v>
      </c>
      <c r="L78" t="str">
        <f>A78</f>
        <v>F10</v>
      </c>
      <c r="M78">
        <f>B78</f>
        <v>3583</v>
      </c>
      <c r="N78" s="8">
        <f t="shared" si="4"/>
        <v>1.5953543281962924E-3</v>
      </c>
      <c r="O78" s="8">
        <f t="shared" si="5"/>
        <v>6.3814173127851703E-2</v>
      </c>
    </row>
    <row r="79" spans="1:15" x14ac:dyDescent="0.2">
      <c r="A79" t="s">
        <v>70</v>
      </c>
      <c r="B79">
        <v>17801</v>
      </c>
      <c r="K79" t="s">
        <v>55</v>
      </c>
      <c r="L79" t="str">
        <f>A90</f>
        <v>G10</v>
      </c>
      <c r="M79">
        <f>B90</f>
        <v>3638</v>
      </c>
      <c r="N79" s="8">
        <f t="shared" si="4"/>
        <v>1.9144251938355509E-2</v>
      </c>
      <c r="O79" s="8">
        <f t="shared" si="5"/>
        <v>0.76577007753422033</v>
      </c>
    </row>
    <row r="80" spans="1:15" x14ac:dyDescent="0.2">
      <c r="A80" t="s">
        <v>78</v>
      </c>
      <c r="B80">
        <v>3617</v>
      </c>
      <c r="K80" t="s">
        <v>56</v>
      </c>
      <c r="L80" t="str">
        <f>A102</f>
        <v>H10</v>
      </c>
      <c r="M80">
        <f>B102</f>
        <v>3792</v>
      </c>
      <c r="N80" s="8">
        <f t="shared" si="4"/>
        <v>6.828116524680132E-2</v>
      </c>
      <c r="O80" s="8">
        <f t="shared" si="5"/>
        <v>2.7312466098720529</v>
      </c>
    </row>
    <row r="81" spans="1:15" x14ac:dyDescent="0.2">
      <c r="A81" t="s">
        <v>100</v>
      </c>
      <c r="B81">
        <v>3578</v>
      </c>
      <c r="K81" t="s">
        <v>64</v>
      </c>
      <c r="L81" t="str">
        <f>A103</f>
        <v>H11</v>
      </c>
      <c r="M81">
        <f>B103</f>
        <v>4273</v>
      </c>
      <c r="N81" s="8">
        <f t="shared" si="4"/>
        <v>0.22175425161928464</v>
      </c>
      <c r="O81" s="8">
        <f t="shared" si="5"/>
        <v>8.8701700647713864</v>
      </c>
    </row>
    <row r="82" spans="1:15" x14ac:dyDescent="0.2">
      <c r="A82" t="s">
        <v>101</v>
      </c>
      <c r="B82">
        <v>3660</v>
      </c>
      <c r="K82" t="s">
        <v>63</v>
      </c>
      <c r="L82" t="str">
        <f>A91</f>
        <v>G11</v>
      </c>
      <c r="M82">
        <f>B91</f>
        <v>6873</v>
      </c>
      <c r="N82" s="8">
        <f t="shared" si="4"/>
        <v>1.0513385022813566</v>
      </c>
      <c r="O82" s="8">
        <f t="shared" si="5"/>
        <v>42.053540091254263</v>
      </c>
    </row>
    <row r="83" spans="1:15" x14ac:dyDescent="0.2">
      <c r="A83" t="s">
        <v>102</v>
      </c>
      <c r="B83">
        <v>11298</v>
      </c>
      <c r="K83" t="s">
        <v>62</v>
      </c>
      <c r="L83" t="str">
        <f>A79</f>
        <v>F11</v>
      </c>
      <c r="M83">
        <f>B79</f>
        <v>17801</v>
      </c>
      <c r="N83" s="8">
        <f t="shared" si="4"/>
        <v>4.5381449219871737</v>
      </c>
      <c r="O83" s="8">
        <f t="shared" si="5"/>
        <v>181.52579687948696</v>
      </c>
    </row>
    <row r="84" spans="1:15" x14ac:dyDescent="0.2">
      <c r="A84" t="s">
        <v>15</v>
      </c>
      <c r="B84">
        <v>3511</v>
      </c>
      <c r="K84" t="s">
        <v>61</v>
      </c>
      <c r="L84" t="str">
        <f>A67</f>
        <v>E11</v>
      </c>
      <c r="M84">
        <f>B67</f>
        <v>27208</v>
      </c>
      <c r="N84" s="8">
        <f t="shared" si="4"/>
        <v>7.5396445550556779</v>
      </c>
      <c r="O84" s="8">
        <f t="shared" si="5"/>
        <v>301.58578220222711</v>
      </c>
    </row>
    <row r="85" spans="1:15" x14ac:dyDescent="0.2">
      <c r="A85" t="s">
        <v>23</v>
      </c>
      <c r="B85">
        <v>3517</v>
      </c>
      <c r="K85" t="s">
        <v>60</v>
      </c>
      <c r="L85" t="str">
        <f>A55</f>
        <v>D11</v>
      </c>
      <c r="M85">
        <f>B55</f>
        <v>26410</v>
      </c>
      <c r="N85" s="8">
        <f t="shared" si="4"/>
        <v>7.2850260042755499</v>
      </c>
      <c r="O85" s="8">
        <f t="shared" si="5"/>
        <v>291.40104017102198</v>
      </c>
    </row>
    <row r="86" spans="1:15" x14ac:dyDescent="0.2">
      <c r="A86" t="s">
        <v>31</v>
      </c>
      <c r="B86">
        <v>3581</v>
      </c>
      <c r="K86" t="s">
        <v>59</v>
      </c>
      <c r="L86" t="str">
        <f>A43</f>
        <v>C11</v>
      </c>
      <c r="M86">
        <f>B43</f>
        <v>19221</v>
      </c>
      <c r="N86" s="8">
        <f t="shared" si="4"/>
        <v>4.9912255511949208</v>
      </c>
      <c r="O86" s="8">
        <f t="shared" si="5"/>
        <v>199.64902204779685</v>
      </c>
    </row>
    <row r="87" spans="1:15" x14ac:dyDescent="0.2">
      <c r="A87" t="s">
        <v>39</v>
      </c>
      <c r="B87">
        <v>3529</v>
      </c>
      <c r="K87" t="s">
        <v>58</v>
      </c>
      <c r="L87" t="str">
        <f>A31</f>
        <v>B11</v>
      </c>
      <c r="M87">
        <f>B31</f>
        <v>11476</v>
      </c>
      <c r="N87" s="8">
        <f t="shared" si="4"/>
        <v>2.5200216968188633</v>
      </c>
      <c r="O87" s="8">
        <f t="shared" si="5"/>
        <v>100.80086787275454</v>
      </c>
    </row>
    <row r="88" spans="1:15" x14ac:dyDescent="0.2">
      <c r="A88" t="s">
        <v>47</v>
      </c>
      <c r="B88">
        <v>12514</v>
      </c>
      <c r="K88" t="s">
        <v>57</v>
      </c>
      <c r="L88" t="str">
        <f>A19</f>
        <v>A11</v>
      </c>
      <c r="M88">
        <f>B19</f>
        <v>6652</v>
      </c>
      <c r="N88" s="8">
        <f t="shared" si="4"/>
        <v>0.98082384097508057</v>
      </c>
      <c r="O88" s="8">
        <f t="shared" si="5"/>
        <v>39.23295363900322</v>
      </c>
    </row>
    <row r="89" spans="1:15" x14ac:dyDescent="0.2">
      <c r="A89" t="s">
        <v>55</v>
      </c>
      <c r="B89">
        <v>4884</v>
      </c>
      <c r="K89" t="s">
        <v>65</v>
      </c>
      <c r="L89" t="str">
        <f>A20</f>
        <v>A12</v>
      </c>
      <c r="M89">
        <f>B20</f>
        <v>5041</v>
      </c>
      <c r="N89" s="8">
        <f t="shared" si="4"/>
        <v>0.46680067643023515</v>
      </c>
      <c r="O89" s="8">
        <f t="shared" si="5"/>
        <v>18.672027057209405</v>
      </c>
    </row>
    <row r="90" spans="1:15" x14ac:dyDescent="0.2">
      <c r="A90" t="s">
        <v>63</v>
      </c>
      <c r="B90">
        <v>3638</v>
      </c>
      <c r="K90" t="s">
        <v>66</v>
      </c>
      <c r="L90" t="str">
        <f>A32</f>
        <v>B12</v>
      </c>
      <c r="M90">
        <f>B32</f>
        <v>4293</v>
      </c>
      <c r="N90" s="8">
        <f t="shared" si="4"/>
        <v>0.22813566893206982</v>
      </c>
      <c r="O90" s="8">
        <f t="shared" si="5"/>
        <v>9.1254267572827921</v>
      </c>
    </row>
    <row r="91" spans="1:15" x14ac:dyDescent="0.2">
      <c r="A91" t="s">
        <v>71</v>
      </c>
      <c r="B91">
        <v>6873</v>
      </c>
      <c r="K91" t="s">
        <v>67</v>
      </c>
      <c r="L91" t="str">
        <f>A44</f>
        <v>C12</v>
      </c>
      <c r="M91">
        <f>B44</f>
        <v>3966</v>
      </c>
      <c r="N91" s="8">
        <f t="shared" si="4"/>
        <v>0.12379949586803229</v>
      </c>
      <c r="O91" s="8">
        <f t="shared" si="5"/>
        <v>4.9519798347212918</v>
      </c>
    </row>
    <row r="92" spans="1:15" x14ac:dyDescent="0.2">
      <c r="A92" t="s">
        <v>79</v>
      </c>
      <c r="B92">
        <v>3523</v>
      </c>
      <c r="K92" t="s">
        <v>68</v>
      </c>
      <c r="L92" t="str">
        <f>A56</f>
        <v>D12</v>
      </c>
      <c r="M92">
        <f>B56</f>
        <v>3790</v>
      </c>
      <c r="N92" s="8">
        <f t="shared" si="4"/>
        <v>6.7643023515522802E-2</v>
      </c>
      <c r="O92" s="8">
        <f t="shared" si="5"/>
        <v>2.7057209406209122</v>
      </c>
    </row>
    <row r="93" spans="1:15" x14ac:dyDescent="0.2">
      <c r="A93" t="s">
        <v>103</v>
      </c>
      <c r="B93">
        <v>3549</v>
      </c>
      <c r="K93" t="s">
        <v>69</v>
      </c>
      <c r="L93" t="str">
        <f>A68</f>
        <v>E12</v>
      </c>
      <c r="M93">
        <f>B68</f>
        <v>3714</v>
      </c>
      <c r="N93" s="8">
        <f t="shared" si="4"/>
        <v>4.3393637726939153E-2</v>
      </c>
      <c r="O93" s="8">
        <f t="shared" si="5"/>
        <v>1.7357455090775662</v>
      </c>
    </row>
    <row r="94" spans="1:15" x14ac:dyDescent="0.2">
      <c r="A94" t="s">
        <v>104</v>
      </c>
      <c r="B94">
        <v>3977</v>
      </c>
      <c r="K94" t="s">
        <v>70</v>
      </c>
      <c r="L94" t="str">
        <f>A80</f>
        <v>F12</v>
      </c>
      <c r="M94">
        <f>B80</f>
        <v>3617</v>
      </c>
      <c r="N94" s="8">
        <f t="shared" si="4"/>
        <v>1.2443763759931082E-2</v>
      </c>
      <c r="O94" s="8">
        <f t="shared" si="5"/>
        <v>0.49775055039724325</v>
      </c>
    </row>
    <row r="95" spans="1:15" x14ac:dyDescent="0.2">
      <c r="A95" t="s">
        <v>105</v>
      </c>
      <c r="B95">
        <v>5781</v>
      </c>
      <c r="K95" t="s">
        <v>71</v>
      </c>
      <c r="L95" t="str">
        <f>A92</f>
        <v>G12</v>
      </c>
      <c r="M95">
        <f>B92</f>
        <v>3523</v>
      </c>
      <c r="N95" s="8">
        <f t="shared" si="4"/>
        <v>-1.7548897610159216E-2</v>
      </c>
      <c r="O95" s="8">
        <f t="shared" si="5"/>
        <v>-0.70195590440636857</v>
      </c>
    </row>
    <row r="96" spans="1:15" x14ac:dyDescent="0.2">
      <c r="A96" t="s">
        <v>16</v>
      </c>
      <c r="B96">
        <v>3480</v>
      </c>
      <c r="K96" t="s">
        <v>72</v>
      </c>
      <c r="L96" t="str">
        <f>A104</f>
        <v>H12</v>
      </c>
      <c r="M96">
        <f>B104</f>
        <v>3563</v>
      </c>
      <c r="N96" s="8">
        <f t="shared" si="4"/>
        <v>-4.7860629845888772E-3</v>
      </c>
      <c r="O96" s="8">
        <f t="shared" si="5"/>
        <v>-0.19144251938355508</v>
      </c>
    </row>
    <row r="97" spans="1:2" x14ac:dyDescent="0.2">
      <c r="A97" t="s">
        <v>24</v>
      </c>
      <c r="B97">
        <v>3489</v>
      </c>
    </row>
    <row r="98" spans="1:2" x14ac:dyDescent="0.2">
      <c r="A98" t="s">
        <v>33</v>
      </c>
      <c r="B98">
        <v>3537</v>
      </c>
    </row>
    <row r="99" spans="1:2" x14ac:dyDescent="0.2">
      <c r="A99" t="s">
        <v>40</v>
      </c>
      <c r="B99">
        <v>3523</v>
      </c>
    </row>
    <row r="100" spans="1:2" x14ac:dyDescent="0.2">
      <c r="A100" t="s">
        <v>48</v>
      </c>
      <c r="B100">
        <v>7532</v>
      </c>
    </row>
    <row r="101" spans="1:2" x14ac:dyDescent="0.2">
      <c r="A101" t="s">
        <v>56</v>
      </c>
      <c r="B101">
        <v>5928</v>
      </c>
    </row>
    <row r="102" spans="1:2" x14ac:dyDescent="0.2">
      <c r="A102" t="s">
        <v>64</v>
      </c>
      <c r="B102">
        <v>3792</v>
      </c>
    </row>
    <row r="103" spans="1:2" x14ac:dyDescent="0.2">
      <c r="A103" t="s">
        <v>72</v>
      </c>
      <c r="B103">
        <v>4273</v>
      </c>
    </row>
    <row r="104" spans="1:2" x14ac:dyDescent="0.2">
      <c r="A104" t="s">
        <v>80</v>
      </c>
      <c r="B104">
        <v>3563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4" workbookViewId="0">
      <selection activeCell="L19" sqref="L19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64973</v>
      </c>
      <c r="D2">
        <v>3549</v>
      </c>
      <c r="E2">
        <v>5059</v>
      </c>
      <c r="F2">
        <v>4227</v>
      </c>
      <c r="G2">
        <v>24975</v>
      </c>
      <c r="H2">
        <v>24698</v>
      </c>
      <c r="I2">
        <v>3746</v>
      </c>
      <c r="J2">
        <v>4247</v>
      </c>
      <c r="K2">
        <v>3818</v>
      </c>
      <c r="L2">
        <v>3617</v>
      </c>
      <c r="M2">
        <v>6728</v>
      </c>
      <c r="N2">
        <v>5059</v>
      </c>
      <c r="O2">
        <v>52860</v>
      </c>
      <c r="P2">
        <v>3531</v>
      </c>
      <c r="Q2">
        <v>5661</v>
      </c>
      <c r="R2">
        <v>3905</v>
      </c>
      <c r="S2">
        <v>11132</v>
      </c>
      <c r="T2">
        <v>20728</v>
      </c>
      <c r="U2">
        <v>3555</v>
      </c>
      <c r="V2">
        <v>5202</v>
      </c>
      <c r="W2">
        <v>3785</v>
      </c>
      <c r="X2">
        <v>3558</v>
      </c>
      <c r="Y2">
        <v>11650</v>
      </c>
      <c r="Z2">
        <v>4275</v>
      </c>
      <c r="AA2">
        <v>21822</v>
      </c>
      <c r="AB2">
        <v>3503</v>
      </c>
      <c r="AC2">
        <v>7766</v>
      </c>
      <c r="AD2">
        <v>3815</v>
      </c>
      <c r="AE2">
        <v>4993</v>
      </c>
      <c r="AF2">
        <v>12572</v>
      </c>
      <c r="AG2">
        <v>3513</v>
      </c>
      <c r="AH2">
        <v>5912</v>
      </c>
      <c r="AI2">
        <v>3789</v>
      </c>
      <c r="AJ2">
        <v>3491</v>
      </c>
      <c r="AK2">
        <v>19228</v>
      </c>
      <c r="AL2">
        <v>3958</v>
      </c>
      <c r="AM2">
        <v>8314</v>
      </c>
      <c r="AN2">
        <v>3575</v>
      </c>
      <c r="AO2">
        <v>13617</v>
      </c>
      <c r="AP2">
        <v>3802</v>
      </c>
      <c r="AQ2">
        <v>4037</v>
      </c>
      <c r="AR2">
        <v>7326</v>
      </c>
      <c r="AS2">
        <v>3608</v>
      </c>
      <c r="AT2">
        <v>8473</v>
      </c>
      <c r="AU2">
        <v>3995</v>
      </c>
      <c r="AV2">
        <v>3510</v>
      </c>
      <c r="AW2">
        <v>26369</v>
      </c>
      <c r="AX2">
        <v>3776</v>
      </c>
      <c r="AY2">
        <v>5027</v>
      </c>
      <c r="AZ2">
        <v>3580</v>
      </c>
      <c r="BA2">
        <v>24067</v>
      </c>
      <c r="BB2">
        <v>3599</v>
      </c>
      <c r="BC2">
        <v>3691</v>
      </c>
      <c r="BD2">
        <v>5365</v>
      </c>
      <c r="BE2">
        <v>3605</v>
      </c>
      <c r="BF2">
        <v>13273</v>
      </c>
      <c r="BG2">
        <v>4607</v>
      </c>
      <c r="BH2">
        <v>3568</v>
      </c>
      <c r="BI2">
        <v>27084</v>
      </c>
      <c r="BJ2">
        <v>3700</v>
      </c>
      <c r="BK2">
        <v>3848</v>
      </c>
      <c r="BL2">
        <v>3619</v>
      </c>
      <c r="BM2">
        <v>23090</v>
      </c>
      <c r="BN2">
        <v>3625</v>
      </c>
      <c r="BO2">
        <v>3550</v>
      </c>
      <c r="BP2">
        <v>4186</v>
      </c>
      <c r="BQ2">
        <v>3551</v>
      </c>
      <c r="BR2">
        <v>21406</v>
      </c>
      <c r="BS2">
        <v>4874</v>
      </c>
      <c r="BT2">
        <v>3602</v>
      </c>
      <c r="BU2">
        <v>17898</v>
      </c>
      <c r="BV2">
        <v>3633</v>
      </c>
      <c r="BW2">
        <v>3612</v>
      </c>
      <c r="BX2">
        <v>3688</v>
      </c>
      <c r="BY2">
        <v>11315</v>
      </c>
      <c r="BZ2">
        <v>3490</v>
      </c>
      <c r="CA2">
        <v>3540</v>
      </c>
      <c r="CB2">
        <v>3695</v>
      </c>
      <c r="CC2">
        <v>3741</v>
      </c>
      <c r="CD2">
        <v>12471</v>
      </c>
      <c r="CE2">
        <v>4998</v>
      </c>
      <c r="CF2">
        <v>4219</v>
      </c>
      <c r="CG2">
        <v>7082</v>
      </c>
      <c r="CH2">
        <v>3585</v>
      </c>
      <c r="CI2">
        <v>3593</v>
      </c>
      <c r="CJ2">
        <v>4031</v>
      </c>
      <c r="CK2">
        <v>5845</v>
      </c>
      <c r="CL2">
        <v>3472</v>
      </c>
      <c r="CM2">
        <v>3514</v>
      </c>
      <c r="CN2">
        <v>3518</v>
      </c>
      <c r="CO2">
        <v>3525</v>
      </c>
      <c r="CP2">
        <v>7218</v>
      </c>
      <c r="CQ2">
        <v>5924</v>
      </c>
      <c r="CR2">
        <v>3887</v>
      </c>
      <c r="CS2">
        <v>4364</v>
      </c>
      <c r="CT2">
        <v>3586</v>
      </c>
    </row>
    <row r="7" spans="1:98" ht="18" x14ac:dyDescent="0.25">
      <c r="N7" s="4" t="s">
        <v>110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64973</v>
      </c>
      <c r="G9">
        <f>'Plate 1'!G9</f>
        <v>30</v>
      </c>
      <c r="H9" t="str">
        <f t="shared" ref="H9:I9" si="0">A9</f>
        <v>A1</v>
      </c>
      <c r="I9">
        <f t="shared" si="0"/>
        <v>64973</v>
      </c>
      <c r="K9" t="s">
        <v>82</v>
      </c>
      <c r="L9" t="str">
        <f>A10</f>
        <v>A2</v>
      </c>
      <c r="M9">
        <f>B10</f>
        <v>3549</v>
      </c>
      <c r="N9">
        <f>(M9-3612)/3104.6</f>
        <v>-2.0292469239193457E-2</v>
      </c>
      <c r="O9">
        <f>N9*40</f>
        <v>-0.81169876956773823</v>
      </c>
    </row>
    <row r="10" spans="1:98" x14ac:dyDescent="0.2">
      <c r="A10" t="s">
        <v>83</v>
      </c>
      <c r="B10">
        <v>3549</v>
      </c>
      <c r="G10">
        <f>'Plate 1'!G10</f>
        <v>15</v>
      </c>
      <c r="H10" t="str">
        <f>A21</f>
        <v>B1</v>
      </c>
      <c r="I10">
        <f>B21</f>
        <v>52860</v>
      </c>
      <c r="K10" t="s">
        <v>85</v>
      </c>
      <c r="L10" t="str">
        <f>A22</f>
        <v>B2</v>
      </c>
      <c r="M10">
        <f>B22</f>
        <v>3531</v>
      </c>
      <c r="N10">
        <f t="shared" ref="N10:N73" si="1">(M10-3612)/3104.6</f>
        <v>-2.609031759324873E-2</v>
      </c>
      <c r="O10">
        <f t="shared" ref="O10:O73" si="2">N10*40</f>
        <v>-1.0436127037299492</v>
      </c>
    </row>
    <row r="11" spans="1:98" x14ac:dyDescent="0.2">
      <c r="A11" t="s">
        <v>84</v>
      </c>
      <c r="B11">
        <v>5059</v>
      </c>
      <c r="G11">
        <f>'Plate 1'!G11</f>
        <v>7.5</v>
      </c>
      <c r="H11" t="str">
        <f>A33</f>
        <v>C1</v>
      </c>
      <c r="I11">
        <f>B33</f>
        <v>21822</v>
      </c>
      <c r="K11" t="s">
        <v>88</v>
      </c>
      <c r="L11" t="str">
        <f>A34</f>
        <v>C2</v>
      </c>
      <c r="M11">
        <f>B34</f>
        <v>3503</v>
      </c>
      <c r="N11">
        <f t="shared" si="1"/>
        <v>-3.5109192810668044E-2</v>
      </c>
      <c r="O11">
        <f t="shared" si="2"/>
        <v>-1.4043677124267218</v>
      </c>
    </row>
    <row r="12" spans="1:98" x14ac:dyDescent="0.2">
      <c r="A12" t="s">
        <v>9</v>
      </c>
      <c r="B12">
        <v>4227</v>
      </c>
      <c r="G12">
        <f>'Plate 1'!G12</f>
        <v>1.875</v>
      </c>
      <c r="H12" t="str">
        <f>A45</f>
        <v>D1</v>
      </c>
      <c r="I12">
        <f>B45</f>
        <v>8314</v>
      </c>
      <c r="K12" t="s">
        <v>91</v>
      </c>
      <c r="L12" t="str">
        <f>A46</f>
        <v>D2</v>
      </c>
      <c r="M12">
        <f>B46</f>
        <v>3575</v>
      </c>
      <c r="N12">
        <f t="shared" si="1"/>
        <v>-1.1917799394446951E-2</v>
      </c>
      <c r="O12">
        <f t="shared" si="2"/>
        <v>-0.47671197577787805</v>
      </c>
    </row>
    <row r="13" spans="1:98" x14ac:dyDescent="0.2">
      <c r="A13" t="s">
        <v>17</v>
      </c>
      <c r="B13">
        <v>24975</v>
      </c>
      <c r="G13">
        <f>'Plate 1'!G13</f>
        <v>0.46875</v>
      </c>
      <c r="H13" t="str">
        <f>A57</f>
        <v>E1</v>
      </c>
      <c r="I13">
        <f>B57</f>
        <v>5027</v>
      </c>
      <c r="K13" t="s">
        <v>94</v>
      </c>
      <c r="L13" t="str">
        <f>A58</f>
        <v>E2</v>
      </c>
      <c r="M13">
        <f>B58</f>
        <v>3580</v>
      </c>
      <c r="N13">
        <f t="shared" si="1"/>
        <v>-1.030728596276493E-2</v>
      </c>
      <c r="O13">
        <f t="shared" si="2"/>
        <v>-0.41229143851059719</v>
      </c>
    </row>
    <row r="14" spans="1:98" x14ac:dyDescent="0.2">
      <c r="A14" t="s">
        <v>25</v>
      </c>
      <c r="B14">
        <v>24698</v>
      </c>
      <c r="G14">
        <f>'Plate 1'!G14</f>
        <v>0.1171875</v>
      </c>
      <c r="H14" t="str">
        <f>A69</f>
        <v>F1</v>
      </c>
      <c r="I14">
        <f>B69</f>
        <v>3848</v>
      </c>
      <c r="K14" t="s">
        <v>97</v>
      </c>
      <c r="L14" t="str">
        <f>A70</f>
        <v>F2</v>
      </c>
      <c r="M14">
        <f>B70</f>
        <v>3619</v>
      </c>
      <c r="N14">
        <f t="shared" si="1"/>
        <v>2.2547188043548286E-3</v>
      </c>
      <c r="O14">
        <f t="shared" si="2"/>
        <v>9.0188752174193143E-2</v>
      </c>
    </row>
    <row r="15" spans="1:98" x14ac:dyDescent="0.2">
      <c r="A15" t="s">
        <v>34</v>
      </c>
      <c r="B15">
        <v>3746</v>
      </c>
      <c r="G15">
        <f>'Plate 1'!G15</f>
        <v>0</v>
      </c>
      <c r="H15" t="str">
        <f>A81</f>
        <v>G1</v>
      </c>
      <c r="I15">
        <f>B81</f>
        <v>3612</v>
      </c>
      <c r="K15" t="s">
        <v>100</v>
      </c>
      <c r="L15" t="str">
        <f>A82</f>
        <v>G2</v>
      </c>
      <c r="M15">
        <f>B82</f>
        <v>3688</v>
      </c>
      <c r="N15">
        <f t="shared" si="1"/>
        <v>2.4479804161566709E-2</v>
      </c>
      <c r="O15">
        <f t="shared" si="2"/>
        <v>0.97919216646266838</v>
      </c>
    </row>
    <row r="16" spans="1:98" x14ac:dyDescent="0.2">
      <c r="A16" t="s">
        <v>41</v>
      </c>
      <c r="B16">
        <v>4247</v>
      </c>
      <c r="K16" t="s">
        <v>103</v>
      </c>
      <c r="L16" t="str">
        <f>A94</f>
        <v>H2</v>
      </c>
      <c r="M16">
        <f>B94</f>
        <v>4031</v>
      </c>
      <c r="N16">
        <f t="shared" si="1"/>
        <v>0.13496102557495329</v>
      </c>
      <c r="O16">
        <f t="shared" si="2"/>
        <v>5.3984410229981314</v>
      </c>
    </row>
    <row r="17" spans="1:15" x14ac:dyDescent="0.2">
      <c r="A17" t="s">
        <v>49</v>
      </c>
      <c r="B17">
        <v>3818</v>
      </c>
      <c r="K17" t="s">
        <v>104</v>
      </c>
      <c r="L17" t="str">
        <f>A95</f>
        <v>H3</v>
      </c>
      <c r="M17">
        <f>B95</f>
        <v>5845</v>
      </c>
      <c r="N17">
        <f t="shared" si="1"/>
        <v>0.71925529858919024</v>
      </c>
      <c r="O17">
        <f t="shared" si="2"/>
        <v>28.77021194356761</v>
      </c>
    </row>
    <row r="18" spans="1:15" x14ac:dyDescent="0.2">
      <c r="A18" t="s">
        <v>57</v>
      </c>
      <c r="B18">
        <v>3617</v>
      </c>
      <c r="K18" t="s">
        <v>101</v>
      </c>
      <c r="L18" t="str">
        <f>A83</f>
        <v>G3</v>
      </c>
      <c r="M18">
        <f>B83</f>
        <v>11315</v>
      </c>
      <c r="N18">
        <f t="shared" si="1"/>
        <v>2.4811569928493205</v>
      </c>
      <c r="O18">
        <f t="shared" si="2"/>
        <v>99.246279713972825</v>
      </c>
    </row>
    <row r="19" spans="1:15" x14ac:dyDescent="0.2">
      <c r="A19" t="s">
        <v>65</v>
      </c>
      <c r="B19">
        <v>6728</v>
      </c>
      <c r="K19" t="s">
        <v>98</v>
      </c>
      <c r="L19" t="str">
        <f>A71</f>
        <v>F3</v>
      </c>
      <c r="M19">
        <f>B71</f>
        <v>23090</v>
      </c>
      <c r="N19">
        <f t="shared" si="1"/>
        <v>6.2739161244604782</v>
      </c>
      <c r="O19">
        <f t="shared" si="2"/>
        <v>250.95664497841912</v>
      </c>
    </row>
    <row r="20" spans="1:15" x14ac:dyDescent="0.2">
      <c r="A20" t="s">
        <v>73</v>
      </c>
      <c r="B20">
        <v>5059</v>
      </c>
      <c r="K20" t="s">
        <v>95</v>
      </c>
      <c r="L20" t="str">
        <f>A59</f>
        <v>E3</v>
      </c>
      <c r="M20">
        <f>B59</f>
        <v>24067</v>
      </c>
      <c r="N20">
        <f t="shared" si="1"/>
        <v>6.5886104490111448</v>
      </c>
      <c r="O20">
        <f t="shared" si="2"/>
        <v>263.5444179604458</v>
      </c>
    </row>
    <row r="21" spans="1:15" x14ac:dyDescent="0.2">
      <c r="A21" t="s">
        <v>85</v>
      </c>
      <c r="B21">
        <v>52860</v>
      </c>
      <c r="K21" t="s">
        <v>92</v>
      </c>
      <c r="L21" t="str">
        <f>A47</f>
        <v>D3</v>
      </c>
      <c r="M21">
        <f>B47</f>
        <v>13617</v>
      </c>
      <c r="N21">
        <f t="shared" si="1"/>
        <v>3.2226373767957224</v>
      </c>
      <c r="O21">
        <f t="shared" si="2"/>
        <v>128.90549507182891</v>
      </c>
    </row>
    <row r="22" spans="1:15" x14ac:dyDescent="0.2">
      <c r="A22" t="s">
        <v>86</v>
      </c>
      <c r="B22">
        <v>3531</v>
      </c>
      <c r="K22" t="s">
        <v>89</v>
      </c>
      <c r="L22" t="str">
        <f>A35</f>
        <v>C3</v>
      </c>
      <c r="M22">
        <f>B35</f>
        <v>7766</v>
      </c>
      <c r="N22">
        <f t="shared" si="1"/>
        <v>1.3380145590414225</v>
      </c>
      <c r="O22">
        <f t="shared" si="2"/>
        <v>53.520582361656899</v>
      </c>
    </row>
    <row r="23" spans="1:15" x14ac:dyDescent="0.2">
      <c r="A23" t="s">
        <v>87</v>
      </c>
      <c r="B23">
        <v>5661</v>
      </c>
      <c r="K23" t="s">
        <v>86</v>
      </c>
      <c r="L23" t="str">
        <f>A23</f>
        <v>B3</v>
      </c>
      <c r="M23">
        <f>B23</f>
        <v>5661</v>
      </c>
      <c r="N23">
        <f t="shared" si="1"/>
        <v>0.65998840430329186</v>
      </c>
      <c r="O23">
        <f t="shared" si="2"/>
        <v>26.399536172131675</v>
      </c>
    </row>
    <row r="24" spans="1:15" x14ac:dyDescent="0.2">
      <c r="A24" t="s">
        <v>10</v>
      </c>
      <c r="B24">
        <v>3905</v>
      </c>
      <c r="K24" t="s">
        <v>83</v>
      </c>
      <c r="L24" t="str">
        <f>A11</f>
        <v>A3</v>
      </c>
      <c r="M24">
        <f>B11</f>
        <v>5059</v>
      </c>
      <c r="N24">
        <f t="shared" si="1"/>
        <v>0.46608258712877665</v>
      </c>
      <c r="O24">
        <f t="shared" si="2"/>
        <v>18.643303485151066</v>
      </c>
    </row>
    <row r="25" spans="1:15" x14ac:dyDescent="0.2">
      <c r="A25" t="s">
        <v>18</v>
      </c>
      <c r="B25">
        <v>11132</v>
      </c>
      <c r="K25" t="s">
        <v>84</v>
      </c>
      <c r="L25" t="str">
        <f>A12</f>
        <v>A4</v>
      </c>
      <c r="M25">
        <f>B12</f>
        <v>4227</v>
      </c>
      <c r="N25">
        <f t="shared" si="1"/>
        <v>0.19809315209688849</v>
      </c>
      <c r="O25">
        <f t="shared" si="2"/>
        <v>7.9237260838755397</v>
      </c>
    </row>
    <row r="26" spans="1:15" x14ac:dyDescent="0.2">
      <c r="A26" t="s">
        <v>26</v>
      </c>
      <c r="B26">
        <v>20728</v>
      </c>
      <c r="K26" t="s">
        <v>87</v>
      </c>
      <c r="L26" t="str">
        <f>A24</f>
        <v>B4</v>
      </c>
      <c r="M26">
        <f>B24</f>
        <v>3905</v>
      </c>
      <c r="N26">
        <f t="shared" si="1"/>
        <v>9.4376087096566391E-2</v>
      </c>
      <c r="O26">
        <f t="shared" si="2"/>
        <v>3.7750434838626559</v>
      </c>
    </row>
    <row r="27" spans="1:15" x14ac:dyDescent="0.2">
      <c r="A27" t="s">
        <v>35</v>
      </c>
      <c r="B27">
        <v>3555</v>
      </c>
      <c r="K27" t="s">
        <v>90</v>
      </c>
      <c r="L27" t="str">
        <f>A36</f>
        <v>C4</v>
      </c>
      <c r="M27">
        <f>B36</f>
        <v>3815</v>
      </c>
      <c r="N27">
        <f t="shared" si="1"/>
        <v>6.5386845326290022E-2</v>
      </c>
      <c r="O27">
        <f t="shared" si="2"/>
        <v>2.6154738130516009</v>
      </c>
    </row>
    <row r="28" spans="1:15" x14ac:dyDescent="0.2">
      <c r="A28" t="s">
        <v>42</v>
      </c>
      <c r="B28">
        <v>5202</v>
      </c>
      <c r="K28" t="s">
        <v>93</v>
      </c>
      <c r="L28" t="str">
        <f>A48</f>
        <v>D4</v>
      </c>
      <c r="M28">
        <f>B48</f>
        <v>3802</v>
      </c>
      <c r="N28">
        <f t="shared" si="1"/>
        <v>6.1199510403916774E-2</v>
      </c>
      <c r="O28">
        <f t="shared" si="2"/>
        <v>2.4479804161566712</v>
      </c>
    </row>
    <row r="29" spans="1:15" x14ac:dyDescent="0.2">
      <c r="A29" t="s">
        <v>50</v>
      </c>
      <c r="B29">
        <v>3785</v>
      </c>
      <c r="K29" t="s">
        <v>96</v>
      </c>
      <c r="L29" t="str">
        <f>A60</f>
        <v>E4</v>
      </c>
      <c r="M29">
        <f>B60</f>
        <v>3599</v>
      </c>
      <c r="N29">
        <f t="shared" si="1"/>
        <v>-4.1873349223732525E-3</v>
      </c>
      <c r="O29">
        <f t="shared" si="2"/>
        <v>-0.16749339689493009</v>
      </c>
    </row>
    <row r="30" spans="1:15" x14ac:dyDescent="0.2">
      <c r="A30" t="s">
        <v>58</v>
      </c>
      <c r="B30">
        <v>3558</v>
      </c>
      <c r="K30" t="s">
        <v>99</v>
      </c>
      <c r="L30" t="str">
        <f>A72</f>
        <v>F4</v>
      </c>
      <c r="M30">
        <f>B72</f>
        <v>3625</v>
      </c>
      <c r="N30">
        <f t="shared" si="1"/>
        <v>4.1873349223732525E-3</v>
      </c>
      <c r="O30">
        <f t="shared" si="2"/>
        <v>0.16749339689493009</v>
      </c>
    </row>
    <row r="31" spans="1:15" x14ac:dyDescent="0.2">
      <c r="A31" t="s">
        <v>66</v>
      </c>
      <c r="B31">
        <v>11650</v>
      </c>
      <c r="K31" t="s">
        <v>102</v>
      </c>
      <c r="L31" t="str">
        <f>A84</f>
        <v>G4</v>
      </c>
      <c r="M31">
        <f>B84</f>
        <v>3490</v>
      </c>
      <c r="N31">
        <f t="shared" si="1"/>
        <v>-3.9296527733041292E-2</v>
      </c>
      <c r="O31">
        <f t="shared" si="2"/>
        <v>-1.5718611093216517</v>
      </c>
    </row>
    <row r="32" spans="1:15" x14ac:dyDescent="0.2">
      <c r="A32" t="s">
        <v>74</v>
      </c>
      <c r="B32">
        <v>4275</v>
      </c>
      <c r="K32" t="s">
        <v>105</v>
      </c>
      <c r="L32" t="str">
        <f>A96</f>
        <v>H4</v>
      </c>
      <c r="M32">
        <f>B96</f>
        <v>3472</v>
      </c>
      <c r="N32">
        <f t="shared" si="1"/>
        <v>-4.5094376087096565E-2</v>
      </c>
      <c r="O32">
        <f t="shared" si="2"/>
        <v>-1.8037750434838626</v>
      </c>
    </row>
    <row r="33" spans="1:15" x14ac:dyDescent="0.2">
      <c r="A33" t="s">
        <v>88</v>
      </c>
      <c r="B33">
        <v>21822</v>
      </c>
      <c r="K33" t="s">
        <v>16</v>
      </c>
      <c r="L33" t="str">
        <f>A97</f>
        <v>H5</v>
      </c>
      <c r="M33">
        <f>B97</f>
        <v>3514</v>
      </c>
      <c r="N33">
        <f t="shared" si="1"/>
        <v>-3.15660632609676E-2</v>
      </c>
      <c r="O33">
        <f t="shared" si="2"/>
        <v>-1.2626425304387041</v>
      </c>
    </row>
    <row r="34" spans="1:15" x14ac:dyDescent="0.2">
      <c r="A34" t="s">
        <v>89</v>
      </c>
      <c r="B34">
        <v>3503</v>
      </c>
      <c r="K34" t="s">
        <v>15</v>
      </c>
      <c r="L34" t="str">
        <f>A85</f>
        <v>G5</v>
      </c>
      <c r="M34">
        <f>B85</f>
        <v>3540</v>
      </c>
      <c r="N34">
        <f t="shared" si="1"/>
        <v>-2.3191393416221093E-2</v>
      </c>
      <c r="O34">
        <f t="shared" si="2"/>
        <v>-0.92765573664884371</v>
      </c>
    </row>
    <row r="35" spans="1:15" x14ac:dyDescent="0.2">
      <c r="A35" t="s">
        <v>90</v>
      </c>
      <c r="B35">
        <v>7766</v>
      </c>
      <c r="K35" t="s">
        <v>14</v>
      </c>
      <c r="L35" t="str">
        <f>A73</f>
        <v>F5</v>
      </c>
      <c r="M35">
        <f>B73</f>
        <v>3550</v>
      </c>
      <c r="N35">
        <f t="shared" si="1"/>
        <v>-1.9970366552857052E-2</v>
      </c>
      <c r="O35">
        <f t="shared" si="2"/>
        <v>-0.79881466211428209</v>
      </c>
    </row>
    <row r="36" spans="1:15" x14ac:dyDescent="0.2">
      <c r="A36" t="s">
        <v>11</v>
      </c>
      <c r="B36">
        <v>3815</v>
      </c>
      <c r="K36" t="s">
        <v>13</v>
      </c>
      <c r="L36" t="str">
        <f>A61</f>
        <v>E5</v>
      </c>
      <c r="M36">
        <f>B61</f>
        <v>3691</v>
      </c>
      <c r="N36">
        <f t="shared" si="1"/>
        <v>2.5446112220575922E-2</v>
      </c>
      <c r="O36">
        <f t="shared" si="2"/>
        <v>1.0178444888230369</v>
      </c>
    </row>
    <row r="37" spans="1:15" x14ac:dyDescent="0.2">
      <c r="A37" t="s">
        <v>19</v>
      </c>
      <c r="B37">
        <v>4993</v>
      </c>
      <c r="K37" t="s">
        <v>12</v>
      </c>
      <c r="L37" t="str">
        <f>A49</f>
        <v>D5</v>
      </c>
      <c r="M37">
        <f>B49</f>
        <v>4037</v>
      </c>
      <c r="N37">
        <f t="shared" si="1"/>
        <v>0.13689364169297172</v>
      </c>
      <c r="O37">
        <f t="shared" si="2"/>
        <v>5.4757456677188685</v>
      </c>
    </row>
    <row r="38" spans="1:15" x14ac:dyDescent="0.2">
      <c r="A38" t="s">
        <v>27</v>
      </c>
      <c r="B38">
        <v>12572</v>
      </c>
      <c r="K38" t="s">
        <v>11</v>
      </c>
      <c r="L38" t="str">
        <f>A37</f>
        <v>C5</v>
      </c>
      <c r="M38">
        <f>B37</f>
        <v>4993</v>
      </c>
      <c r="N38">
        <f t="shared" si="1"/>
        <v>0.44482380983057401</v>
      </c>
      <c r="O38">
        <f t="shared" si="2"/>
        <v>17.792952393222961</v>
      </c>
    </row>
    <row r="39" spans="1:15" x14ac:dyDescent="0.2">
      <c r="A39" t="s">
        <v>36</v>
      </c>
      <c r="B39">
        <v>3513</v>
      </c>
      <c r="K39" t="s">
        <v>10</v>
      </c>
      <c r="L39" t="str">
        <f>A25</f>
        <v>B5</v>
      </c>
      <c r="M39">
        <f>B25</f>
        <v>11132</v>
      </c>
      <c r="N39">
        <f t="shared" si="1"/>
        <v>2.4222122012497587</v>
      </c>
      <c r="O39">
        <f t="shared" si="2"/>
        <v>96.888488049990343</v>
      </c>
    </row>
    <row r="40" spans="1:15" x14ac:dyDescent="0.2">
      <c r="A40" t="s">
        <v>43</v>
      </c>
      <c r="B40">
        <v>5912</v>
      </c>
      <c r="K40" t="s">
        <v>9</v>
      </c>
      <c r="L40" t="str">
        <f>A13</f>
        <v>A5</v>
      </c>
      <c r="M40">
        <f>B13</f>
        <v>24975</v>
      </c>
      <c r="N40">
        <f t="shared" si="1"/>
        <v>6.8810796882045997</v>
      </c>
      <c r="O40">
        <f t="shared" si="2"/>
        <v>275.24318752818397</v>
      </c>
    </row>
    <row r="41" spans="1:15" x14ac:dyDescent="0.2">
      <c r="A41" t="s">
        <v>51</v>
      </c>
      <c r="B41">
        <v>3789</v>
      </c>
      <c r="K41" t="s">
        <v>17</v>
      </c>
      <c r="L41" t="str">
        <f>A14</f>
        <v>A6</v>
      </c>
      <c r="M41">
        <f>B14</f>
        <v>24698</v>
      </c>
      <c r="N41">
        <f t="shared" si="1"/>
        <v>6.7918572440894156</v>
      </c>
      <c r="O41">
        <f t="shared" si="2"/>
        <v>271.67428976357661</v>
      </c>
    </row>
    <row r="42" spans="1:15" x14ac:dyDescent="0.2">
      <c r="A42" t="s">
        <v>59</v>
      </c>
      <c r="B42">
        <v>3491</v>
      </c>
      <c r="K42" t="s">
        <v>18</v>
      </c>
      <c r="L42" t="str">
        <f>A26</f>
        <v>B6</v>
      </c>
      <c r="M42">
        <f>B26</f>
        <v>20728</v>
      </c>
      <c r="N42">
        <f t="shared" si="1"/>
        <v>5.513109579333892</v>
      </c>
      <c r="O42">
        <f t="shared" si="2"/>
        <v>220.52438317335569</v>
      </c>
    </row>
    <row r="43" spans="1:15" x14ac:dyDescent="0.2">
      <c r="A43" t="s">
        <v>67</v>
      </c>
      <c r="B43">
        <v>19228</v>
      </c>
      <c r="K43" t="s">
        <v>19</v>
      </c>
      <c r="L43" t="str">
        <f>A38</f>
        <v>C6</v>
      </c>
      <c r="M43">
        <f>B38</f>
        <v>12572</v>
      </c>
      <c r="N43">
        <f t="shared" si="1"/>
        <v>2.8860400695741801</v>
      </c>
      <c r="O43">
        <f t="shared" si="2"/>
        <v>115.44160278296721</v>
      </c>
    </row>
    <row r="44" spans="1:15" x14ac:dyDescent="0.2">
      <c r="A44" t="s">
        <v>75</v>
      </c>
      <c r="B44">
        <v>3958</v>
      </c>
      <c r="K44" t="s">
        <v>20</v>
      </c>
      <c r="L44" t="str">
        <f>A50</f>
        <v>D6</v>
      </c>
      <c r="M44">
        <f>B50</f>
        <v>7326</v>
      </c>
      <c r="N44">
        <f t="shared" si="1"/>
        <v>1.1962893770534047</v>
      </c>
      <c r="O44">
        <f t="shared" si="2"/>
        <v>47.851575082136186</v>
      </c>
    </row>
    <row r="45" spans="1:15" x14ac:dyDescent="0.2">
      <c r="A45" t="s">
        <v>91</v>
      </c>
      <c r="B45">
        <v>8314</v>
      </c>
      <c r="K45" t="s">
        <v>21</v>
      </c>
      <c r="L45" t="str">
        <f>A62</f>
        <v>E6</v>
      </c>
      <c r="M45">
        <f>B62</f>
        <v>5365</v>
      </c>
      <c r="N45">
        <f t="shared" si="1"/>
        <v>0.56464600914771634</v>
      </c>
      <c r="O45">
        <f t="shared" si="2"/>
        <v>22.585840365908652</v>
      </c>
    </row>
    <row r="46" spans="1:15" x14ac:dyDescent="0.2">
      <c r="A46" t="s">
        <v>92</v>
      </c>
      <c r="B46">
        <v>3575</v>
      </c>
      <c r="K46" t="s">
        <v>22</v>
      </c>
      <c r="L46" t="str">
        <f>A74</f>
        <v>F6</v>
      </c>
      <c r="M46">
        <f>B74</f>
        <v>4186</v>
      </c>
      <c r="N46">
        <f t="shared" si="1"/>
        <v>0.18488694195709593</v>
      </c>
      <c r="O46">
        <f t="shared" si="2"/>
        <v>7.3954776782838376</v>
      </c>
    </row>
    <row r="47" spans="1:15" x14ac:dyDescent="0.2">
      <c r="A47" t="s">
        <v>93</v>
      </c>
      <c r="B47">
        <v>13617</v>
      </c>
      <c r="K47" t="s">
        <v>23</v>
      </c>
      <c r="L47" t="str">
        <f>A86</f>
        <v>G6</v>
      </c>
      <c r="M47">
        <f>B86</f>
        <v>3695</v>
      </c>
      <c r="N47">
        <f t="shared" si="1"/>
        <v>2.6734522965921537E-2</v>
      </c>
      <c r="O47">
        <f t="shared" si="2"/>
        <v>1.0693809186368615</v>
      </c>
    </row>
    <row r="48" spans="1:15" x14ac:dyDescent="0.2">
      <c r="A48" t="s">
        <v>12</v>
      </c>
      <c r="B48">
        <v>3802</v>
      </c>
      <c r="K48" t="s">
        <v>24</v>
      </c>
      <c r="L48" t="str">
        <f>A98</f>
        <v>H6</v>
      </c>
      <c r="M48">
        <f>B98</f>
        <v>3518</v>
      </c>
      <c r="N48">
        <f t="shared" si="1"/>
        <v>-3.0277652515621981E-2</v>
      </c>
      <c r="O48">
        <f t="shared" si="2"/>
        <v>-1.2111061006248793</v>
      </c>
    </row>
    <row r="49" spans="1:15" x14ac:dyDescent="0.2">
      <c r="A49" t="s">
        <v>20</v>
      </c>
      <c r="B49">
        <v>4037</v>
      </c>
      <c r="K49" t="s">
        <v>33</v>
      </c>
      <c r="L49" t="str">
        <f>A99</f>
        <v>H7</v>
      </c>
      <c r="M49">
        <f>B99</f>
        <v>3525</v>
      </c>
      <c r="N49">
        <f t="shared" si="1"/>
        <v>-2.8022933711267153E-2</v>
      </c>
      <c r="O49">
        <f t="shared" si="2"/>
        <v>-1.120917348450686</v>
      </c>
    </row>
    <row r="50" spans="1:15" x14ac:dyDescent="0.2">
      <c r="A50" t="s">
        <v>28</v>
      </c>
      <c r="B50">
        <v>7326</v>
      </c>
      <c r="K50" t="s">
        <v>31</v>
      </c>
      <c r="L50" t="str">
        <f>A87</f>
        <v>G7</v>
      </c>
      <c r="M50">
        <f>B87</f>
        <v>3741</v>
      </c>
      <c r="N50">
        <f t="shared" si="1"/>
        <v>4.1551246537396121E-2</v>
      </c>
      <c r="O50">
        <f t="shared" si="2"/>
        <v>1.6620498614958448</v>
      </c>
    </row>
    <row r="51" spans="1:15" x14ac:dyDescent="0.2">
      <c r="A51" t="s">
        <v>37</v>
      </c>
      <c r="B51">
        <v>3608</v>
      </c>
      <c r="K51" t="s">
        <v>32</v>
      </c>
      <c r="L51" t="str">
        <f>A75</f>
        <v>F7</v>
      </c>
      <c r="M51">
        <f>B75</f>
        <v>3551</v>
      </c>
      <c r="N51">
        <f t="shared" si="1"/>
        <v>-1.9648263866520646E-2</v>
      </c>
      <c r="O51">
        <f t="shared" si="2"/>
        <v>-0.78593055466082584</v>
      </c>
    </row>
    <row r="52" spans="1:15" x14ac:dyDescent="0.2">
      <c r="A52" t="s">
        <v>44</v>
      </c>
      <c r="B52">
        <v>8473</v>
      </c>
      <c r="K52" t="s">
        <v>29</v>
      </c>
      <c r="L52" t="str">
        <f>A63</f>
        <v>E7</v>
      </c>
      <c r="M52">
        <f>B63</f>
        <v>3605</v>
      </c>
      <c r="N52">
        <f t="shared" si="1"/>
        <v>-2.2547188043548286E-3</v>
      </c>
      <c r="O52">
        <f t="shared" si="2"/>
        <v>-9.0188752174193143E-2</v>
      </c>
    </row>
    <row r="53" spans="1:15" x14ac:dyDescent="0.2">
      <c r="A53" t="s">
        <v>52</v>
      </c>
      <c r="B53">
        <v>3995</v>
      </c>
      <c r="K53" t="s">
        <v>28</v>
      </c>
      <c r="L53" t="str">
        <f>A51</f>
        <v>D7</v>
      </c>
      <c r="M53">
        <f>B51</f>
        <v>3608</v>
      </c>
      <c r="N53">
        <f t="shared" si="1"/>
        <v>-1.2884107453456162E-3</v>
      </c>
      <c r="O53">
        <f t="shared" si="2"/>
        <v>-5.1536429813824648E-2</v>
      </c>
    </row>
    <row r="54" spans="1:15" x14ac:dyDescent="0.2">
      <c r="A54" t="s">
        <v>60</v>
      </c>
      <c r="B54">
        <v>3510</v>
      </c>
      <c r="K54" t="s">
        <v>27</v>
      </c>
      <c r="L54" t="str">
        <f>A39</f>
        <v>C7</v>
      </c>
      <c r="M54">
        <f>B39</f>
        <v>3513</v>
      </c>
      <c r="N54">
        <f t="shared" si="1"/>
        <v>-3.1888165947304002E-2</v>
      </c>
      <c r="O54">
        <f t="shared" si="2"/>
        <v>-1.2755266378921601</v>
      </c>
    </row>
    <row r="55" spans="1:15" x14ac:dyDescent="0.2">
      <c r="A55" t="s">
        <v>68</v>
      </c>
      <c r="B55">
        <v>26369</v>
      </c>
      <c r="K55" t="s">
        <v>26</v>
      </c>
      <c r="L55" t="str">
        <f>A27</f>
        <v>B7</v>
      </c>
      <c r="M55">
        <f>B27</f>
        <v>3555</v>
      </c>
      <c r="N55">
        <f t="shared" si="1"/>
        <v>-1.8359853121175031E-2</v>
      </c>
      <c r="O55">
        <f t="shared" si="2"/>
        <v>-0.73439412484700117</v>
      </c>
    </row>
    <row r="56" spans="1:15" x14ac:dyDescent="0.2">
      <c r="A56" t="s">
        <v>76</v>
      </c>
      <c r="B56">
        <v>3776</v>
      </c>
      <c r="K56" t="s">
        <v>25</v>
      </c>
      <c r="L56" t="str">
        <f>A15</f>
        <v>A7</v>
      </c>
      <c r="M56">
        <f>B15</f>
        <v>3746</v>
      </c>
      <c r="N56">
        <f t="shared" si="1"/>
        <v>4.3161759969078145E-2</v>
      </c>
      <c r="O56">
        <f t="shared" si="2"/>
        <v>1.7264703987631258</v>
      </c>
    </row>
    <row r="57" spans="1:15" x14ac:dyDescent="0.2">
      <c r="A57" t="s">
        <v>94</v>
      </c>
      <c r="B57">
        <v>5027</v>
      </c>
      <c r="K57" t="s">
        <v>34</v>
      </c>
      <c r="L57" t="str">
        <f>A16</f>
        <v>A8</v>
      </c>
      <c r="M57">
        <f>B16</f>
        <v>4247</v>
      </c>
      <c r="N57">
        <f t="shared" si="1"/>
        <v>0.20453520582361656</v>
      </c>
      <c r="O57">
        <f t="shared" si="2"/>
        <v>8.181408232944662</v>
      </c>
    </row>
    <row r="58" spans="1:15" x14ac:dyDescent="0.2">
      <c r="A58" t="s">
        <v>95</v>
      </c>
      <c r="B58">
        <v>3580</v>
      </c>
      <c r="K58" t="s">
        <v>35</v>
      </c>
      <c r="L58" t="str">
        <f>A28</f>
        <v>B8</v>
      </c>
      <c r="M58">
        <f>B28</f>
        <v>5202</v>
      </c>
      <c r="N58">
        <f t="shared" si="1"/>
        <v>0.51214327127488246</v>
      </c>
      <c r="O58">
        <f t="shared" si="2"/>
        <v>20.485730850995299</v>
      </c>
    </row>
    <row r="59" spans="1:15" x14ac:dyDescent="0.2">
      <c r="A59" t="s">
        <v>96</v>
      </c>
      <c r="B59">
        <v>24067</v>
      </c>
      <c r="K59" t="s">
        <v>36</v>
      </c>
      <c r="L59" t="str">
        <f>A40</f>
        <v>C8</v>
      </c>
      <c r="M59">
        <f>B40</f>
        <v>5912</v>
      </c>
      <c r="N59">
        <f t="shared" si="1"/>
        <v>0.7408361785737293</v>
      </c>
      <c r="O59">
        <f t="shared" si="2"/>
        <v>29.633447142949173</v>
      </c>
    </row>
    <row r="60" spans="1:15" x14ac:dyDescent="0.2">
      <c r="A60" t="s">
        <v>13</v>
      </c>
      <c r="B60">
        <v>3599</v>
      </c>
      <c r="K60" t="s">
        <v>37</v>
      </c>
      <c r="L60" t="str">
        <f>A52</f>
        <v>D8</v>
      </c>
      <c r="M60">
        <f>B52</f>
        <v>8473</v>
      </c>
      <c r="N60">
        <f t="shared" si="1"/>
        <v>1.5657411582812601</v>
      </c>
      <c r="O60">
        <f t="shared" si="2"/>
        <v>62.629646331250406</v>
      </c>
    </row>
    <row r="61" spans="1:15" x14ac:dyDescent="0.2">
      <c r="A61" t="s">
        <v>21</v>
      </c>
      <c r="B61">
        <v>3691</v>
      </c>
      <c r="K61" t="s">
        <v>38</v>
      </c>
      <c r="L61" t="str">
        <f>A64</f>
        <v>E8</v>
      </c>
      <c r="M61">
        <f>B64</f>
        <v>13273</v>
      </c>
      <c r="N61">
        <f t="shared" si="1"/>
        <v>3.1118340526959996</v>
      </c>
      <c r="O61">
        <f t="shared" si="2"/>
        <v>124.47336210783999</v>
      </c>
    </row>
    <row r="62" spans="1:15" x14ac:dyDescent="0.2">
      <c r="A62" t="s">
        <v>29</v>
      </c>
      <c r="B62">
        <v>5365</v>
      </c>
      <c r="K62" t="s">
        <v>30</v>
      </c>
      <c r="L62" t="str">
        <f>A76</f>
        <v>F8</v>
      </c>
      <c r="M62">
        <f>B76</f>
        <v>21406</v>
      </c>
      <c r="N62">
        <f t="shared" si="1"/>
        <v>5.7314952006699738</v>
      </c>
      <c r="O62">
        <f t="shared" si="2"/>
        <v>229.25980802679896</v>
      </c>
    </row>
    <row r="63" spans="1:15" x14ac:dyDescent="0.2">
      <c r="A63" t="s">
        <v>38</v>
      </c>
      <c r="B63">
        <v>3605</v>
      </c>
      <c r="K63" t="s">
        <v>39</v>
      </c>
      <c r="L63" t="str">
        <f>A88</f>
        <v>G8</v>
      </c>
      <c r="M63">
        <f>B88</f>
        <v>12471</v>
      </c>
      <c r="N63">
        <f t="shared" si="1"/>
        <v>2.8535076982542034</v>
      </c>
      <c r="O63">
        <f t="shared" si="2"/>
        <v>114.14030793016813</v>
      </c>
    </row>
    <row r="64" spans="1:15" x14ac:dyDescent="0.2">
      <c r="A64" t="s">
        <v>45</v>
      </c>
      <c r="B64">
        <v>13273</v>
      </c>
      <c r="K64" t="s">
        <v>40</v>
      </c>
      <c r="L64" t="str">
        <f>A100</f>
        <v>H8</v>
      </c>
      <c r="M64">
        <f>B100</f>
        <v>7218</v>
      </c>
      <c r="N64">
        <f t="shared" si="1"/>
        <v>1.161502286929073</v>
      </c>
      <c r="O64">
        <f t="shared" si="2"/>
        <v>46.460091477162919</v>
      </c>
    </row>
    <row r="65" spans="1:15" x14ac:dyDescent="0.2">
      <c r="A65" t="s">
        <v>53</v>
      </c>
      <c r="B65">
        <v>4607</v>
      </c>
      <c r="K65" t="s">
        <v>48</v>
      </c>
      <c r="L65" t="str">
        <f>A101</f>
        <v>H9</v>
      </c>
      <c r="M65">
        <f>B101</f>
        <v>5924</v>
      </c>
      <c r="N65">
        <f t="shared" si="1"/>
        <v>0.74470141080976615</v>
      </c>
      <c r="O65">
        <f t="shared" si="2"/>
        <v>29.788056432390647</v>
      </c>
    </row>
    <row r="66" spans="1:15" x14ac:dyDescent="0.2">
      <c r="A66" t="s">
        <v>61</v>
      </c>
      <c r="B66">
        <v>3568</v>
      </c>
      <c r="K66" t="s">
        <v>47</v>
      </c>
      <c r="L66" t="str">
        <f>A89</f>
        <v>G9</v>
      </c>
      <c r="M66">
        <f>B89</f>
        <v>4998</v>
      </c>
      <c r="N66">
        <f t="shared" si="1"/>
        <v>0.44643432326225602</v>
      </c>
      <c r="O66">
        <f t="shared" si="2"/>
        <v>17.857372930490239</v>
      </c>
    </row>
    <row r="67" spans="1:15" x14ac:dyDescent="0.2">
      <c r="A67" t="s">
        <v>69</v>
      </c>
      <c r="B67">
        <v>27084</v>
      </c>
      <c r="K67" t="s">
        <v>46</v>
      </c>
      <c r="L67" t="str">
        <f>A77</f>
        <v>F9</v>
      </c>
      <c r="M67">
        <f>B77</f>
        <v>4874</v>
      </c>
      <c r="N67">
        <f t="shared" si="1"/>
        <v>0.40649359015654191</v>
      </c>
      <c r="O67">
        <f t="shared" si="2"/>
        <v>16.259743606261676</v>
      </c>
    </row>
    <row r="68" spans="1:15" x14ac:dyDescent="0.2">
      <c r="A68" t="s">
        <v>77</v>
      </c>
      <c r="B68">
        <v>3700</v>
      </c>
      <c r="K68" t="s">
        <v>45</v>
      </c>
      <c r="L68" t="str">
        <f>A65</f>
        <v>E9</v>
      </c>
      <c r="M68">
        <f>B65</f>
        <v>4607</v>
      </c>
      <c r="N68">
        <f t="shared" si="1"/>
        <v>0.32049217290472204</v>
      </c>
      <c r="O68">
        <f t="shared" si="2"/>
        <v>12.819686916188882</v>
      </c>
    </row>
    <row r="69" spans="1:15" x14ac:dyDescent="0.2">
      <c r="A69" t="s">
        <v>97</v>
      </c>
      <c r="B69">
        <v>3848</v>
      </c>
      <c r="K69" t="s">
        <v>44</v>
      </c>
      <c r="L69" t="str">
        <f>A53</f>
        <v>D9</v>
      </c>
      <c r="M69">
        <f>B53</f>
        <v>3995</v>
      </c>
      <c r="N69">
        <f t="shared" si="1"/>
        <v>0.12336532886684275</v>
      </c>
      <c r="O69">
        <f t="shared" si="2"/>
        <v>4.93461315467371</v>
      </c>
    </row>
    <row r="70" spans="1:15" x14ac:dyDescent="0.2">
      <c r="A70" t="s">
        <v>98</v>
      </c>
      <c r="B70">
        <v>3619</v>
      </c>
      <c r="K70" t="s">
        <v>43</v>
      </c>
      <c r="L70" t="str">
        <f>A41</f>
        <v>C9</v>
      </c>
      <c r="M70">
        <f>B41</f>
        <v>3789</v>
      </c>
      <c r="N70">
        <f t="shared" si="1"/>
        <v>5.7012175481543519E-2</v>
      </c>
      <c r="O70">
        <f t="shared" si="2"/>
        <v>2.2804870192617406</v>
      </c>
    </row>
    <row r="71" spans="1:15" x14ac:dyDescent="0.2">
      <c r="A71" t="s">
        <v>99</v>
      </c>
      <c r="B71">
        <v>23090</v>
      </c>
      <c r="K71" t="s">
        <v>42</v>
      </c>
      <c r="L71" t="str">
        <f>A29</f>
        <v>B9</v>
      </c>
      <c r="M71">
        <f>B29</f>
        <v>3785</v>
      </c>
      <c r="N71">
        <f t="shared" si="1"/>
        <v>5.5723764736197903E-2</v>
      </c>
      <c r="O71">
        <f t="shared" si="2"/>
        <v>2.228950589447916</v>
      </c>
    </row>
    <row r="72" spans="1:15" x14ac:dyDescent="0.2">
      <c r="A72" t="s">
        <v>14</v>
      </c>
      <c r="B72">
        <v>3625</v>
      </c>
      <c r="K72" t="s">
        <v>41</v>
      </c>
      <c r="L72" t="str">
        <f>A17</f>
        <v>A9</v>
      </c>
      <c r="M72">
        <f>B17</f>
        <v>3818</v>
      </c>
      <c r="N72">
        <f t="shared" si="1"/>
        <v>6.6353153385299235E-2</v>
      </c>
      <c r="O72">
        <f t="shared" si="2"/>
        <v>2.6541261354119694</v>
      </c>
    </row>
    <row r="73" spans="1:15" x14ac:dyDescent="0.2">
      <c r="A73" t="s">
        <v>22</v>
      </c>
      <c r="B73">
        <v>3550</v>
      </c>
      <c r="K73" t="s">
        <v>49</v>
      </c>
      <c r="L73" t="str">
        <f>A18</f>
        <v>A10</v>
      </c>
      <c r="M73">
        <f>B18</f>
        <v>3617</v>
      </c>
      <c r="N73">
        <f t="shared" si="1"/>
        <v>1.6105134316820203E-3</v>
      </c>
      <c r="O73">
        <f t="shared" si="2"/>
        <v>6.4420537267280809E-2</v>
      </c>
    </row>
    <row r="74" spans="1:15" x14ac:dyDescent="0.2">
      <c r="A74" t="s">
        <v>32</v>
      </c>
      <c r="B74">
        <v>4186</v>
      </c>
      <c r="K74" t="s">
        <v>50</v>
      </c>
      <c r="L74" t="str">
        <f>A30</f>
        <v>B10</v>
      </c>
      <c r="M74">
        <f>B30</f>
        <v>3558</v>
      </c>
      <c r="N74">
        <f t="shared" ref="N74:N96" si="3">(M74-3612)/3104.6</f>
        <v>-1.7393545062165817E-2</v>
      </c>
      <c r="O74">
        <f t="shared" ref="O74:O96" si="4">N74*40</f>
        <v>-0.69574180248663264</v>
      </c>
    </row>
    <row r="75" spans="1:15" x14ac:dyDescent="0.2">
      <c r="A75" t="s">
        <v>30</v>
      </c>
      <c r="B75">
        <v>3551</v>
      </c>
      <c r="K75" t="s">
        <v>51</v>
      </c>
      <c r="L75" t="str">
        <f>A42</f>
        <v>C10</v>
      </c>
      <c r="M75">
        <f>B42</f>
        <v>3491</v>
      </c>
      <c r="N75">
        <f t="shared" si="3"/>
        <v>-3.897442504670489E-2</v>
      </c>
      <c r="O75">
        <f t="shared" si="4"/>
        <v>-1.5589770018681957</v>
      </c>
    </row>
    <row r="76" spans="1:15" x14ac:dyDescent="0.2">
      <c r="A76" t="s">
        <v>46</v>
      </c>
      <c r="B76">
        <v>21406</v>
      </c>
      <c r="K76" t="s">
        <v>52</v>
      </c>
      <c r="L76" t="str">
        <f>A54</f>
        <v>D10</v>
      </c>
      <c r="M76">
        <f>B54</f>
        <v>3510</v>
      </c>
      <c r="N76">
        <f t="shared" si="3"/>
        <v>-3.2854474006313215E-2</v>
      </c>
      <c r="O76">
        <f t="shared" si="4"/>
        <v>-1.3141789602525287</v>
      </c>
    </row>
    <row r="77" spans="1:15" x14ac:dyDescent="0.2">
      <c r="A77" t="s">
        <v>54</v>
      </c>
      <c r="B77">
        <v>4874</v>
      </c>
      <c r="K77" t="s">
        <v>53</v>
      </c>
      <c r="L77" t="str">
        <f>A66</f>
        <v>E10</v>
      </c>
      <c r="M77">
        <f>B66</f>
        <v>3568</v>
      </c>
      <c r="N77">
        <f t="shared" si="3"/>
        <v>-1.4172518198801779E-2</v>
      </c>
      <c r="O77">
        <f t="shared" si="4"/>
        <v>-0.56690072795207114</v>
      </c>
    </row>
    <row r="78" spans="1:15" x14ac:dyDescent="0.2">
      <c r="A78" t="s">
        <v>62</v>
      </c>
      <c r="B78">
        <v>3602</v>
      </c>
      <c r="K78" t="s">
        <v>54</v>
      </c>
      <c r="L78" t="str">
        <f>A78</f>
        <v>F10</v>
      </c>
      <c r="M78">
        <f>B78</f>
        <v>3602</v>
      </c>
      <c r="N78">
        <f t="shared" si="3"/>
        <v>-3.2210268633640405E-3</v>
      </c>
      <c r="O78">
        <f t="shared" si="4"/>
        <v>-0.12884107453456162</v>
      </c>
    </row>
    <row r="79" spans="1:15" x14ac:dyDescent="0.2">
      <c r="A79" t="s">
        <v>70</v>
      </c>
      <c r="B79">
        <v>17898</v>
      </c>
      <c r="K79" t="s">
        <v>55</v>
      </c>
      <c r="L79" t="str">
        <f>A90</f>
        <v>G10</v>
      </c>
      <c r="M79">
        <f>B90</f>
        <v>4219</v>
      </c>
      <c r="N79">
        <f t="shared" si="3"/>
        <v>0.19551633060619727</v>
      </c>
      <c r="O79">
        <f t="shared" si="4"/>
        <v>7.8206532242478914</v>
      </c>
    </row>
    <row r="80" spans="1:15" x14ac:dyDescent="0.2">
      <c r="A80" t="s">
        <v>78</v>
      </c>
      <c r="B80">
        <v>3633</v>
      </c>
      <c r="K80" t="s">
        <v>56</v>
      </c>
      <c r="L80" t="str">
        <f>A102</f>
        <v>H10</v>
      </c>
      <c r="M80">
        <f>B102</f>
        <v>3887</v>
      </c>
      <c r="N80">
        <f t="shared" si="3"/>
        <v>8.8578238742511112E-2</v>
      </c>
      <c r="O80">
        <f t="shared" si="4"/>
        <v>3.5431295497004447</v>
      </c>
    </row>
    <row r="81" spans="1:15" x14ac:dyDescent="0.2">
      <c r="A81" t="s">
        <v>100</v>
      </c>
      <c r="B81">
        <v>3612</v>
      </c>
      <c r="K81" t="s">
        <v>64</v>
      </c>
      <c r="L81" t="str">
        <f>A103</f>
        <v>H11</v>
      </c>
      <c r="M81">
        <f>B103</f>
        <v>4364</v>
      </c>
      <c r="N81">
        <f t="shared" si="3"/>
        <v>0.24222122012497585</v>
      </c>
      <c r="O81">
        <f t="shared" si="4"/>
        <v>9.6888488049990347</v>
      </c>
    </row>
    <row r="82" spans="1:15" x14ac:dyDescent="0.2">
      <c r="A82" t="s">
        <v>101</v>
      </c>
      <c r="B82">
        <v>3688</v>
      </c>
      <c r="K82" t="s">
        <v>63</v>
      </c>
      <c r="L82" t="str">
        <f>A91</f>
        <v>G11</v>
      </c>
      <c r="M82">
        <f>B91</f>
        <v>7082</v>
      </c>
      <c r="N82">
        <f t="shared" si="3"/>
        <v>1.1176963215873221</v>
      </c>
      <c r="O82">
        <f t="shared" si="4"/>
        <v>44.707852863492889</v>
      </c>
    </row>
    <row r="83" spans="1:15" x14ac:dyDescent="0.2">
      <c r="A83" t="s">
        <v>102</v>
      </c>
      <c r="B83">
        <v>11315</v>
      </c>
      <c r="K83" t="s">
        <v>62</v>
      </c>
      <c r="L83" t="str">
        <f>A79</f>
        <v>F11</v>
      </c>
      <c r="M83">
        <f>B79</f>
        <v>17898</v>
      </c>
      <c r="N83">
        <f t="shared" si="3"/>
        <v>4.6015589770018686</v>
      </c>
      <c r="O83">
        <f t="shared" si="4"/>
        <v>184.06235908007474</v>
      </c>
    </row>
    <row r="84" spans="1:15" x14ac:dyDescent="0.2">
      <c r="A84" t="s">
        <v>15</v>
      </c>
      <c r="B84">
        <v>3490</v>
      </c>
      <c r="K84" t="s">
        <v>61</v>
      </c>
      <c r="L84" t="str">
        <f>A67</f>
        <v>E11</v>
      </c>
      <c r="M84">
        <f>B67</f>
        <v>27084</v>
      </c>
      <c r="N84">
        <f t="shared" si="3"/>
        <v>7.5603942536880764</v>
      </c>
      <c r="O84">
        <f t="shared" si="4"/>
        <v>302.41577014752306</v>
      </c>
    </row>
    <row r="85" spans="1:15" x14ac:dyDescent="0.2">
      <c r="A85" t="s">
        <v>23</v>
      </c>
      <c r="B85">
        <v>3540</v>
      </c>
      <c r="K85" t="s">
        <v>60</v>
      </c>
      <c r="L85" t="str">
        <f>A55</f>
        <v>D11</v>
      </c>
      <c r="M85">
        <f>B55</f>
        <v>26369</v>
      </c>
      <c r="N85">
        <f t="shared" si="3"/>
        <v>7.3300908329575467</v>
      </c>
      <c r="O85">
        <f t="shared" si="4"/>
        <v>293.20363331830185</v>
      </c>
    </row>
    <row r="86" spans="1:15" x14ac:dyDescent="0.2">
      <c r="A86" t="s">
        <v>31</v>
      </c>
      <c r="B86">
        <v>3695</v>
      </c>
      <c r="K86" t="s">
        <v>59</v>
      </c>
      <c r="L86" t="str">
        <f>A43</f>
        <v>C11</v>
      </c>
      <c r="M86">
        <f>B43</f>
        <v>19228</v>
      </c>
      <c r="N86">
        <f t="shared" si="3"/>
        <v>5.0299555498292854</v>
      </c>
      <c r="O86">
        <f t="shared" si="4"/>
        <v>201.19822199317142</v>
      </c>
    </row>
    <row r="87" spans="1:15" x14ac:dyDescent="0.2">
      <c r="A87" t="s">
        <v>39</v>
      </c>
      <c r="B87">
        <v>3741</v>
      </c>
      <c r="K87" t="s">
        <v>58</v>
      </c>
      <c r="L87" t="str">
        <f>A31</f>
        <v>B11</v>
      </c>
      <c r="M87">
        <f>B31</f>
        <v>11650</v>
      </c>
      <c r="N87">
        <f t="shared" si="3"/>
        <v>2.5890613927720159</v>
      </c>
      <c r="O87">
        <f t="shared" si="4"/>
        <v>103.56245571088064</v>
      </c>
    </row>
    <row r="88" spans="1:15" x14ac:dyDescent="0.2">
      <c r="A88" t="s">
        <v>47</v>
      </c>
      <c r="B88">
        <v>12471</v>
      </c>
      <c r="K88" t="s">
        <v>57</v>
      </c>
      <c r="L88" t="str">
        <f>A19</f>
        <v>A11</v>
      </c>
      <c r="M88">
        <f>B19</f>
        <v>6728</v>
      </c>
      <c r="N88">
        <f t="shared" si="3"/>
        <v>1.003671970624235</v>
      </c>
      <c r="O88">
        <f t="shared" si="4"/>
        <v>40.146878824969399</v>
      </c>
    </row>
    <row r="89" spans="1:15" x14ac:dyDescent="0.2">
      <c r="A89" t="s">
        <v>55</v>
      </c>
      <c r="B89">
        <v>4998</v>
      </c>
      <c r="K89" t="s">
        <v>65</v>
      </c>
      <c r="L89" t="str">
        <f>A20</f>
        <v>A12</v>
      </c>
      <c r="M89">
        <f>B20</f>
        <v>5059</v>
      </c>
      <c r="N89">
        <f t="shared" si="3"/>
        <v>0.46608258712877665</v>
      </c>
      <c r="O89">
        <f t="shared" si="4"/>
        <v>18.643303485151066</v>
      </c>
    </row>
    <row r="90" spans="1:15" x14ac:dyDescent="0.2">
      <c r="A90" t="s">
        <v>63</v>
      </c>
      <c r="B90">
        <v>4219</v>
      </c>
      <c r="K90" t="s">
        <v>66</v>
      </c>
      <c r="L90" t="str">
        <f>A32</f>
        <v>B12</v>
      </c>
      <c r="M90">
        <f>B32</f>
        <v>4275</v>
      </c>
      <c r="N90">
        <f t="shared" si="3"/>
        <v>0.21355408104103588</v>
      </c>
      <c r="O90">
        <f t="shared" si="4"/>
        <v>8.5421632416414344</v>
      </c>
    </row>
    <row r="91" spans="1:15" x14ac:dyDescent="0.2">
      <c r="A91" t="s">
        <v>71</v>
      </c>
      <c r="B91">
        <v>7082</v>
      </c>
      <c r="K91" t="s">
        <v>67</v>
      </c>
      <c r="L91" t="str">
        <f>A44</f>
        <v>C12</v>
      </c>
      <c r="M91">
        <f>B44</f>
        <v>3958</v>
      </c>
      <c r="N91">
        <f t="shared" si="3"/>
        <v>0.11144752947239581</v>
      </c>
      <c r="O91">
        <f t="shared" si="4"/>
        <v>4.457901178895832</v>
      </c>
    </row>
    <row r="92" spans="1:15" x14ac:dyDescent="0.2">
      <c r="A92" t="s">
        <v>79</v>
      </c>
      <c r="B92">
        <v>3585</v>
      </c>
      <c r="K92" t="s">
        <v>68</v>
      </c>
      <c r="L92" t="str">
        <f>A56</f>
        <v>D12</v>
      </c>
      <c r="M92">
        <f>B56</f>
        <v>3776</v>
      </c>
      <c r="N92">
        <f t="shared" si="3"/>
        <v>5.2824840559170264E-2</v>
      </c>
      <c r="O92">
        <f t="shared" si="4"/>
        <v>2.1129936223668104</v>
      </c>
    </row>
    <row r="93" spans="1:15" x14ac:dyDescent="0.2">
      <c r="A93" t="s">
        <v>103</v>
      </c>
      <c r="B93">
        <v>3593</v>
      </c>
      <c r="K93" t="s">
        <v>69</v>
      </c>
      <c r="L93" t="str">
        <f>A68</f>
        <v>E12</v>
      </c>
      <c r="M93">
        <f>B68</f>
        <v>3700</v>
      </c>
      <c r="N93">
        <f t="shared" si="3"/>
        <v>2.8345036397603558E-2</v>
      </c>
      <c r="O93">
        <f t="shared" si="4"/>
        <v>1.1338014559041423</v>
      </c>
    </row>
    <row r="94" spans="1:15" x14ac:dyDescent="0.2">
      <c r="A94" t="s">
        <v>104</v>
      </c>
      <c r="B94">
        <v>4031</v>
      </c>
      <c r="K94" t="s">
        <v>70</v>
      </c>
      <c r="L94" t="str">
        <f>A80</f>
        <v>F12</v>
      </c>
      <c r="M94">
        <f>B80</f>
        <v>3633</v>
      </c>
      <c r="N94">
        <f t="shared" si="3"/>
        <v>6.7641564130644849E-3</v>
      </c>
      <c r="O94">
        <f t="shared" si="4"/>
        <v>0.27056625652257937</v>
      </c>
    </row>
    <row r="95" spans="1:15" x14ac:dyDescent="0.2">
      <c r="A95" t="s">
        <v>105</v>
      </c>
      <c r="B95">
        <v>5845</v>
      </c>
      <c r="K95" t="s">
        <v>71</v>
      </c>
      <c r="L95" t="str">
        <f>A92</f>
        <v>G12</v>
      </c>
      <c r="M95">
        <f>B92</f>
        <v>3585</v>
      </c>
      <c r="N95">
        <f t="shared" si="3"/>
        <v>-8.6967725310829087E-3</v>
      </c>
      <c r="O95">
        <f t="shared" si="4"/>
        <v>-0.34787090124331632</v>
      </c>
    </row>
    <row r="96" spans="1:15" x14ac:dyDescent="0.2">
      <c r="A96" t="s">
        <v>16</v>
      </c>
      <c r="B96">
        <v>3472</v>
      </c>
      <c r="K96" t="s">
        <v>72</v>
      </c>
      <c r="L96" t="str">
        <f>A104</f>
        <v>H12</v>
      </c>
      <c r="M96">
        <f>B104</f>
        <v>3586</v>
      </c>
      <c r="N96">
        <f t="shared" si="3"/>
        <v>-8.3746698447465049E-3</v>
      </c>
      <c r="O96">
        <f t="shared" si="4"/>
        <v>-0.33498679378986018</v>
      </c>
    </row>
    <row r="97" spans="1:2" x14ac:dyDescent="0.2">
      <c r="A97" t="s">
        <v>24</v>
      </c>
      <c r="B97">
        <v>3514</v>
      </c>
    </row>
    <row r="98" spans="1:2" x14ac:dyDescent="0.2">
      <c r="A98" t="s">
        <v>33</v>
      </c>
      <c r="B98">
        <v>3518</v>
      </c>
    </row>
    <row r="99" spans="1:2" x14ac:dyDescent="0.2">
      <c r="A99" t="s">
        <v>40</v>
      </c>
      <c r="B99">
        <v>3525</v>
      </c>
    </row>
    <row r="100" spans="1:2" x14ac:dyDescent="0.2">
      <c r="A100" t="s">
        <v>48</v>
      </c>
      <c r="B100">
        <v>7218</v>
      </c>
    </row>
    <row r="101" spans="1:2" x14ac:dyDescent="0.2">
      <c r="A101" t="s">
        <v>56</v>
      </c>
      <c r="B101">
        <v>5924</v>
      </c>
    </row>
    <row r="102" spans="1:2" x14ac:dyDescent="0.2">
      <c r="A102" t="s">
        <v>64</v>
      </c>
      <c r="B102">
        <v>3887</v>
      </c>
    </row>
    <row r="103" spans="1:2" x14ac:dyDescent="0.2">
      <c r="A103" t="s">
        <v>72</v>
      </c>
      <c r="B103">
        <v>4364</v>
      </c>
    </row>
    <row r="104" spans="1:2" x14ac:dyDescent="0.2">
      <c r="A104" t="s">
        <v>80</v>
      </c>
      <c r="B104">
        <v>3586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64935</v>
      </c>
      <c r="D2">
        <v>3455</v>
      </c>
      <c r="E2">
        <v>4902</v>
      </c>
      <c r="F2">
        <v>4104</v>
      </c>
      <c r="G2">
        <v>23655</v>
      </c>
      <c r="H2">
        <v>23329</v>
      </c>
      <c r="I2">
        <v>3654</v>
      </c>
      <c r="J2">
        <v>4131</v>
      </c>
      <c r="K2">
        <v>3765</v>
      </c>
      <c r="L2">
        <v>3547</v>
      </c>
      <c r="M2">
        <v>6466</v>
      </c>
      <c r="N2">
        <v>4875</v>
      </c>
      <c r="O2">
        <v>49175</v>
      </c>
      <c r="P2">
        <v>3440</v>
      </c>
      <c r="Q2">
        <v>5509</v>
      </c>
      <c r="R2">
        <v>3804</v>
      </c>
      <c r="S2">
        <v>10789</v>
      </c>
      <c r="T2">
        <v>20094</v>
      </c>
      <c r="U2">
        <v>3515</v>
      </c>
      <c r="V2">
        <v>5088</v>
      </c>
      <c r="W2">
        <v>3748</v>
      </c>
      <c r="X2">
        <v>3532</v>
      </c>
      <c r="Y2">
        <v>11044</v>
      </c>
      <c r="Z2">
        <v>4172</v>
      </c>
      <c r="AA2">
        <v>20834</v>
      </c>
      <c r="AB2">
        <v>3494</v>
      </c>
      <c r="AC2">
        <v>7520</v>
      </c>
      <c r="AD2">
        <v>3712</v>
      </c>
      <c r="AE2">
        <v>4867</v>
      </c>
      <c r="AF2">
        <v>11998</v>
      </c>
      <c r="AG2">
        <v>3458</v>
      </c>
      <c r="AH2">
        <v>5737</v>
      </c>
      <c r="AI2">
        <v>3763</v>
      </c>
      <c r="AJ2">
        <v>3443</v>
      </c>
      <c r="AK2">
        <v>18436</v>
      </c>
      <c r="AL2">
        <v>3868</v>
      </c>
      <c r="AM2">
        <v>7987</v>
      </c>
      <c r="AN2">
        <v>3501</v>
      </c>
      <c r="AO2">
        <v>13000</v>
      </c>
      <c r="AP2">
        <v>3711</v>
      </c>
      <c r="AQ2">
        <v>3958</v>
      </c>
      <c r="AR2">
        <v>7104</v>
      </c>
      <c r="AS2">
        <v>3461</v>
      </c>
      <c r="AT2">
        <v>8069</v>
      </c>
      <c r="AU2">
        <v>3938</v>
      </c>
      <c r="AV2">
        <v>3483</v>
      </c>
      <c r="AW2">
        <v>25322</v>
      </c>
      <c r="AX2">
        <v>3717</v>
      </c>
      <c r="AY2">
        <v>4843</v>
      </c>
      <c r="AZ2">
        <v>3510</v>
      </c>
      <c r="BA2">
        <v>22911</v>
      </c>
      <c r="BB2">
        <v>3537</v>
      </c>
      <c r="BC2">
        <v>3638</v>
      </c>
      <c r="BD2">
        <v>5216</v>
      </c>
      <c r="BE2">
        <v>3550</v>
      </c>
      <c r="BF2">
        <v>12829</v>
      </c>
      <c r="BG2">
        <v>4499</v>
      </c>
      <c r="BH2">
        <v>3507</v>
      </c>
      <c r="BI2">
        <v>25929</v>
      </c>
      <c r="BJ2">
        <v>3663</v>
      </c>
      <c r="BK2">
        <v>3779</v>
      </c>
      <c r="BL2">
        <v>3544</v>
      </c>
      <c r="BM2">
        <v>21810</v>
      </c>
      <c r="BN2">
        <v>3536</v>
      </c>
      <c r="BO2">
        <v>3500</v>
      </c>
      <c r="BP2">
        <v>4099</v>
      </c>
      <c r="BQ2">
        <v>3487</v>
      </c>
      <c r="BR2">
        <v>20213</v>
      </c>
      <c r="BS2">
        <v>4727</v>
      </c>
      <c r="BT2">
        <v>3557</v>
      </c>
      <c r="BU2">
        <v>17244</v>
      </c>
      <c r="BV2">
        <v>3580</v>
      </c>
      <c r="BW2">
        <v>3545</v>
      </c>
      <c r="BX2">
        <v>3636</v>
      </c>
      <c r="BY2">
        <v>10888</v>
      </c>
      <c r="BZ2">
        <v>3476</v>
      </c>
      <c r="CA2">
        <v>3483</v>
      </c>
      <c r="CB2">
        <v>3536</v>
      </c>
      <c r="CC2">
        <v>3474</v>
      </c>
      <c r="CD2">
        <v>12143</v>
      </c>
      <c r="CE2">
        <v>4805</v>
      </c>
      <c r="CF2">
        <v>3610</v>
      </c>
      <c r="CG2">
        <v>6687</v>
      </c>
      <c r="CH2">
        <v>3471</v>
      </c>
      <c r="CI2">
        <v>3547</v>
      </c>
      <c r="CJ2">
        <v>3939</v>
      </c>
      <c r="CK2">
        <v>5702</v>
      </c>
      <c r="CL2">
        <v>3458</v>
      </c>
      <c r="CM2">
        <v>3453</v>
      </c>
      <c r="CN2">
        <v>3506</v>
      </c>
      <c r="CO2">
        <v>3493</v>
      </c>
      <c r="CP2">
        <v>7013</v>
      </c>
      <c r="CQ2">
        <v>5829</v>
      </c>
      <c r="CR2">
        <v>3755</v>
      </c>
      <c r="CS2">
        <v>4328</v>
      </c>
      <c r="CT2">
        <v>3513</v>
      </c>
    </row>
    <row r="7" spans="1:98" x14ac:dyDescent="0.2">
      <c r="N7" s="1" t="s">
        <v>109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64935</v>
      </c>
      <c r="G9">
        <f>'Plate 1'!G9</f>
        <v>30</v>
      </c>
      <c r="H9" t="str">
        <f t="shared" ref="H9:I9" si="0">A9</f>
        <v>A1</v>
      </c>
      <c r="I9">
        <f t="shared" si="0"/>
        <v>64935</v>
      </c>
      <c r="K9" t="s">
        <v>82</v>
      </c>
      <c r="L9" t="str">
        <f>A10</f>
        <v>A2</v>
      </c>
      <c r="M9">
        <f>B10</f>
        <v>3455</v>
      </c>
      <c r="N9">
        <f>(M9-3545)/2888</f>
        <v>-3.1163434903047092E-2</v>
      </c>
      <c r="O9">
        <f>N9*40</f>
        <v>-1.2465373961218837</v>
      </c>
    </row>
    <row r="10" spans="1:98" x14ac:dyDescent="0.2">
      <c r="A10" t="s">
        <v>83</v>
      </c>
      <c r="B10">
        <v>3455</v>
      </c>
      <c r="G10">
        <f>'Plate 1'!G10</f>
        <v>15</v>
      </c>
      <c r="H10" t="str">
        <f>A21</f>
        <v>B1</v>
      </c>
      <c r="I10">
        <f>B21</f>
        <v>49175</v>
      </c>
      <c r="K10" t="s">
        <v>85</v>
      </c>
      <c r="L10" t="str">
        <f>A22</f>
        <v>B2</v>
      </c>
      <c r="M10">
        <f>B22</f>
        <v>3440</v>
      </c>
      <c r="N10">
        <f t="shared" ref="N10:N73" si="1">(M10-3545)/2888</f>
        <v>-3.6357340720221606E-2</v>
      </c>
      <c r="O10">
        <f t="shared" ref="O10:O73" si="2">N10*40</f>
        <v>-1.4542936288088644</v>
      </c>
    </row>
    <row r="11" spans="1:98" x14ac:dyDescent="0.2">
      <c r="A11" t="s">
        <v>84</v>
      </c>
      <c r="B11">
        <v>4902</v>
      </c>
      <c r="G11">
        <f>'Plate 1'!G11</f>
        <v>7.5</v>
      </c>
      <c r="H11" t="str">
        <f>A33</f>
        <v>C1</v>
      </c>
      <c r="I11">
        <f>B33</f>
        <v>20834</v>
      </c>
      <c r="K11" t="s">
        <v>88</v>
      </c>
      <c r="L11" t="str">
        <f>A34</f>
        <v>C2</v>
      </c>
      <c r="M11">
        <f>B34</f>
        <v>3494</v>
      </c>
      <c r="N11">
        <f t="shared" si="1"/>
        <v>-1.7659279778393353E-2</v>
      </c>
      <c r="O11">
        <f t="shared" si="2"/>
        <v>-0.7063711911357341</v>
      </c>
    </row>
    <row r="12" spans="1:98" x14ac:dyDescent="0.2">
      <c r="A12" t="s">
        <v>9</v>
      </c>
      <c r="B12">
        <v>4104</v>
      </c>
      <c r="G12">
        <f>'Plate 1'!G12</f>
        <v>1.875</v>
      </c>
      <c r="H12" t="str">
        <f>A45</f>
        <v>D1</v>
      </c>
      <c r="I12">
        <f>B45</f>
        <v>7987</v>
      </c>
      <c r="K12" t="s">
        <v>91</v>
      </c>
      <c r="L12" t="str">
        <f>A46</f>
        <v>D2</v>
      </c>
      <c r="M12">
        <f>B46</f>
        <v>3501</v>
      </c>
      <c r="N12">
        <f t="shared" si="1"/>
        <v>-1.5235457063711912E-2</v>
      </c>
      <c r="O12">
        <f t="shared" si="2"/>
        <v>-0.60941828254847641</v>
      </c>
    </row>
    <row r="13" spans="1:98" x14ac:dyDescent="0.2">
      <c r="A13" t="s">
        <v>17</v>
      </c>
      <c r="B13">
        <v>23655</v>
      </c>
      <c r="G13">
        <f>'Plate 1'!G13</f>
        <v>0.46875</v>
      </c>
      <c r="H13" t="str">
        <f>A57</f>
        <v>E1</v>
      </c>
      <c r="I13">
        <f>B57</f>
        <v>4843</v>
      </c>
      <c r="K13" t="s">
        <v>94</v>
      </c>
      <c r="L13" t="str">
        <f>A58</f>
        <v>E2</v>
      </c>
      <c r="M13">
        <f>B58</f>
        <v>3510</v>
      </c>
      <c r="N13">
        <f t="shared" si="1"/>
        <v>-1.2119113573407203E-2</v>
      </c>
      <c r="O13">
        <f t="shared" si="2"/>
        <v>-0.48476454293628812</v>
      </c>
    </row>
    <row r="14" spans="1:98" x14ac:dyDescent="0.2">
      <c r="A14" t="s">
        <v>25</v>
      </c>
      <c r="B14">
        <v>23329</v>
      </c>
      <c r="G14">
        <f>'Plate 1'!G14</f>
        <v>0.1171875</v>
      </c>
      <c r="H14" t="str">
        <f>A69</f>
        <v>F1</v>
      </c>
      <c r="I14">
        <f>B69</f>
        <v>3779</v>
      </c>
      <c r="K14" t="s">
        <v>97</v>
      </c>
      <c r="L14" t="str">
        <f>A70</f>
        <v>F2</v>
      </c>
      <c r="M14">
        <f>B70</f>
        <v>3544</v>
      </c>
      <c r="N14">
        <f t="shared" si="1"/>
        <v>-3.4626038781163435E-4</v>
      </c>
      <c r="O14">
        <f t="shared" si="2"/>
        <v>-1.3850415512465374E-2</v>
      </c>
    </row>
    <row r="15" spans="1:98" x14ac:dyDescent="0.2">
      <c r="A15" t="s">
        <v>34</v>
      </c>
      <c r="B15">
        <v>3654</v>
      </c>
      <c r="G15">
        <f>'Plate 1'!G15</f>
        <v>0</v>
      </c>
      <c r="H15" t="str">
        <f>A81</f>
        <v>G1</v>
      </c>
      <c r="I15">
        <f>B81</f>
        <v>3545</v>
      </c>
      <c r="K15" t="s">
        <v>100</v>
      </c>
      <c r="L15" t="str">
        <f>A82</f>
        <v>G2</v>
      </c>
      <c r="M15">
        <f>B82</f>
        <v>3636</v>
      </c>
      <c r="N15">
        <f t="shared" si="1"/>
        <v>3.1509695290858723E-2</v>
      </c>
      <c r="O15">
        <f t="shared" si="2"/>
        <v>1.260387811634349</v>
      </c>
    </row>
    <row r="16" spans="1:98" x14ac:dyDescent="0.2">
      <c r="A16" t="s">
        <v>41</v>
      </c>
      <c r="B16">
        <v>4131</v>
      </c>
      <c r="K16" t="s">
        <v>103</v>
      </c>
      <c r="L16" t="str">
        <f>A94</f>
        <v>H2</v>
      </c>
      <c r="M16">
        <f>B94</f>
        <v>3939</v>
      </c>
      <c r="N16">
        <f t="shared" si="1"/>
        <v>0.13642659279778394</v>
      </c>
      <c r="O16">
        <f t="shared" si="2"/>
        <v>5.4570637119113572</v>
      </c>
    </row>
    <row r="17" spans="1:15" x14ac:dyDescent="0.2">
      <c r="A17" t="s">
        <v>49</v>
      </c>
      <c r="B17">
        <v>3765</v>
      </c>
      <c r="K17" t="s">
        <v>104</v>
      </c>
      <c r="L17" t="str">
        <f>A95</f>
        <v>H3</v>
      </c>
      <c r="M17">
        <f>B95</f>
        <v>5702</v>
      </c>
      <c r="N17">
        <f t="shared" si="1"/>
        <v>0.74688365650969524</v>
      </c>
      <c r="O17">
        <f t="shared" si="2"/>
        <v>29.875346260387808</v>
      </c>
    </row>
    <row r="18" spans="1:15" x14ac:dyDescent="0.2">
      <c r="A18" t="s">
        <v>57</v>
      </c>
      <c r="B18">
        <v>3547</v>
      </c>
      <c r="K18" t="s">
        <v>101</v>
      </c>
      <c r="L18" t="str">
        <f>A83</f>
        <v>G3</v>
      </c>
      <c r="M18">
        <f>B83</f>
        <v>10888</v>
      </c>
      <c r="N18">
        <f t="shared" si="1"/>
        <v>2.5425900277008311</v>
      </c>
      <c r="O18">
        <f t="shared" si="2"/>
        <v>101.70360110803324</v>
      </c>
    </row>
    <row r="19" spans="1:15" x14ac:dyDescent="0.2">
      <c r="A19" t="s">
        <v>65</v>
      </c>
      <c r="B19">
        <v>6466</v>
      </c>
      <c r="K19" t="s">
        <v>98</v>
      </c>
      <c r="L19" t="str">
        <f>A71</f>
        <v>F3</v>
      </c>
      <c r="M19">
        <f>B71</f>
        <v>21810</v>
      </c>
      <c r="N19">
        <f t="shared" si="1"/>
        <v>6.3244459833795013</v>
      </c>
      <c r="O19">
        <f t="shared" si="2"/>
        <v>252.97783933518005</v>
      </c>
    </row>
    <row r="20" spans="1:15" x14ac:dyDescent="0.2">
      <c r="A20" t="s">
        <v>73</v>
      </c>
      <c r="B20">
        <v>4875</v>
      </c>
      <c r="K20" t="s">
        <v>95</v>
      </c>
      <c r="L20" t="str">
        <f>A59</f>
        <v>E3</v>
      </c>
      <c r="M20">
        <f>B59</f>
        <v>22911</v>
      </c>
      <c r="N20">
        <f t="shared" si="1"/>
        <v>6.7056786703601112</v>
      </c>
      <c r="O20">
        <f t="shared" si="2"/>
        <v>268.22714681440448</v>
      </c>
    </row>
    <row r="21" spans="1:15" x14ac:dyDescent="0.2">
      <c r="A21" t="s">
        <v>85</v>
      </c>
      <c r="B21">
        <v>49175</v>
      </c>
      <c r="K21" t="s">
        <v>92</v>
      </c>
      <c r="L21" t="str">
        <f>A47</f>
        <v>D3</v>
      </c>
      <c r="M21">
        <f>B47</f>
        <v>13000</v>
      </c>
      <c r="N21">
        <f t="shared" si="1"/>
        <v>3.273891966759003</v>
      </c>
      <c r="O21">
        <f t="shared" si="2"/>
        <v>130.95567867036013</v>
      </c>
    </row>
    <row r="22" spans="1:15" x14ac:dyDescent="0.2">
      <c r="A22" t="s">
        <v>86</v>
      </c>
      <c r="B22">
        <v>3440</v>
      </c>
      <c r="K22" t="s">
        <v>89</v>
      </c>
      <c r="L22" t="str">
        <f>A35</f>
        <v>C3</v>
      </c>
      <c r="M22">
        <f>B35</f>
        <v>7520</v>
      </c>
      <c r="N22">
        <f t="shared" si="1"/>
        <v>1.3763850415512466</v>
      </c>
      <c r="O22">
        <f t="shared" si="2"/>
        <v>55.055401662049867</v>
      </c>
    </row>
    <row r="23" spans="1:15" x14ac:dyDescent="0.2">
      <c r="A23" t="s">
        <v>87</v>
      </c>
      <c r="B23">
        <v>5509</v>
      </c>
      <c r="K23" t="s">
        <v>86</v>
      </c>
      <c r="L23" t="str">
        <f>A23</f>
        <v>B3</v>
      </c>
      <c r="M23">
        <f>B23</f>
        <v>5509</v>
      </c>
      <c r="N23">
        <f t="shared" si="1"/>
        <v>0.68005540166204981</v>
      </c>
      <c r="O23">
        <f t="shared" si="2"/>
        <v>27.202216066481991</v>
      </c>
    </row>
    <row r="24" spans="1:15" x14ac:dyDescent="0.2">
      <c r="A24" t="s">
        <v>10</v>
      </c>
      <c r="B24">
        <v>3804</v>
      </c>
      <c r="K24" t="s">
        <v>83</v>
      </c>
      <c r="L24" t="str">
        <f>A11</f>
        <v>A3</v>
      </c>
      <c r="M24">
        <f>B11</f>
        <v>4902</v>
      </c>
      <c r="N24">
        <f t="shared" si="1"/>
        <v>0.46987534626038779</v>
      </c>
      <c r="O24">
        <f t="shared" si="2"/>
        <v>18.795013850415511</v>
      </c>
    </row>
    <row r="25" spans="1:15" x14ac:dyDescent="0.2">
      <c r="A25" t="s">
        <v>18</v>
      </c>
      <c r="B25">
        <v>10789</v>
      </c>
      <c r="K25" t="s">
        <v>84</v>
      </c>
      <c r="L25" t="str">
        <f>A12</f>
        <v>A4</v>
      </c>
      <c r="M25">
        <f>B12</f>
        <v>4104</v>
      </c>
      <c r="N25">
        <f t="shared" si="1"/>
        <v>0.19355955678670361</v>
      </c>
      <c r="O25">
        <f t="shared" si="2"/>
        <v>7.7423822714681449</v>
      </c>
    </row>
    <row r="26" spans="1:15" x14ac:dyDescent="0.2">
      <c r="A26" t="s">
        <v>26</v>
      </c>
      <c r="B26">
        <v>20094</v>
      </c>
      <c r="K26" t="s">
        <v>87</v>
      </c>
      <c r="L26" t="str">
        <f>A24</f>
        <v>B4</v>
      </c>
      <c r="M26">
        <f>B24</f>
        <v>3804</v>
      </c>
      <c r="N26">
        <f t="shared" si="1"/>
        <v>8.9681440443213301E-2</v>
      </c>
      <c r="O26">
        <f t="shared" si="2"/>
        <v>3.587257617728532</v>
      </c>
    </row>
    <row r="27" spans="1:15" x14ac:dyDescent="0.2">
      <c r="A27" t="s">
        <v>35</v>
      </c>
      <c r="B27">
        <v>3515</v>
      </c>
      <c r="K27" t="s">
        <v>90</v>
      </c>
      <c r="L27" t="str">
        <f>A36</f>
        <v>C4</v>
      </c>
      <c r="M27">
        <f>B36</f>
        <v>3712</v>
      </c>
      <c r="N27">
        <f t="shared" si="1"/>
        <v>5.7825484764542939E-2</v>
      </c>
      <c r="O27">
        <f t="shared" si="2"/>
        <v>2.3130193905817178</v>
      </c>
    </row>
    <row r="28" spans="1:15" x14ac:dyDescent="0.2">
      <c r="A28" t="s">
        <v>42</v>
      </c>
      <c r="B28">
        <v>5088</v>
      </c>
      <c r="K28" t="s">
        <v>93</v>
      </c>
      <c r="L28" t="str">
        <f>A48</f>
        <v>D4</v>
      </c>
      <c r="M28">
        <f>B48</f>
        <v>3711</v>
      </c>
      <c r="N28">
        <f t="shared" si="1"/>
        <v>5.7479224376731301E-2</v>
      </c>
      <c r="O28">
        <f t="shared" si="2"/>
        <v>2.2991689750692519</v>
      </c>
    </row>
    <row r="29" spans="1:15" x14ac:dyDescent="0.2">
      <c r="A29" t="s">
        <v>50</v>
      </c>
      <c r="B29">
        <v>3748</v>
      </c>
      <c r="K29" t="s">
        <v>96</v>
      </c>
      <c r="L29" t="str">
        <f>A60</f>
        <v>E4</v>
      </c>
      <c r="M29">
        <f>B60</f>
        <v>3537</v>
      </c>
      <c r="N29">
        <f t="shared" si="1"/>
        <v>-2.7700831024930748E-3</v>
      </c>
      <c r="O29">
        <f t="shared" si="2"/>
        <v>-0.11080332409972299</v>
      </c>
    </row>
    <row r="30" spans="1:15" x14ac:dyDescent="0.2">
      <c r="A30" t="s">
        <v>58</v>
      </c>
      <c r="B30">
        <v>3532</v>
      </c>
      <c r="K30" t="s">
        <v>99</v>
      </c>
      <c r="L30" t="str">
        <f>A72</f>
        <v>F4</v>
      </c>
      <c r="M30">
        <f>B72</f>
        <v>3536</v>
      </c>
      <c r="N30">
        <f t="shared" si="1"/>
        <v>-3.1163434903047093E-3</v>
      </c>
      <c r="O30">
        <f t="shared" si="2"/>
        <v>-0.12465373961218837</v>
      </c>
    </row>
    <row r="31" spans="1:15" x14ac:dyDescent="0.2">
      <c r="A31" t="s">
        <v>66</v>
      </c>
      <c r="B31">
        <v>11044</v>
      </c>
      <c r="K31" t="s">
        <v>102</v>
      </c>
      <c r="L31" t="str">
        <f>A84</f>
        <v>G4</v>
      </c>
      <c r="M31">
        <f>B84</f>
        <v>3476</v>
      </c>
      <c r="N31">
        <f t="shared" si="1"/>
        <v>-2.3891966759002771E-2</v>
      </c>
      <c r="O31">
        <f t="shared" si="2"/>
        <v>-0.95567867036011078</v>
      </c>
    </row>
    <row r="32" spans="1:15" x14ac:dyDescent="0.2">
      <c r="A32" t="s">
        <v>74</v>
      </c>
      <c r="B32">
        <v>4172</v>
      </c>
      <c r="K32" t="s">
        <v>105</v>
      </c>
      <c r="L32" t="str">
        <f>A96</f>
        <v>H4</v>
      </c>
      <c r="M32">
        <f>B96</f>
        <v>3458</v>
      </c>
      <c r="N32">
        <f t="shared" si="1"/>
        <v>-3.0124653739612189E-2</v>
      </c>
      <c r="O32">
        <f t="shared" si="2"/>
        <v>-1.2049861495844876</v>
      </c>
    </row>
    <row r="33" spans="1:15" x14ac:dyDescent="0.2">
      <c r="A33" t="s">
        <v>88</v>
      </c>
      <c r="B33">
        <v>20834</v>
      </c>
      <c r="K33" t="s">
        <v>16</v>
      </c>
      <c r="L33" t="str">
        <f>A97</f>
        <v>H5</v>
      </c>
      <c r="M33">
        <f>B97</f>
        <v>3453</v>
      </c>
      <c r="N33">
        <f t="shared" si="1"/>
        <v>-3.1855955678670361E-2</v>
      </c>
      <c r="O33">
        <f t="shared" si="2"/>
        <v>-1.2742382271468145</v>
      </c>
    </row>
    <row r="34" spans="1:15" x14ac:dyDescent="0.2">
      <c r="A34" t="s">
        <v>89</v>
      </c>
      <c r="B34">
        <v>3494</v>
      </c>
      <c r="K34" t="s">
        <v>15</v>
      </c>
      <c r="L34" t="str">
        <f>A85</f>
        <v>G5</v>
      </c>
      <c r="M34">
        <f>B85</f>
        <v>3483</v>
      </c>
      <c r="N34">
        <f t="shared" si="1"/>
        <v>-2.1468144044321329E-2</v>
      </c>
      <c r="O34">
        <f t="shared" si="2"/>
        <v>-0.8587257617728532</v>
      </c>
    </row>
    <row r="35" spans="1:15" x14ac:dyDescent="0.2">
      <c r="A35" t="s">
        <v>90</v>
      </c>
      <c r="B35">
        <v>7520</v>
      </c>
      <c r="K35" t="s">
        <v>14</v>
      </c>
      <c r="L35" t="str">
        <f>A73</f>
        <v>F5</v>
      </c>
      <c r="M35">
        <f>B73</f>
        <v>3500</v>
      </c>
      <c r="N35">
        <f t="shared" si="1"/>
        <v>-1.5581717451523546E-2</v>
      </c>
      <c r="O35">
        <f t="shared" si="2"/>
        <v>-0.62326869806094187</v>
      </c>
    </row>
    <row r="36" spans="1:15" x14ac:dyDescent="0.2">
      <c r="A36" t="s">
        <v>11</v>
      </c>
      <c r="B36">
        <v>3712</v>
      </c>
      <c r="K36" t="s">
        <v>13</v>
      </c>
      <c r="L36" t="str">
        <f>A61</f>
        <v>E5</v>
      </c>
      <c r="M36">
        <f>B61</f>
        <v>3638</v>
      </c>
      <c r="N36">
        <f t="shared" si="1"/>
        <v>3.2202216066481992E-2</v>
      </c>
      <c r="O36">
        <f t="shared" si="2"/>
        <v>1.2880886426592797</v>
      </c>
    </row>
    <row r="37" spans="1:15" x14ac:dyDescent="0.2">
      <c r="A37" t="s">
        <v>19</v>
      </c>
      <c r="B37">
        <v>4867</v>
      </c>
      <c r="K37" t="s">
        <v>12</v>
      </c>
      <c r="L37" t="str">
        <f>A49</f>
        <v>D5</v>
      </c>
      <c r="M37">
        <f>B49</f>
        <v>3958</v>
      </c>
      <c r="N37">
        <f t="shared" si="1"/>
        <v>0.14300554016620498</v>
      </c>
      <c r="O37">
        <f t="shared" si="2"/>
        <v>5.7202216066481988</v>
      </c>
    </row>
    <row r="38" spans="1:15" x14ac:dyDescent="0.2">
      <c r="A38" t="s">
        <v>27</v>
      </c>
      <c r="B38">
        <v>11998</v>
      </c>
      <c r="K38" t="s">
        <v>11</v>
      </c>
      <c r="L38" t="str">
        <f>A37</f>
        <v>C5</v>
      </c>
      <c r="M38">
        <f>B37</f>
        <v>4867</v>
      </c>
      <c r="N38">
        <f t="shared" si="1"/>
        <v>0.45775623268698062</v>
      </c>
      <c r="O38">
        <f t="shared" si="2"/>
        <v>18.310249307479225</v>
      </c>
    </row>
    <row r="39" spans="1:15" x14ac:dyDescent="0.2">
      <c r="A39" t="s">
        <v>36</v>
      </c>
      <c r="B39">
        <v>3458</v>
      </c>
      <c r="K39" t="s">
        <v>10</v>
      </c>
      <c r="L39" t="str">
        <f>A25</f>
        <v>B5</v>
      </c>
      <c r="M39">
        <f>B25</f>
        <v>10789</v>
      </c>
      <c r="N39">
        <f t="shared" si="1"/>
        <v>2.5083102493074794</v>
      </c>
      <c r="O39">
        <f t="shared" si="2"/>
        <v>100.33240997229917</v>
      </c>
    </row>
    <row r="40" spans="1:15" x14ac:dyDescent="0.2">
      <c r="A40" t="s">
        <v>43</v>
      </c>
      <c r="B40">
        <v>5737</v>
      </c>
      <c r="K40" t="s">
        <v>9</v>
      </c>
      <c r="L40" t="str">
        <f>A13</f>
        <v>A5</v>
      </c>
      <c r="M40">
        <f>B13</f>
        <v>23655</v>
      </c>
      <c r="N40">
        <f t="shared" si="1"/>
        <v>6.9632963988919672</v>
      </c>
      <c r="O40">
        <f t="shared" si="2"/>
        <v>278.53185595567868</v>
      </c>
    </row>
    <row r="41" spans="1:15" x14ac:dyDescent="0.2">
      <c r="A41" t="s">
        <v>51</v>
      </c>
      <c r="B41">
        <v>3763</v>
      </c>
      <c r="K41" t="s">
        <v>17</v>
      </c>
      <c r="L41" t="str">
        <f>A14</f>
        <v>A6</v>
      </c>
      <c r="M41">
        <f>B14</f>
        <v>23329</v>
      </c>
      <c r="N41">
        <f t="shared" si="1"/>
        <v>6.8504155124653741</v>
      </c>
      <c r="O41">
        <f t="shared" si="2"/>
        <v>274.01662049861494</v>
      </c>
    </row>
    <row r="42" spans="1:15" x14ac:dyDescent="0.2">
      <c r="A42" t="s">
        <v>59</v>
      </c>
      <c r="B42">
        <v>3443</v>
      </c>
      <c r="K42" t="s">
        <v>18</v>
      </c>
      <c r="L42" t="str">
        <f>A26</f>
        <v>B6</v>
      </c>
      <c r="M42">
        <f>B26</f>
        <v>20094</v>
      </c>
      <c r="N42">
        <f t="shared" si="1"/>
        <v>5.7302631578947372</v>
      </c>
      <c r="O42">
        <f t="shared" si="2"/>
        <v>229.21052631578948</v>
      </c>
    </row>
    <row r="43" spans="1:15" x14ac:dyDescent="0.2">
      <c r="A43" t="s">
        <v>67</v>
      </c>
      <c r="B43">
        <v>18436</v>
      </c>
      <c r="K43" t="s">
        <v>19</v>
      </c>
      <c r="L43" t="str">
        <f>A38</f>
        <v>C6</v>
      </c>
      <c r="M43">
        <f>B38</f>
        <v>11998</v>
      </c>
      <c r="N43">
        <f t="shared" si="1"/>
        <v>2.9269390581717452</v>
      </c>
      <c r="O43">
        <f t="shared" si="2"/>
        <v>117.07756232686981</v>
      </c>
    </row>
    <row r="44" spans="1:15" x14ac:dyDescent="0.2">
      <c r="A44" t="s">
        <v>75</v>
      </c>
      <c r="B44">
        <v>3868</v>
      </c>
      <c r="K44" t="s">
        <v>20</v>
      </c>
      <c r="L44" t="str">
        <f>A50</f>
        <v>D6</v>
      </c>
      <c r="M44">
        <f>B50</f>
        <v>7104</v>
      </c>
      <c r="N44">
        <f t="shared" si="1"/>
        <v>1.2323407202216066</v>
      </c>
      <c r="O44">
        <f t="shared" si="2"/>
        <v>49.293628808864263</v>
      </c>
    </row>
    <row r="45" spans="1:15" x14ac:dyDescent="0.2">
      <c r="A45" t="s">
        <v>91</v>
      </c>
      <c r="B45">
        <v>7987</v>
      </c>
      <c r="K45" t="s">
        <v>21</v>
      </c>
      <c r="L45" t="str">
        <f>A62</f>
        <v>E6</v>
      </c>
      <c r="M45">
        <f>B62</f>
        <v>5216</v>
      </c>
      <c r="N45">
        <f t="shared" si="1"/>
        <v>0.57860110803324105</v>
      </c>
      <c r="O45">
        <f t="shared" si="2"/>
        <v>23.144044321329641</v>
      </c>
    </row>
    <row r="46" spans="1:15" x14ac:dyDescent="0.2">
      <c r="A46" t="s">
        <v>92</v>
      </c>
      <c r="B46">
        <v>3501</v>
      </c>
      <c r="K46" t="s">
        <v>22</v>
      </c>
      <c r="L46" t="str">
        <f>A74</f>
        <v>F6</v>
      </c>
      <c r="M46">
        <f>B74</f>
        <v>4099</v>
      </c>
      <c r="N46">
        <f t="shared" si="1"/>
        <v>0.19182825484764543</v>
      </c>
      <c r="O46">
        <f t="shared" si="2"/>
        <v>7.6731301939058172</v>
      </c>
    </row>
    <row r="47" spans="1:15" x14ac:dyDescent="0.2">
      <c r="A47" t="s">
        <v>93</v>
      </c>
      <c r="B47">
        <v>13000</v>
      </c>
      <c r="K47" t="s">
        <v>23</v>
      </c>
      <c r="L47" t="str">
        <f>A86</f>
        <v>G6</v>
      </c>
      <c r="M47">
        <f>B86</f>
        <v>3536</v>
      </c>
      <c r="N47">
        <f t="shared" si="1"/>
        <v>-3.1163434903047093E-3</v>
      </c>
      <c r="O47">
        <f t="shared" si="2"/>
        <v>-0.12465373961218837</v>
      </c>
    </row>
    <row r="48" spans="1:15" x14ac:dyDescent="0.2">
      <c r="A48" t="s">
        <v>12</v>
      </c>
      <c r="B48">
        <v>3711</v>
      </c>
      <c r="K48" t="s">
        <v>24</v>
      </c>
      <c r="L48" t="str">
        <f>A98</f>
        <v>H6</v>
      </c>
      <c r="M48">
        <f>B98</f>
        <v>3506</v>
      </c>
      <c r="N48">
        <f t="shared" si="1"/>
        <v>-1.3504155124653739E-2</v>
      </c>
      <c r="O48">
        <f t="shared" si="2"/>
        <v>-0.54016620498614953</v>
      </c>
    </row>
    <row r="49" spans="1:15" x14ac:dyDescent="0.2">
      <c r="A49" t="s">
        <v>20</v>
      </c>
      <c r="B49">
        <v>3958</v>
      </c>
      <c r="K49" t="s">
        <v>33</v>
      </c>
      <c r="L49" t="str">
        <f>A99</f>
        <v>H7</v>
      </c>
      <c r="M49">
        <f>B99</f>
        <v>3493</v>
      </c>
      <c r="N49">
        <f t="shared" si="1"/>
        <v>-1.8005540166204988E-2</v>
      </c>
      <c r="O49">
        <f t="shared" si="2"/>
        <v>-0.72022160664819945</v>
      </c>
    </row>
    <row r="50" spans="1:15" x14ac:dyDescent="0.2">
      <c r="A50" t="s">
        <v>28</v>
      </c>
      <c r="B50">
        <v>7104</v>
      </c>
      <c r="K50" t="s">
        <v>31</v>
      </c>
      <c r="L50" t="str">
        <f>A87</f>
        <v>G7</v>
      </c>
      <c r="M50">
        <f>B87</f>
        <v>3474</v>
      </c>
      <c r="N50">
        <f t="shared" si="1"/>
        <v>-2.458448753462604E-2</v>
      </c>
      <c r="O50">
        <f t="shared" si="2"/>
        <v>-0.9833795013850416</v>
      </c>
    </row>
    <row r="51" spans="1:15" x14ac:dyDescent="0.2">
      <c r="A51" t="s">
        <v>37</v>
      </c>
      <c r="B51">
        <v>3461</v>
      </c>
      <c r="K51" t="s">
        <v>32</v>
      </c>
      <c r="L51" t="str">
        <f>A75</f>
        <v>F7</v>
      </c>
      <c r="M51">
        <f>B75</f>
        <v>3487</v>
      </c>
      <c r="N51">
        <f t="shared" si="1"/>
        <v>-2.0083102493074791E-2</v>
      </c>
      <c r="O51">
        <f t="shared" si="2"/>
        <v>-0.80332409972299168</v>
      </c>
    </row>
    <row r="52" spans="1:15" x14ac:dyDescent="0.2">
      <c r="A52" t="s">
        <v>44</v>
      </c>
      <c r="B52">
        <v>8069</v>
      </c>
      <c r="K52" t="s">
        <v>29</v>
      </c>
      <c r="L52" t="str">
        <f>A63</f>
        <v>E7</v>
      </c>
      <c r="M52">
        <f>B63</f>
        <v>3550</v>
      </c>
      <c r="N52">
        <f t="shared" si="1"/>
        <v>1.7313019390581717E-3</v>
      </c>
      <c r="O52">
        <f t="shared" si="2"/>
        <v>6.9252077562326875E-2</v>
      </c>
    </row>
    <row r="53" spans="1:15" x14ac:dyDescent="0.2">
      <c r="A53" t="s">
        <v>52</v>
      </c>
      <c r="B53">
        <v>3938</v>
      </c>
      <c r="K53" t="s">
        <v>28</v>
      </c>
      <c r="L53" t="str">
        <f>A51</f>
        <v>D7</v>
      </c>
      <c r="M53">
        <f>B51</f>
        <v>3461</v>
      </c>
      <c r="N53">
        <f t="shared" si="1"/>
        <v>-2.9085872576177285E-2</v>
      </c>
      <c r="O53">
        <f t="shared" si="2"/>
        <v>-1.1634349030470914</v>
      </c>
    </row>
    <row r="54" spans="1:15" x14ac:dyDescent="0.2">
      <c r="A54" t="s">
        <v>60</v>
      </c>
      <c r="B54">
        <v>3483</v>
      </c>
      <c r="K54" t="s">
        <v>27</v>
      </c>
      <c r="L54" t="str">
        <f>A39</f>
        <v>C7</v>
      </c>
      <c r="M54">
        <f>B39</f>
        <v>3458</v>
      </c>
      <c r="N54">
        <f t="shared" si="1"/>
        <v>-3.0124653739612189E-2</v>
      </c>
      <c r="O54">
        <f t="shared" si="2"/>
        <v>-1.2049861495844876</v>
      </c>
    </row>
    <row r="55" spans="1:15" x14ac:dyDescent="0.2">
      <c r="A55" t="s">
        <v>68</v>
      </c>
      <c r="B55">
        <v>25322</v>
      </c>
      <c r="K55" t="s">
        <v>26</v>
      </c>
      <c r="L55" t="str">
        <f>A27</f>
        <v>B7</v>
      </c>
      <c r="M55">
        <f>B27</f>
        <v>3515</v>
      </c>
      <c r="N55">
        <f t="shared" si="1"/>
        <v>-1.038781163434903E-2</v>
      </c>
      <c r="O55">
        <f t="shared" si="2"/>
        <v>-0.41551246537396119</v>
      </c>
    </row>
    <row r="56" spans="1:15" x14ac:dyDescent="0.2">
      <c r="A56" t="s">
        <v>76</v>
      </c>
      <c r="B56">
        <v>3717</v>
      </c>
      <c r="K56" t="s">
        <v>25</v>
      </c>
      <c r="L56" t="str">
        <f>A15</f>
        <v>A7</v>
      </c>
      <c r="M56">
        <f>B15</f>
        <v>3654</v>
      </c>
      <c r="N56">
        <f t="shared" si="1"/>
        <v>3.7742382271468145E-2</v>
      </c>
      <c r="O56">
        <f t="shared" si="2"/>
        <v>1.5096952908587258</v>
      </c>
    </row>
    <row r="57" spans="1:15" x14ac:dyDescent="0.2">
      <c r="A57" t="s">
        <v>94</v>
      </c>
      <c r="B57">
        <v>4843</v>
      </c>
      <c r="K57" t="s">
        <v>34</v>
      </c>
      <c r="L57" t="str">
        <f>A16</f>
        <v>A8</v>
      </c>
      <c r="M57">
        <f>B16</f>
        <v>4131</v>
      </c>
      <c r="N57">
        <f t="shared" si="1"/>
        <v>0.20290858725761773</v>
      </c>
      <c r="O57">
        <f t="shared" si="2"/>
        <v>8.1163434903047094</v>
      </c>
    </row>
    <row r="58" spans="1:15" x14ac:dyDescent="0.2">
      <c r="A58" t="s">
        <v>95</v>
      </c>
      <c r="B58">
        <v>3510</v>
      </c>
      <c r="K58" t="s">
        <v>35</v>
      </c>
      <c r="L58" t="str">
        <f>A28</f>
        <v>B8</v>
      </c>
      <c r="M58">
        <f>B28</f>
        <v>5088</v>
      </c>
      <c r="N58">
        <f t="shared" si="1"/>
        <v>0.53427977839335183</v>
      </c>
      <c r="O58">
        <f t="shared" si="2"/>
        <v>21.371191135734072</v>
      </c>
    </row>
    <row r="59" spans="1:15" x14ac:dyDescent="0.2">
      <c r="A59" t="s">
        <v>96</v>
      </c>
      <c r="B59">
        <v>22911</v>
      </c>
      <c r="K59" t="s">
        <v>36</v>
      </c>
      <c r="L59" t="str">
        <f>A40</f>
        <v>C8</v>
      </c>
      <c r="M59">
        <f>B40</f>
        <v>5737</v>
      </c>
      <c r="N59">
        <f t="shared" si="1"/>
        <v>0.75900277008310246</v>
      </c>
      <c r="O59">
        <f t="shared" si="2"/>
        <v>30.360110803324098</v>
      </c>
    </row>
    <row r="60" spans="1:15" x14ac:dyDescent="0.2">
      <c r="A60" t="s">
        <v>13</v>
      </c>
      <c r="B60">
        <v>3537</v>
      </c>
      <c r="K60" t="s">
        <v>37</v>
      </c>
      <c r="L60" t="str">
        <f>A52</f>
        <v>D8</v>
      </c>
      <c r="M60">
        <f>B52</f>
        <v>8069</v>
      </c>
      <c r="N60">
        <f t="shared" si="1"/>
        <v>1.5664819944598338</v>
      </c>
      <c r="O60">
        <f t="shared" si="2"/>
        <v>62.659279778393355</v>
      </c>
    </row>
    <row r="61" spans="1:15" x14ac:dyDescent="0.2">
      <c r="A61" t="s">
        <v>21</v>
      </c>
      <c r="B61">
        <v>3638</v>
      </c>
      <c r="K61" t="s">
        <v>38</v>
      </c>
      <c r="L61" t="str">
        <f>A64</f>
        <v>E8</v>
      </c>
      <c r="M61">
        <f>B64</f>
        <v>12829</v>
      </c>
      <c r="N61">
        <f t="shared" si="1"/>
        <v>3.2146814404432131</v>
      </c>
      <c r="O61">
        <f t="shared" si="2"/>
        <v>128.58725761772854</v>
      </c>
    </row>
    <row r="62" spans="1:15" x14ac:dyDescent="0.2">
      <c r="A62" t="s">
        <v>29</v>
      </c>
      <c r="B62">
        <v>5216</v>
      </c>
      <c r="K62" t="s">
        <v>30</v>
      </c>
      <c r="L62" t="str">
        <f>A76</f>
        <v>F8</v>
      </c>
      <c r="M62">
        <f>B76</f>
        <v>20213</v>
      </c>
      <c r="N62">
        <f t="shared" si="1"/>
        <v>5.771468144044321</v>
      </c>
      <c r="O62">
        <f t="shared" si="2"/>
        <v>230.85872576177283</v>
      </c>
    </row>
    <row r="63" spans="1:15" x14ac:dyDescent="0.2">
      <c r="A63" t="s">
        <v>38</v>
      </c>
      <c r="B63">
        <v>3550</v>
      </c>
      <c r="K63" t="s">
        <v>39</v>
      </c>
      <c r="L63" t="str">
        <f>A88</f>
        <v>G8</v>
      </c>
      <c r="M63">
        <f>B88</f>
        <v>12143</v>
      </c>
      <c r="N63">
        <f t="shared" si="1"/>
        <v>2.9771468144044322</v>
      </c>
      <c r="O63">
        <f t="shared" si="2"/>
        <v>119.08587257617728</v>
      </c>
    </row>
    <row r="64" spans="1:15" x14ac:dyDescent="0.2">
      <c r="A64" t="s">
        <v>45</v>
      </c>
      <c r="B64">
        <v>12829</v>
      </c>
      <c r="K64" t="s">
        <v>40</v>
      </c>
      <c r="L64" t="str">
        <f>A100</f>
        <v>H8</v>
      </c>
      <c r="M64">
        <f>B100</f>
        <v>7013</v>
      </c>
      <c r="N64">
        <f t="shared" si="1"/>
        <v>1.2008310249307479</v>
      </c>
      <c r="O64">
        <f t="shared" si="2"/>
        <v>48.033240997229917</v>
      </c>
    </row>
    <row r="65" spans="1:15" x14ac:dyDescent="0.2">
      <c r="A65" t="s">
        <v>53</v>
      </c>
      <c r="B65">
        <v>4499</v>
      </c>
      <c r="K65" t="s">
        <v>48</v>
      </c>
      <c r="L65" t="str">
        <f>A101</f>
        <v>H9</v>
      </c>
      <c r="M65">
        <f>B101</f>
        <v>5829</v>
      </c>
      <c r="N65">
        <f t="shared" si="1"/>
        <v>0.79085872576177285</v>
      </c>
      <c r="O65">
        <f t="shared" si="2"/>
        <v>31.634349030470915</v>
      </c>
    </row>
    <row r="66" spans="1:15" x14ac:dyDescent="0.2">
      <c r="A66" t="s">
        <v>61</v>
      </c>
      <c r="B66">
        <v>3507</v>
      </c>
      <c r="K66" t="s">
        <v>47</v>
      </c>
      <c r="L66" t="str">
        <f>A89</f>
        <v>G9</v>
      </c>
      <c r="M66">
        <f>B89</f>
        <v>4805</v>
      </c>
      <c r="N66">
        <f t="shared" si="1"/>
        <v>0.43628808864265928</v>
      </c>
      <c r="O66">
        <f t="shared" si="2"/>
        <v>17.451523545706372</v>
      </c>
    </row>
    <row r="67" spans="1:15" x14ac:dyDescent="0.2">
      <c r="A67" t="s">
        <v>69</v>
      </c>
      <c r="B67">
        <v>25929</v>
      </c>
      <c r="K67" t="s">
        <v>46</v>
      </c>
      <c r="L67" t="str">
        <f>A77</f>
        <v>F9</v>
      </c>
      <c r="M67">
        <f>B77</f>
        <v>4727</v>
      </c>
      <c r="N67">
        <f t="shared" si="1"/>
        <v>0.40927977839335178</v>
      </c>
      <c r="O67">
        <f t="shared" si="2"/>
        <v>16.371191135734072</v>
      </c>
    </row>
    <row r="68" spans="1:15" x14ac:dyDescent="0.2">
      <c r="A68" t="s">
        <v>77</v>
      </c>
      <c r="B68">
        <v>3663</v>
      </c>
      <c r="K68" t="s">
        <v>45</v>
      </c>
      <c r="L68" t="str">
        <f>A65</f>
        <v>E9</v>
      </c>
      <c r="M68">
        <f>B65</f>
        <v>4499</v>
      </c>
      <c r="N68">
        <f t="shared" si="1"/>
        <v>0.33033240997229918</v>
      </c>
      <c r="O68">
        <f t="shared" si="2"/>
        <v>13.213296398891966</v>
      </c>
    </row>
    <row r="69" spans="1:15" x14ac:dyDescent="0.2">
      <c r="A69" t="s">
        <v>97</v>
      </c>
      <c r="B69">
        <v>3779</v>
      </c>
      <c r="K69" t="s">
        <v>44</v>
      </c>
      <c r="L69" t="str">
        <f>A53</f>
        <v>D9</v>
      </c>
      <c r="M69">
        <f>B53</f>
        <v>3938</v>
      </c>
      <c r="N69">
        <f t="shared" si="1"/>
        <v>0.1360803324099723</v>
      </c>
      <c r="O69">
        <f t="shared" si="2"/>
        <v>5.4432132963988922</v>
      </c>
    </row>
    <row r="70" spans="1:15" x14ac:dyDescent="0.2">
      <c r="A70" t="s">
        <v>98</v>
      </c>
      <c r="B70">
        <v>3544</v>
      </c>
      <c r="K70" t="s">
        <v>43</v>
      </c>
      <c r="L70" t="str">
        <f>A41</f>
        <v>C9</v>
      </c>
      <c r="M70">
        <f>B41</f>
        <v>3763</v>
      </c>
      <c r="N70">
        <f t="shared" si="1"/>
        <v>7.5484764542936289E-2</v>
      </c>
      <c r="O70">
        <f t="shared" si="2"/>
        <v>3.0193905817174516</v>
      </c>
    </row>
    <row r="71" spans="1:15" x14ac:dyDescent="0.2">
      <c r="A71" t="s">
        <v>99</v>
      </c>
      <c r="B71">
        <v>21810</v>
      </c>
      <c r="K71" t="s">
        <v>42</v>
      </c>
      <c r="L71" t="str">
        <f>A29</f>
        <v>B9</v>
      </c>
      <c r="M71">
        <f>B29</f>
        <v>3748</v>
      </c>
      <c r="N71">
        <f t="shared" si="1"/>
        <v>7.0290858725761768E-2</v>
      </c>
      <c r="O71">
        <f t="shared" si="2"/>
        <v>2.8116343490304709</v>
      </c>
    </row>
    <row r="72" spans="1:15" x14ac:dyDescent="0.2">
      <c r="A72" t="s">
        <v>14</v>
      </c>
      <c r="B72">
        <v>3536</v>
      </c>
      <c r="K72" t="s">
        <v>41</v>
      </c>
      <c r="L72" t="str">
        <f>A17</f>
        <v>A9</v>
      </c>
      <c r="M72">
        <f>B17</f>
        <v>3765</v>
      </c>
      <c r="N72">
        <f t="shared" si="1"/>
        <v>7.6177285318559551E-2</v>
      </c>
      <c r="O72">
        <f t="shared" si="2"/>
        <v>3.047091412742382</v>
      </c>
    </row>
    <row r="73" spans="1:15" x14ac:dyDescent="0.2">
      <c r="A73" t="s">
        <v>22</v>
      </c>
      <c r="B73">
        <v>3500</v>
      </c>
      <c r="K73" t="s">
        <v>49</v>
      </c>
      <c r="L73" t="str">
        <f>A18</f>
        <v>A10</v>
      </c>
      <c r="M73">
        <f>B18</f>
        <v>3547</v>
      </c>
      <c r="N73">
        <f t="shared" si="1"/>
        <v>6.925207756232687E-4</v>
      </c>
      <c r="O73">
        <f t="shared" si="2"/>
        <v>2.7700831024930747E-2</v>
      </c>
    </row>
    <row r="74" spans="1:15" x14ac:dyDescent="0.2">
      <c r="A74" t="s">
        <v>32</v>
      </c>
      <c r="B74">
        <v>4099</v>
      </c>
      <c r="K74" t="s">
        <v>50</v>
      </c>
      <c r="L74" t="str">
        <f>A30</f>
        <v>B10</v>
      </c>
      <c r="M74">
        <f>B30</f>
        <v>3532</v>
      </c>
      <c r="N74">
        <f t="shared" ref="N74:N96" si="3">(M74-3545)/2888</f>
        <v>-4.5013850415512469E-3</v>
      </c>
      <c r="O74">
        <f t="shared" ref="O74:O96" si="4">N74*40</f>
        <v>-0.18005540166204986</v>
      </c>
    </row>
    <row r="75" spans="1:15" x14ac:dyDescent="0.2">
      <c r="A75" t="s">
        <v>30</v>
      </c>
      <c r="B75">
        <v>3487</v>
      </c>
      <c r="K75" t="s">
        <v>51</v>
      </c>
      <c r="L75" t="str">
        <f>A42</f>
        <v>C10</v>
      </c>
      <c r="M75">
        <f>B42</f>
        <v>3443</v>
      </c>
      <c r="N75">
        <f t="shared" si="3"/>
        <v>-3.5318559556786706E-2</v>
      </c>
      <c r="O75">
        <f t="shared" si="4"/>
        <v>-1.4127423822714682</v>
      </c>
    </row>
    <row r="76" spans="1:15" x14ac:dyDescent="0.2">
      <c r="A76" t="s">
        <v>46</v>
      </c>
      <c r="B76">
        <v>20213</v>
      </c>
      <c r="K76" t="s">
        <v>52</v>
      </c>
      <c r="L76" t="str">
        <f>A54</f>
        <v>D10</v>
      </c>
      <c r="M76">
        <f>B54</f>
        <v>3483</v>
      </c>
      <c r="N76">
        <f t="shared" si="3"/>
        <v>-2.1468144044321329E-2</v>
      </c>
      <c r="O76">
        <f t="shared" si="4"/>
        <v>-0.8587257617728532</v>
      </c>
    </row>
    <row r="77" spans="1:15" x14ac:dyDescent="0.2">
      <c r="A77" t="s">
        <v>54</v>
      </c>
      <c r="B77">
        <v>4727</v>
      </c>
      <c r="K77" t="s">
        <v>53</v>
      </c>
      <c r="L77" t="str">
        <f>A66</f>
        <v>E10</v>
      </c>
      <c r="M77">
        <f>B66</f>
        <v>3507</v>
      </c>
      <c r="N77">
        <f t="shared" si="3"/>
        <v>-1.3157894736842105E-2</v>
      </c>
      <c r="O77">
        <f t="shared" si="4"/>
        <v>-0.52631578947368418</v>
      </c>
    </row>
    <row r="78" spans="1:15" x14ac:dyDescent="0.2">
      <c r="A78" t="s">
        <v>62</v>
      </c>
      <c r="B78">
        <v>3557</v>
      </c>
      <c r="K78" t="s">
        <v>54</v>
      </c>
      <c r="L78" t="str">
        <f>A78</f>
        <v>F10</v>
      </c>
      <c r="M78">
        <f>B78</f>
        <v>3557</v>
      </c>
      <c r="N78">
        <f t="shared" si="3"/>
        <v>4.1551246537396124E-3</v>
      </c>
      <c r="O78">
        <f t="shared" si="4"/>
        <v>0.16620498614958451</v>
      </c>
    </row>
    <row r="79" spans="1:15" x14ac:dyDescent="0.2">
      <c r="A79" t="s">
        <v>70</v>
      </c>
      <c r="B79">
        <v>17244</v>
      </c>
      <c r="K79" t="s">
        <v>55</v>
      </c>
      <c r="L79" t="str">
        <f>A90</f>
        <v>G10</v>
      </c>
      <c r="M79">
        <f>B90</f>
        <v>3610</v>
      </c>
      <c r="N79">
        <f t="shared" si="3"/>
        <v>2.2506925207756233E-2</v>
      </c>
      <c r="O79">
        <f t="shared" si="4"/>
        <v>0.90027700831024937</v>
      </c>
    </row>
    <row r="80" spans="1:15" x14ac:dyDescent="0.2">
      <c r="A80" t="s">
        <v>78</v>
      </c>
      <c r="B80">
        <v>3580</v>
      </c>
      <c r="K80" t="s">
        <v>56</v>
      </c>
      <c r="L80" t="str">
        <f>A102</f>
        <v>H10</v>
      </c>
      <c r="M80">
        <f>B102</f>
        <v>3755</v>
      </c>
      <c r="N80">
        <f t="shared" si="3"/>
        <v>7.2714681440443213E-2</v>
      </c>
      <c r="O80">
        <f t="shared" si="4"/>
        <v>2.9085872576177287</v>
      </c>
    </row>
    <row r="81" spans="1:15" x14ac:dyDescent="0.2">
      <c r="A81" t="s">
        <v>100</v>
      </c>
      <c r="B81">
        <v>3545</v>
      </c>
      <c r="K81" t="s">
        <v>64</v>
      </c>
      <c r="L81" t="str">
        <f>A103</f>
        <v>H11</v>
      </c>
      <c r="M81">
        <f>B103</f>
        <v>4328</v>
      </c>
      <c r="N81">
        <f t="shared" si="3"/>
        <v>0.27112188365650969</v>
      </c>
      <c r="O81">
        <f t="shared" si="4"/>
        <v>10.844875346260388</v>
      </c>
    </row>
    <row r="82" spans="1:15" x14ac:dyDescent="0.2">
      <c r="A82" t="s">
        <v>101</v>
      </c>
      <c r="B82">
        <v>3636</v>
      </c>
      <c r="K82" t="s">
        <v>63</v>
      </c>
      <c r="L82" t="str">
        <f>A91</f>
        <v>G11</v>
      </c>
      <c r="M82">
        <f>B91</f>
        <v>6687</v>
      </c>
      <c r="N82">
        <f t="shared" si="3"/>
        <v>1.0879501385041552</v>
      </c>
      <c r="O82">
        <f t="shared" si="4"/>
        <v>43.518005540166207</v>
      </c>
    </row>
    <row r="83" spans="1:15" x14ac:dyDescent="0.2">
      <c r="A83" t="s">
        <v>102</v>
      </c>
      <c r="B83">
        <v>10888</v>
      </c>
      <c r="K83" t="s">
        <v>62</v>
      </c>
      <c r="L83" t="str">
        <f>A79</f>
        <v>F11</v>
      </c>
      <c r="M83">
        <f>B79</f>
        <v>17244</v>
      </c>
      <c r="N83">
        <f t="shared" si="3"/>
        <v>4.7434210526315788</v>
      </c>
      <c r="O83">
        <f t="shared" si="4"/>
        <v>189.73684210526315</v>
      </c>
    </row>
    <row r="84" spans="1:15" x14ac:dyDescent="0.2">
      <c r="A84" t="s">
        <v>15</v>
      </c>
      <c r="B84">
        <v>3476</v>
      </c>
      <c r="K84" t="s">
        <v>61</v>
      </c>
      <c r="L84" t="str">
        <f>A67</f>
        <v>E11</v>
      </c>
      <c r="M84">
        <f>B67</f>
        <v>25929</v>
      </c>
      <c r="N84">
        <f t="shared" si="3"/>
        <v>7.7506925207756234</v>
      </c>
      <c r="O84">
        <f t="shared" si="4"/>
        <v>310.02770083102496</v>
      </c>
    </row>
    <row r="85" spans="1:15" x14ac:dyDescent="0.2">
      <c r="A85" t="s">
        <v>23</v>
      </c>
      <c r="B85">
        <v>3483</v>
      </c>
      <c r="K85" t="s">
        <v>60</v>
      </c>
      <c r="L85" t="str">
        <f>A55</f>
        <v>D11</v>
      </c>
      <c r="M85">
        <f>B55</f>
        <v>25322</v>
      </c>
      <c r="N85">
        <f t="shared" si="3"/>
        <v>7.5405124653739612</v>
      </c>
      <c r="O85">
        <f t="shared" si="4"/>
        <v>301.62049861495848</v>
      </c>
    </row>
    <row r="86" spans="1:15" x14ac:dyDescent="0.2">
      <c r="A86" t="s">
        <v>31</v>
      </c>
      <c r="B86">
        <v>3536</v>
      </c>
      <c r="K86" t="s">
        <v>59</v>
      </c>
      <c r="L86" t="str">
        <f>A43</f>
        <v>C11</v>
      </c>
      <c r="M86">
        <f>B43</f>
        <v>18436</v>
      </c>
      <c r="N86">
        <f t="shared" si="3"/>
        <v>5.1561634349030472</v>
      </c>
      <c r="O86">
        <f t="shared" si="4"/>
        <v>206.24653739612188</v>
      </c>
    </row>
    <row r="87" spans="1:15" x14ac:dyDescent="0.2">
      <c r="A87" t="s">
        <v>39</v>
      </c>
      <c r="B87">
        <v>3474</v>
      </c>
      <c r="K87" t="s">
        <v>58</v>
      </c>
      <c r="L87" t="str">
        <f>A31</f>
        <v>B11</v>
      </c>
      <c r="M87">
        <f>B31</f>
        <v>11044</v>
      </c>
      <c r="N87">
        <f t="shared" si="3"/>
        <v>2.5966066481994461</v>
      </c>
      <c r="O87">
        <f t="shared" si="4"/>
        <v>103.86426592797784</v>
      </c>
    </row>
    <row r="88" spans="1:15" x14ac:dyDescent="0.2">
      <c r="A88" t="s">
        <v>47</v>
      </c>
      <c r="B88">
        <v>12143</v>
      </c>
      <c r="K88" t="s">
        <v>57</v>
      </c>
      <c r="L88" t="str">
        <f>A19</f>
        <v>A11</v>
      </c>
      <c r="M88">
        <f>B19</f>
        <v>6466</v>
      </c>
      <c r="N88">
        <f t="shared" si="3"/>
        <v>1.0114265927977839</v>
      </c>
      <c r="O88">
        <f t="shared" si="4"/>
        <v>40.45706371191136</v>
      </c>
    </row>
    <row r="89" spans="1:15" x14ac:dyDescent="0.2">
      <c r="A89" t="s">
        <v>55</v>
      </c>
      <c r="B89">
        <v>4805</v>
      </c>
      <c r="K89" t="s">
        <v>65</v>
      </c>
      <c r="L89" t="str">
        <f>A20</f>
        <v>A12</v>
      </c>
      <c r="M89">
        <f>B20</f>
        <v>4875</v>
      </c>
      <c r="N89">
        <f t="shared" si="3"/>
        <v>0.46052631578947367</v>
      </c>
      <c r="O89">
        <f t="shared" si="4"/>
        <v>18.421052631578945</v>
      </c>
    </row>
    <row r="90" spans="1:15" x14ac:dyDescent="0.2">
      <c r="A90" t="s">
        <v>63</v>
      </c>
      <c r="B90">
        <v>3610</v>
      </c>
      <c r="K90" t="s">
        <v>66</v>
      </c>
      <c r="L90" t="str">
        <f>A32</f>
        <v>B12</v>
      </c>
      <c r="M90">
        <f>B32</f>
        <v>4172</v>
      </c>
      <c r="N90">
        <f t="shared" si="3"/>
        <v>0.21710526315789475</v>
      </c>
      <c r="O90">
        <f t="shared" si="4"/>
        <v>8.6842105263157894</v>
      </c>
    </row>
    <row r="91" spans="1:15" x14ac:dyDescent="0.2">
      <c r="A91" t="s">
        <v>71</v>
      </c>
      <c r="B91">
        <v>6687</v>
      </c>
      <c r="K91" t="s">
        <v>67</v>
      </c>
      <c r="L91" t="str">
        <f>A44</f>
        <v>C12</v>
      </c>
      <c r="M91">
        <f>B44</f>
        <v>3868</v>
      </c>
      <c r="N91">
        <f t="shared" si="3"/>
        <v>0.1118421052631579</v>
      </c>
      <c r="O91">
        <f t="shared" si="4"/>
        <v>4.4736842105263159</v>
      </c>
    </row>
    <row r="92" spans="1:15" x14ac:dyDescent="0.2">
      <c r="A92" t="s">
        <v>79</v>
      </c>
      <c r="B92">
        <v>3471</v>
      </c>
      <c r="K92" t="s">
        <v>68</v>
      </c>
      <c r="L92" t="str">
        <f>A56</f>
        <v>D12</v>
      </c>
      <c r="M92">
        <f>B56</f>
        <v>3717</v>
      </c>
      <c r="N92">
        <f t="shared" si="3"/>
        <v>5.9556786703601108E-2</v>
      </c>
      <c r="O92">
        <f t="shared" si="4"/>
        <v>2.3822714681440442</v>
      </c>
    </row>
    <row r="93" spans="1:15" x14ac:dyDescent="0.2">
      <c r="A93" t="s">
        <v>103</v>
      </c>
      <c r="B93">
        <v>3547</v>
      </c>
      <c r="K93" t="s">
        <v>69</v>
      </c>
      <c r="L93" t="str">
        <f>A68</f>
        <v>E12</v>
      </c>
      <c r="M93">
        <f>B68</f>
        <v>3663</v>
      </c>
      <c r="N93">
        <f t="shared" si="3"/>
        <v>4.0858725761772852E-2</v>
      </c>
      <c r="O93">
        <f t="shared" si="4"/>
        <v>1.6343490304709141</v>
      </c>
    </row>
    <row r="94" spans="1:15" x14ac:dyDescent="0.2">
      <c r="A94" t="s">
        <v>104</v>
      </c>
      <c r="B94">
        <v>3939</v>
      </c>
      <c r="K94" t="s">
        <v>70</v>
      </c>
      <c r="L94" t="str">
        <f>A80</f>
        <v>F12</v>
      </c>
      <c r="M94">
        <f>B80</f>
        <v>3580</v>
      </c>
      <c r="N94">
        <f t="shared" si="3"/>
        <v>1.2119113573407203E-2</v>
      </c>
      <c r="O94">
        <f t="shared" si="4"/>
        <v>0.48476454293628812</v>
      </c>
    </row>
    <row r="95" spans="1:15" x14ac:dyDescent="0.2">
      <c r="A95" t="s">
        <v>105</v>
      </c>
      <c r="B95">
        <v>5702</v>
      </c>
      <c r="K95" t="s">
        <v>71</v>
      </c>
      <c r="L95" t="str">
        <f>A92</f>
        <v>G12</v>
      </c>
      <c r="M95">
        <f>B92</f>
        <v>3471</v>
      </c>
      <c r="N95">
        <f t="shared" si="3"/>
        <v>-2.5623268698060944E-2</v>
      </c>
      <c r="O95">
        <f t="shared" si="4"/>
        <v>-1.0249307479224377</v>
      </c>
    </row>
    <row r="96" spans="1:15" x14ac:dyDescent="0.2">
      <c r="A96" t="s">
        <v>16</v>
      </c>
      <c r="B96">
        <v>3458</v>
      </c>
      <c r="K96" t="s">
        <v>72</v>
      </c>
      <c r="L96" t="str">
        <f>A104</f>
        <v>H12</v>
      </c>
      <c r="M96">
        <f>B104</f>
        <v>3513</v>
      </c>
      <c r="N96">
        <f t="shared" si="3"/>
        <v>-1.1080332409972299E-2</v>
      </c>
      <c r="O96">
        <f t="shared" si="4"/>
        <v>-0.44321329639889195</v>
      </c>
    </row>
    <row r="97" spans="1:2" x14ac:dyDescent="0.2">
      <c r="A97" t="s">
        <v>24</v>
      </c>
      <c r="B97">
        <v>3453</v>
      </c>
    </row>
    <row r="98" spans="1:2" x14ac:dyDescent="0.2">
      <c r="A98" t="s">
        <v>33</v>
      </c>
      <c r="B98">
        <v>3506</v>
      </c>
    </row>
    <row r="99" spans="1:2" x14ac:dyDescent="0.2">
      <c r="A99" t="s">
        <v>40</v>
      </c>
      <c r="B99">
        <v>3493</v>
      </c>
    </row>
    <row r="100" spans="1:2" x14ac:dyDescent="0.2">
      <c r="A100" t="s">
        <v>48</v>
      </c>
      <c r="B100">
        <v>7013</v>
      </c>
    </row>
    <row r="101" spans="1:2" x14ac:dyDescent="0.2">
      <c r="A101" t="s">
        <v>56</v>
      </c>
      <c r="B101">
        <v>5829</v>
      </c>
    </row>
    <row r="102" spans="1:2" x14ac:dyDescent="0.2">
      <c r="A102" t="s">
        <v>64</v>
      </c>
      <c r="B102">
        <v>3755</v>
      </c>
    </row>
    <row r="103" spans="1:2" x14ac:dyDescent="0.2">
      <c r="A103" t="s">
        <v>72</v>
      </c>
      <c r="B103">
        <v>4328</v>
      </c>
    </row>
    <row r="104" spans="1:2" x14ac:dyDescent="0.2">
      <c r="A104" t="s">
        <v>80</v>
      </c>
      <c r="B104">
        <v>3513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O28" sqref="O28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-2.1058677132191062E-2</v>
      </c>
      <c r="E2" s="7">
        <f>'Plate 2'!N9</f>
        <v>-2.0292469239193457E-2</v>
      </c>
      <c r="F2" s="7">
        <f>'Plate 3'!N9</f>
        <v>-3.1163434903047092E-2</v>
      </c>
      <c r="G2" s="7">
        <f>AVERAGE(D2:F2)</f>
        <v>-2.4171527091477202E-2</v>
      </c>
      <c r="H2" s="7">
        <f>STDEV(D2:F2)</f>
        <v>6.0672769648287923E-3</v>
      </c>
      <c r="I2" s="7">
        <f>G2*40</f>
        <v>-0.96686108365908807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-3.2545228295204363E-2</v>
      </c>
      <c r="E3" s="7">
        <f>'Plate 2'!N10</f>
        <v>-2.609031759324873E-2</v>
      </c>
      <c r="F3" s="7">
        <f>'Plate 3'!N10</f>
        <v>-3.6357340720221606E-2</v>
      </c>
      <c r="G3" s="7">
        <f t="shared" ref="G3:G66" si="0">AVERAGE(D3:F3)</f>
        <v>-3.16642955362249E-2</v>
      </c>
      <c r="H3" s="7">
        <f t="shared" ref="H3:H66" si="1">STDEV(D3:F3)</f>
        <v>5.189891411853562E-3</v>
      </c>
      <c r="I3" s="7">
        <f t="shared" ref="I3:I66" si="2">G3*40</f>
        <v>-1.266571821448996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-1.0848409431734788E-2</v>
      </c>
      <c r="E4" s="7">
        <f>'Plate 2'!N11</f>
        <v>-3.5109192810668044E-2</v>
      </c>
      <c r="F4" s="7">
        <f>'Plate 3'!N11</f>
        <v>-1.7659279778393353E-2</v>
      </c>
      <c r="G4" s="7">
        <f t="shared" si="0"/>
        <v>-2.1205627340265393E-2</v>
      </c>
      <c r="H4" s="7">
        <f t="shared" si="1"/>
        <v>1.2513146619139322E-2</v>
      </c>
      <c r="I4" s="7">
        <f t="shared" si="2"/>
        <v>-0.84822509361061571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-6.3814173127851696E-3</v>
      </c>
      <c r="E5" s="7">
        <f>'Plate 2'!N12</f>
        <v>-1.1917799394446951E-2</v>
      </c>
      <c r="F5" s="7">
        <f>'Plate 3'!N12</f>
        <v>-1.5235457063711912E-2</v>
      </c>
      <c r="G5" s="7">
        <f t="shared" si="0"/>
        <v>-1.1178224590314678E-2</v>
      </c>
      <c r="H5" s="7">
        <f t="shared" si="1"/>
        <v>4.4731122438329421E-3</v>
      </c>
      <c r="I5" s="7">
        <f t="shared" si="2"/>
        <v>-0.44712898361258713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-1.1167480297374048E-2</v>
      </c>
      <c r="E6" s="7">
        <f>'Plate 2'!N13</f>
        <v>-1.030728596276493E-2</v>
      </c>
      <c r="F6" s="7">
        <f>'Plate 3'!N13</f>
        <v>-1.2119113573407203E-2</v>
      </c>
      <c r="G6" s="7">
        <f t="shared" si="0"/>
        <v>-1.1197959944515395E-2</v>
      </c>
      <c r="H6" s="7">
        <f t="shared" si="1"/>
        <v>9.0629828386619914E-4</v>
      </c>
      <c r="I6" s="7">
        <f t="shared" si="2"/>
        <v>-0.44791839778061582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-2.8716377907533263E-3</v>
      </c>
      <c r="E7" s="7">
        <f>'Plate 2'!N14</f>
        <v>2.2547188043548286E-3</v>
      </c>
      <c r="F7" s="7">
        <f>'Plate 3'!N14</f>
        <v>-3.4626038781163435E-4</v>
      </c>
      <c r="G7" s="7">
        <f t="shared" si="0"/>
        <v>-3.2105979140337735E-4</v>
      </c>
      <c r="H7" s="7">
        <f t="shared" si="1"/>
        <v>2.5632712083579292E-3</v>
      </c>
      <c r="I7" s="7">
        <f t="shared" si="2"/>
        <v>-1.2842391656135094E-2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2.6163810982419197E-2</v>
      </c>
      <c r="E8" s="7">
        <f>'Plate 2'!N15</f>
        <v>2.4479804161566709E-2</v>
      </c>
      <c r="F8" s="7">
        <f>'Plate 3'!N15</f>
        <v>3.1509695290858723E-2</v>
      </c>
      <c r="G8" s="7">
        <f t="shared" si="0"/>
        <v>2.7384436811614881E-2</v>
      </c>
      <c r="H8" s="7">
        <f t="shared" si="1"/>
        <v>3.6704615355019551E-3</v>
      </c>
      <c r="I8" s="7">
        <f t="shared" si="2"/>
        <v>1.0953774724645953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0.12730927539006415</v>
      </c>
      <c r="E9" s="7">
        <f>'Plate 2'!N16</f>
        <v>0.13496102557495329</v>
      </c>
      <c r="F9" s="7">
        <f>'Plate 3'!N16</f>
        <v>0.13642659279778394</v>
      </c>
      <c r="G9" s="7">
        <f t="shared" si="0"/>
        <v>0.13289896458760045</v>
      </c>
      <c r="H9" s="7">
        <f t="shared" si="1"/>
        <v>4.8959616843833121E-3</v>
      </c>
      <c r="I9" s="7">
        <f t="shared" si="2"/>
        <v>5.3159585835040177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0.7029131170032864</v>
      </c>
      <c r="E10" s="7">
        <f>'Plate 2'!N17</f>
        <v>0.71925529858919024</v>
      </c>
      <c r="F10" s="7">
        <f>'Plate 3'!N17</f>
        <v>0.74688365650969524</v>
      </c>
      <c r="G10" s="7">
        <f t="shared" si="0"/>
        <v>0.7230173573673907</v>
      </c>
      <c r="H10" s="7">
        <f t="shared" si="1"/>
        <v>2.2225366156919463E-2</v>
      </c>
      <c r="I10" s="7">
        <f t="shared" si="2"/>
        <v>28.920694294695629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2.4632270827350755</v>
      </c>
      <c r="E11" s="7">
        <f>'Plate 2'!N18</f>
        <v>2.4811569928493205</v>
      </c>
      <c r="F11" s="7">
        <f>'Plate 3'!N18</f>
        <v>2.5425900277008311</v>
      </c>
      <c r="G11" s="7">
        <f t="shared" si="0"/>
        <v>2.4956580344284092</v>
      </c>
      <c r="H11" s="7">
        <f t="shared" si="1"/>
        <v>4.1621261556663902E-2</v>
      </c>
      <c r="I11" s="7">
        <f t="shared" si="2"/>
        <v>99.826321377136367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6.1060591557384898</v>
      </c>
      <c r="E12" s="7">
        <f>'Plate 2'!N19</f>
        <v>6.2739161244604782</v>
      </c>
      <c r="F12" s="7">
        <f>'Plate 3'!N19</f>
        <v>6.3244459833795013</v>
      </c>
      <c r="G12" s="7">
        <f t="shared" si="0"/>
        <v>6.2348070878594894</v>
      </c>
      <c r="H12" s="7">
        <f t="shared" si="1"/>
        <v>0.11432558409940141</v>
      </c>
      <c r="I12" s="7">
        <f t="shared" si="2"/>
        <v>249.39228351437959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6.4519319740914458</v>
      </c>
      <c r="E13" s="7">
        <f>'Plate 2'!N20</f>
        <v>6.5886104490111448</v>
      </c>
      <c r="F13" s="7">
        <f>'Plate 3'!N20</f>
        <v>6.7056786703601112</v>
      </c>
      <c r="G13" s="7">
        <f t="shared" si="0"/>
        <v>6.5820736978209</v>
      </c>
      <c r="H13" s="7">
        <f t="shared" si="1"/>
        <v>0.12699957993595079</v>
      </c>
      <c r="I13" s="7">
        <f t="shared" si="2"/>
        <v>263.28294791283599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3.3094030184103889</v>
      </c>
      <c r="E14" s="7">
        <f>'Plate 2'!N21</f>
        <v>3.2226373767957224</v>
      </c>
      <c r="F14" s="7">
        <f>'Plate 3'!N21</f>
        <v>3.273891966759003</v>
      </c>
      <c r="G14" s="7">
        <f t="shared" si="0"/>
        <v>3.2686441206550381</v>
      </c>
      <c r="H14" s="7">
        <f t="shared" si="1"/>
        <v>4.362022532896135E-2</v>
      </c>
      <c r="I14" s="7">
        <f t="shared" si="2"/>
        <v>130.74576482620154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1.3132956829711879</v>
      </c>
      <c r="E15" s="7">
        <f>'Plate 2'!N22</f>
        <v>1.3380145590414225</v>
      </c>
      <c r="F15" s="7">
        <f>'Plate 3'!N22</f>
        <v>1.3763850415512466</v>
      </c>
      <c r="G15" s="7">
        <f t="shared" si="0"/>
        <v>1.3425650945212857</v>
      </c>
      <c r="H15" s="7">
        <f t="shared" si="1"/>
        <v>3.1789893384154763E-2</v>
      </c>
      <c r="I15" s="7">
        <f t="shared" si="2"/>
        <v>53.702603780851426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0.64356593599438439</v>
      </c>
      <c r="E16" s="7">
        <f>'Plate 2'!N23</f>
        <v>0.65998840430329186</v>
      </c>
      <c r="F16" s="7">
        <f>'Plate 3'!N23</f>
        <v>0.68005540166204981</v>
      </c>
      <c r="G16" s="7">
        <f t="shared" si="0"/>
        <v>0.66120324731990865</v>
      </c>
      <c r="H16" s="7">
        <f t="shared" si="1"/>
        <v>1.8275041965593413E-2</v>
      </c>
      <c r="I16" s="7">
        <f t="shared" si="2"/>
        <v>26.448129892796345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0.45786669219233594</v>
      </c>
      <c r="E17" s="7">
        <f>'Plate 2'!N24</f>
        <v>0.46608258712877665</v>
      </c>
      <c r="F17" s="7">
        <f>'Plate 3'!N24</f>
        <v>0.46987534626038779</v>
      </c>
      <c r="G17" s="7">
        <f t="shared" si="0"/>
        <v>0.46460820852716678</v>
      </c>
      <c r="H17" s="7">
        <f t="shared" si="1"/>
        <v>6.138590011329827E-3</v>
      </c>
      <c r="I17" s="7">
        <f t="shared" si="2"/>
        <v>18.584328341086671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0.19590951150250471</v>
      </c>
      <c r="E18" s="7">
        <f>'Plate 2'!N25</f>
        <v>0.19809315209688849</v>
      </c>
      <c r="F18" s="7">
        <f>'Plate 3'!N25</f>
        <v>0.19355955678670361</v>
      </c>
      <c r="G18" s="7">
        <f t="shared" si="0"/>
        <v>0.19585407346203229</v>
      </c>
      <c r="H18" s="7">
        <f t="shared" si="1"/>
        <v>2.2673060316995477E-3</v>
      </c>
      <c r="I18" s="7">
        <f t="shared" si="2"/>
        <v>7.8341629384812919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9.3487763632302739E-2</v>
      </c>
      <c r="E19" s="7">
        <f>'Plate 2'!N26</f>
        <v>9.4376087096566391E-2</v>
      </c>
      <c r="F19" s="7">
        <f>'Plate 3'!N26</f>
        <v>8.9681440443213301E-2</v>
      </c>
      <c r="G19" s="7">
        <f t="shared" si="0"/>
        <v>9.2515097057360815E-2</v>
      </c>
      <c r="H19" s="7">
        <f t="shared" si="1"/>
        <v>2.4938899333103678E-3</v>
      </c>
      <c r="I19" s="7">
        <f t="shared" si="2"/>
        <v>3.7006038822944327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6.4452314859130208E-2</v>
      </c>
      <c r="E20" s="7">
        <f>'Plate 2'!N27</f>
        <v>6.5386845326290022E-2</v>
      </c>
      <c r="F20" s="7">
        <f>'Plate 3'!N27</f>
        <v>5.7825484764542939E-2</v>
      </c>
      <c r="G20" s="7">
        <f t="shared" si="0"/>
        <v>6.2554881649987723E-2</v>
      </c>
      <c r="H20" s="7">
        <f t="shared" si="1"/>
        <v>4.1223455669744139E-3</v>
      </c>
      <c r="I20" s="7">
        <f t="shared" si="2"/>
        <v>2.502195265999509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6.2218818799655407E-2</v>
      </c>
      <c r="E21" s="7">
        <f>'Plate 2'!N28</f>
        <v>6.1199510403916774E-2</v>
      </c>
      <c r="F21" s="7">
        <f>'Plate 3'!N28</f>
        <v>5.7479224376731301E-2</v>
      </c>
      <c r="G21" s="7">
        <f t="shared" si="0"/>
        <v>6.0299184526767829E-2</v>
      </c>
      <c r="H21" s="7">
        <f t="shared" si="1"/>
        <v>2.4947702974926038E-3</v>
      </c>
      <c r="I21" s="7">
        <f t="shared" si="2"/>
        <v>2.4119673810707134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1.5953543281962924E-3</v>
      </c>
      <c r="E22" s="7">
        <f>'Plate 2'!N29</f>
        <v>-4.1873349223732525E-3</v>
      </c>
      <c r="F22" s="7">
        <f>'Plate 3'!N29</f>
        <v>-2.7700831024930748E-3</v>
      </c>
      <c r="G22" s="7">
        <f t="shared" si="0"/>
        <v>-1.7873545655566782E-3</v>
      </c>
      <c r="H22" s="7">
        <f t="shared" si="1"/>
        <v>3.0139990502893337E-3</v>
      </c>
      <c r="I22" s="7">
        <f t="shared" si="2"/>
        <v>-7.149418262226713E-2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1.9144251938355509E-3</v>
      </c>
      <c r="E23" s="7">
        <f>'Plate 2'!N30</f>
        <v>4.1873349223732525E-3</v>
      </c>
      <c r="F23" s="7">
        <f>'Plate 3'!N30</f>
        <v>-3.1163434903047093E-3</v>
      </c>
      <c r="G23" s="7">
        <f t="shared" si="0"/>
        <v>9.951388753013646E-4</v>
      </c>
      <c r="H23" s="7">
        <f t="shared" si="1"/>
        <v>3.7376122177852564E-3</v>
      </c>
      <c r="I23" s="7">
        <f t="shared" si="2"/>
        <v>3.9805555012054586E-2</v>
      </c>
      <c r="J23">
        <f>SUM(I2:I23)</f>
        <v>889.74210306442001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-2.1377747997830317E-2</v>
      </c>
      <c r="E24">
        <f>'Plate 2'!N31</f>
        <v>-3.9296527733041292E-2</v>
      </c>
      <c r="F24">
        <f>'Plate 3'!N31</f>
        <v>-2.3891966759002771E-2</v>
      </c>
      <c r="G24">
        <f t="shared" si="0"/>
        <v>-2.8188747496624793E-2</v>
      </c>
      <c r="H24">
        <f t="shared" si="1"/>
        <v>9.7014128007291769E-3</v>
      </c>
      <c r="I24" s="7">
        <f t="shared" si="2"/>
        <v>-1.1275498998649918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-3.1268944832647333E-2</v>
      </c>
      <c r="E25">
        <f>'Plate 2'!N32</f>
        <v>-4.5094376087096565E-2</v>
      </c>
      <c r="F25">
        <f>'Plate 3'!N32</f>
        <v>-3.0124653739612189E-2</v>
      </c>
      <c r="G25">
        <f t="shared" si="0"/>
        <v>-3.5495991553118701E-2</v>
      </c>
      <c r="H25">
        <f t="shared" si="1"/>
        <v>8.3321119635407295E-3</v>
      </c>
      <c r="I25" s="7">
        <f t="shared" si="2"/>
        <v>-1.419839662124748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-2.8397307041894006E-2</v>
      </c>
      <c r="E26">
        <f>'Plate 2'!N33</f>
        <v>-3.15660632609676E-2</v>
      </c>
      <c r="F26">
        <f>'Plate 3'!N33</f>
        <v>-3.1855955678670361E-2</v>
      </c>
      <c r="G26">
        <f t="shared" si="0"/>
        <v>-3.0606441993843991E-2</v>
      </c>
      <c r="H26">
        <f t="shared" si="1"/>
        <v>1.9186498717602644E-3</v>
      </c>
      <c r="I26" s="7">
        <f t="shared" si="2"/>
        <v>-1.2242576797537597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-1.9463322803994768E-2</v>
      </c>
      <c r="E27">
        <f>'Plate 2'!N34</f>
        <v>-2.3191393416221093E-2</v>
      </c>
      <c r="F27">
        <f>'Plate 3'!N34</f>
        <v>-2.1468144044321329E-2</v>
      </c>
      <c r="G27">
        <f t="shared" si="0"/>
        <v>-2.137428675484573E-2</v>
      </c>
      <c r="H27">
        <f t="shared" si="1"/>
        <v>1.8658066661707401E-3</v>
      </c>
      <c r="I27" s="7">
        <f t="shared" si="2"/>
        <v>-0.85497147019382924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-1.2762834625570339E-2</v>
      </c>
      <c r="E28">
        <f>'Plate 2'!N35</f>
        <v>-1.9970366552857052E-2</v>
      </c>
      <c r="F28">
        <f>'Plate 3'!N35</f>
        <v>-1.5581717451523546E-2</v>
      </c>
      <c r="G28">
        <f t="shared" si="0"/>
        <v>-1.6104972876650313E-2</v>
      </c>
      <c r="H28">
        <f t="shared" si="1"/>
        <v>3.6321448622897426E-3</v>
      </c>
      <c r="I28" s="7">
        <f t="shared" si="2"/>
        <v>-0.64419891506601257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3.2226157429565104E-2</v>
      </c>
      <c r="E29">
        <f>'Plate 2'!N36</f>
        <v>2.5446112220575922E-2</v>
      </c>
      <c r="F29">
        <f>'Plate 3'!N36</f>
        <v>3.2202216066481992E-2</v>
      </c>
      <c r="G29">
        <f t="shared" si="0"/>
        <v>2.9958161905541004E-2</v>
      </c>
      <c r="H29">
        <f t="shared" si="1"/>
        <v>3.9075679862174764E-3</v>
      </c>
      <c r="I29" s="7">
        <f t="shared" si="2"/>
        <v>1.1983264762216401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0.14358188953766632</v>
      </c>
      <c r="E30">
        <f>'Plate 2'!N37</f>
        <v>0.13689364169297172</v>
      </c>
      <c r="F30">
        <f>'Plate 3'!N37</f>
        <v>0.14300554016620498</v>
      </c>
      <c r="G30">
        <f t="shared" si="0"/>
        <v>0.14116035713228101</v>
      </c>
      <c r="H30">
        <f t="shared" si="1"/>
        <v>3.7063041064551295E-3</v>
      </c>
      <c r="I30" s="7">
        <f t="shared" si="2"/>
        <v>5.6464142852912405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0.43967965285089822</v>
      </c>
      <c r="E31">
        <f>'Plate 2'!N38</f>
        <v>0.44482380983057401</v>
      </c>
      <c r="F31">
        <f>'Plate 3'!N38</f>
        <v>0.45775623268698062</v>
      </c>
      <c r="G31">
        <f t="shared" si="0"/>
        <v>0.44741989845615099</v>
      </c>
      <c r="H31">
        <f t="shared" si="1"/>
        <v>9.3137233025494554E-3</v>
      </c>
      <c r="I31" s="7">
        <f t="shared" si="2"/>
        <v>17.89679593824604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2.3856928623847358</v>
      </c>
      <c r="E32">
        <f>'Plate 2'!N39</f>
        <v>2.4222122012497587</v>
      </c>
      <c r="F32">
        <f>'Plate 3'!N39</f>
        <v>2.5083102493074794</v>
      </c>
      <c r="G32">
        <f t="shared" si="0"/>
        <v>2.4387384376473249</v>
      </c>
      <c r="H32">
        <f t="shared" si="1"/>
        <v>6.2957074749718386E-2</v>
      </c>
      <c r="I32" s="7">
        <f t="shared" si="2"/>
        <v>97.549537505892999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6.7502632334641524</v>
      </c>
      <c r="E33">
        <f>'Plate 2'!N40</f>
        <v>6.8810796882045997</v>
      </c>
      <c r="F33">
        <f>'Plate 3'!N40</f>
        <v>6.9632963988919672</v>
      </c>
      <c r="G33">
        <f t="shared" si="0"/>
        <v>6.86487977352024</v>
      </c>
      <c r="H33">
        <f t="shared" si="1"/>
        <v>0.10743654089686656</v>
      </c>
      <c r="I33" s="7">
        <f t="shared" si="2"/>
        <v>274.59519094080963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6.6615615328164388</v>
      </c>
      <c r="E34">
        <f>'Plate 2'!N41</f>
        <v>6.7918572440894156</v>
      </c>
      <c r="F34">
        <f>'Plate 3'!N41</f>
        <v>6.8504155124653741</v>
      </c>
      <c r="G34">
        <f t="shared" si="0"/>
        <v>6.7679447631237428</v>
      </c>
      <c r="H34">
        <f t="shared" si="1"/>
        <v>9.6671151160831623E-2</v>
      </c>
      <c r="I34" s="7">
        <f t="shared" si="2"/>
        <v>270.71779052494969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5.4921668102485564</v>
      </c>
      <c r="E35">
        <f>'Plate 2'!N42</f>
        <v>5.513109579333892</v>
      </c>
      <c r="F35">
        <f>'Plate 3'!N42</f>
        <v>5.7302631578947372</v>
      </c>
      <c r="G35">
        <f t="shared" si="0"/>
        <v>5.5785131824923946</v>
      </c>
      <c r="H35">
        <f t="shared" si="1"/>
        <v>0.13183584933620662</v>
      </c>
      <c r="I35" s="7">
        <f t="shared" si="2"/>
        <v>223.14052729969578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2.834306499473533</v>
      </c>
      <c r="E36">
        <f>'Plate 2'!N43</f>
        <v>2.8860400695741801</v>
      </c>
      <c r="F36">
        <f>'Plate 3'!N43</f>
        <v>2.9269390581717452</v>
      </c>
      <c r="G36">
        <f t="shared" si="0"/>
        <v>2.8824285424064864</v>
      </c>
      <c r="H36">
        <f t="shared" si="1"/>
        <v>4.6421762990074771E-2</v>
      </c>
      <c r="I36" s="7">
        <f t="shared" si="2"/>
        <v>115.29714169625946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1.175137998149389</v>
      </c>
      <c r="E37">
        <f>'Plate 2'!N44</f>
        <v>1.1962893770534047</v>
      </c>
      <c r="F37">
        <f>'Plate 3'!N44</f>
        <v>1.2323407202216066</v>
      </c>
      <c r="G37">
        <f t="shared" si="0"/>
        <v>1.2012560318081336</v>
      </c>
      <c r="H37">
        <f t="shared" si="1"/>
        <v>2.8922976985561902E-2</v>
      </c>
      <c r="I37" s="7">
        <f t="shared" si="2"/>
        <v>48.050241272325344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0.55996936919689866</v>
      </c>
      <c r="E38">
        <f>'Plate 2'!N45</f>
        <v>0.56464600914771634</v>
      </c>
      <c r="F38">
        <f>'Plate 3'!N45</f>
        <v>0.57860110803324105</v>
      </c>
      <c r="G38">
        <f t="shared" si="0"/>
        <v>0.56773882879261872</v>
      </c>
      <c r="H38">
        <f t="shared" si="1"/>
        <v>9.6932746290063262E-3</v>
      </c>
      <c r="I38" s="7">
        <f t="shared" si="2"/>
        <v>22.70955315170475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0.18091318081745955</v>
      </c>
      <c r="E39">
        <f>'Plate 2'!N46</f>
        <v>0.18488694195709593</v>
      </c>
      <c r="F39">
        <f>'Plate 3'!N46</f>
        <v>0.19182825484764543</v>
      </c>
      <c r="G39">
        <f t="shared" si="0"/>
        <v>0.18587612587406696</v>
      </c>
      <c r="H39">
        <f t="shared" si="1"/>
        <v>5.5243618534003705E-3</v>
      </c>
      <c r="I39" s="7">
        <f t="shared" si="2"/>
        <v>7.4350450349626787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9.5721259691777544E-4</v>
      </c>
      <c r="E40">
        <f>'Plate 2'!N47</f>
        <v>2.6734522965921537E-2</v>
      </c>
      <c r="F40">
        <f>'Plate 3'!N47</f>
        <v>-3.1163434903047093E-3</v>
      </c>
      <c r="G40">
        <f t="shared" si="0"/>
        <v>8.1917973575115332E-3</v>
      </c>
      <c r="H40">
        <f t="shared" si="1"/>
        <v>1.6187123572164539E-2</v>
      </c>
      <c r="I40" s="7">
        <f t="shared" si="2"/>
        <v>0.32767189430046134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-1.3081905491209599E-2</v>
      </c>
      <c r="E41">
        <f>'Plate 2'!N48</f>
        <v>-3.0277652515621981E-2</v>
      </c>
      <c r="F41">
        <f>'Plate 3'!N48</f>
        <v>-1.3504155124653739E-2</v>
      </c>
      <c r="G41">
        <f t="shared" si="0"/>
        <v>-1.8954571043828441E-2</v>
      </c>
      <c r="H41">
        <f t="shared" si="1"/>
        <v>9.8083486989855532E-3</v>
      </c>
      <c r="I41" s="7">
        <f t="shared" si="2"/>
        <v>-0.75818284175313766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-1.7548897610159216E-2</v>
      </c>
      <c r="E42">
        <f>'Plate 2'!N49</f>
        <v>-2.8022933711267153E-2</v>
      </c>
      <c r="F42">
        <f>'Plate 3'!N49</f>
        <v>-1.8005540166204988E-2</v>
      </c>
      <c r="G42">
        <f t="shared" si="0"/>
        <v>-2.1192457162543782E-2</v>
      </c>
      <c r="H42">
        <f t="shared" si="1"/>
        <v>5.9197709430342882E-3</v>
      </c>
      <c r="I42" s="7">
        <f t="shared" si="2"/>
        <v>-0.84769828650175127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-1.5634472416323666E-2</v>
      </c>
      <c r="E43">
        <f>'Plate 2'!N50</f>
        <v>4.1551246537396121E-2</v>
      </c>
      <c r="F43">
        <f>'Plate 3'!N50</f>
        <v>-2.458448753462604E-2</v>
      </c>
      <c r="G43">
        <f t="shared" si="0"/>
        <v>4.4409552881547143E-4</v>
      </c>
      <c r="H43">
        <f t="shared" si="1"/>
        <v>3.5879995689606071E-2</v>
      </c>
      <c r="I43" s="7">
        <f t="shared" si="2"/>
        <v>1.7763821152618858E-2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-2.0101464535273283E-2</v>
      </c>
      <c r="E44">
        <f>'Plate 2'!N51</f>
        <v>-1.9648263866520646E-2</v>
      </c>
      <c r="F44">
        <f>'Plate 3'!N51</f>
        <v>-2.0083102493074791E-2</v>
      </c>
      <c r="G44">
        <f t="shared" si="0"/>
        <v>-1.994427696495624E-2</v>
      </c>
      <c r="H44">
        <f t="shared" si="1"/>
        <v>2.5651921367122853E-4</v>
      </c>
      <c r="I44" s="7">
        <f t="shared" si="2"/>
        <v>-0.79777107859824958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4.4669921189496187E-3</v>
      </c>
      <c r="E45">
        <f>'Plate 2'!N52</f>
        <v>-2.2547188043548286E-3</v>
      </c>
      <c r="F45">
        <f>'Plate 3'!N52</f>
        <v>1.7313019390581717E-3</v>
      </c>
      <c r="G45">
        <f t="shared" si="0"/>
        <v>1.3145250845509873E-3</v>
      </c>
      <c r="H45">
        <f t="shared" si="1"/>
        <v>3.380181451336194E-3</v>
      </c>
      <c r="I45" s="7">
        <f t="shared" si="2"/>
        <v>5.2581003382039491E-2</v>
      </c>
      <c r="J45">
        <f>SUM(I24:I45)</f>
        <v>1076.9601110113379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-2.5844740116779938E-2</v>
      </c>
      <c r="E46" s="6">
        <f>'Plate 2'!N53</f>
        <v>-1.2884107453456162E-3</v>
      </c>
      <c r="F46" s="6">
        <f>'Plate 3'!N53</f>
        <v>-2.9085872576177285E-2</v>
      </c>
      <c r="G46" s="6">
        <f t="shared" si="0"/>
        <v>-1.8739674479434278E-2</v>
      </c>
      <c r="H46" s="6">
        <f t="shared" si="1"/>
        <v>1.5199874648903473E-2</v>
      </c>
      <c r="I46" s="7">
        <f t="shared" si="2"/>
        <v>-0.74958697917737116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-2.5206598385501419E-2</v>
      </c>
      <c r="E47" s="6">
        <f>'Plate 2'!N54</f>
        <v>-3.1888165947304002E-2</v>
      </c>
      <c r="F47" s="6">
        <f>'Plate 3'!N54</f>
        <v>-3.0124653739612189E-2</v>
      </c>
      <c r="G47" s="6">
        <f t="shared" si="0"/>
        <v>-2.9073139357472536E-2</v>
      </c>
      <c r="H47" s="6">
        <f t="shared" si="1"/>
        <v>3.4626721101799446E-3</v>
      </c>
      <c r="I47" s="7">
        <f t="shared" si="2"/>
        <v>-1.1629255742989013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-8.9339842378992375E-3</v>
      </c>
      <c r="E48" s="6">
        <f>'Plate 2'!N55</f>
        <v>-1.8359853121175031E-2</v>
      </c>
      <c r="F48" s="6">
        <f>'Plate 3'!N55</f>
        <v>-1.038781163434903E-2</v>
      </c>
      <c r="G48" s="6">
        <f t="shared" si="0"/>
        <v>-1.2560549664474433E-2</v>
      </c>
      <c r="H48" s="6">
        <f t="shared" si="1"/>
        <v>5.0746767347134144E-3</v>
      </c>
      <c r="I48" s="7">
        <f t="shared" si="2"/>
        <v>-0.5024219865789773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4.2436425130021382E-2</v>
      </c>
      <c r="E49" s="6">
        <f>'Plate 2'!N56</f>
        <v>4.3161759969078145E-2</v>
      </c>
      <c r="F49" s="6">
        <f>'Plate 3'!N56</f>
        <v>3.7742382271468145E-2</v>
      </c>
      <c r="G49" s="6">
        <f t="shared" si="0"/>
        <v>4.1113522456855893E-2</v>
      </c>
      <c r="H49" s="6">
        <f t="shared" si="1"/>
        <v>2.9419325738941522E-3</v>
      </c>
      <c r="I49" s="7">
        <f t="shared" si="2"/>
        <v>1.6445408982742358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0.20197185794965061</v>
      </c>
      <c r="E50" s="6">
        <f>'Plate 2'!N57</f>
        <v>0.20453520582361656</v>
      </c>
      <c r="F50" s="6">
        <f>'Plate 3'!N57</f>
        <v>0.20290858725761773</v>
      </c>
      <c r="G50" s="6">
        <f t="shared" si="0"/>
        <v>0.20313855034362829</v>
      </c>
      <c r="H50" s="6">
        <f t="shared" si="1"/>
        <v>1.2970544886152877E-3</v>
      </c>
      <c r="I50" s="7">
        <f t="shared" si="2"/>
        <v>8.1255420137451324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0.5130659519479277</v>
      </c>
      <c r="E51" s="6">
        <f>'Plate 2'!N58</f>
        <v>0.51214327127488246</v>
      </c>
      <c r="F51" s="6">
        <f>'Plate 3'!N58</f>
        <v>0.53427977839335183</v>
      </c>
      <c r="G51" s="6">
        <f t="shared" si="0"/>
        <v>0.51982966720538737</v>
      </c>
      <c r="H51" s="6">
        <f t="shared" si="1"/>
        <v>1.2522664249851366E-2</v>
      </c>
      <c r="I51" s="7">
        <f t="shared" si="2"/>
        <v>20.793186688215496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0.73450113270157302</v>
      </c>
      <c r="E52" s="6">
        <f>'Plate 2'!N59</f>
        <v>0.7408361785737293</v>
      </c>
      <c r="F52" s="6">
        <f>'Plate 3'!N59</f>
        <v>0.75900277008310246</v>
      </c>
      <c r="G52" s="6">
        <f t="shared" si="0"/>
        <v>0.74478002711946834</v>
      </c>
      <c r="H52" s="6">
        <f t="shared" si="1"/>
        <v>1.2718019287915305E-2</v>
      </c>
      <c r="I52" s="7">
        <f t="shared" si="2"/>
        <v>29.791201084778734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1.5187773204428705</v>
      </c>
      <c r="E53" s="6">
        <f>'Plate 2'!N60</f>
        <v>1.5657411582812601</v>
      </c>
      <c r="F53" s="6">
        <f>'Plate 3'!N60</f>
        <v>1.5664819944598338</v>
      </c>
      <c r="G53" s="6">
        <f t="shared" si="0"/>
        <v>1.5503334910613216</v>
      </c>
      <c r="H53" s="6">
        <f t="shared" si="1"/>
        <v>2.733095566635867E-2</v>
      </c>
      <c r="I53" s="7">
        <f t="shared" si="2"/>
        <v>62.013339642452863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3.0649947353307172</v>
      </c>
      <c r="E54" s="6">
        <f>'Plate 2'!N61</f>
        <v>3.1118340526959996</v>
      </c>
      <c r="F54" s="6">
        <f>'Plate 3'!N61</f>
        <v>3.2146814404432131</v>
      </c>
      <c r="G54" s="6">
        <f t="shared" si="0"/>
        <v>3.1305034094899766</v>
      </c>
      <c r="H54" s="6">
        <f t="shared" si="1"/>
        <v>7.6569811833283513E-2</v>
      </c>
      <c r="I54" s="7">
        <f t="shared" si="2"/>
        <v>125.22013637959907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5.6852046839603076</v>
      </c>
      <c r="E55" s="6">
        <f>'Plate 2'!N62</f>
        <v>5.7314952006699738</v>
      </c>
      <c r="F55" s="6">
        <f>'Plate 3'!N62</f>
        <v>5.771468144044321</v>
      </c>
      <c r="G55" s="6">
        <f t="shared" si="0"/>
        <v>5.7293893428915341</v>
      </c>
      <c r="H55" s="6">
        <f t="shared" si="1"/>
        <v>4.3170268868212999E-2</v>
      </c>
      <c r="I55" s="7">
        <f t="shared" si="2"/>
        <v>229.17557371566136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2.851217255352414</v>
      </c>
      <c r="E56" s="6">
        <f>'Plate 2'!N63</f>
        <v>2.8535076982542034</v>
      </c>
      <c r="F56" s="6">
        <f>'Plate 3'!N63</f>
        <v>2.9771468144044322</v>
      </c>
      <c r="G56" s="6">
        <f t="shared" si="0"/>
        <v>2.893957256003683</v>
      </c>
      <c r="H56" s="6">
        <f t="shared" si="1"/>
        <v>7.2053372595287393E-2</v>
      </c>
      <c r="I56" s="7">
        <f t="shared" si="2"/>
        <v>115.75829024014732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1.261606202737628</v>
      </c>
      <c r="E57" s="6">
        <f>'Plate 2'!N64</f>
        <v>1.161502286929073</v>
      </c>
      <c r="F57" s="6">
        <f>'Plate 3'!N64</f>
        <v>1.2008310249307479</v>
      </c>
      <c r="G57" s="6">
        <f t="shared" si="0"/>
        <v>1.2079798381991498</v>
      </c>
      <c r="H57" s="6">
        <f t="shared" si="1"/>
        <v>5.0433398045456219E-2</v>
      </c>
      <c r="I57" s="7">
        <f t="shared" si="2"/>
        <v>48.319193527965993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0.74981653425225747</v>
      </c>
      <c r="E58" s="6">
        <f>'Plate 2'!N65</f>
        <v>0.74470141080976615</v>
      </c>
      <c r="F58" s="6">
        <f>'Plate 3'!N65</f>
        <v>0.79085872576177285</v>
      </c>
      <c r="G58" s="6">
        <f t="shared" si="0"/>
        <v>0.76179222360793208</v>
      </c>
      <c r="H58" s="6">
        <f t="shared" si="1"/>
        <v>2.5301922507042825E-2</v>
      </c>
      <c r="I58" s="7">
        <f t="shared" si="2"/>
        <v>30.471688944317282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0.4167065505248716</v>
      </c>
      <c r="E59" s="6">
        <f>'Plate 2'!N66</f>
        <v>0.44643432326225602</v>
      </c>
      <c r="F59" s="6">
        <f>'Plate 3'!N66</f>
        <v>0.43628808864265928</v>
      </c>
      <c r="G59" s="6">
        <f t="shared" si="0"/>
        <v>0.43314298747659558</v>
      </c>
      <c r="H59" s="6">
        <f t="shared" si="1"/>
        <v>1.5111381935149916E-2</v>
      </c>
      <c r="I59" s="7">
        <f t="shared" si="2"/>
        <v>17.325719499063823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0.38639481828914202</v>
      </c>
      <c r="E60" s="6">
        <f>'Plate 2'!N67</f>
        <v>0.40649359015654191</v>
      </c>
      <c r="F60" s="6">
        <f>'Plate 3'!N67</f>
        <v>0.40927977839335178</v>
      </c>
      <c r="G60" s="6">
        <f t="shared" si="0"/>
        <v>0.40072272894634525</v>
      </c>
      <c r="H60" s="6">
        <f t="shared" si="1"/>
        <v>1.2486291646174718E-2</v>
      </c>
      <c r="I60" s="7">
        <f t="shared" si="2"/>
        <v>16.028909157853811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0.31651829871414444</v>
      </c>
      <c r="E61" s="6">
        <f>'Plate 2'!N68</f>
        <v>0.32049217290472204</v>
      </c>
      <c r="F61" s="6">
        <f>'Plate 3'!N68</f>
        <v>0.33033240997229918</v>
      </c>
      <c r="G61" s="6">
        <f t="shared" si="0"/>
        <v>0.32244762719705522</v>
      </c>
      <c r="H61" s="6">
        <f t="shared" si="1"/>
        <v>7.111629108736096E-3</v>
      </c>
      <c r="I61" s="7">
        <f t="shared" si="2"/>
        <v>12.897905087882208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0.1352860470310456</v>
      </c>
      <c r="E62" s="6">
        <f>'Plate 2'!N69</f>
        <v>0.12336532886684275</v>
      </c>
      <c r="F62" s="6">
        <f>'Plate 3'!N69</f>
        <v>0.1360803324099723</v>
      </c>
      <c r="G62" s="6">
        <f t="shared" si="0"/>
        <v>0.1315772361026202</v>
      </c>
      <c r="H62" s="6">
        <f t="shared" si="1"/>
        <v>7.1228005484187873E-3</v>
      </c>
      <c r="I62" s="7">
        <f t="shared" si="2"/>
        <v>5.2630894441048079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7.7215149484700554E-2</v>
      </c>
      <c r="E63" s="6">
        <f>'Plate 2'!N70</f>
        <v>5.7012175481543519E-2</v>
      </c>
      <c r="F63" s="6">
        <f>'Plate 3'!N70</f>
        <v>7.5484764542936289E-2</v>
      </c>
      <c r="G63" s="6">
        <f t="shared" si="0"/>
        <v>6.9904029836393447E-2</v>
      </c>
      <c r="H63" s="6">
        <f t="shared" si="1"/>
        <v>1.119814670120324E-2</v>
      </c>
      <c r="I63" s="7">
        <f t="shared" si="2"/>
        <v>2.7961611934557378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7.0514661306276122E-2</v>
      </c>
      <c r="E64" s="6">
        <f>'Plate 2'!N71</f>
        <v>5.5723764736197903E-2</v>
      </c>
      <c r="F64" s="6">
        <f>'Plate 3'!N71</f>
        <v>7.0290858725761768E-2</v>
      </c>
      <c r="G64" s="6">
        <f t="shared" si="0"/>
        <v>6.5509761589411936E-2</v>
      </c>
      <c r="H64" s="6">
        <f t="shared" si="1"/>
        <v>8.4756606059407328E-3</v>
      </c>
      <c r="I64" s="7">
        <f t="shared" si="2"/>
        <v>2.6203904635764772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7.3705369962668715E-2</v>
      </c>
      <c r="E65" s="6">
        <f>'Plate 2'!N72</f>
        <v>6.6353153385299235E-2</v>
      </c>
      <c r="F65" s="6">
        <f>'Plate 3'!N72</f>
        <v>7.6177285318559551E-2</v>
      </c>
      <c r="G65" s="6">
        <f t="shared" si="0"/>
        <v>7.2078602888842505E-2</v>
      </c>
      <c r="H65" s="6">
        <f t="shared" si="1"/>
        <v>5.1101047342388293E-3</v>
      </c>
      <c r="I65" s="7">
        <f t="shared" si="2"/>
        <v>2.8831441155537001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1.1167480297374048E-2</v>
      </c>
      <c r="E66" s="6">
        <f>'Plate 2'!N73</f>
        <v>1.6105134316820203E-3</v>
      </c>
      <c r="F66" s="6">
        <f>'Plate 3'!N73</f>
        <v>6.925207756232687E-4</v>
      </c>
      <c r="G66" s="6">
        <f t="shared" si="0"/>
        <v>4.4901715015597792E-3</v>
      </c>
      <c r="H66" s="6">
        <f t="shared" si="1"/>
        <v>5.800906583900348E-3</v>
      </c>
      <c r="I66" s="7">
        <f t="shared" si="2"/>
        <v>0.17960686006239118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1.2762834625570339E-3</v>
      </c>
      <c r="E67" s="6">
        <f>'Plate 2'!N74</f>
        <v>-1.7393545062165817E-2</v>
      </c>
      <c r="F67" s="6">
        <f>'Plate 3'!N74</f>
        <v>-4.5013850415512469E-3</v>
      </c>
      <c r="G67" s="6">
        <f t="shared" ref="G67:G73" si="3">AVERAGE(D67:F67)</f>
        <v>-6.8728822137200107E-3</v>
      </c>
      <c r="H67" s="6">
        <f t="shared" ref="H67:H73" si="4">STDEV(D67:F67)</f>
        <v>9.55817050558537E-3</v>
      </c>
      <c r="I67" s="7">
        <f t="shared" ref="I67:I89" si="5">G67*40</f>
        <v>-0.27491528854880043</v>
      </c>
      <c r="J67">
        <f>SUM(I46:I67)</f>
        <v>728.61776912810637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-2.6801952713697712E-2</v>
      </c>
      <c r="E68">
        <f>'Plate 2'!N75</f>
        <v>-3.897442504670489E-2</v>
      </c>
      <c r="F68">
        <f>'Plate 3'!N75</f>
        <v>-3.5318559556786706E-2</v>
      </c>
      <c r="G68">
        <f t="shared" si="3"/>
        <v>-3.3698312439063099E-2</v>
      </c>
      <c r="H68">
        <f t="shared" si="4"/>
        <v>6.2458923474812984E-3</v>
      </c>
      <c r="I68" s="7">
        <f t="shared" si="5"/>
        <v>-1.347932497562524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-2.2015889729108836E-2</v>
      </c>
      <c r="E69">
        <f>'Plate 2'!N76</f>
        <v>-3.2854474006313215E-2</v>
      </c>
      <c r="F69">
        <f>'Plate 3'!N76</f>
        <v>-2.1468144044321329E-2</v>
      </c>
      <c r="G69">
        <f t="shared" si="3"/>
        <v>-2.5446169259914459E-2</v>
      </c>
      <c r="H69">
        <f t="shared" si="4"/>
        <v>6.4216229058888744E-3</v>
      </c>
      <c r="I69" s="7">
        <f t="shared" si="5"/>
        <v>-1.0178467703965783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-8.6149133722599799E-3</v>
      </c>
      <c r="E70">
        <f>'Plate 2'!N77</f>
        <v>-1.4172518198801779E-2</v>
      </c>
      <c r="F70">
        <f>'Plate 3'!N77</f>
        <v>-1.3157894736842105E-2</v>
      </c>
      <c r="G70">
        <f t="shared" si="3"/>
        <v>-1.1981775435967955E-2</v>
      </c>
      <c r="H70">
        <f t="shared" si="4"/>
        <v>2.9595920849699374E-3</v>
      </c>
      <c r="I70" s="7">
        <f t="shared" si="5"/>
        <v>-0.47927101743871819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1.5953543281962924E-3</v>
      </c>
      <c r="E71">
        <f>'Plate 2'!N78</f>
        <v>-3.2210268633640405E-3</v>
      </c>
      <c r="F71">
        <f>'Plate 3'!N78</f>
        <v>4.1551246537396124E-3</v>
      </c>
      <c r="G71">
        <f t="shared" si="3"/>
        <v>8.4315070619062147E-4</v>
      </c>
      <c r="H71">
        <f t="shared" si="4"/>
        <v>3.7451649519796145E-3</v>
      </c>
      <c r="I71" s="7">
        <f t="shared" si="5"/>
        <v>3.3726028247624856E-2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1.9144251938355509E-2</v>
      </c>
      <c r="E72">
        <f>'Plate 2'!N79</f>
        <v>0.19551633060619727</v>
      </c>
      <c r="F72">
        <f>'Plate 3'!N79</f>
        <v>2.2506925207756233E-2</v>
      </c>
      <c r="G72">
        <f t="shared" si="3"/>
        <v>7.905583591743634E-2</v>
      </c>
      <c r="H72">
        <f t="shared" si="4"/>
        <v>0.10087176022179037</v>
      </c>
      <c r="I72" s="7">
        <f t="shared" si="5"/>
        <v>3.1622334366974538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6.828116524680132E-2</v>
      </c>
      <c r="E73">
        <f>'Plate 2'!N80</f>
        <v>8.8578238742511112E-2</v>
      </c>
      <c r="F73">
        <f>'Plate 3'!N80</f>
        <v>7.2714681440443213E-2</v>
      </c>
      <c r="G73">
        <f t="shared" si="3"/>
        <v>7.6524695143251872E-2</v>
      </c>
      <c r="H73">
        <f t="shared" si="4"/>
        <v>1.067145498206571E-2</v>
      </c>
      <c r="I73" s="7">
        <f t="shared" si="5"/>
        <v>3.060987805730075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0.22175425161928464</v>
      </c>
      <c r="E74">
        <f>'Plate 2'!N81</f>
        <v>0.24222122012497585</v>
      </c>
      <c r="F74">
        <f>'Plate 3'!N81</f>
        <v>0.27112188365650969</v>
      </c>
      <c r="G74">
        <f t="shared" ref="G74:G89" si="6">AVERAGE(D74:F74)</f>
        <v>0.24503245180025671</v>
      </c>
      <c r="H74">
        <f t="shared" ref="H74:H89" si="7">STDEV(D74:F74)</f>
        <v>2.4803589274332641E-2</v>
      </c>
      <c r="I74" s="7">
        <f t="shared" si="5"/>
        <v>9.8012980720102689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1.0513385022813566</v>
      </c>
      <c r="E75">
        <f>'Plate 2'!N82</f>
        <v>1.1176963215873221</v>
      </c>
      <c r="F75">
        <f>'Plate 3'!N82</f>
        <v>1.0879501385041552</v>
      </c>
      <c r="G75">
        <f t="shared" si="6"/>
        <v>1.0856616541242781</v>
      </c>
      <c r="H75">
        <f t="shared" si="7"/>
        <v>3.3238049225676566E-2</v>
      </c>
      <c r="I75" s="7">
        <f t="shared" si="5"/>
        <v>43.426466164971124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4.5381449219871737</v>
      </c>
      <c r="E76">
        <f>'Plate 2'!N83</f>
        <v>4.6015589770018686</v>
      </c>
      <c r="F76">
        <f>'Plate 3'!N83</f>
        <v>4.7434210526315788</v>
      </c>
      <c r="G76">
        <f t="shared" si="6"/>
        <v>4.6277083172068734</v>
      </c>
      <c r="H76">
        <f t="shared" si="7"/>
        <v>0.10510667651463697</v>
      </c>
      <c r="I76" s="7">
        <f t="shared" si="5"/>
        <v>185.10833268827494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7.5396445550556779</v>
      </c>
      <c r="E77">
        <f>'Plate 2'!N84</f>
        <v>7.5603942536880764</v>
      </c>
      <c r="F77">
        <f>'Plate 3'!N84</f>
        <v>7.7506925207756234</v>
      </c>
      <c r="G77">
        <f t="shared" si="6"/>
        <v>7.6169104431731256</v>
      </c>
      <c r="H77">
        <f t="shared" si="7"/>
        <v>0.11632227092893409</v>
      </c>
      <c r="I77" s="7">
        <f t="shared" si="5"/>
        <v>304.67641772692502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7.2850260042755499</v>
      </c>
      <c r="E78">
        <f>'Plate 2'!N85</f>
        <v>7.3300908329575467</v>
      </c>
      <c r="F78">
        <f>'Plate 3'!N85</f>
        <v>7.5405124653739612</v>
      </c>
      <c r="G78">
        <f t="shared" si="6"/>
        <v>7.3852097675356854</v>
      </c>
      <c r="H78">
        <f t="shared" si="7"/>
        <v>0.13637047210785555</v>
      </c>
      <c r="I78" s="7">
        <f t="shared" si="5"/>
        <v>295.40839070142744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4.9912255511949208</v>
      </c>
      <c r="E79">
        <f>'Plate 2'!N86</f>
        <v>5.0299555498292854</v>
      </c>
      <c r="F79">
        <f>'Plate 3'!N86</f>
        <v>5.1561634349030472</v>
      </c>
      <c r="G79">
        <f t="shared" si="6"/>
        <v>5.0591148453090851</v>
      </c>
      <c r="H79">
        <f t="shared" si="7"/>
        <v>8.624862175819116E-2</v>
      </c>
      <c r="I79" s="7">
        <f t="shared" si="5"/>
        <v>202.36459381236341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2.5200216968188633</v>
      </c>
      <c r="E80">
        <f>'Plate 2'!N87</f>
        <v>2.5890613927720159</v>
      </c>
      <c r="F80">
        <f>'Plate 3'!N87</f>
        <v>2.5966066481994461</v>
      </c>
      <c r="G80">
        <f t="shared" si="6"/>
        <v>2.568563245930108</v>
      </c>
      <c r="H80">
        <f t="shared" si="7"/>
        <v>4.2207158308228417E-2</v>
      </c>
      <c r="I80" s="7">
        <f t="shared" si="5"/>
        <v>102.74252983720432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0.98082384097508057</v>
      </c>
      <c r="E81">
        <f>'Plate 2'!N88</f>
        <v>1.003671970624235</v>
      </c>
      <c r="F81">
        <f>'Plate 3'!N88</f>
        <v>1.0114265927977839</v>
      </c>
      <c r="G81">
        <f t="shared" si="6"/>
        <v>0.99864080146569989</v>
      </c>
      <c r="H81">
        <f t="shared" si="7"/>
        <v>1.5909638654188204E-2</v>
      </c>
      <c r="I81" s="7">
        <f t="shared" si="5"/>
        <v>39.945632058627993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0.46680067643023515</v>
      </c>
      <c r="E82">
        <f>'Plate 2'!N89</f>
        <v>0.46608258712877665</v>
      </c>
      <c r="F82">
        <f>'Plate 3'!N89</f>
        <v>0.46052631578947367</v>
      </c>
      <c r="G82">
        <f t="shared" si="6"/>
        <v>0.46446985978282851</v>
      </c>
      <c r="H82">
        <f t="shared" si="7"/>
        <v>3.4340307922121113E-3</v>
      </c>
      <c r="I82" s="7">
        <f t="shared" si="5"/>
        <v>18.578794391313139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0.22813566893206982</v>
      </c>
      <c r="E83">
        <f>'Plate 2'!N90</f>
        <v>0.21355408104103588</v>
      </c>
      <c r="F83">
        <f>'Plate 3'!N90</f>
        <v>0.21710526315789475</v>
      </c>
      <c r="G83">
        <f t="shared" si="6"/>
        <v>0.21959833771033352</v>
      </c>
      <c r="H83">
        <f t="shared" si="7"/>
        <v>7.6037649818363117E-3</v>
      </c>
      <c r="I83" s="7">
        <f t="shared" si="5"/>
        <v>8.783933508413341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0.12379949586803229</v>
      </c>
      <c r="E84">
        <f>'Plate 2'!N91</f>
        <v>0.11144752947239581</v>
      </c>
      <c r="F84">
        <f>'Plate 3'!N91</f>
        <v>0.1118421052631579</v>
      </c>
      <c r="G84">
        <f t="shared" si="6"/>
        <v>0.11569637686786199</v>
      </c>
      <c r="H84">
        <f t="shared" si="7"/>
        <v>7.0202795999770922E-3</v>
      </c>
      <c r="I84" s="7">
        <f t="shared" si="5"/>
        <v>4.6278550747144802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6.7643023515522802E-2</v>
      </c>
      <c r="E85">
        <f>'Plate 2'!N92</f>
        <v>5.2824840559170264E-2</v>
      </c>
      <c r="F85">
        <f>'Plate 3'!N92</f>
        <v>5.9556786703601108E-2</v>
      </c>
      <c r="G85">
        <f t="shared" si="6"/>
        <v>6.0008216926098056E-2</v>
      </c>
      <c r="H85">
        <f t="shared" si="7"/>
        <v>7.4193987941289386E-3</v>
      </c>
      <c r="I85" s="7">
        <f t="shared" si="5"/>
        <v>2.4003286770439223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4.3393637726939153E-2</v>
      </c>
      <c r="E86">
        <f>'Plate 2'!N93</f>
        <v>2.8345036397603558E-2</v>
      </c>
      <c r="F86">
        <f>'Plate 3'!N93</f>
        <v>4.0858725761772852E-2</v>
      </c>
      <c r="G86">
        <f t="shared" si="6"/>
        <v>3.7532466628771854E-2</v>
      </c>
      <c r="H86">
        <f t="shared" si="7"/>
        <v>8.0568666587715401E-3</v>
      </c>
      <c r="I86" s="7">
        <f t="shared" si="5"/>
        <v>1.5012986651508742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1.2443763759931082E-2</v>
      </c>
      <c r="E87">
        <f>'Plate 2'!N94</f>
        <v>6.7641564130644849E-3</v>
      </c>
      <c r="F87">
        <f>'Plate 3'!N94</f>
        <v>1.2119113573407203E-2</v>
      </c>
      <c r="G87">
        <f t="shared" si="6"/>
        <v>1.0442344582134257E-2</v>
      </c>
      <c r="H87">
        <f t="shared" si="7"/>
        <v>3.1895376767199549E-3</v>
      </c>
      <c r="I87" s="7">
        <f t="shared" si="5"/>
        <v>0.41769378328537027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-1.7548897610159216E-2</v>
      </c>
      <c r="E88">
        <f>'Plate 2'!N95</f>
        <v>-8.6967725310829087E-3</v>
      </c>
      <c r="F88">
        <f>'Plate 3'!N95</f>
        <v>-2.5623268698060944E-2</v>
      </c>
      <c r="G88">
        <f t="shared" si="6"/>
        <v>-1.728964627976769E-2</v>
      </c>
      <c r="H88">
        <f t="shared" si="7"/>
        <v>8.4662256384951604E-3</v>
      </c>
      <c r="I88" s="7">
        <f t="shared" si="5"/>
        <v>-0.69158585119070759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-4.7860629845888772E-3</v>
      </c>
      <c r="E89">
        <f>'Plate 2'!N96</f>
        <v>-8.3746698447465049E-3</v>
      </c>
      <c r="F89">
        <f>'Plate 3'!N96</f>
        <v>-1.1080332409972299E-2</v>
      </c>
      <c r="G89">
        <f t="shared" si="6"/>
        <v>-8.0803550797692286E-3</v>
      </c>
      <c r="H89">
        <f t="shared" si="7"/>
        <v>3.1574392766119588E-3</v>
      </c>
      <c r="I89" s="7">
        <f t="shared" si="5"/>
        <v>-0.32321420319076916</v>
      </c>
      <c r="J89">
        <f>SUM(I68:I89)</f>
        <v>1222.1806620926216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2022-09-16T20:33:22Z</dcterms:modified>
</cp:coreProperties>
</file>