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1012 Batch 126 PNNL and water yr repeat\"/>
    </mc:Choice>
  </mc:AlternateContent>
  <xr:revisionPtr revIDLastSave="0" documentId="13_ncr:1_{88BF9C9D-CA5D-4060-9346-A7B6A821491A}" xr6:coauthVersionLast="47" xr6:coauthVersionMax="47" xr10:uidLastSave="{00000000-0000-0000-0000-000000000000}"/>
  <bookViews>
    <workbookView xWindow="367" yWindow="367" windowWidth="19200" windowHeight="9986" firstSheet="3" activeTab="7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Repeat Plates" sheetId="12" r:id="rId7"/>
    <sheet name="Consolidated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2" l="1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" i="12"/>
  <c r="I9" i="12"/>
  <c r="I10" i="12"/>
  <c r="I11" i="12"/>
  <c r="I12" i="12"/>
  <c r="I13" i="12"/>
  <c r="I14" i="12"/>
  <c r="I15" i="12"/>
  <c r="H15" i="12"/>
  <c r="H14" i="12"/>
  <c r="H13" i="12"/>
  <c r="H12" i="12"/>
  <c r="H11" i="12"/>
  <c r="H10" i="12"/>
  <c r="H9" i="12"/>
  <c r="M96" i="12"/>
  <c r="O96" i="12" s="1"/>
  <c r="L96" i="12"/>
  <c r="M95" i="12"/>
  <c r="L95" i="12"/>
  <c r="M94" i="12"/>
  <c r="L94" i="12"/>
  <c r="M93" i="12"/>
  <c r="L93" i="12"/>
  <c r="M92" i="12"/>
  <c r="L92" i="12"/>
  <c r="M91" i="12"/>
  <c r="L91" i="12"/>
  <c r="M90" i="12"/>
  <c r="O90" i="12" s="1"/>
  <c r="L90" i="12"/>
  <c r="M89" i="12"/>
  <c r="O89" i="12" s="1"/>
  <c r="L89" i="12"/>
  <c r="M88" i="12"/>
  <c r="O88" i="12" s="1"/>
  <c r="L88" i="12"/>
  <c r="M87" i="12"/>
  <c r="L87" i="12"/>
  <c r="M86" i="12"/>
  <c r="L86" i="12"/>
  <c r="M85" i="12"/>
  <c r="O85" i="12" s="1"/>
  <c r="L85" i="12"/>
  <c r="M84" i="12"/>
  <c r="L84" i="12"/>
  <c r="M83" i="12"/>
  <c r="L83" i="12"/>
  <c r="M82" i="12"/>
  <c r="O82" i="12" s="1"/>
  <c r="L82" i="12"/>
  <c r="M81" i="12"/>
  <c r="O81" i="12" s="1"/>
  <c r="L81" i="12"/>
  <c r="M80" i="12"/>
  <c r="O80" i="12" s="1"/>
  <c r="L80" i="12"/>
  <c r="M79" i="12"/>
  <c r="L79" i="12"/>
  <c r="M78" i="12"/>
  <c r="L78" i="12"/>
  <c r="M77" i="12"/>
  <c r="O77" i="12" s="1"/>
  <c r="L77" i="12"/>
  <c r="M76" i="12"/>
  <c r="L76" i="12"/>
  <c r="M75" i="12"/>
  <c r="L75" i="12"/>
  <c r="O74" i="12"/>
  <c r="M74" i="12"/>
  <c r="L74" i="12"/>
  <c r="M73" i="12"/>
  <c r="O73" i="12" s="1"/>
  <c r="L73" i="12"/>
  <c r="M72" i="12"/>
  <c r="L72" i="12"/>
  <c r="M71" i="12"/>
  <c r="L71" i="12"/>
  <c r="M70" i="12"/>
  <c r="L70" i="12"/>
  <c r="O69" i="12"/>
  <c r="M69" i="12"/>
  <c r="L69" i="12"/>
  <c r="M68" i="12"/>
  <c r="L68" i="12"/>
  <c r="M67" i="12"/>
  <c r="O67" i="12" s="1"/>
  <c r="L67" i="12"/>
  <c r="M66" i="12"/>
  <c r="O66" i="12" s="1"/>
  <c r="L66" i="12"/>
  <c r="M65" i="12"/>
  <c r="O65" i="12" s="1"/>
  <c r="L65" i="12"/>
  <c r="M64" i="12"/>
  <c r="L64" i="12"/>
  <c r="M63" i="12"/>
  <c r="L63" i="12"/>
  <c r="M62" i="12"/>
  <c r="L62" i="12"/>
  <c r="M61" i="12"/>
  <c r="L61" i="12"/>
  <c r="M60" i="12"/>
  <c r="L60" i="12"/>
  <c r="M59" i="12"/>
  <c r="O59" i="12" s="1"/>
  <c r="L59" i="12"/>
  <c r="M58" i="12"/>
  <c r="O58" i="12" s="1"/>
  <c r="L58" i="12"/>
  <c r="M57" i="12"/>
  <c r="O57" i="12" s="1"/>
  <c r="L57" i="12"/>
  <c r="M56" i="12"/>
  <c r="L56" i="12"/>
  <c r="M55" i="12"/>
  <c r="L55" i="12"/>
  <c r="M54" i="12"/>
  <c r="O54" i="12" s="1"/>
  <c r="L54" i="12"/>
  <c r="M53" i="12"/>
  <c r="O53" i="12" s="1"/>
  <c r="L53" i="12"/>
  <c r="M52" i="12"/>
  <c r="L52" i="12"/>
  <c r="M51" i="12"/>
  <c r="O51" i="12" s="1"/>
  <c r="L51" i="12"/>
  <c r="M50" i="12"/>
  <c r="O50" i="12" s="1"/>
  <c r="L50" i="12"/>
  <c r="M49" i="12"/>
  <c r="O49" i="12" s="1"/>
  <c r="L49" i="12"/>
  <c r="M48" i="12"/>
  <c r="L48" i="12"/>
  <c r="M47" i="12"/>
  <c r="L47" i="12"/>
  <c r="M46" i="12"/>
  <c r="O46" i="12" s="1"/>
  <c r="L46" i="12"/>
  <c r="M45" i="12"/>
  <c r="L45" i="12"/>
  <c r="M44" i="12"/>
  <c r="L44" i="12"/>
  <c r="M43" i="12"/>
  <c r="O43" i="12" s="1"/>
  <c r="L43" i="12"/>
  <c r="M42" i="12"/>
  <c r="O42" i="12" s="1"/>
  <c r="L42" i="12"/>
  <c r="M41" i="12"/>
  <c r="O41" i="12" s="1"/>
  <c r="L41" i="12"/>
  <c r="M40" i="12"/>
  <c r="L40" i="12"/>
  <c r="M39" i="12"/>
  <c r="L39" i="12"/>
  <c r="M38" i="12"/>
  <c r="O38" i="12" s="1"/>
  <c r="L38" i="12"/>
  <c r="M37" i="12"/>
  <c r="O37" i="12" s="1"/>
  <c r="L37" i="12"/>
  <c r="M36" i="12"/>
  <c r="L36" i="12"/>
  <c r="M35" i="12"/>
  <c r="O35" i="12" s="1"/>
  <c r="L35" i="12"/>
  <c r="M34" i="12"/>
  <c r="O34" i="12" s="1"/>
  <c r="L34" i="12"/>
  <c r="M33" i="12"/>
  <c r="O33" i="12" s="1"/>
  <c r="L33" i="12"/>
  <c r="M32" i="12"/>
  <c r="L32" i="12"/>
  <c r="M31" i="12"/>
  <c r="L31" i="12"/>
  <c r="M30" i="12"/>
  <c r="O30" i="12" s="1"/>
  <c r="L30" i="12"/>
  <c r="M29" i="12"/>
  <c r="L29" i="12"/>
  <c r="M28" i="12"/>
  <c r="L28" i="12"/>
  <c r="M27" i="12"/>
  <c r="O27" i="12" s="1"/>
  <c r="L27" i="12"/>
  <c r="M26" i="12"/>
  <c r="O26" i="12" s="1"/>
  <c r="L26" i="12"/>
  <c r="M25" i="12"/>
  <c r="O25" i="12" s="1"/>
  <c r="L25" i="12"/>
  <c r="M24" i="12"/>
  <c r="L24" i="12"/>
  <c r="M23" i="12"/>
  <c r="L23" i="12"/>
  <c r="M22" i="12"/>
  <c r="O22" i="12" s="1"/>
  <c r="L22" i="12"/>
  <c r="M21" i="12"/>
  <c r="O21" i="12" s="1"/>
  <c r="L21" i="12"/>
  <c r="M20" i="12"/>
  <c r="L20" i="12"/>
  <c r="M19" i="12"/>
  <c r="O19" i="12" s="1"/>
  <c r="L19" i="12"/>
  <c r="M18" i="12"/>
  <c r="O18" i="12" s="1"/>
  <c r="L18" i="12"/>
  <c r="M17" i="12"/>
  <c r="O17" i="12" s="1"/>
  <c r="L17" i="12"/>
  <c r="M16" i="12"/>
  <c r="L16" i="12"/>
  <c r="M15" i="12"/>
  <c r="L15" i="12"/>
  <c r="G15" i="12"/>
  <c r="M14" i="12"/>
  <c r="O14" i="12" s="1"/>
  <c r="L14" i="12"/>
  <c r="G14" i="12"/>
  <c r="G13" i="12"/>
  <c r="M12" i="12"/>
  <c r="L12" i="12"/>
  <c r="G12" i="12"/>
  <c r="M11" i="12"/>
  <c r="O11" i="12" s="1"/>
  <c r="L11" i="12"/>
  <c r="G11" i="12"/>
  <c r="M10" i="12"/>
  <c r="L10" i="12"/>
  <c r="G10" i="12"/>
  <c r="M9" i="12"/>
  <c r="O9" i="12" s="1"/>
  <c r="L9" i="12"/>
  <c r="G9" i="12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O76" i="6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O79" i="6" s="1"/>
  <c r="M80" i="5"/>
  <c r="M80" i="6"/>
  <c r="M81" i="5"/>
  <c r="M81" i="6"/>
  <c r="M82" i="5"/>
  <c r="M82" i="6"/>
  <c r="M83" i="5"/>
  <c r="M83" i="6"/>
  <c r="M84" i="5"/>
  <c r="M84" i="6"/>
  <c r="O84" i="6" s="1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O92" i="6" s="1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29" i="12" l="1"/>
  <c r="O45" i="12"/>
  <c r="O61" i="12"/>
  <c r="O76" i="12"/>
  <c r="O84" i="12"/>
  <c r="O92" i="12"/>
  <c r="O62" i="12"/>
  <c r="O93" i="12"/>
  <c r="O70" i="12"/>
  <c r="O15" i="12"/>
  <c r="O23" i="12"/>
  <c r="O31" i="12"/>
  <c r="O39" i="12"/>
  <c r="O47" i="12"/>
  <c r="O55" i="12"/>
  <c r="O63" i="12"/>
  <c r="O78" i="12"/>
  <c r="O86" i="12"/>
  <c r="O94" i="12"/>
  <c r="O71" i="12"/>
  <c r="O16" i="12"/>
  <c r="O24" i="12"/>
  <c r="O32" i="12"/>
  <c r="O40" i="12"/>
  <c r="O48" i="12"/>
  <c r="O56" i="12"/>
  <c r="O64" i="12"/>
  <c r="O79" i="12"/>
  <c r="O87" i="12"/>
  <c r="O95" i="12"/>
  <c r="O72" i="12"/>
  <c r="O12" i="12"/>
  <c r="O20" i="12"/>
  <c r="O28" i="12"/>
  <c r="O36" i="12"/>
  <c r="O44" i="12"/>
  <c r="O52" i="12"/>
  <c r="O60" i="12"/>
  <c r="O68" i="12"/>
  <c r="O75" i="12"/>
  <c r="O83" i="12"/>
  <c r="O91" i="12"/>
  <c r="P56" i="12"/>
  <c r="P59" i="12"/>
  <c r="P40" i="12"/>
  <c r="P43" i="12"/>
  <c r="O10" i="12"/>
  <c r="O13" i="12"/>
  <c r="O9" i="6"/>
  <c r="O96" i="6"/>
  <c r="O88" i="6"/>
  <c r="O80" i="6"/>
  <c r="O72" i="6"/>
  <c r="O64" i="6"/>
  <c r="F49" i="3"/>
  <c r="F41" i="3"/>
  <c r="O40" i="6"/>
  <c r="O32" i="6"/>
  <c r="O24" i="6"/>
  <c r="O16" i="6"/>
  <c r="O95" i="6"/>
  <c r="F32" i="3"/>
  <c r="O62" i="6"/>
  <c r="F23" i="3"/>
  <c r="O87" i="6"/>
  <c r="O23" i="6"/>
  <c r="O78" i="6"/>
  <c r="O38" i="6"/>
  <c r="O93" i="6"/>
  <c r="F78" i="3"/>
  <c r="O77" i="6"/>
  <c r="F62" i="3"/>
  <c r="O61" i="6"/>
  <c r="O53" i="6"/>
  <c r="O45" i="6"/>
  <c r="O37" i="6"/>
  <c r="O29" i="6"/>
  <c r="F14" i="3"/>
  <c r="O13" i="6"/>
  <c r="O63" i="6"/>
  <c r="O15" i="6"/>
  <c r="O94" i="6"/>
  <c r="O46" i="6"/>
  <c r="O14" i="6"/>
  <c r="O71" i="6"/>
  <c r="O70" i="6"/>
  <c r="O68" i="6"/>
  <c r="F53" i="3"/>
  <c r="O52" i="6"/>
  <c r="O44" i="6"/>
  <c r="O36" i="6"/>
  <c r="O28" i="6"/>
  <c r="O20" i="6"/>
  <c r="O12" i="6"/>
  <c r="O31" i="6"/>
  <c r="F79" i="3"/>
  <c r="O54" i="6"/>
  <c r="O22" i="6"/>
  <c r="O47" i="6"/>
  <c r="O83" i="6"/>
  <c r="O59" i="6"/>
  <c r="O35" i="6"/>
  <c r="O27" i="6"/>
  <c r="F83" i="3"/>
  <c r="O82" i="6"/>
  <c r="O74" i="6"/>
  <c r="O66" i="6"/>
  <c r="O58" i="6"/>
  <c r="O50" i="6"/>
  <c r="O42" i="6"/>
  <c r="O34" i="6"/>
  <c r="O26" i="6"/>
  <c r="O18" i="6"/>
  <c r="O10" i="6"/>
  <c r="F48" i="3"/>
  <c r="O91" i="6"/>
  <c r="O67" i="6"/>
  <c r="O51" i="6"/>
  <c r="O19" i="6"/>
  <c r="F68" i="3"/>
  <c r="O43" i="6"/>
  <c r="O11" i="6"/>
  <c r="O89" i="6"/>
  <c r="O81" i="6"/>
  <c r="O73" i="6"/>
  <c r="F58" i="3"/>
  <c r="O57" i="6"/>
  <c r="F42" i="3"/>
  <c r="O41" i="6"/>
  <c r="O33" i="6"/>
  <c r="O25" i="6"/>
  <c r="O17" i="6"/>
  <c r="O83" i="5"/>
  <c r="O59" i="5"/>
  <c r="O27" i="5"/>
  <c r="O9" i="5"/>
  <c r="O96" i="5"/>
  <c r="O88" i="5"/>
  <c r="O80" i="5"/>
  <c r="O72" i="5"/>
  <c r="E57" i="3"/>
  <c r="O56" i="5"/>
  <c r="O48" i="5"/>
  <c r="O40" i="5"/>
  <c r="O32" i="5"/>
  <c r="E17" i="3"/>
  <c r="E9" i="3"/>
  <c r="O79" i="5"/>
  <c r="O47" i="5"/>
  <c r="O23" i="5"/>
  <c r="O94" i="5"/>
  <c r="O86" i="5"/>
  <c r="O78" i="5"/>
  <c r="O70" i="5"/>
  <c r="O62" i="5"/>
  <c r="E47" i="3"/>
  <c r="O46" i="5"/>
  <c r="O38" i="5"/>
  <c r="O30" i="5"/>
  <c r="O22" i="5"/>
  <c r="O14" i="5"/>
  <c r="O71" i="5"/>
  <c r="E24" i="3"/>
  <c r="O93" i="5"/>
  <c r="O85" i="5"/>
  <c r="O77" i="5"/>
  <c r="E62" i="3"/>
  <c r="O61" i="5"/>
  <c r="O53" i="5"/>
  <c r="O45" i="5"/>
  <c r="E30" i="3"/>
  <c r="O29" i="5"/>
  <c r="O21" i="5"/>
  <c r="O13" i="5"/>
  <c r="O87" i="5"/>
  <c r="O39" i="5"/>
  <c r="O95" i="5"/>
  <c r="O55" i="5"/>
  <c r="E8" i="3"/>
  <c r="O92" i="5"/>
  <c r="O84" i="5"/>
  <c r="O76" i="5"/>
  <c r="O68" i="5"/>
  <c r="O60" i="5"/>
  <c r="O52" i="5"/>
  <c r="O44" i="5"/>
  <c r="O36" i="5"/>
  <c r="E21" i="3"/>
  <c r="O20" i="5"/>
  <c r="O12" i="5"/>
  <c r="O63" i="5"/>
  <c r="O91" i="5"/>
  <c r="O67" i="5"/>
  <c r="O43" i="5"/>
  <c r="O19" i="5"/>
  <c r="O90" i="5"/>
  <c r="O82" i="5"/>
  <c r="O74" i="5"/>
  <c r="O66" i="5"/>
  <c r="O58" i="5"/>
  <c r="O50" i="5"/>
  <c r="E35" i="3"/>
  <c r="E27" i="3"/>
  <c r="E19" i="3"/>
  <c r="O18" i="5"/>
  <c r="O10" i="5"/>
  <c r="O75" i="5"/>
  <c r="O51" i="5"/>
  <c r="O35" i="5"/>
  <c r="E4" i="3"/>
  <c r="E82" i="3"/>
  <c r="E74" i="3"/>
  <c r="O73" i="5"/>
  <c r="O65" i="5"/>
  <c r="O57" i="5"/>
  <c r="O49" i="5"/>
  <c r="O41" i="5"/>
  <c r="O33" i="5"/>
  <c r="O25" i="5"/>
  <c r="O17" i="5"/>
  <c r="O21" i="1"/>
  <c r="O84" i="1"/>
  <c r="O68" i="1"/>
  <c r="O52" i="1"/>
  <c r="O36" i="1"/>
  <c r="O20" i="1"/>
  <c r="O53" i="1"/>
  <c r="D76" i="3"/>
  <c r="O67" i="1"/>
  <c r="O51" i="1"/>
  <c r="O35" i="1"/>
  <c r="O19" i="1"/>
  <c r="O37" i="1"/>
  <c r="O82" i="1"/>
  <c r="O66" i="1"/>
  <c r="O50" i="1"/>
  <c r="O34" i="1"/>
  <c r="O18" i="1"/>
  <c r="O69" i="1"/>
  <c r="O9" i="1"/>
  <c r="O81" i="1"/>
  <c r="O65" i="1"/>
  <c r="D58" i="3"/>
  <c r="O49" i="1"/>
  <c r="O33" i="1"/>
  <c r="O17" i="1"/>
  <c r="O96" i="1"/>
  <c r="O80" i="1"/>
  <c r="O64" i="1"/>
  <c r="O48" i="1"/>
  <c r="O32" i="1"/>
  <c r="O16" i="1"/>
  <c r="O95" i="1"/>
  <c r="O79" i="1"/>
  <c r="O63" i="1"/>
  <c r="O47" i="1"/>
  <c r="D24" i="3"/>
  <c r="O15" i="1"/>
  <c r="D78" i="3"/>
  <c r="D87" i="3"/>
  <c r="O78" i="1"/>
  <c r="O62" i="1"/>
  <c r="O46" i="1"/>
  <c r="O30" i="1"/>
  <c r="O14" i="1"/>
  <c r="O93" i="1"/>
  <c r="O77" i="1"/>
  <c r="D54" i="3"/>
  <c r="O45" i="1"/>
  <c r="O29" i="1"/>
  <c r="O13" i="1"/>
  <c r="O92" i="1"/>
  <c r="O76" i="1"/>
  <c r="O60" i="1"/>
  <c r="D37" i="3"/>
  <c r="D21" i="3"/>
  <c r="D5" i="3"/>
  <c r="O91" i="1"/>
  <c r="O75" i="1"/>
  <c r="O27" i="1"/>
  <c r="O11" i="1"/>
  <c r="O90" i="1"/>
  <c r="O74" i="1"/>
  <c r="O58" i="1"/>
  <c r="O42" i="1"/>
  <c r="O26" i="1"/>
  <c r="O10" i="1"/>
  <c r="O89" i="1"/>
  <c r="D66" i="3"/>
  <c r="O57" i="1"/>
  <c r="O41" i="1"/>
  <c r="O25" i="1"/>
  <c r="D81" i="3"/>
  <c r="O72" i="1"/>
  <c r="O56" i="1"/>
  <c r="O40" i="1"/>
  <c r="O24" i="1"/>
  <c r="D80" i="3"/>
  <c r="O71" i="1"/>
  <c r="O55" i="1"/>
  <c r="D32" i="3"/>
  <c r="O23" i="1"/>
  <c r="O86" i="1"/>
  <c r="O70" i="1"/>
  <c r="O54" i="1"/>
  <c r="O38" i="1"/>
  <c r="O22" i="1"/>
  <c r="D52" i="3"/>
  <c r="O59" i="1"/>
  <c r="D36" i="3"/>
  <c r="O43" i="1"/>
  <c r="G9" i="6"/>
  <c r="D44" i="3"/>
  <c r="D60" i="3"/>
  <c r="D28" i="3"/>
  <c r="D56" i="3"/>
  <c r="D40" i="3"/>
  <c r="D64" i="3"/>
  <c r="D72" i="3"/>
  <c r="F46" i="3"/>
  <c r="F4" i="3"/>
  <c r="E25" i="3"/>
  <c r="E26" i="3"/>
  <c r="D70" i="3"/>
  <c r="D22" i="3"/>
  <c r="D2" i="3"/>
  <c r="F30" i="3"/>
  <c r="F88" i="3"/>
  <c r="F72" i="3"/>
  <c r="F22" i="3"/>
  <c r="E2" i="3"/>
  <c r="D74" i="3"/>
  <c r="F85" i="3"/>
  <c r="E81" i="3"/>
  <c r="F54" i="3"/>
  <c r="F43" i="3"/>
  <c r="F76" i="3"/>
  <c r="E50" i="3"/>
  <c r="E40" i="3"/>
  <c r="E32" i="3"/>
  <c r="F18" i="3"/>
  <c r="E68" i="3"/>
  <c r="F82" i="3"/>
  <c r="F69" i="3"/>
  <c r="F65" i="3"/>
  <c r="G10" i="1"/>
  <c r="G10" i="6" s="1"/>
  <c r="F25" i="3"/>
  <c r="D57" i="3"/>
  <c r="D49" i="3"/>
  <c r="D13" i="3"/>
  <c r="E78" i="3"/>
  <c r="D65" i="3"/>
  <c r="E53" i="3"/>
  <c r="E46" i="3"/>
  <c r="E39" i="3"/>
  <c r="E38" i="3"/>
  <c r="F20" i="3"/>
  <c r="E15" i="3"/>
  <c r="E13" i="3"/>
  <c r="E11" i="3"/>
  <c r="F89" i="3"/>
  <c r="E60" i="3"/>
  <c r="F50" i="3"/>
  <c r="F47" i="3"/>
  <c r="F12" i="3"/>
  <c r="F7" i="3"/>
  <c r="D89" i="3"/>
  <c r="D73" i="3"/>
  <c r="D61" i="3"/>
  <c r="D53" i="3"/>
  <c r="D17" i="3"/>
  <c r="F77" i="3"/>
  <c r="D41" i="3"/>
  <c r="F38" i="3"/>
  <c r="E37" i="3"/>
  <c r="E33" i="3"/>
  <c r="F26" i="3"/>
  <c r="E23" i="3"/>
  <c r="E7" i="3"/>
  <c r="E3" i="3"/>
  <c r="E71" i="3"/>
  <c r="F59" i="3"/>
  <c r="F55" i="3"/>
  <c r="E43" i="3"/>
  <c r="F35" i="3"/>
  <c r="E34" i="3"/>
  <c r="F27" i="3"/>
  <c r="F52" i="3"/>
  <c r="F2" i="3"/>
  <c r="F80" i="3"/>
  <c r="E87" i="3"/>
  <c r="E79" i="3"/>
  <c r="F64" i="3"/>
  <c r="F36" i="3"/>
  <c r="F40" i="3"/>
  <c r="F24" i="3"/>
  <c r="F28" i="3"/>
  <c r="O55" i="6" l="1"/>
  <c r="F44" i="3"/>
  <c r="F31" i="3"/>
  <c r="F8" i="3"/>
  <c r="F21" i="3"/>
  <c r="G21" i="3" s="1"/>
  <c r="I21" i="3" s="1"/>
  <c r="O56" i="6"/>
  <c r="F60" i="3"/>
  <c r="H60" i="3" s="1"/>
  <c r="F13" i="3"/>
  <c r="F67" i="3"/>
  <c r="F84" i="3"/>
  <c r="F86" i="3"/>
  <c r="F70" i="3"/>
  <c r="F66" i="3"/>
  <c r="H66" i="3" s="1"/>
  <c r="F87" i="3"/>
  <c r="G87" i="3" s="1"/>
  <c r="I87" i="3" s="1"/>
  <c r="F74" i="3"/>
  <c r="G74" i="3" s="1"/>
  <c r="I74" i="3" s="1"/>
  <c r="E75" i="3"/>
  <c r="E48" i="3"/>
  <c r="G48" i="3" s="1"/>
  <c r="I48" i="3" s="1"/>
  <c r="E41" i="3"/>
  <c r="E86" i="3"/>
  <c r="E45" i="3"/>
  <c r="E54" i="3"/>
  <c r="E89" i="3"/>
  <c r="E66" i="3"/>
  <c r="O64" i="5"/>
  <c r="O69" i="5"/>
  <c r="E77" i="3"/>
  <c r="H77" i="3" s="1"/>
  <c r="E59" i="3"/>
  <c r="E83" i="3"/>
  <c r="D33" i="3"/>
  <c r="O44" i="1"/>
  <c r="D29" i="3"/>
  <c r="D62" i="3"/>
  <c r="G62" i="3" s="1"/>
  <c r="I62" i="3" s="1"/>
  <c r="D45" i="3"/>
  <c r="O87" i="1"/>
  <c r="O85" i="1"/>
  <c r="D9" i="3"/>
  <c r="D69" i="3"/>
  <c r="D77" i="3"/>
  <c r="D68" i="3"/>
  <c r="H68" i="3" s="1"/>
  <c r="D84" i="3"/>
  <c r="F56" i="3"/>
  <c r="O49" i="6"/>
  <c r="O75" i="6"/>
  <c r="O90" i="6"/>
  <c r="O86" i="6"/>
  <c r="O60" i="6"/>
  <c r="O69" i="6"/>
  <c r="O30" i="6"/>
  <c r="O48" i="6"/>
  <c r="F63" i="3"/>
  <c r="O65" i="6"/>
  <c r="O21" i="6"/>
  <c r="O85" i="6"/>
  <c r="O39" i="6"/>
  <c r="E73" i="3"/>
  <c r="O81" i="5"/>
  <c r="O26" i="5"/>
  <c r="O28" i="5"/>
  <c r="O54" i="5"/>
  <c r="O34" i="5"/>
  <c r="O37" i="5"/>
  <c r="O24" i="5"/>
  <c r="E58" i="3"/>
  <c r="G58" i="3" s="1"/>
  <c r="I58" i="3" s="1"/>
  <c r="O15" i="5"/>
  <c r="E69" i="3"/>
  <c r="O89" i="5"/>
  <c r="O11" i="5"/>
  <c r="E29" i="3"/>
  <c r="O16" i="5"/>
  <c r="O42" i="5"/>
  <c r="E63" i="3"/>
  <c r="E52" i="3"/>
  <c r="G52" i="3" s="1"/>
  <c r="I52" i="3" s="1"/>
  <c r="O31" i="5"/>
  <c r="D88" i="3"/>
  <c r="O39" i="1"/>
  <c r="O88" i="1"/>
  <c r="O12" i="1"/>
  <c r="O83" i="1"/>
  <c r="D48" i="3"/>
  <c r="O28" i="1"/>
  <c r="O61" i="1"/>
  <c r="O94" i="1"/>
  <c r="O73" i="1"/>
  <c r="O31" i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E31" i="3"/>
  <c r="E84" i="3"/>
  <c r="E16" i="3"/>
  <c r="E51" i="3"/>
  <c r="E65" i="3"/>
  <c r="G65" i="3" s="1"/>
  <c r="I65" i="3" s="1"/>
  <c r="E85" i="3"/>
  <c r="E55" i="3"/>
  <c r="D82" i="3"/>
  <c r="G82" i="3" s="1"/>
  <c r="I82" i="3" s="1"/>
  <c r="H54" i="3"/>
  <c r="F10" i="3"/>
  <c r="F39" i="3"/>
  <c r="G41" i="3"/>
  <c r="I41" i="3" s="1"/>
  <c r="F37" i="3"/>
  <c r="G37" i="3" s="1"/>
  <c r="I37" i="3" s="1"/>
  <c r="G54" i="3"/>
  <c r="I54" i="3" s="1"/>
  <c r="F61" i="3"/>
  <c r="E88" i="3"/>
  <c r="E49" i="3"/>
  <c r="G49" i="3" s="1"/>
  <c r="I49" i="3" s="1"/>
  <c r="H2" i="3"/>
  <c r="D25" i="3"/>
  <c r="D46" i="3"/>
  <c r="G46" i="3" s="1"/>
  <c r="I46" i="3" s="1"/>
  <c r="D85" i="3"/>
  <c r="G11" i="1"/>
  <c r="G11" i="5" s="1"/>
  <c r="G10" i="5"/>
  <c r="D7" i="3"/>
  <c r="G7" i="3" s="1"/>
  <c r="I7" i="3" s="1"/>
  <c r="D15" i="3"/>
  <c r="D23" i="3"/>
  <c r="D31" i="3"/>
  <c r="D39" i="3"/>
  <c r="D47" i="3"/>
  <c r="H47" i="3" s="1"/>
  <c r="D55" i="3"/>
  <c r="D63" i="3"/>
  <c r="D71" i="3"/>
  <c r="D79" i="3"/>
  <c r="H79" i="3" s="1"/>
  <c r="F3" i="3"/>
  <c r="F19" i="3"/>
  <c r="F57" i="3"/>
  <c r="G57" i="3" s="1"/>
  <c r="I57" i="3" s="1"/>
  <c r="E72" i="3"/>
  <c r="D8" i="3"/>
  <c r="D16" i="3"/>
  <c r="E6" i="3"/>
  <c r="E10" i="3"/>
  <c r="F15" i="3"/>
  <c r="E20" i="3"/>
  <c r="F29" i="3"/>
  <c r="E56" i="3"/>
  <c r="E76" i="3"/>
  <c r="G76" i="3" s="1"/>
  <c r="I76" i="3" s="1"/>
  <c r="F81" i="3"/>
  <c r="G81" i="3" s="1"/>
  <c r="I81" i="3" s="1"/>
  <c r="F6" i="3"/>
  <c r="E14" i="3"/>
  <c r="F45" i="3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D83" i="3"/>
  <c r="G83" i="3" s="1"/>
  <c r="I83" i="3" s="1"/>
  <c r="F9" i="3"/>
  <c r="H9" i="3" s="1"/>
  <c r="E36" i="3"/>
  <c r="G36" i="3" s="1"/>
  <c r="I36" i="3" s="1"/>
  <c r="E64" i="3"/>
  <c r="H64" i="3" s="1"/>
  <c r="F73" i="3"/>
  <c r="D4" i="3"/>
  <c r="G4" i="3" s="1"/>
  <c r="D12" i="3"/>
  <c r="D20" i="3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I13" i="3"/>
  <c r="G32" i="3"/>
  <c r="I32" i="3" s="1"/>
  <c r="G89" i="3"/>
  <c r="I89" i="3" s="1"/>
  <c r="H53" i="3"/>
  <c r="H78" i="3"/>
  <c r="G78" i="3"/>
  <c r="I78" i="3" s="1"/>
  <c r="G69" i="3"/>
  <c r="I69" i="3" s="1"/>
  <c r="H69" i="3"/>
  <c r="H13" i="3"/>
  <c r="H41" i="3"/>
  <c r="G53" i="3"/>
  <c r="I53" i="3" s="1"/>
  <c r="G24" i="3"/>
  <c r="I24" i="3" s="1"/>
  <c r="G40" i="3"/>
  <c r="I40" i="3" s="1"/>
  <c r="G2" i="3"/>
  <c r="I2" i="3" s="1"/>
  <c r="G60" i="3" l="1"/>
  <c r="I60" i="3" s="1"/>
  <c r="H21" i="3"/>
  <c r="G70" i="3"/>
  <c r="I70" i="3" s="1"/>
  <c r="H87" i="3"/>
  <c r="I8" i="3"/>
  <c r="H74" i="3"/>
  <c r="G66" i="3"/>
  <c r="I66" i="3" s="1"/>
  <c r="H63" i="3"/>
  <c r="G77" i="3"/>
  <c r="I77" i="3" s="1"/>
  <c r="H58" i="3"/>
  <c r="G73" i="3"/>
  <c r="I73" i="3" s="1"/>
  <c r="G45" i="3"/>
  <c r="I45" i="3" s="1"/>
  <c r="G68" i="3"/>
  <c r="I68" i="3" s="1"/>
  <c r="G84" i="3"/>
  <c r="I84" i="3" s="1"/>
  <c r="H62" i="3"/>
  <c r="G5" i="3"/>
  <c r="I5" i="3" s="1"/>
  <c r="H29" i="3"/>
  <c r="G29" i="3"/>
  <c r="I29" i="3" s="1"/>
  <c r="H75" i="3"/>
  <c r="G3" i="3"/>
  <c r="I3" i="3" s="1"/>
  <c r="G34" i="3"/>
  <c r="I34" i="3" s="1"/>
  <c r="H20" i="3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I4" i="3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<sst xmlns="http://schemas.openxmlformats.org/spreadsheetml/2006/main" count="1271" uniqueCount="126">
  <si>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</si>
  <si>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</si>
  <si>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</si>
  <si>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</si>
  <si>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</si>
  <si>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</si>
  <si>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</si>
  <si>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</si>
  <si>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</si>
  <si>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</si>
  <si>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</si>
  <si>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</si>
  <si>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</si>
  <si>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</si>
  <si>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</si>
  <si>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</si>
  <si>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</si>
  <si>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</si>
  <si>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</si>
  <si>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</si>
  <si>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</si>
  <si>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</si>
  <si>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</si>
  <si>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</si>
  <si>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</si>
  <si>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</si>
  <si>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</si>
  <si>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</si>
  <si>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</si>
  <si>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</si>
  <si>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</si>
  <si>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</si>
  <si>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</si>
  <si>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</si>
  <si>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</si>
  <si>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</si>
  <si>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</si>
  <si>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</si>
  <si>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</si>
  <si>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</si>
  <si>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</si>
  <si>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</si>
  <si>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</si>
  <si>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</si>
  <si>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</si>
  <si>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</si>
  <si>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</si>
  <si>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</si>
  <si>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</si>
  <si>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</si>
  <si>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</si>
  <si>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</si>
  <si>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</si>
  <si>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</si>
  <si>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</si>
  <si>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</si>
  <si>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</si>
  <si>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</si>
  <si>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</si>
  <si>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</si>
  <si>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</si>
  <si>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</si>
  <si>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</si>
  <si>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</si>
  <si>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</si>
  <si>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</si>
  <si>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</si>
  <si>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</si>
  <si>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</si>
  <si>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</si>
  <si>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</si>
  <si>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</si>
  <si>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</si>
  <si>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</si>
  <si>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</si>
  <si>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</si>
  <si>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</si>
  <si>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</si>
  <si>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</si>
  <si>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</si>
  <si>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</si>
  <si>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</si>
  <si>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</si>
  <si>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</si>
  <si>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</si>
  <si>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</si>
  <si>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</si>
  <si>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</si>
  <si>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</si>
  <si>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</si>
  <si>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</si>
  <si>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</si>
  <si>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</si>
  <si>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</si>
  <si>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</si>
  <si>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</si>
  <si>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</si>
  <si>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</si>
  <si>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</si>
  <si>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</si>
  <si>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</si>
  <si>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</si>
  <si>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</si>
  <si>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</si>
  <si>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</si>
  <si>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</si>
  <si>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</si>
  <si>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</si>
  <si>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</si>
  <si>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</si>
  <si>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</si>
  <si>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</si>
  <si>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</si>
  <si>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</si>
  <si>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</si>
  <si>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</si>
  <si>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</si>
  <si>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</si>
  <si>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</si>
  <si>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</si>
  <si>
    <t>Sample ID</t>
  </si>
  <si>
    <t>Fraction 7</t>
  </si>
  <si>
    <t>Fraction 12</t>
  </si>
  <si>
    <t>Fraction 10</t>
  </si>
  <si>
    <t>Fraction 21</t>
  </si>
  <si>
    <t>Ave Value replaced by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</si>
</sst>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7" borderId="0" xfId="0" applyFill="1"/>
    <xf numFmtId="0" fontId="4" fillId="5" borderId="0" xfId="0" applyFont="1" applyFill="1"/>
    <xf numFmtId="0" fontId="5" fillId="5" borderId="0" xfId="0" applyFont="1" applyFill="1"/>
    <xf numFmtId="0" fontId="1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64944</c:v>
                </c:pt>
                <c:pt idx="1">
                  <c:v>55092</c:v>
                </c:pt>
                <c:pt idx="2">
                  <c:v>26023</c:v>
                </c:pt>
                <c:pt idx="3">
                  <c:v>9269</c:v>
                </c:pt>
                <c:pt idx="4">
                  <c:v>5080</c:v>
                </c:pt>
                <c:pt idx="5">
                  <c:v>4013</c:v>
                </c:pt>
                <c:pt idx="6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8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55092</c:v>
                </c:pt>
                <c:pt idx="1">
                  <c:v>26023</c:v>
                </c:pt>
                <c:pt idx="2">
                  <c:v>9269</c:v>
                </c:pt>
                <c:pt idx="3">
                  <c:v>5080</c:v>
                </c:pt>
                <c:pt idx="4">
                  <c:v>4013</c:v>
                </c:pt>
                <c:pt idx="5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64934</c:v>
                </c:pt>
                <c:pt idx="1">
                  <c:v>55114</c:v>
                </c:pt>
                <c:pt idx="2">
                  <c:v>27662</c:v>
                </c:pt>
                <c:pt idx="3">
                  <c:v>9198</c:v>
                </c:pt>
                <c:pt idx="4">
                  <c:v>4923</c:v>
                </c:pt>
                <c:pt idx="5">
                  <c:v>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0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55114</c:v>
                </c:pt>
                <c:pt idx="1">
                  <c:v>27662</c:v>
                </c:pt>
                <c:pt idx="2">
                  <c:v>9198</c:v>
                </c:pt>
                <c:pt idx="3">
                  <c:v>4923</c:v>
                </c:pt>
                <c:pt idx="4">
                  <c:v>4011</c:v>
                </c:pt>
                <c:pt idx="5">
                  <c:v>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64883</c:v>
                </c:pt>
                <c:pt idx="1">
                  <c:v>52560</c:v>
                </c:pt>
                <c:pt idx="2">
                  <c:v>25964</c:v>
                </c:pt>
                <c:pt idx="3">
                  <c:v>9387</c:v>
                </c:pt>
                <c:pt idx="4">
                  <c:v>4844</c:v>
                </c:pt>
                <c:pt idx="5">
                  <c:v>3916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6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52560</c:v>
                </c:pt>
                <c:pt idx="1">
                  <c:v>25964</c:v>
                </c:pt>
                <c:pt idx="2">
                  <c:v>9387</c:v>
                </c:pt>
                <c:pt idx="3">
                  <c:v>4844</c:v>
                </c:pt>
                <c:pt idx="4">
                  <c:v>3916</c:v>
                </c:pt>
                <c:pt idx="5">
                  <c:v>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'Repeat Plates'!$G$10:$G$15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'Repeat Plates'!$I$10:$I$15</c:f>
              <c:numCache>
                <c:formatCode>General</c:formatCode>
                <c:ptCount val="6"/>
                <c:pt idx="0">
                  <c:v>58864</c:v>
                </c:pt>
                <c:pt idx="1">
                  <c:v>34327</c:v>
                </c:pt>
                <c:pt idx="2">
                  <c:v>10135</c:v>
                </c:pt>
                <c:pt idx="3">
                  <c:v>5153</c:v>
                </c:pt>
                <c:pt idx="4">
                  <c:v>3994</c:v>
                </c:pt>
                <c:pt idx="5">
                  <c:v>3590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0-4E0E-8647-C17F31A1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Consolidated!$G$1</c:f>
              <c:strCache>
                <c:ptCount val="1"/>
                <c:pt idx="0">
                  <c:v>Average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Consolidated!$G$2:$G$23</c:f>
              <c:numCache>
                <c:formatCode>General</c:formatCode>
                <c:ptCount val="22"/>
                <c:pt idx="0">
                  <c:v>3.0638726191165099E-2</c:v>
                </c:pt>
                <c:pt idx="1">
                  <c:v>4.991602166654039E-2</c:v>
                </c:pt>
                <c:pt idx="2">
                  <c:v>1.7295430091523938E-2</c:v>
                </c:pt>
                <c:pt idx="3">
                  <c:v>1.2174888501875517E-2</c:v>
                </c:pt>
                <c:pt idx="4">
                  <c:v>1.7139137608311841E-2</c:v>
                </c:pt>
                <c:pt idx="5">
                  <c:v>1.2072853162397326</c:v>
                </c:pt>
                <c:pt idx="6">
                  <c:v>2.7173778273730442</c:v>
                </c:pt>
                <c:pt idx="7">
                  <c:v>3.9252857972637938</c:v>
                </c:pt>
                <c:pt idx="8">
                  <c:v>7.8811974146085264</c:v>
                </c:pt>
                <c:pt idx="9">
                  <c:v>8.8030325626338506</c:v>
                </c:pt>
                <c:pt idx="10">
                  <c:v>5.8545983813505833</c:v>
                </c:pt>
                <c:pt idx="11">
                  <c:v>3.7836760720548379</c:v>
                </c:pt>
                <c:pt idx="12">
                  <c:v>1.1063151421894843</c:v>
                </c:pt>
                <c:pt idx="13">
                  <c:v>0.54108544181554574</c:v>
                </c:pt>
                <c:pt idx="14">
                  <c:v>0.36896720819296275</c:v>
                </c:pt>
                <c:pt idx="15">
                  <c:v>0.15891702454462567</c:v>
                </c:pt>
                <c:pt idx="16">
                  <c:v>7.2987819654972849E-2</c:v>
                </c:pt>
                <c:pt idx="17">
                  <c:v>6.5119570867859425E-2</c:v>
                </c:pt>
                <c:pt idx="18">
                  <c:v>8.6478042616460485E-2</c:v>
                </c:pt>
                <c:pt idx="19">
                  <c:v>6.5524490379192127E-2</c:v>
                </c:pt>
                <c:pt idx="20">
                  <c:v>5.0761947508031917E-2</c:v>
                </c:pt>
                <c:pt idx="21">
                  <c:v>2.8717598204228173E-2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B-401E-A7E2-A5CA65B961EF}"/>
            </c:ext>
          </c:extLst>
        </c:ser>
        <c:ser>
          <c:idx val="1"/>
          <c:order val="1"/>
          <c:tx>
            <c:v>Average Yield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Consolidated!$G$24:$G$45</c:f>
              <c:numCache>
                <c:formatCode>General</c:formatCode>
                <c:ptCount val="22"/>
                <c:pt idx="0">
                  <c:v>-3.3059099849863682E-3</c:v>
                </c:pt>
                <c:pt idx="1">
                  <c:v>-4.2326176684165549E-3</c:v>
                </c:pt>
                <c:pt idx="2">
                  <c:v>-5.587680700336232E-3</c:v>
                </c:pt>
                <c:pt idx="3">
                  <c:v>-1.6628584043697658E-2</c:v>
                </c:pt>
                <c:pt idx="4">
                  <c:v>0.10105949809818937</c:v>
                </c:pt>
                <c:pt idx="5">
                  <c:v>0.3705066669646786</c:v>
                </c:pt>
                <c:pt idx="6">
                  <c:v>0.77910944096039059</c:v>
                </c:pt>
                <c:pt idx="7">
                  <c:v>2.2353595488776281</c:v>
                </c:pt>
                <c:pt idx="8">
                  <c:v>7.253843311074113</c:v>
                </c:pt>
                <c:pt idx="9">
                  <c:v>10.274040336575727</c:v>
                </c:pt>
                <c:pt idx="10">
                  <c:v>7.531650946019127</c:v>
                </c:pt>
                <c:pt idx="11">
                  <c:v>4.8121457945888046</c:v>
                </c:pt>
                <c:pt idx="12">
                  <c:v>1.5787694214818373</c:v>
                </c:pt>
                <c:pt idx="13">
                  <c:v>0.58025555929783046</c:v>
                </c:pt>
                <c:pt idx="14">
                  <c:v>0.29660628430541619</c:v>
                </c:pt>
                <c:pt idx="15">
                  <c:v>0.16316138281301762</c:v>
                </c:pt>
                <c:pt idx="16">
                  <c:v>9.1546021857669843E-2</c:v>
                </c:pt>
                <c:pt idx="17">
                  <c:v>7.9177263720196178E-2</c:v>
                </c:pt>
                <c:pt idx="18">
                  <c:v>0.14114301618506389</c:v>
                </c:pt>
                <c:pt idx="19">
                  <c:v>0.12154774185790913</c:v>
                </c:pt>
                <c:pt idx="20">
                  <c:v>6.8165058891525729E-2</c:v>
                </c:pt>
                <c:pt idx="21">
                  <c:v>2.8222377088385375E-2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B-401E-A7E2-A5CA65B961EF}"/>
            </c:ext>
          </c:extLst>
        </c:ser>
        <c:ser>
          <c:idx val="2"/>
          <c:order val="2"/>
          <c:tx>
            <c:v>Average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Consolidated!$G$46:$G$67</c:f>
              <c:numCache>
                <c:formatCode>General</c:formatCode>
                <c:ptCount val="22"/>
                <c:pt idx="0">
                  <c:v>-2.4545744847350361E-2</c:v>
                </c:pt>
                <c:pt idx="1">
                  <c:v>-3.6661906519977021E-2</c:v>
                </c:pt>
                <c:pt idx="2">
                  <c:v>1.2564487563442873E-2</c:v>
                </c:pt>
                <c:pt idx="3">
                  <c:v>7.5684287966665759E-3</c:v>
                </c:pt>
                <c:pt idx="4">
                  <c:v>0.17617652251918117</c:v>
                </c:pt>
                <c:pt idx="5">
                  <c:v>0.17284083228170188</c:v>
                </c:pt>
                <c:pt idx="6">
                  <c:v>0.17544714399102032</c:v>
                </c:pt>
                <c:pt idx="7">
                  <c:v>0.18214455698983797</c:v>
                </c:pt>
                <c:pt idx="8">
                  <c:v>0.16094286246551204</c:v>
                </c:pt>
                <c:pt idx="9">
                  <c:v>0.18067416822530549</c:v>
                </c:pt>
                <c:pt idx="10">
                  <c:v>0.18371776545077315</c:v>
                </c:pt>
                <c:pt idx="11">
                  <c:v>0.17526687076452899</c:v>
                </c:pt>
                <c:pt idx="12">
                  <c:v>0.17784159452159998</c:v>
                </c:pt>
                <c:pt idx="13">
                  <c:v>0.1654233319127395</c:v>
                </c:pt>
                <c:pt idx="14">
                  <c:v>0.16983122316308366</c:v>
                </c:pt>
                <c:pt idx="15">
                  <c:v>0.14703480087550852</c:v>
                </c:pt>
                <c:pt idx="16">
                  <c:v>0.1547637168327575</c:v>
                </c:pt>
                <c:pt idx="17">
                  <c:v>0.15591013356413233</c:v>
                </c:pt>
                <c:pt idx="18">
                  <c:v>0.1723439369732096</c:v>
                </c:pt>
                <c:pt idx="19">
                  <c:v>0.17581037191110496</c:v>
                </c:pt>
                <c:pt idx="20">
                  <c:v>0.1772693461336278</c:v>
                </c:pt>
                <c:pt idx="21">
                  <c:v>0.17969561608094595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B-401E-A7E2-A5CA65B961EF}"/>
            </c:ext>
          </c:extLst>
        </c:ser>
        <c:ser>
          <c:idx val="3"/>
          <c:order val="3"/>
          <c:tx>
            <c:v>Average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Consolidated!$G$68:$G$89</c:f>
              <c:numCache>
                <c:formatCode>General</c:formatCode>
                <c:ptCount val="22"/>
                <c:pt idx="0">
                  <c:v>0.16998296575372793</c:v>
                </c:pt>
                <c:pt idx="1">
                  <c:v>0.16773423945642207</c:v>
                </c:pt>
                <c:pt idx="2">
                  <c:v>0.16714454555273542</c:v>
                </c:pt>
                <c:pt idx="3">
                  <c:v>0.17913042489327624</c:v>
                </c:pt>
                <c:pt idx="4">
                  <c:v>0.21589493052286721</c:v>
                </c:pt>
                <c:pt idx="5">
                  <c:v>0.16558243651022289</c:v>
                </c:pt>
                <c:pt idx="6">
                  <c:v>0.17992297876528016</c:v>
                </c:pt>
                <c:pt idx="7">
                  <c:v>0.22346968024083333</c:v>
                </c:pt>
                <c:pt idx="8">
                  <c:v>0.2002708251155593</c:v>
                </c:pt>
                <c:pt idx="9">
                  <c:v>0.16474059533303323</c:v>
                </c:pt>
                <c:pt idx="10">
                  <c:v>0.17081197259413416</c:v>
                </c:pt>
                <c:pt idx="11">
                  <c:v>0.17335722146590074</c:v>
                </c:pt>
                <c:pt idx="12">
                  <c:v>0.20392399858605281</c:v>
                </c:pt>
                <c:pt idx="13">
                  <c:v>0.1777407308909987</c:v>
                </c:pt>
                <c:pt idx="14">
                  <c:v>0.1872767583236252</c:v>
                </c:pt>
                <c:pt idx="15">
                  <c:v>0.19241207601756841</c:v>
                </c:pt>
                <c:pt idx="16">
                  <c:v>0.19616464689646818</c:v>
                </c:pt>
                <c:pt idx="17">
                  <c:v>0.19635958509288207</c:v>
                </c:pt>
                <c:pt idx="18">
                  <c:v>0.17356720048153559</c:v>
                </c:pt>
                <c:pt idx="19">
                  <c:v>0.18074487799672304</c:v>
                </c:pt>
                <c:pt idx="20">
                  <c:v>0.18521662468609332</c:v>
                </c:pt>
                <c:pt idx="21">
                  <c:v>0.18508270233915805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B-401E-A7E2-A5CA65B9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5B651-C511-4F06-A446-5D4966A09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2</xdr:row>
      <xdr:rowOff>47625</xdr:rowOff>
    </xdr:from>
    <xdr:to>
      <xdr:col>15</xdr:col>
      <xdr:colOff>280987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9A401-E840-908A-906C-4C11163F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15" sqref="N15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64944</v>
      </c>
      <c r="D2">
        <v>3904</v>
      </c>
      <c r="E2">
        <v>4220</v>
      </c>
      <c r="F2">
        <v>3953</v>
      </c>
      <c r="G2">
        <v>36962</v>
      </c>
      <c r="H2">
        <v>29285</v>
      </c>
      <c r="I2">
        <v>3784</v>
      </c>
      <c r="J2">
        <v>4324</v>
      </c>
      <c r="K2">
        <v>4323</v>
      </c>
      <c r="L2">
        <v>4335</v>
      </c>
      <c r="M2">
        <v>4385</v>
      </c>
      <c r="N2">
        <v>4380</v>
      </c>
      <c r="O2">
        <v>55092</v>
      </c>
      <c r="P2">
        <v>4084</v>
      </c>
      <c r="Q2">
        <v>5044</v>
      </c>
      <c r="R2">
        <v>3934</v>
      </c>
      <c r="S2">
        <v>27190</v>
      </c>
      <c r="T2">
        <v>19565</v>
      </c>
      <c r="U2">
        <v>3858</v>
      </c>
      <c r="V2">
        <v>4347</v>
      </c>
      <c r="W2">
        <v>4295</v>
      </c>
      <c r="X2">
        <v>4338</v>
      </c>
      <c r="Y2">
        <v>4412</v>
      </c>
      <c r="Z2">
        <v>4444</v>
      </c>
      <c r="AA2">
        <v>26023</v>
      </c>
      <c r="AB2">
        <v>3878</v>
      </c>
      <c r="AC2">
        <v>5537</v>
      </c>
      <c r="AD2">
        <v>4036</v>
      </c>
      <c r="AE2">
        <v>10841</v>
      </c>
      <c r="AF2">
        <v>8989</v>
      </c>
      <c r="AG2">
        <v>3642</v>
      </c>
      <c r="AH2">
        <v>4295</v>
      </c>
      <c r="AI2">
        <v>4228</v>
      </c>
      <c r="AJ2">
        <v>4264</v>
      </c>
      <c r="AK2">
        <v>4395</v>
      </c>
      <c r="AL2">
        <v>4417</v>
      </c>
      <c r="AM2">
        <v>9269</v>
      </c>
      <c r="AN2">
        <v>3874</v>
      </c>
      <c r="AO2">
        <v>7546</v>
      </c>
      <c r="AP2">
        <v>3964</v>
      </c>
      <c r="AQ2">
        <v>6245</v>
      </c>
      <c r="AR2">
        <v>5713</v>
      </c>
      <c r="AS2">
        <v>3633</v>
      </c>
      <c r="AT2">
        <v>4293</v>
      </c>
      <c r="AU2">
        <v>4222</v>
      </c>
      <c r="AV2">
        <v>4270</v>
      </c>
      <c r="AW2">
        <v>4294</v>
      </c>
      <c r="AX2">
        <v>4374</v>
      </c>
      <c r="AY2">
        <v>5080</v>
      </c>
      <c r="AZ2">
        <v>3796</v>
      </c>
      <c r="BA2">
        <v>4519</v>
      </c>
      <c r="BB2">
        <v>3917</v>
      </c>
      <c r="BC2">
        <v>5040</v>
      </c>
      <c r="BD2">
        <v>4764</v>
      </c>
      <c r="BE2">
        <v>3789</v>
      </c>
      <c r="BF2">
        <v>4286</v>
      </c>
      <c r="BG2">
        <v>4248</v>
      </c>
      <c r="BH2">
        <v>4274</v>
      </c>
      <c r="BI2">
        <v>4238</v>
      </c>
      <c r="BJ2">
        <v>4269</v>
      </c>
      <c r="BK2">
        <v>4013</v>
      </c>
      <c r="BL2">
        <v>7685</v>
      </c>
      <c r="BM2">
        <v>23186</v>
      </c>
      <c r="BN2">
        <v>3833</v>
      </c>
      <c r="BO2">
        <v>4045</v>
      </c>
      <c r="BP2">
        <v>4286</v>
      </c>
      <c r="BQ2">
        <v>3892</v>
      </c>
      <c r="BR2">
        <v>4313</v>
      </c>
      <c r="BS2">
        <v>4263</v>
      </c>
      <c r="BT2">
        <v>4283</v>
      </c>
      <c r="BU2">
        <v>4407</v>
      </c>
      <c r="BV2">
        <v>4323</v>
      </c>
      <c r="BW2">
        <v>3780</v>
      </c>
      <c r="BX2">
        <v>4124</v>
      </c>
      <c r="BY2">
        <v>32612</v>
      </c>
      <c r="BZ2">
        <v>3754</v>
      </c>
      <c r="CA2">
        <v>3737</v>
      </c>
      <c r="CB2">
        <v>4053</v>
      </c>
      <c r="CC2">
        <v>4046</v>
      </c>
      <c r="CD2">
        <v>4312</v>
      </c>
      <c r="CE2">
        <v>4287</v>
      </c>
      <c r="CF2">
        <v>4301</v>
      </c>
      <c r="CG2">
        <v>4396</v>
      </c>
      <c r="CH2">
        <v>4296</v>
      </c>
      <c r="CI2">
        <v>3800</v>
      </c>
      <c r="CJ2">
        <v>16752</v>
      </c>
      <c r="CK2">
        <v>29438</v>
      </c>
      <c r="CL2">
        <v>3708</v>
      </c>
      <c r="CM2">
        <v>3722</v>
      </c>
      <c r="CN2">
        <v>4042</v>
      </c>
      <c r="CO2">
        <v>4144</v>
      </c>
      <c r="CP2">
        <v>4314</v>
      </c>
      <c r="CQ2">
        <v>4275</v>
      </c>
      <c r="CR2">
        <v>4261</v>
      </c>
      <c r="CS2">
        <v>4283</v>
      </c>
      <c r="CT2">
        <v>4286</v>
      </c>
    </row>
    <row r="7" spans="1:98" x14ac:dyDescent="0.4">
      <c r="N7" s="9" t="s">
        <v>115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64944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64944</v>
      </c>
      <c r="K9" t="s">
        <v>82</v>
      </c>
      <c r="L9" s="8" t="str">
        <f>A10</f>
        <v>A2</v>
      </c>
      <c r="M9" s="8">
        <f>B10</f>
        <v>3904</v>
      </c>
      <c r="N9" s="8">
        <f>(M9-3780)/3324.3</f>
        <v>3.7301085942905272E-2</v>
      </c>
      <c r="O9" s="8">
        <f>N9*40</f>
        <v>1.4920434377162108</v>
      </c>
    </row>
    <row r="10" spans="1:98" x14ac:dyDescent="0.4">
      <c r="A10" t="s">
        <v>83</v>
      </c>
      <c r="B10">
        <v>3904</v>
      </c>
      <c r="E10">
        <f>E9/2</f>
        <v>15</v>
      </c>
      <c r="G10">
        <f>G9/2</f>
        <v>15</v>
      </c>
      <c r="H10" t="str">
        <f>A21</f>
        <v>B1</v>
      </c>
      <c r="I10">
        <f>B21</f>
        <v>55092</v>
      </c>
      <c r="K10" t="s">
        <v>85</v>
      </c>
      <c r="L10" s="8" t="str">
        <f>A22</f>
        <v>B2</v>
      </c>
      <c r="M10" s="8">
        <f>B22</f>
        <v>4084</v>
      </c>
      <c r="N10" s="8">
        <f t="shared" ref="N10:N73" si="1">(M10-3780)/3324.3</f>
        <v>9.1447823601961312E-2</v>
      </c>
      <c r="O10" s="8">
        <f t="shared" ref="O10:O73" si="2">N10*40</f>
        <v>3.6579129440784524</v>
      </c>
    </row>
    <row r="11" spans="1:98" x14ac:dyDescent="0.4">
      <c r="A11" t="s">
        <v>84</v>
      </c>
      <c r="B11">
        <v>4220</v>
      </c>
      <c r="E11">
        <f>E10/2</f>
        <v>7.5</v>
      </c>
      <c r="G11">
        <f>G10/2</f>
        <v>7.5</v>
      </c>
      <c r="H11" t="str">
        <f>A33</f>
        <v>C1</v>
      </c>
      <c r="I11">
        <f>B33</f>
        <v>26023</v>
      </c>
      <c r="K11" t="s">
        <v>88</v>
      </c>
      <c r="L11" s="8" t="str">
        <f>A34</f>
        <v>C2</v>
      </c>
      <c r="M11" s="8">
        <f>B34</f>
        <v>3878</v>
      </c>
      <c r="N11" s="8">
        <f t="shared" si="1"/>
        <v>2.9479890503263842E-2</v>
      </c>
      <c r="O11" s="8">
        <f t="shared" si="2"/>
        <v>1.1791956201305536</v>
      </c>
    </row>
    <row r="12" spans="1:98" x14ac:dyDescent="0.4">
      <c r="A12" t="s">
        <v>9</v>
      </c>
      <c r="B12">
        <v>3953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9269</v>
      </c>
      <c r="K12" t="s">
        <v>91</v>
      </c>
      <c r="L12" s="8" t="str">
        <f>A46</f>
        <v>D2</v>
      </c>
      <c r="M12" s="8">
        <f>B46</f>
        <v>3874</v>
      </c>
      <c r="N12" s="8">
        <f t="shared" si="1"/>
        <v>2.8276629666395933E-2</v>
      </c>
      <c r="O12" s="8">
        <f t="shared" si="2"/>
        <v>1.1310651866558372</v>
      </c>
    </row>
    <row r="13" spans="1:98" x14ac:dyDescent="0.4">
      <c r="A13" t="s">
        <v>17</v>
      </c>
      <c r="B13">
        <v>36962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5080</v>
      </c>
      <c r="K13" t="s">
        <v>94</v>
      </c>
      <c r="L13" s="8" t="str">
        <f>A58</f>
        <v>E2</v>
      </c>
      <c r="M13" s="8">
        <f>B58</f>
        <v>3796</v>
      </c>
      <c r="N13" s="8">
        <f t="shared" si="1"/>
        <v>4.8130433474716482E-3</v>
      </c>
      <c r="O13" s="8">
        <f t="shared" si="2"/>
        <v>0.19252173389886593</v>
      </c>
    </row>
    <row r="14" spans="1:98" x14ac:dyDescent="0.4">
      <c r="A14" t="s">
        <v>25</v>
      </c>
      <c r="B14">
        <v>29285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4013</v>
      </c>
      <c r="K14" t="s">
        <v>97</v>
      </c>
      <c r="L14" s="8" t="str">
        <f>A70</f>
        <v>F2</v>
      </c>
      <c r="M14" s="8">
        <f>B70</f>
        <v>7685</v>
      </c>
      <c r="N14" s="8">
        <f t="shared" si="1"/>
        <v>1.174683391992299</v>
      </c>
      <c r="O14" s="8">
        <f t="shared" si="2"/>
        <v>46.987335679691959</v>
      </c>
    </row>
    <row r="15" spans="1:98" x14ac:dyDescent="0.4">
      <c r="A15" t="s">
        <v>34</v>
      </c>
      <c r="B15">
        <v>3784</v>
      </c>
      <c r="G15">
        <f t="shared" ref="G15" si="3">E15*1.14</f>
        <v>0</v>
      </c>
      <c r="H15" t="str">
        <f>A81</f>
        <v>G1</v>
      </c>
      <c r="I15">
        <f>B81</f>
        <v>3780</v>
      </c>
      <c r="K15" t="s">
        <v>100</v>
      </c>
      <c r="L15" s="8" t="str">
        <f>A82</f>
        <v>G2</v>
      </c>
      <c r="M15" s="8">
        <f>B82</f>
        <v>4124</v>
      </c>
      <c r="N15" s="8">
        <f t="shared" si="1"/>
        <v>0.10348043197064043</v>
      </c>
      <c r="O15" s="8">
        <f t="shared" si="2"/>
        <v>4.1392172788256172</v>
      </c>
    </row>
    <row r="16" spans="1:98" x14ac:dyDescent="0.4">
      <c r="A16" t="s">
        <v>41</v>
      </c>
      <c r="B16">
        <v>4324</v>
      </c>
      <c r="K16" t="s">
        <v>103</v>
      </c>
      <c r="L16" s="8" t="str">
        <f>A94</f>
        <v>H2</v>
      </c>
      <c r="M16" s="8">
        <f>B94</f>
        <v>16752</v>
      </c>
      <c r="N16" s="8">
        <f t="shared" si="1"/>
        <v>3.9021748939626386</v>
      </c>
      <c r="O16" s="8">
        <f t="shared" si="2"/>
        <v>156.08699575850554</v>
      </c>
    </row>
    <row r="17" spans="1:15" x14ac:dyDescent="0.4">
      <c r="A17" t="s">
        <v>49</v>
      </c>
      <c r="B17">
        <v>4323</v>
      </c>
      <c r="K17" t="s">
        <v>104</v>
      </c>
      <c r="L17" s="8" t="str">
        <f>A95</f>
        <v>H3</v>
      </c>
      <c r="M17" s="8">
        <f>B95</f>
        <v>29438</v>
      </c>
      <c r="N17" s="8">
        <f t="shared" si="1"/>
        <v>7.7183166380892212</v>
      </c>
      <c r="O17" s="8">
        <f t="shared" si="2"/>
        <v>308.73266552356887</v>
      </c>
    </row>
    <row r="18" spans="1:15" x14ac:dyDescent="0.4">
      <c r="A18" t="s">
        <v>57</v>
      </c>
      <c r="B18">
        <v>4335</v>
      </c>
      <c r="K18" t="s">
        <v>101</v>
      </c>
      <c r="L18" s="8" t="str">
        <f>A83</f>
        <v>G3</v>
      </c>
      <c r="M18" s="8">
        <f>B83</f>
        <v>32612</v>
      </c>
      <c r="N18" s="8">
        <f t="shared" si="1"/>
        <v>8.6731041121439088</v>
      </c>
      <c r="O18" s="8">
        <f t="shared" si="2"/>
        <v>346.92416448575636</v>
      </c>
    </row>
    <row r="19" spans="1:15" x14ac:dyDescent="0.4">
      <c r="A19" t="s">
        <v>65</v>
      </c>
      <c r="B19">
        <v>4385</v>
      </c>
      <c r="K19" t="s">
        <v>98</v>
      </c>
      <c r="L19" s="8" t="str">
        <f>A71</f>
        <v>F3</v>
      </c>
      <c r="M19" s="8">
        <f>B71</f>
        <v>23186</v>
      </c>
      <c r="N19" s="8">
        <f t="shared" si="1"/>
        <v>5.837619950064675</v>
      </c>
      <c r="O19" s="8">
        <f t="shared" si="2"/>
        <v>233.50479800258699</v>
      </c>
    </row>
    <row r="20" spans="1:15" x14ac:dyDescent="0.4">
      <c r="A20" t="s">
        <v>73</v>
      </c>
      <c r="B20">
        <v>4380</v>
      </c>
      <c r="K20" t="s">
        <v>95</v>
      </c>
      <c r="L20" s="8" t="str">
        <f>A59</f>
        <v>E3</v>
      </c>
      <c r="M20" s="8">
        <f>B59</f>
        <v>4519</v>
      </c>
      <c r="N20" s="8">
        <f t="shared" si="1"/>
        <v>0.22230243961134674</v>
      </c>
      <c r="O20" s="8">
        <f t="shared" si="2"/>
        <v>8.8920975844538699</v>
      </c>
    </row>
    <row r="21" spans="1:15" x14ac:dyDescent="0.4">
      <c r="A21" t="s">
        <v>85</v>
      </c>
      <c r="B21">
        <v>55092</v>
      </c>
      <c r="K21" t="s">
        <v>92</v>
      </c>
      <c r="L21" s="8" t="str">
        <f>A47</f>
        <v>D3</v>
      </c>
      <c r="M21" s="8">
        <f>B47</f>
        <v>7546</v>
      </c>
      <c r="N21" s="8">
        <f t="shared" si="1"/>
        <v>1.1328700779111391</v>
      </c>
      <c r="O21" s="8">
        <f t="shared" si="2"/>
        <v>45.314803116445567</v>
      </c>
    </row>
    <row r="22" spans="1:15" x14ac:dyDescent="0.4">
      <c r="A22" t="s">
        <v>86</v>
      </c>
      <c r="B22">
        <v>4084</v>
      </c>
      <c r="K22" t="s">
        <v>89</v>
      </c>
      <c r="L22" s="8" t="str">
        <f>A35</f>
        <v>C3</v>
      </c>
      <c r="M22" s="8">
        <f>B35</f>
        <v>5537</v>
      </c>
      <c r="N22" s="8">
        <f t="shared" si="1"/>
        <v>0.52853232259423033</v>
      </c>
      <c r="O22" s="8">
        <f t="shared" si="2"/>
        <v>21.141292903769212</v>
      </c>
    </row>
    <row r="23" spans="1:15" x14ac:dyDescent="0.4">
      <c r="A23" t="s">
        <v>87</v>
      </c>
      <c r="B23">
        <v>5044</v>
      </c>
      <c r="K23" t="s">
        <v>86</v>
      </c>
      <c r="L23" s="8" t="str">
        <f>A23</f>
        <v>B3</v>
      </c>
      <c r="M23" s="8">
        <f>B23</f>
        <v>5044</v>
      </c>
      <c r="N23" s="8">
        <f t="shared" si="1"/>
        <v>0.38023042445026017</v>
      </c>
      <c r="O23" s="8">
        <f t="shared" si="2"/>
        <v>15.209216978010407</v>
      </c>
    </row>
    <row r="24" spans="1:15" x14ac:dyDescent="0.4">
      <c r="A24" t="s">
        <v>10</v>
      </c>
      <c r="B24">
        <v>3934</v>
      </c>
      <c r="K24" t="s">
        <v>83</v>
      </c>
      <c r="L24" s="8" t="str">
        <f>A11</f>
        <v>A3</v>
      </c>
      <c r="M24" s="8">
        <f>B11</f>
        <v>4220</v>
      </c>
      <c r="N24" s="8">
        <f t="shared" si="1"/>
        <v>0.13235869205547032</v>
      </c>
      <c r="O24" s="8">
        <f t="shared" si="2"/>
        <v>5.2943476822188131</v>
      </c>
    </row>
    <row r="25" spans="1:15" x14ac:dyDescent="0.4">
      <c r="A25" t="s">
        <v>18</v>
      </c>
      <c r="B25">
        <v>27190</v>
      </c>
      <c r="K25" t="s">
        <v>84</v>
      </c>
      <c r="L25" s="8" t="str">
        <f>A12</f>
        <v>A4</v>
      </c>
      <c r="M25" s="8">
        <f>B12</f>
        <v>3953</v>
      </c>
      <c r="N25" s="8">
        <f t="shared" si="1"/>
        <v>5.2041031194537193E-2</v>
      </c>
      <c r="O25" s="8">
        <f t="shared" si="2"/>
        <v>2.0816412477814876</v>
      </c>
    </row>
    <row r="26" spans="1:15" x14ac:dyDescent="0.4">
      <c r="A26" t="s">
        <v>26</v>
      </c>
      <c r="B26">
        <v>19565</v>
      </c>
      <c r="K26" t="s">
        <v>87</v>
      </c>
      <c r="L26" s="8" t="str">
        <f>A24</f>
        <v>B4</v>
      </c>
      <c r="M26" s="8">
        <f>B24</f>
        <v>3934</v>
      </c>
      <c r="N26" s="8">
        <f t="shared" si="1"/>
        <v>4.6325542219414609E-2</v>
      </c>
      <c r="O26" s="8">
        <f t="shared" si="2"/>
        <v>1.8530216887765842</v>
      </c>
    </row>
    <row r="27" spans="1:15" x14ac:dyDescent="0.4">
      <c r="A27" t="s">
        <v>35</v>
      </c>
      <c r="B27">
        <v>3858</v>
      </c>
      <c r="K27" t="s">
        <v>90</v>
      </c>
      <c r="L27" s="8" t="str">
        <f>A36</f>
        <v>C4</v>
      </c>
      <c r="M27" s="8">
        <f>B36</f>
        <v>4036</v>
      </c>
      <c r="N27" s="8">
        <f t="shared" si="1"/>
        <v>7.7008693559546371E-2</v>
      </c>
      <c r="O27" s="8">
        <f t="shared" si="2"/>
        <v>3.0803477423818548</v>
      </c>
    </row>
    <row r="28" spans="1:15" x14ac:dyDescent="0.4">
      <c r="A28" t="s">
        <v>42</v>
      </c>
      <c r="B28">
        <v>4347</v>
      </c>
      <c r="K28" t="s">
        <v>93</v>
      </c>
      <c r="L28" s="8" t="str">
        <f>A48</f>
        <v>D4</v>
      </c>
      <c r="M28" s="8">
        <f>B48</f>
        <v>3964</v>
      </c>
      <c r="N28" s="8">
        <f t="shared" si="1"/>
        <v>5.5349998495923952E-2</v>
      </c>
      <c r="O28" s="8">
        <f t="shared" si="2"/>
        <v>2.2139999398369579</v>
      </c>
    </row>
    <row r="29" spans="1:15" x14ac:dyDescent="0.4">
      <c r="A29" t="s">
        <v>50</v>
      </c>
      <c r="B29">
        <v>4295</v>
      </c>
      <c r="K29" t="s">
        <v>96</v>
      </c>
      <c r="L29" s="8" t="str">
        <f>A60</f>
        <v>E4</v>
      </c>
      <c r="M29" s="8">
        <f>B60</f>
        <v>3917</v>
      </c>
      <c r="N29" s="8">
        <f t="shared" si="1"/>
        <v>4.1211683662725984E-2</v>
      </c>
      <c r="O29" s="8">
        <f t="shared" si="2"/>
        <v>1.6484673465090394</v>
      </c>
    </row>
    <row r="30" spans="1:15" x14ac:dyDescent="0.4">
      <c r="A30" t="s">
        <v>58</v>
      </c>
      <c r="B30">
        <v>4338</v>
      </c>
      <c r="K30" t="s">
        <v>99</v>
      </c>
      <c r="L30" s="8" t="str">
        <f>A72</f>
        <v>F4</v>
      </c>
      <c r="M30" s="8">
        <f>B72</f>
        <v>3833</v>
      </c>
      <c r="N30" s="8">
        <f t="shared" si="1"/>
        <v>1.5943206088499834E-2</v>
      </c>
      <c r="O30" s="8">
        <f t="shared" si="2"/>
        <v>0.63772824353999336</v>
      </c>
    </row>
    <row r="31" spans="1:15" x14ac:dyDescent="0.4">
      <c r="A31" t="s">
        <v>66</v>
      </c>
      <c r="B31">
        <v>4412</v>
      </c>
      <c r="K31" t="s">
        <v>102</v>
      </c>
      <c r="L31" s="8" t="str">
        <f>A84</f>
        <v>G4</v>
      </c>
      <c r="M31" s="8">
        <f>B84</f>
        <v>3754</v>
      </c>
      <c r="N31" s="8">
        <f t="shared" si="1"/>
        <v>-7.8211954396414287E-3</v>
      </c>
      <c r="O31" s="8">
        <f t="shared" si="2"/>
        <v>-0.31284781758565716</v>
      </c>
    </row>
    <row r="32" spans="1:15" x14ac:dyDescent="0.4">
      <c r="A32" t="s">
        <v>74</v>
      </c>
      <c r="B32">
        <v>4444</v>
      </c>
      <c r="K32" t="s">
        <v>105</v>
      </c>
      <c r="L32" t="str">
        <f>A96</f>
        <v>H4</v>
      </c>
      <c r="M32">
        <f>B96</f>
        <v>3708</v>
      </c>
      <c r="N32" s="8">
        <f t="shared" si="1"/>
        <v>-2.1658695063622415E-2</v>
      </c>
      <c r="O32" s="8">
        <f t="shared" si="2"/>
        <v>-0.86634780254489663</v>
      </c>
    </row>
    <row r="33" spans="1:15" x14ac:dyDescent="0.4">
      <c r="A33" t="s">
        <v>88</v>
      </c>
      <c r="B33">
        <v>26023</v>
      </c>
      <c r="K33" t="s">
        <v>16</v>
      </c>
      <c r="L33" t="str">
        <f>A97</f>
        <v>H5</v>
      </c>
      <c r="M33">
        <f>B97</f>
        <v>3722</v>
      </c>
      <c r="N33" s="8">
        <f t="shared" si="1"/>
        <v>-1.7447282134584723E-2</v>
      </c>
      <c r="O33" s="8">
        <f t="shared" si="2"/>
        <v>-0.69789128538338896</v>
      </c>
    </row>
    <row r="34" spans="1:15" x14ac:dyDescent="0.4">
      <c r="A34" t="s">
        <v>89</v>
      </c>
      <c r="B34">
        <v>3878</v>
      </c>
      <c r="K34" t="s">
        <v>15</v>
      </c>
      <c r="L34" t="str">
        <f>A85</f>
        <v>G5</v>
      </c>
      <c r="M34">
        <f>B85</f>
        <v>3737</v>
      </c>
      <c r="N34" s="8">
        <f t="shared" si="1"/>
        <v>-1.2935053996330053E-2</v>
      </c>
      <c r="O34" s="8">
        <f t="shared" si="2"/>
        <v>-0.51740215985320215</v>
      </c>
    </row>
    <row r="35" spans="1:15" x14ac:dyDescent="0.4">
      <c r="A35" t="s">
        <v>90</v>
      </c>
      <c r="B35">
        <v>5537</v>
      </c>
      <c r="K35" t="s">
        <v>14</v>
      </c>
      <c r="L35" t="str">
        <f>A73</f>
        <v>F5</v>
      </c>
      <c r="M35">
        <f>B73</f>
        <v>4045</v>
      </c>
      <c r="N35" s="8">
        <f t="shared" si="1"/>
        <v>7.9716030442499169E-2</v>
      </c>
      <c r="O35" s="8">
        <f t="shared" si="2"/>
        <v>3.188641217699967</v>
      </c>
    </row>
    <row r="36" spans="1:15" x14ac:dyDescent="0.4">
      <c r="A36" t="s">
        <v>11</v>
      </c>
      <c r="B36">
        <v>4036</v>
      </c>
      <c r="K36" t="s">
        <v>13</v>
      </c>
      <c r="L36" t="str">
        <f>A61</f>
        <v>E5</v>
      </c>
      <c r="M36">
        <f>B61</f>
        <v>5040</v>
      </c>
      <c r="N36" s="8">
        <f t="shared" si="1"/>
        <v>0.37902716361339228</v>
      </c>
      <c r="O36" s="8">
        <f t="shared" si="2"/>
        <v>15.161086544535692</v>
      </c>
    </row>
    <row r="37" spans="1:15" x14ac:dyDescent="0.4">
      <c r="A37" t="s">
        <v>19</v>
      </c>
      <c r="B37">
        <v>10841</v>
      </c>
      <c r="K37" t="s">
        <v>12</v>
      </c>
      <c r="L37" t="str">
        <f>A49</f>
        <v>D5</v>
      </c>
      <c r="M37">
        <f>B49</f>
        <v>6245</v>
      </c>
      <c r="N37" s="8">
        <f t="shared" si="1"/>
        <v>0.74150949071985073</v>
      </c>
      <c r="O37" s="8">
        <f t="shared" si="2"/>
        <v>29.660379628794029</v>
      </c>
    </row>
    <row r="38" spans="1:15" x14ac:dyDescent="0.4">
      <c r="A38" t="s">
        <v>27</v>
      </c>
      <c r="B38">
        <v>8989</v>
      </c>
      <c r="K38" t="s">
        <v>11</v>
      </c>
      <c r="L38" t="str">
        <f>A37</f>
        <v>C5</v>
      </c>
      <c r="M38">
        <f>B37</f>
        <v>10841</v>
      </c>
      <c r="N38" s="8">
        <f t="shared" si="1"/>
        <v>2.1240561922810817</v>
      </c>
      <c r="O38" s="8">
        <f t="shared" si="2"/>
        <v>84.962247691243263</v>
      </c>
    </row>
    <row r="39" spans="1:15" x14ac:dyDescent="0.4">
      <c r="A39" t="s">
        <v>36</v>
      </c>
      <c r="B39">
        <v>3642</v>
      </c>
      <c r="K39" t="s">
        <v>10</v>
      </c>
      <c r="L39" t="str">
        <f>A25</f>
        <v>B5</v>
      </c>
      <c r="M39">
        <f>B25</f>
        <v>27190</v>
      </c>
      <c r="N39" s="8">
        <f t="shared" si="1"/>
        <v>7.0420840477694551</v>
      </c>
      <c r="O39" s="8">
        <f t="shared" si="2"/>
        <v>281.68336191077822</v>
      </c>
    </row>
    <row r="40" spans="1:15" x14ac:dyDescent="0.4">
      <c r="A40" t="s">
        <v>43</v>
      </c>
      <c r="B40">
        <v>4295</v>
      </c>
      <c r="K40" t="s">
        <v>9</v>
      </c>
      <c r="L40" t="str">
        <f>A13</f>
        <v>A5</v>
      </c>
      <c r="M40">
        <f>B13</f>
        <v>36962</v>
      </c>
      <c r="N40" s="8">
        <f t="shared" si="1"/>
        <v>9.9816502722377631</v>
      </c>
      <c r="O40" s="8">
        <f t="shared" si="2"/>
        <v>399.26601088951054</v>
      </c>
    </row>
    <row r="41" spans="1:15" x14ac:dyDescent="0.4">
      <c r="A41" t="s">
        <v>51</v>
      </c>
      <c r="B41">
        <v>4228</v>
      </c>
      <c r="K41" t="s">
        <v>17</v>
      </c>
      <c r="L41" t="str">
        <f>A14</f>
        <v>A6</v>
      </c>
      <c r="M41">
        <f>B14</f>
        <v>29285</v>
      </c>
      <c r="N41" s="8">
        <f t="shared" si="1"/>
        <v>7.6722919110790233</v>
      </c>
      <c r="O41" s="8">
        <f t="shared" si="2"/>
        <v>306.89167644316092</v>
      </c>
    </row>
    <row r="42" spans="1:15" x14ac:dyDescent="0.4">
      <c r="A42" t="s">
        <v>59</v>
      </c>
      <c r="B42">
        <v>4264</v>
      </c>
      <c r="K42" t="s">
        <v>18</v>
      </c>
      <c r="L42" t="str">
        <f>A26</f>
        <v>B6</v>
      </c>
      <c r="M42">
        <f>B26</f>
        <v>19565</v>
      </c>
      <c r="N42" s="8">
        <f t="shared" si="1"/>
        <v>4.7483680774899977</v>
      </c>
      <c r="O42" s="8">
        <f t="shared" si="2"/>
        <v>189.93472309959992</v>
      </c>
    </row>
    <row r="43" spans="1:15" x14ac:dyDescent="0.4">
      <c r="A43" t="s">
        <v>67</v>
      </c>
      <c r="B43">
        <v>4395</v>
      </c>
      <c r="K43" t="s">
        <v>19</v>
      </c>
      <c r="L43" t="str">
        <f>A38</f>
        <v>C6</v>
      </c>
      <c r="M43">
        <f>B38</f>
        <v>8989</v>
      </c>
      <c r="N43" s="8">
        <f t="shared" si="1"/>
        <v>1.5669464248112384</v>
      </c>
      <c r="O43" s="8">
        <f t="shared" si="2"/>
        <v>62.677856992449534</v>
      </c>
    </row>
    <row r="44" spans="1:15" x14ac:dyDescent="0.4">
      <c r="A44" t="s">
        <v>75</v>
      </c>
      <c r="B44">
        <v>4417</v>
      </c>
      <c r="K44" t="s">
        <v>20</v>
      </c>
      <c r="L44" t="str">
        <f>A50</f>
        <v>D6</v>
      </c>
      <c r="M44">
        <f>B50</f>
        <v>5713</v>
      </c>
      <c r="N44" s="8">
        <f t="shared" si="1"/>
        <v>0.58147579941641847</v>
      </c>
      <c r="O44" s="8">
        <f t="shared" si="2"/>
        <v>23.25903197665674</v>
      </c>
    </row>
    <row r="45" spans="1:15" x14ac:dyDescent="0.4">
      <c r="A45" t="s">
        <v>91</v>
      </c>
      <c r="B45">
        <v>9269</v>
      </c>
      <c r="K45" t="s">
        <v>21</v>
      </c>
      <c r="L45" t="str">
        <f>A62</f>
        <v>E6</v>
      </c>
      <c r="M45">
        <f>B62</f>
        <v>4764</v>
      </c>
      <c r="N45" s="8">
        <f t="shared" si="1"/>
        <v>0.29600216586950634</v>
      </c>
      <c r="O45" s="8">
        <f t="shared" si="2"/>
        <v>11.840086634780253</v>
      </c>
    </row>
    <row r="46" spans="1:15" x14ac:dyDescent="0.4">
      <c r="A46" t="s">
        <v>92</v>
      </c>
      <c r="B46">
        <v>3874</v>
      </c>
      <c r="K46" t="s">
        <v>22</v>
      </c>
      <c r="L46" t="str">
        <f>A74</f>
        <v>F6</v>
      </c>
      <c r="M46">
        <f>B74</f>
        <v>4286</v>
      </c>
      <c r="N46" s="8">
        <f t="shared" si="1"/>
        <v>0.15221249586379088</v>
      </c>
      <c r="O46" s="8">
        <f t="shared" si="2"/>
        <v>6.0884998345516355</v>
      </c>
    </row>
    <row r="47" spans="1:15" x14ac:dyDescent="0.4">
      <c r="A47" t="s">
        <v>93</v>
      </c>
      <c r="B47">
        <v>7546</v>
      </c>
      <c r="K47" t="s">
        <v>23</v>
      </c>
      <c r="L47" t="str">
        <f>A86</f>
        <v>G6</v>
      </c>
      <c r="M47">
        <f>B86</f>
        <v>4053</v>
      </c>
      <c r="N47" s="8">
        <f t="shared" si="1"/>
        <v>8.2122552116234995E-2</v>
      </c>
      <c r="O47" s="8">
        <f t="shared" si="2"/>
        <v>3.2849020846493997</v>
      </c>
    </row>
    <row r="48" spans="1:15" x14ac:dyDescent="0.4">
      <c r="A48" t="s">
        <v>12</v>
      </c>
      <c r="B48">
        <v>3964</v>
      </c>
      <c r="K48" t="s">
        <v>24</v>
      </c>
      <c r="L48" t="str">
        <f>A98</f>
        <v>H6</v>
      </c>
      <c r="M48">
        <f>B98</f>
        <v>4042</v>
      </c>
      <c r="N48" s="8">
        <f t="shared" si="1"/>
        <v>7.8813584814848237E-2</v>
      </c>
      <c r="O48" s="8">
        <f t="shared" si="2"/>
        <v>3.1525433925939295</v>
      </c>
    </row>
    <row r="49" spans="1:15" x14ac:dyDescent="0.4">
      <c r="A49" t="s">
        <v>20</v>
      </c>
      <c r="B49">
        <v>6245</v>
      </c>
      <c r="K49" t="s">
        <v>33</v>
      </c>
      <c r="L49" t="str">
        <f>A99</f>
        <v>H7</v>
      </c>
      <c r="M49">
        <f>B99</f>
        <v>4144</v>
      </c>
      <c r="N49" s="8">
        <f t="shared" si="1"/>
        <v>0.10949673615497998</v>
      </c>
      <c r="O49" s="8">
        <f t="shared" si="2"/>
        <v>4.3798694461991996</v>
      </c>
    </row>
    <row r="50" spans="1:15" x14ac:dyDescent="0.4">
      <c r="A50" t="s">
        <v>28</v>
      </c>
      <c r="B50">
        <v>5713</v>
      </c>
      <c r="K50" t="s">
        <v>31</v>
      </c>
      <c r="L50" t="str">
        <f>A87</f>
        <v>G7</v>
      </c>
      <c r="M50">
        <f>B87</f>
        <v>4046</v>
      </c>
      <c r="N50" s="8">
        <f t="shared" si="1"/>
        <v>8.0016845651716142E-2</v>
      </c>
      <c r="O50" s="8">
        <f t="shared" si="2"/>
        <v>3.2006738260686456</v>
      </c>
    </row>
    <row r="51" spans="1:15" x14ac:dyDescent="0.4">
      <c r="A51" t="s">
        <v>37</v>
      </c>
      <c r="B51">
        <v>3633</v>
      </c>
      <c r="K51" t="s">
        <v>32</v>
      </c>
      <c r="L51" t="str">
        <f>A75</f>
        <v>F7</v>
      </c>
      <c r="M51">
        <f>B75</f>
        <v>3892</v>
      </c>
      <c r="N51" s="8">
        <f t="shared" si="1"/>
        <v>3.3691303432301534E-2</v>
      </c>
      <c r="O51" s="8">
        <f t="shared" si="2"/>
        <v>1.3476521372920613</v>
      </c>
    </row>
    <row r="52" spans="1:15" x14ac:dyDescent="0.4">
      <c r="A52" t="s">
        <v>44</v>
      </c>
      <c r="B52">
        <v>4293</v>
      </c>
      <c r="K52" t="s">
        <v>29</v>
      </c>
      <c r="L52" t="str">
        <f>A63</f>
        <v>E7</v>
      </c>
      <c r="M52">
        <f>B63</f>
        <v>3789</v>
      </c>
      <c r="N52" s="8">
        <f t="shared" si="1"/>
        <v>2.7073368829528019E-3</v>
      </c>
      <c r="O52" s="8">
        <f t="shared" si="2"/>
        <v>0.10829347531811208</v>
      </c>
    </row>
    <row r="53" spans="1:15" x14ac:dyDescent="0.4">
      <c r="A53" t="s">
        <v>52</v>
      </c>
      <c r="B53">
        <v>4222</v>
      </c>
      <c r="K53" t="s">
        <v>28</v>
      </c>
      <c r="L53" t="str">
        <f>A51</f>
        <v>D7</v>
      </c>
      <c r="M53">
        <f>B51</f>
        <v>3633</v>
      </c>
      <c r="N53" s="8">
        <f t="shared" si="1"/>
        <v>-4.4219835754895763E-2</v>
      </c>
      <c r="O53" s="8">
        <f t="shared" si="2"/>
        <v>-1.7687934301958306</v>
      </c>
    </row>
    <row r="54" spans="1:15" x14ac:dyDescent="0.4">
      <c r="A54" t="s">
        <v>60</v>
      </c>
      <c r="B54">
        <v>4270</v>
      </c>
      <c r="K54" t="s">
        <v>27</v>
      </c>
      <c r="L54" s="8" t="str">
        <f>A39</f>
        <v>C7</v>
      </c>
      <c r="M54" s="8">
        <f>B39</f>
        <v>3642</v>
      </c>
      <c r="N54" s="8">
        <f t="shared" si="1"/>
        <v>-4.1512498871942964E-2</v>
      </c>
      <c r="O54" s="8">
        <f t="shared" si="2"/>
        <v>-1.6604999548777186</v>
      </c>
    </row>
    <row r="55" spans="1:15" x14ac:dyDescent="0.4">
      <c r="A55" t="s">
        <v>68</v>
      </c>
      <c r="B55">
        <v>4294</v>
      </c>
      <c r="K55" t="s">
        <v>26</v>
      </c>
      <c r="L55" s="8" t="str">
        <f>A27</f>
        <v>B7</v>
      </c>
      <c r="M55" s="8">
        <f>B27</f>
        <v>3858</v>
      </c>
      <c r="N55" s="8">
        <f t="shared" si="1"/>
        <v>2.3463586318924284E-2</v>
      </c>
      <c r="O55" s="8">
        <f t="shared" si="2"/>
        <v>0.93854345275697137</v>
      </c>
    </row>
    <row r="56" spans="1:15" x14ac:dyDescent="0.4">
      <c r="A56" t="s">
        <v>76</v>
      </c>
      <c r="B56">
        <v>4374</v>
      </c>
      <c r="K56" t="s">
        <v>25</v>
      </c>
      <c r="L56" s="8" t="str">
        <f>A15</f>
        <v>A7</v>
      </c>
      <c r="M56" s="8">
        <f>B15</f>
        <v>3784</v>
      </c>
      <c r="N56" s="8">
        <f t="shared" si="1"/>
        <v>1.203260836867912E-3</v>
      </c>
      <c r="O56" s="8">
        <f t="shared" si="2"/>
        <v>4.8130433474716482E-2</v>
      </c>
    </row>
    <row r="57" spans="1:15" x14ac:dyDescent="0.4">
      <c r="A57" t="s">
        <v>94</v>
      </c>
      <c r="B57">
        <v>5080</v>
      </c>
      <c r="K57" t="s">
        <v>34</v>
      </c>
      <c r="L57" s="8" t="str">
        <f>A16</f>
        <v>A8</v>
      </c>
      <c r="M57" s="8">
        <f>B16</f>
        <v>4324</v>
      </c>
      <c r="N57" s="8">
        <f t="shared" si="1"/>
        <v>0.16364347381403602</v>
      </c>
      <c r="O57" s="8">
        <f t="shared" si="2"/>
        <v>6.5457389525614404</v>
      </c>
    </row>
    <row r="58" spans="1:15" x14ac:dyDescent="0.4">
      <c r="A58" t="s">
        <v>95</v>
      </c>
      <c r="B58">
        <v>3796</v>
      </c>
      <c r="K58" t="s">
        <v>35</v>
      </c>
      <c r="L58" s="8" t="str">
        <f>A28</f>
        <v>B8</v>
      </c>
      <c r="M58" s="8">
        <f>B28</f>
        <v>4347</v>
      </c>
      <c r="N58" s="8">
        <f t="shared" si="1"/>
        <v>0.17056222362602652</v>
      </c>
      <c r="O58" s="8">
        <f t="shared" si="2"/>
        <v>6.8224889450410604</v>
      </c>
    </row>
    <row r="59" spans="1:15" x14ac:dyDescent="0.4">
      <c r="A59" t="s">
        <v>96</v>
      </c>
      <c r="B59">
        <v>4519</v>
      </c>
      <c r="K59" t="s">
        <v>36</v>
      </c>
      <c r="L59" s="8" t="str">
        <f>A40</f>
        <v>C8</v>
      </c>
      <c r="M59" s="8">
        <f>B40</f>
        <v>4295</v>
      </c>
      <c r="N59" s="8">
        <f t="shared" si="1"/>
        <v>0.15491983274674367</v>
      </c>
      <c r="O59" s="8">
        <f t="shared" si="2"/>
        <v>6.1967933098697472</v>
      </c>
    </row>
    <row r="60" spans="1:15" x14ac:dyDescent="0.4">
      <c r="A60" t="s">
        <v>13</v>
      </c>
      <c r="B60">
        <v>3917</v>
      </c>
      <c r="K60" t="s">
        <v>37</v>
      </c>
      <c r="L60" s="8" t="str">
        <f>A52</f>
        <v>D8</v>
      </c>
      <c r="M60" s="8">
        <f>B52</f>
        <v>4293</v>
      </c>
      <c r="N60" s="8">
        <f t="shared" si="1"/>
        <v>0.1543182023283097</v>
      </c>
      <c r="O60" s="8">
        <f t="shared" si="2"/>
        <v>6.1727280931323882</v>
      </c>
    </row>
    <row r="61" spans="1:15" x14ac:dyDescent="0.4">
      <c r="A61" t="s">
        <v>21</v>
      </c>
      <c r="B61">
        <v>5040</v>
      </c>
      <c r="K61" t="s">
        <v>38</v>
      </c>
      <c r="L61" s="8" t="str">
        <f>A64</f>
        <v>E8</v>
      </c>
      <c r="M61" s="8">
        <f>B64</f>
        <v>4286</v>
      </c>
      <c r="N61" s="8">
        <f t="shared" si="1"/>
        <v>0.15221249586379088</v>
      </c>
      <c r="O61" s="8">
        <f t="shared" si="2"/>
        <v>6.0884998345516355</v>
      </c>
    </row>
    <row r="62" spans="1:15" x14ac:dyDescent="0.4">
      <c r="A62" t="s">
        <v>29</v>
      </c>
      <c r="B62">
        <v>4764</v>
      </c>
      <c r="K62" t="s">
        <v>30</v>
      </c>
      <c r="L62" s="8" t="str">
        <f>A76</f>
        <v>F8</v>
      </c>
      <c r="M62" s="8">
        <f>B76</f>
        <v>4313</v>
      </c>
      <c r="N62" s="8">
        <f t="shared" si="1"/>
        <v>0.16033450651264927</v>
      </c>
      <c r="O62" s="8">
        <f t="shared" si="2"/>
        <v>6.4133802605059707</v>
      </c>
    </row>
    <row r="63" spans="1:15" x14ac:dyDescent="0.4">
      <c r="A63" t="s">
        <v>38</v>
      </c>
      <c r="B63">
        <v>3789</v>
      </c>
      <c r="K63" t="s">
        <v>39</v>
      </c>
      <c r="L63" s="8" t="str">
        <f>A88</f>
        <v>G8</v>
      </c>
      <c r="M63" s="8">
        <f>B88</f>
        <v>4312</v>
      </c>
      <c r="N63" s="8">
        <f t="shared" si="1"/>
        <v>0.16003369130343228</v>
      </c>
      <c r="O63" s="8">
        <f t="shared" si="2"/>
        <v>6.4013476521372912</v>
      </c>
    </row>
    <row r="64" spans="1:15" x14ac:dyDescent="0.4">
      <c r="A64" t="s">
        <v>45</v>
      </c>
      <c r="B64">
        <v>4286</v>
      </c>
      <c r="K64" t="s">
        <v>40</v>
      </c>
      <c r="L64" s="8" t="str">
        <f>A100</f>
        <v>H8</v>
      </c>
      <c r="M64" s="8">
        <f>B100</f>
        <v>4314</v>
      </c>
      <c r="N64" s="8">
        <f t="shared" si="1"/>
        <v>0.16063532172186626</v>
      </c>
      <c r="O64" s="8">
        <f t="shared" si="2"/>
        <v>6.4254128688746501</v>
      </c>
    </row>
    <row r="65" spans="1:15" x14ac:dyDescent="0.4">
      <c r="A65" t="s">
        <v>53</v>
      </c>
      <c r="B65">
        <v>4248</v>
      </c>
      <c r="K65" t="s">
        <v>48</v>
      </c>
      <c r="L65" s="8" t="str">
        <f>A101</f>
        <v>H9</v>
      </c>
      <c r="M65" s="8">
        <f>B101</f>
        <v>4275</v>
      </c>
      <c r="N65" s="8">
        <f t="shared" si="1"/>
        <v>0.1489035285624041</v>
      </c>
      <c r="O65" s="8">
        <f t="shared" si="2"/>
        <v>5.9561411424961639</v>
      </c>
    </row>
    <row r="66" spans="1:15" x14ac:dyDescent="0.4">
      <c r="A66" t="s">
        <v>61</v>
      </c>
      <c r="B66">
        <v>4274</v>
      </c>
      <c r="K66" t="s">
        <v>47</v>
      </c>
      <c r="L66" s="8" t="str">
        <f>A89</f>
        <v>G9</v>
      </c>
      <c r="M66" s="8">
        <f>B89</f>
        <v>4287</v>
      </c>
      <c r="N66" s="8">
        <f t="shared" si="1"/>
        <v>0.15251331107300783</v>
      </c>
      <c r="O66" s="8">
        <f t="shared" si="2"/>
        <v>6.1005324429203132</v>
      </c>
    </row>
    <row r="67" spans="1:15" x14ac:dyDescent="0.4">
      <c r="A67" t="s">
        <v>69</v>
      </c>
      <c r="B67">
        <v>4238</v>
      </c>
      <c r="K67" t="s">
        <v>46</v>
      </c>
      <c r="L67" s="8" t="str">
        <f>A77</f>
        <v>F9</v>
      </c>
      <c r="M67" s="8">
        <f>B77</f>
        <v>4263</v>
      </c>
      <c r="N67" s="8">
        <f t="shared" si="1"/>
        <v>0.14529374605180037</v>
      </c>
      <c r="O67" s="8">
        <f t="shared" si="2"/>
        <v>5.8117498420720146</v>
      </c>
    </row>
    <row r="68" spans="1:15" x14ac:dyDescent="0.4">
      <c r="A68" t="s">
        <v>77</v>
      </c>
      <c r="B68">
        <v>4269</v>
      </c>
      <c r="K68" t="s">
        <v>45</v>
      </c>
      <c r="L68" s="8" t="str">
        <f>A65</f>
        <v>E9</v>
      </c>
      <c r="M68" s="8">
        <f>B65</f>
        <v>4248</v>
      </c>
      <c r="N68" s="8">
        <f t="shared" si="1"/>
        <v>0.14078151791354571</v>
      </c>
      <c r="O68" s="8">
        <f t="shared" si="2"/>
        <v>5.6312607165418278</v>
      </c>
    </row>
    <row r="69" spans="1:15" x14ac:dyDescent="0.4">
      <c r="A69" t="s">
        <v>97</v>
      </c>
      <c r="B69">
        <v>4013</v>
      </c>
      <c r="K69" t="s">
        <v>44</v>
      </c>
      <c r="L69" s="8" t="str">
        <f>A53</f>
        <v>D9</v>
      </c>
      <c r="M69" s="8">
        <f>B53</f>
        <v>4222</v>
      </c>
      <c r="N69" s="8">
        <f t="shared" si="1"/>
        <v>0.13296032247390427</v>
      </c>
      <c r="O69" s="8">
        <f t="shared" si="2"/>
        <v>5.3184128989561703</v>
      </c>
    </row>
    <row r="70" spans="1:15" x14ac:dyDescent="0.4">
      <c r="A70" t="s">
        <v>98</v>
      </c>
      <c r="B70">
        <v>7685</v>
      </c>
      <c r="K70" t="s">
        <v>43</v>
      </c>
      <c r="L70" s="8" t="str">
        <f>A41</f>
        <v>C9</v>
      </c>
      <c r="M70" s="8">
        <f>B41</f>
        <v>4228</v>
      </c>
      <c r="N70" s="8">
        <f t="shared" si="1"/>
        <v>0.13476521372920613</v>
      </c>
      <c r="O70" s="8">
        <f t="shared" si="2"/>
        <v>5.3906085491682454</v>
      </c>
    </row>
    <row r="71" spans="1:15" x14ac:dyDescent="0.4">
      <c r="A71" t="s">
        <v>99</v>
      </c>
      <c r="B71">
        <v>23186</v>
      </c>
      <c r="K71" t="s">
        <v>42</v>
      </c>
      <c r="L71" s="8" t="str">
        <f>A29</f>
        <v>B9</v>
      </c>
      <c r="M71" s="8">
        <f>B29</f>
        <v>4295</v>
      </c>
      <c r="N71" s="8">
        <f t="shared" si="1"/>
        <v>0.15491983274674367</v>
      </c>
      <c r="O71" s="8">
        <f t="shared" si="2"/>
        <v>6.1967933098697472</v>
      </c>
    </row>
    <row r="72" spans="1:15" x14ac:dyDescent="0.4">
      <c r="A72" t="s">
        <v>14</v>
      </c>
      <c r="B72">
        <v>3833</v>
      </c>
      <c r="K72" t="s">
        <v>41</v>
      </c>
      <c r="L72" s="8" t="str">
        <f>A17</f>
        <v>A9</v>
      </c>
      <c r="M72" s="8">
        <f>B17</f>
        <v>4323</v>
      </c>
      <c r="N72" s="8">
        <f t="shared" si="1"/>
        <v>0.16334265860481906</v>
      </c>
      <c r="O72" s="8">
        <f t="shared" si="2"/>
        <v>6.5337063441927619</v>
      </c>
    </row>
    <row r="73" spans="1:15" x14ac:dyDescent="0.4">
      <c r="A73" t="s">
        <v>22</v>
      </c>
      <c r="B73">
        <v>4045</v>
      </c>
      <c r="K73" t="s">
        <v>49</v>
      </c>
      <c r="L73" s="8" t="str">
        <f>A18</f>
        <v>A10</v>
      </c>
      <c r="M73" s="8">
        <f>B18</f>
        <v>4335</v>
      </c>
      <c r="N73" s="8">
        <f t="shared" si="1"/>
        <v>0.16695244111542279</v>
      </c>
      <c r="O73" s="8">
        <f t="shared" si="2"/>
        <v>6.678097644616912</v>
      </c>
    </row>
    <row r="74" spans="1:15" x14ac:dyDescent="0.4">
      <c r="A74" t="s">
        <v>32</v>
      </c>
      <c r="B74">
        <v>4286</v>
      </c>
      <c r="K74" t="s">
        <v>50</v>
      </c>
      <c r="L74" s="8" t="str">
        <f>A30</f>
        <v>B10</v>
      </c>
      <c r="M74" s="8">
        <f>B30</f>
        <v>4338</v>
      </c>
      <c r="N74" s="8">
        <f t="shared" ref="N74:N96" si="4">(M74-3780)/3324.3</f>
        <v>0.16785488674307372</v>
      </c>
      <c r="O74" s="8">
        <f t="shared" ref="O74:O96" si="5">N74*40</f>
        <v>6.7141954697229487</v>
      </c>
    </row>
    <row r="75" spans="1:15" x14ac:dyDescent="0.4">
      <c r="A75" t="s">
        <v>30</v>
      </c>
      <c r="B75">
        <v>3892</v>
      </c>
      <c r="K75" t="s">
        <v>51</v>
      </c>
      <c r="L75" s="8" t="str">
        <f>A42</f>
        <v>C10</v>
      </c>
      <c r="M75" s="8">
        <f>B42</f>
        <v>4264</v>
      </c>
      <c r="N75" s="8">
        <f t="shared" si="4"/>
        <v>0.14559456126101736</v>
      </c>
      <c r="O75" s="8">
        <f t="shared" si="5"/>
        <v>5.8237824504406941</v>
      </c>
    </row>
    <row r="76" spans="1:15" x14ac:dyDescent="0.4">
      <c r="A76" t="s">
        <v>46</v>
      </c>
      <c r="B76">
        <v>4313</v>
      </c>
      <c r="K76" t="s">
        <v>52</v>
      </c>
      <c r="L76" t="str">
        <f>A54</f>
        <v>D10</v>
      </c>
      <c r="M76">
        <f>B54</f>
        <v>4270</v>
      </c>
      <c r="N76" s="8">
        <f t="shared" si="4"/>
        <v>0.14739945251631922</v>
      </c>
      <c r="O76" s="8">
        <f t="shared" si="5"/>
        <v>5.8959781006527692</v>
      </c>
    </row>
    <row r="77" spans="1:15" x14ac:dyDescent="0.4">
      <c r="A77" t="s">
        <v>54</v>
      </c>
      <c r="B77">
        <v>4263</v>
      </c>
      <c r="K77" t="s">
        <v>53</v>
      </c>
      <c r="L77" t="str">
        <f>A66</f>
        <v>E10</v>
      </c>
      <c r="M77">
        <f>B66</f>
        <v>4274</v>
      </c>
      <c r="N77" s="8">
        <f t="shared" si="4"/>
        <v>0.14860271335318712</v>
      </c>
      <c r="O77" s="8">
        <f t="shared" si="5"/>
        <v>5.9441085341274844</v>
      </c>
    </row>
    <row r="78" spans="1:15" x14ac:dyDescent="0.4">
      <c r="A78" t="s">
        <v>62</v>
      </c>
      <c r="B78">
        <v>4283</v>
      </c>
      <c r="K78" t="s">
        <v>54</v>
      </c>
      <c r="L78" t="str">
        <f>A78</f>
        <v>F10</v>
      </c>
      <c r="M78">
        <f>B78</f>
        <v>4283</v>
      </c>
      <c r="N78" s="8">
        <f t="shared" si="4"/>
        <v>0.15131005023613994</v>
      </c>
      <c r="O78" s="8">
        <f t="shared" si="5"/>
        <v>6.0524020094455979</v>
      </c>
    </row>
    <row r="79" spans="1:15" x14ac:dyDescent="0.4">
      <c r="A79" t="s">
        <v>70</v>
      </c>
      <c r="B79">
        <v>4407</v>
      </c>
      <c r="K79" t="s">
        <v>55</v>
      </c>
      <c r="L79" t="str">
        <f>A90</f>
        <v>G10</v>
      </c>
      <c r="M79">
        <f>B90</f>
        <v>4301</v>
      </c>
      <c r="N79" s="8">
        <f t="shared" si="4"/>
        <v>0.15672472400204554</v>
      </c>
      <c r="O79" s="8">
        <f t="shared" si="5"/>
        <v>6.2689889600818214</v>
      </c>
    </row>
    <row r="80" spans="1:15" x14ac:dyDescent="0.4">
      <c r="A80" t="s">
        <v>78</v>
      </c>
      <c r="B80">
        <v>4323</v>
      </c>
      <c r="K80" t="s">
        <v>56</v>
      </c>
      <c r="L80" t="str">
        <f>A102</f>
        <v>H10</v>
      </c>
      <c r="M80">
        <f>B102</f>
        <v>4261</v>
      </c>
      <c r="N80" s="8">
        <f t="shared" si="4"/>
        <v>0.14469211563336642</v>
      </c>
      <c r="O80" s="8">
        <f t="shared" si="5"/>
        <v>5.7876846253346574</v>
      </c>
    </row>
    <row r="81" spans="1:15" x14ac:dyDescent="0.4">
      <c r="A81" t="s">
        <v>100</v>
      </c>
      <c r="B81">
        <v>3780</v>
      </c>
      <c r="K81" t="s">
        <v>64</v>
      </c>
      <c r="L81" t="str">
        <f>A103</f>
        <v>H11</v>
      </c>
      <c r="M81">
        <f>B103</f>
        <v>4283</v>
      </c>
      <c r="N81" s="8">
        <f t="shared" si="4"/>
        <v>0.15131005023613994</v>
      </c>
      <c r="O81" s="8">
        <f t="shared" si="5"/>
        <v>6.0524020094455979</v>
      </c>
    </row>
    <row r="82" spans="1:15" x14ac:dyDescent="0.4">
      <c r="A82" t="s">
        <v>101</v>
      </c>
      <c r="B82">
        <v>4124</v>
      </c>
      <c r="K82" t="s">
        <v>63</v>
      </c>
      <c r="L82" t="str">
        <f>A91</f>
        <v>G11</v>
      </c>
      <c r="M82">
        <f>B91</f>
        <v>4396</v>
      </c>
      <c r="N82" s="8">
        <f t="shared" si="4"/>
        <v>0.18530216887765844</v>
      </c>
      <c r="O82" s="8">
        <f t="shared" si="5"/>
        <v>7.412086755106337</v>
      </c>
    </row>
    <row r="83" spans="1:15" x14ac:dyDescent="0.4">
      <c r="A83" t="s">
        <v>102</v>
      </c>
      <c r="B83">
        <v>32612</v>
      </c>
      <c r="K83" t="s">
        <v>62</v>
      </c>
      <c r="L83" t="str">
        <f>A79</f>
        <v>F11</v>
      </c>
      <c r="M83">
        <f>B79</f>
        <v>4407</v>
      </c>
      <c r="N83" s="8">
        <f t="shared" si="4"/>
        <v>0.18861113617904521</v>
      </c>
      <c r="O83" s="8">
        <f t="shared" si="5"/>
        <v>7.5444454471618085</v>
      </c>
    </row>
    <row r="84" spans="1:15" x14ac:dyDescent="0.4">
      <c r="A84" t="s">
        <v>15</v>
      </c>
      <c r="B84">
        <v>3754</v>
      </c>
      <c r="K84" t="s">
        <v>61</v>
      </c>
      <c r="L84" t="str">
        <f>A67</f>
        <v>E11</v>
      </c>
      <c r="M84">
        <f>B67</f>
        <v>4238</v>
      </c>
      <c r="N84" s="8">
        <f t="shared" si="4"/>
        <v>0.13777336582137592</v>
      </c>
      <c r="O84" s="8">
        <f t="shared" si="5"/>
        <v>5.5109346328550366</v>
      </c>
    </row>
    <row r="85" spans="1:15" x14ac:dyDescent="0.4">
      <c r="A85" t="s">
        <v>23</v>
      </c>
      <c r="B85">
        <v>3737</v>
      </c>
      <c r="K85" t="s">
        <v>60</v>
      </c>
      <c r="L85" t="str">
        <f>A55</f>
        <v>D11</v>
      </c>
      <c r="M85">
        <f>B55</f>
        <v>4294</v>
      </c>
      <c r="N85" s="8">
        <f t="shared" si="4"/>
        <v>0.15461901753752669</v>
      </c>
      <c r="O85" s="8">
        <f t="shared" si="5"/>
        <v>6.1847607015010677</v>
      </c>
    </row>
    <row r="86" spans="1:15" x14ac:dyDescent="0.4">
      <c r="A86" t="s">
        <v>31</v>
      </c>
      <c r="B86">
        <v>4053</v>
      </c>
      <c r="K86" t="s">
        <v>59</v>
      </c>
      <c r="L86" t="str">
        <f>A43</f>
        <v>C11</v>
      </c>
      <c r="M86">
        <f>B43</f>
        <v>4395</v>
      </c>
      <c r="N86" s="8">
        <f t="shared" si="4"/>
        <v>0.18500135366844148</v>
      </c>
      <c r="O86" s="8">
        <f t="shared" si="5"/>
        <v>7.4000541467376593</v>
      </c>
    </row>
    <row r="87" spans="1:15" x14ac:dyDescent="0.4">
      <c r="A87" t="s">
        <v>39</v>
      </c>
      <c r="B87">
        <v>4046</v>
      </c>
      <c r="K87" t="s">
        <v>58</v>
      </c>
      <c r="L87" t="str">
        <f>A31</f>
        <v>B11</v>
      </c>
      <c r="M87">
        <f>B31</f>
        <v>4412</v>
      </c>
      <c r="N87" s="8">
        <f t="shared" si="4"/>
        <v>0.19011521222513009</v>
      </c>
      <c r="O87" s="8">
        <f t="shared" si="5"/>
        <v>7.6046084890052033</v>
      </c>
    </row>
    <row r="88" spans="1:15" x14ac:dyDescent="0.4">
      <c r="A88" t="s">
        <v>47</v>
      </c>
      <c r="B88">
        <v>4312</v>
      </c>
      <c r="K88" t="s">
        <v>57</v>
      </c>
      <c r="L88" t="str">
        <f>A19</f>
        <v>A11</v>
      </c>
      <c r="M88">
        <f>B19</f>
        <v>4385</v>
      </c>
      <c r="N88" s="8">
        <f t="shared" si="4"/>
        <v>0.18199320157627169</v>
      </c>
      <c r="O88" s="8">
        <f t="shared" si="5"/>
        <v>7.2797280630508681</v>
      </c>
    </row>
    <row r="89" spans="1:15" x14ac:dyDescent="0.4">
      <c r="A89" t="s">
        <v>55</v>
      </c>
      <c r="B89">
        <v>4287</v>
      </c>
      <c r="K89" t="s">
        <v>65</v>
      </c>
      <c r="L89" t="str">
        <f>A20</f>
        <v>A12</v>
      </c>
      <c r="M89">
        <f>B20</f>
        <v>4380</v>
      </c>
      <c r="N89" s="8">
        <f t="shared" si="4"/>
        <v>0.18048912553018678</v>
      </c>
      <c r="O89" s="8">
        <f t="shared" si="5"/>
        <v>7.2195650212074716</v>
      </c>
    </row>
    <row r="90" spans="1:15" x14ac:dyDescent="0.4">
      <c r="A90" t="s">
        <v>63</v>
      </c>
      <c r="B90">
        <v>4301</v>
      </c>
      <c r="K90" t="s">
        <v>66</v>
      </c>
      <c r="L90" t="str">
        <f>A32</f>
        <v>B12</v>
      </c>
      <c r="M90">
        <f>B32</f>
        <v>4444</v>
      </c>
      <c r="N90" s="8">
        <f t="shared" si="4"/>
        <v>0.19974129892007339</v>
      </c>
      <c r="O90" s="8">
        <f t="shared" si="5"/>
        <v>7.9896519568029358</v>
      </c>
    </row>
    <row r="91" spans="1:15" x14ac:dyDescent="0.4">
      <c r="A91" t="s">
        <v>71</v>
      </c>
      <c r="B91">
        <v>4396</v>
      </c>
      <c r="K91" t="s">
        <v>67</v>
      </c>
      <c r="L91" t="str">
        <f>A44</f>
        <v>C12</v>
      </c>
      <c r="M91">
        <f>B44</f>
        <v>4417</v>
      </c>
      <c r="N91" s="8">
        <f t="shared" si="4"/>
        <v>0.19161928827121499</v>
      </c>
      <c r="O91" s="8">
        <f t="shared" si="5"/>
        <v>7.6647715308485997</v>
      </c>
    </row>
    <row r="92" spans="1:15" x14ac:dyDescent="0.4">
      <c r="A92" t="s">
        <v>79</v>
      </c>
      <c r="B92">
        <v>4296</v>
      </c>
      <c r="K92" t="s">
        <v>68</v>
      </c>
      <c r="L92" t="str">
        <f>A56</f>
        <v>D12</v>
      </c>
      <c r="M92">
        <f>B56</f>
        <v>4374</v>
      </c>
      <c r="N92" s="8">
        <f t="shared" si="4"/>
        <v>0.17868423427488492</v>
      </c>
      <c r="O92" s="8">
        <f t="shared" si="5"/>
        <v>7.1473693709953965</v>
      </c>
    </row>
    <row r="93" spans="1:15" x14ac:dyDescent="0.4">
      <c r="A93" t="s">
        <v>103</v>
      </c>
      <c r="B93">
        <v>3800</v>
      </c>
      <c r="K93" t="s">
        <v>69</v>
      </c>
      <c r="L93" t="str">
        <f>A68</f>
        <v>E12</v>
      </c>
      <c r="M93">
        <f>B68</f>
        <v>4269</v>
      </c>
      <c r="N93" s="8">
        <f t="shared" si="4"/>
        <v>0.14709863730710224</v>
      </c>
      <c r="O93" s="8">
        <f t="shared" si="5"/>
        <v>5.8839454922840897</v>
      </c>
    </row>
    <row r="94" spans="1:15" x14ac:dyDescent="0.4">
      <c r="A94" t="s">
        <v>104</v>
      </c>
      <c r="B94">
        <v>16752</v>
      </c>
      <c r="K94" t="s">
        <v>70</v>
      </c>
      <c r="L94" t="str">
        <f>A80</f>
        <v>F12</v>
      </c>
      <c r="M94">
        <f>B80</f>
        <v>4323</v>
      </c>
      <c r="N94" s="8">
        <f t="shared" si="4"/>
        <v>0.16334265860481906</v>
      </c>
      <c r="O94" s="8">
        <f t="shared" si="5"/>
        <v>6.5337063441927619</v>
      </c>
    </row>
    <row r="95" spans="1:15" x14ac:dyDescent="0.4">
      <c r="A95" t="s">
        <v>105</v>
      </c>
      <c r="B95">
        <v>29438</v>
      </c>
      <c r="K95" t="s">
        <v>71</v>
      </c>
      <c r="L95" t="str">
        <f>A92</f>
        <v>G12</v>
      </c>
      <c r="M95">
        <f>B92</f>
        <v>4296</v>
      </c>
      <c r="N95" s="8">
        <f t="shared" si="4"/>
        <v>0.15522064795596063</v>
      </c>
      <c r="O95" s="8">
        <f t="shared" si="5"/>
        <v>6.2088259182384249</v>
      </c>
    </row>
    <row r="96" spans="1:15" x14ac:dyDescent="0.4">
      <c r="A96" t="s">
        <v>16</v>
      </c>
      <c r="B96">
        <v>3708</v>
      </c>
      <c r="K96" t="s">
        <v>72</v>
      </c>
      <c r="L96" t="str">
        <f>A104</f>
        <v>H12</v>
      </c>
      <c r="M96">
        <f>B104</f>
        <v>4286</v>
      </c>
      <c r="N96" s="8">
        <f t="shared" si="4"/>
        <v>0.15221249586379088</v>
      </c>
      <c r="O96" s="8">
        <f t="shared" si="5"/>
        <v>6.0884998345516355</v>
      </c>
    </row>
    <row r="97" spans="1:2" x14ac:dyDescent="0.4">
      <c r="A97" t="s">
        <v>24</v>
      </c>
      <c r="B97">
        <v>3722</v>
      </c>
    </row>
    <row r="98" spans="1:2" x14ac:dyDescent="0.4">
      <c r="A98" t="s">
        <v>33</v>
      </c>
      <c r="B98">
        <v>4042</v>
      </c>
    </row>
    <row r="99" spans="1:2" x14ac:dyDescent="0.4">
      <c r="A99" t="s">
        <v>40</v>
      </c>
      <c r="B99">
        <v>4144</v>
      </c>
    </row>
    <row r="100" spans="1:2" x14ac:dyDescent="0.4">
      <c r="A100" t="s">
        <v>48</v>
      </c>
      <c r="B100">
        <v>4314</v>
      </c>
    </row>
    <row r="101" spans="1:2" x14ac:dyDescent="0.4">
      <c r="A101" t="s">
        <v>56</v>
      </c>
      <c r="B101">
        <v>4275</v>
      </c>
    </row>
    <row r="102" spans="1:2" x14ac:dyDescent="0.4">
      <c r="A102" t="s">
        <v>64</v>
      </c>
      <c r="B102">
        <v>4261</v>
      </c>
    </row>
    <row r="103" spans="1:2" x14ac:dyDescent="0.4">
      <c r="A103" t="s">
        <v>72</v>
      </c>
      <c r="B103">
        <v>4283</v>
      </c>
    </row>
    <row r="104" spans="1:2" x14ac:dyDescent="0.4">
      <c r="A104" t="s">
        <v>80</v>
      </c>
      <c r="B104">
        <v>4286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64934</v>
      </c>
      <c r="D2">
        <v>3765</v>
      </c>
      <c r="E2">
        <v>4135</v>
      </c>
      <c r="F2">
        <v>3900</v>
      </c>
      <c r="G2">
        <v>38920</v>
      </c>
      <c r="H2">
        <v>28155</v>
      </c>
      <c r="I2">
        <v>3709</v>
      </c>
      <c r="J2">
        <v>4242</v>
      </c>
      <c r="K2">
        <v>4233</v>
      </c>
      <c r="L2">
        <v>4244</v>
      </c>
      <c r="M2">
        <v>4218</v>
      </c>
      <c r="N2">
        <v>4246</v>
      </c>
      <c r="O2">
        <v>55114</v>
      </c>
      <c r="P2">
        <v>3789</v>
      </c>
      <c r="Q2">
        <v>4774</v>
      </c>
      <c r="R2">
        <v>3847</v>
      </c>
      <c r="S2">
        <v>28607</v>
      </c>
      <c r="T2">
        <v>20242</v>
      </c>
      <c r="U2">
        <v>3675</v>
      </c>
      <c r="V2">
        <v>4228</v>
      </c>
      <c r="W2">
        <v>4240</v>
      </c>
      <c r="X2">
        <v>4255</v>
      </c>
      <c r="Y2">
        <v>4361</v>
      </c>
      <c r="Z2">
        <v>4253</v>
      </c>
      <c r="AA2">
        <v>27662</v>
      </c>
      <c r="AB2">
        <v>3711</v>
      </c>
      <c r="AC2">
        <v>5365</v>
      </c>
      <c r="AD2">
        <v>3946</v>
      </c>
      <c r="AE2">
        <v>11440</v>
      </c>
      <c r="AF2">
        <v>9074</v>
      </c>
      <c r="AG2">
        <v>3540</v>
      </c>
      <c r="AH2">
        <v>4263</v>
      </c>
      <c r="AI2">
        <v>4210</v>
      </c>
      <c r="AJ2">
        <v>4236</v>
      </c>
      <c r="AK2">
        <v>4215</v>
      </c>
      <c r="AL2">
        <v>4290</v>
      </c>
      <c r="AM2">
        <v>9198</v>
      </c>
      <c r="AN2">
        <v>3679</v>
      </c>
      <c r="AO2">
        <v>7140</v>
      </c>
      <c r="AP2">
        <v>3930</v>
      </c>
      <c r="AQ2">
        <v>6407</v>
      </c>
      <c r="AR2">
        <v>5688</v>
      </c>
      <c r="AS2">
        <v>3615</v>
      </c>
      <c r="AT2">
        <v>4316</v>
      </c>
      <c r="AU2">
        <v>4215</v>
      </c>
      <c r="AV2">
        <v>4245</v>
      </c>
      <c r="AW2">
        <v>4256</v>
      </c>
      <c r="AX2">
        <v>4323</v>
      </c>
      <c r="AY2">
        <v>4923</v>
      </c>
      <c r="AZ2">
        <v>3759</v>
      </c>
      <c r="BA2">
        <v>4337</v>
      </c>
      <c r="BB2">
        <v>3884</v>
      </c>
      <c r="BC2">
        <v>4944</v>
      </c>
      <c r="BD2">
        <v>4699</v>
      </c>
      <c r="BE2">
        <v>3811</v>
      </c>
      <c r="BF2">
        <v>4221</v>
      </c>
      <c r="BG2">
        <v>4164</v>
      </c>
      <c r="BH2">
        <v>4256</v>
      </c>
      <c r="BI2">
        <v>4264</v>
      </c>
      <c r="BJ2">
        <v>4263</v>
      </c>
      <c r="BK2">
        <v>4011</v>
      </c>
      <c r="BL2">
        <v>7899</v>
      </c>
      <c r="BM2">
        <v>23220</v>
      </c>
      <c r="BN2">
        <v>3805</v>
      </c>
      <c r="BO2">
        <v>4075</v>
      </c>
      <c r="BP2">
        <v>4275</v>
      </c>
      <c r="BQ2">
        <v>3952</v>
      </c>
      <c r="BR2">
        <v>4305</v>
      </c>
      <c r="BS2">
        <v>4287</v>
      </c>
      <c r="BT2">
        <v>4303</v>
      </c>
      <c r="BU2">
        <v>4368</v>
      </c>
      <c r="BV2">
        <v>4284</v>
      </c>
      <c r="BW2">
        <v>3709</v>
      </c>
      <c r="BX2">
        <v>4106</v>
      </c>
      <c r="BY2">
        <v>33101</v>
      </c>
      <c r="BZ2">
        <v>3683</v>
      </c>
      <c r="CA2">
        <v>3639</v>
      </c>
      <c r="CB2">
        <v>4020</v>
      </c>
      <c r="CC2">
        <v>4192</v>
      </c>
      <c r="CD2">
        <v>4320</v>
      </c>
      <c r="CE2">
        <v>4238</v>
      </c>
      <c r="CF2">
        <v>4496</v>
      </c>
      <c r="CG2">
        <v>4512</v>
      </c>
      <c r="CH2">
        <v>4343</v>
      </c>
      <c r="CI2">
        <v>3758</v>
      </c>
      <c r="CJ2">
        <v>17184</v>
      </c>
      <c r="CK2">
        <v>30252</v>
      </c>
      <c r="CL2">
        <v>3714</v>
      </c>
      <c r="CM2">
        <v>3705</v>
      </c>
      <c r="CN2">
        <v>3968</v>
      </c>
      <c r="CO2">
        <v>4232</v>
      </c>
      <c r="CP2">
        <v>4285</v>
      </c>
      <c r="CQ2">
        <v>4317</v>
      </c>
      <c r="CR2">
        <v>4266</v>
      </c>
      <c r="CS2">
        <v>4331</v>
      </c>
      <c r="CT2">
        <v>4356</v>
      </c>
    </row>
    <row r="7" spans="1:98" ht="17.350000000000001" x14ac:dyDescent="0.5">
      <c r="N7" s="4" t="s">
        <v>110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64934</v>
      </c>
      <c r="G9">
        <f>'Plate 1'!G9</f>
        <v>30</v>
      </c>
      <c r="H9" t="str">
        <f t="shared" ref="H9:I9" si="0">A9</f>
        <v>A1</v>
      </c>
      <c r="I9">
        <f t="shared" si="0"/>
        <v>64934</v>
      </c>
      <c r="K9" t="s">
        <v>82</v>
      </c>
      <c r="L9" t="str">
        <f>A10</f>
        <v>A2</v>
      </c>
      <c r="M9">
        <f>B10</f>
        <v>3765</v>
      </c>
      <c r="N9">
        <f>(M9-3709)/3374.1</f>
        <v>1.6597018464183041E-2</v>
      </c>
      <c r="O9">
        <f>N9*40</f>
        <v>0.66388073856732166</v>
      </c>
    </row>
    <row r="10" spans="1:98" x14ac:dyDescent="0.4">
      <c r="A10" t="s">
        <v>83</v>
      </c>
      <c r="B10">
        <v>3765</v>
      </c>
      <c r="G10">
        <f>'Plate 1'!G10</f>
        <v>15</v>
      </c>
      <c r="H10" t="str">
        <f>A21</f>
        <v>B1</v>
      </c>
      <c r="I10">
        <f>B21</f>
        <v>55114</v>
      </c>
      <c r="K10" t="s">
        <v>85</v>
      </c>
      <c r="L10" t="str">
        <f>A22</f>
        <v>B2</v>
      </c>
      <c r="M10">
        <f>B22</f>
        <v>3789</v>
      </c>
      <c r="N10">
        <f t="shared" ref="N10:N73" si="1">(M10-3709)/3374.1</f>
        <v>2.3710026377404346E-2</v>
      </c>
      <c r="O10">
        <f t="shared" ref="O10:O73" si="2">N10*40</f>
        <v>0.9484010550961739</v>
      </c>
    </row>
    <row r="11" spans="1:98" x14ac:dyDescent="0.4">
      <c r="A11" t="s">
        <v>84</v>
      </c>
      <c r="B11">
        <v>4135</v>
      </c>
      <c r="G11">
        <f>'Plate 1'!G11</f>
        <v>7.5</v>
      </c>
      <c r="H11" t="str">
        <f>A33</f>
        <v>C1</v>
      </c>
      <c r="I11">
        <f>B33</f>
        <v>27662</v>
      </c>
      <c r="K11" t="s">
        <v>88</v>
      </c>
      <c r="L11" t="str">
        <f>A34</f>
        <v>C2</v>
      </c>
      <c r="M11">
        <f>B34</f>
        <v>3711</v>
      </c>
      <c r="N11">
        <f t="shared" si="1"/>
        <v>5.9275065943510858E-4</v>
      </c>
      <c r="O11">
        <f t="shared" si="2"/>
        <v>2.3710026377404343E-2</v>
      </c>
    </row>
    <row r="12" spans="1:98" x14ac:dyDescent="0.4">
      <c r="A12" t="s">
        <v>9</v>
      </c>
      <c r="B12">
        <v>3900</v>
      </c>
      <c r="G12">
        <f>'Plate 1'!G12</f>
        <v>1.875</v>
      </c>
      <c r="H12" t="str">
        <f>A45</f>
        <v>D1</v>
      </c>
      <c r="I12">
        <f>B45</f>
        <v>9198</v>
      </c>
      <c r="K12" t="s">
        <v>91</v>
      </c>
      <c r="L12" t="str">
        <f>A46</f>
        <v>D2</v>
      </c>
      <c r="M12">
        <f>B46</f>
        <v>3679</v>
      </c>
      <c r="N12">
        <f t="shared" si="1"/>
        <v>-8.8912598915266289E-3</v>
      </c>
      <c r="O12">
        <f t="shared" si="2"/>
        <v>-0.35565039566106516</v>
      </c>
    </row>
    <row r="13" spans="1:98" x14ac:dyDescent="0.4">
      <c r="A13" t="s">
        <v>17</v>
      </c>
      <c r="B13">
        <v>38920</v>
      </c>
      <c r="G13">
        <f>'Plate 1'!G13</f>
        <v>0.46875</v>
      </c>
      <c r="H13" t="str">
        <f>A57</f>
        <v>E1</v>
      </c>
      <c r="I13">
        <f>B57</f>
        <v>4923</v>
      </c>
      <c r="K13" t="s">
        <v>94</v>
      </c>
      <c r="L13" t="str">
        <f>A58</f>
        <v>E2</v>
      </c>
      <c r="M13">
        <f>B58</f>
        <v>3759</v>
      </c>
      <c r="N13">
        <f t="shared" si="1"/>
        <v>1.4818766485877715E-2</v>
      </c>
      <c r="O13">
        <f t="shared" si="2"/>
        <v>0.59275065943510863</v>
      </c>
    </row>
    <row r="14" spans="1:98" x14ac:dyDescent="0.4">
      <c r="A14" t="s">
        <v>25</v>
      </c>
      <c r="B14">
        <v>28155</v>
      </c>
      <c r="G14">
        <f>'Plate 1'!G14</f>
        <v>0.1171875</v>
      </c>
      <c r="H14" t="str">
        <f>A69</f>
        <v>F1</v>
      </c>
      <c r="I14">
        <f>B69</f>
        <v>4011</v>
      </c>
      <c r="K14" t="s">
        <v>97</v>
      </c>
      <c r="L14" t="str">
        <f>A70</f>
        <v>F2</v>
      </c>
      <c r="M14">
        <f>B70</f>
        <v>7899</v>
      </c>
      <c r="N14">
        <f t="shared" si="1"/>
        <v>1.2418126315165525</v>
      </c>
      <c r="O14">
        <f t="shared" si="2"/>
        <v>49.672505260662099</v>
      </c>
    </row>
    <row r="15" spans="1:98" x14ac:dyDescent="0.4">
      <c r="A15" t="s">
        <v>34</v>
      </c>
      <c r="B15">
        <v>3709</v>
      </c>
      <c r="G15">
        <f>'Plate 1'!G15</f>
        <v>0</v>
      </c>
      <c r="H15" t="str">
        <f>A81</f>
        <v>G1</v>
      </c>
      <c r="I15">
        <f>B81</f>
        <v>3709</v>
      </c>
      <c r="K15" t="s">
        <v>100</v>
      </c>
      <c r="L15" t="str">
        <f>A82</f>
        <v>G2</v>
      </c>
      <c r="M15">
        <f>B82</f>
        <v>4106</v>
      </c>
      <c r="N15">
        <f t="shared" si="1"/>
        <v>0.11766100589786907</v>
      </c>
      <c r="O15">
        <f t="shared" si="2"/>
        <v>4.706440235914763</v>
      </c>
    </row>
    <row r="16" spans="1:98" x14ac:dyDescent="0.4">
      <c r="A16" t="s">
        <v>41</v>
      </c>
      <c r="B16">
        <v>4242</v>
      </c>
      <c r="K16" t="s">
        <v>103</v>
      </c>
      <c r="L16" t="str">
        <f>A94</f>
        <v>H2</v>
      </c>
      <c r="M16">
        <f>B94</f>
        <v>17184</v>
      </c>
      <c r="N16">
        <f t="shared" si="1"/>
        <v>3.9936575679440445</v>
      </c>
      <c r="O16">
        <f t="shared" si="2"/>
        <v>159.74630271776178</v>
      </c>
    </row>
    <row r="17" spans="1:15" x14ac:dyDescent="0.4">
      <c r="A17" t="s">
        <v>49</v>
      </c>
      <c r="B17">
        <v>4233</v>
      </c>
      <c r="K17" t="s">
        <v>104</v>
      </c>
      <c r="L17" t="str">
        <f>A95</f>
        <v>H3</v>
      </c>
      <c r="M17">
        <f>B95</f>
        <v>30252</v>
      </c>
      <c r="N17">
        <f t="shared" si="1"/>
        <v>7.8666903766930441</v>
      </c>
      <c r="O17">
        <f t="shared" si="2"/>
        <v>314.66761506772178</v>
      </c>
    </row>
    <row r="18" spans="1:15" x14ac:dyDescent="0.4">
      <c r="A18" t="s">
        <v>57</v>
      </c>
      <c r="B18">
        <v>4244</v>
      </c>
      <c r="K18" t="s">
        <v>101</v>
      </c>
      <c r="L18" t="str">
        <f>A83</f>
        <v>G3</v>
      </c>
      <c r="M18">
        <f>B83</f>
        <v>33101</v>
      </c>
      <c r="N18">
        <f t="shared" si="1"/>
        <v>8.7110636910583565</v>
      </c>
      <c r="O18">
        <f t="shared" si="2"/>
        <v>348.44254764233426</v>
      </c>
    </row>
    <row r="19" spans="1:15" x14ac:dyDescent="0.4">
      <c r="A19" t="s">
        <v>65</v>
      </c>
      <c r="B19">
        <v>4218</v>
      </c>
      <c r="K19" t="s">
        <v>98</v>
      </c>
      <c r="L19" t="str">
        <f>A71</f>
        <v>F3</v>
      </c>
      <c r="M19">
        <f>B71</f>
        <v>23220</v>
      </c>
      <c r="N19">
        <f t="shared" si="1"/>
        <v>5.782579058119202</v>
      </c>
      <c r="O19">
        <f t="shared" si="2"/>
        <v>231.3031623247681</v>
      </c>
    </row>
    <row r="20" spans="1:15" x14ac:dyDescent="0.4">
      <c r="A20" t="s">
        <v>73</v>
      </c>
      <c r="B20">
        <v>4246</v>
      </c>
      <c r="K20" t="s">
        <v>95</v>
      </c>
      <c r="L20" t="str">
        <f>A59</f>
        <v>E3</v>
      </c>
      <c r="M20">
        <f>B59</f>
        <v>4337</v>
      </c>
      <c r="N20">
        <f t="shared" si="1"/>
        <v>0.1861237070626241</v>
      </c>
      <c r="O20">
        <f t="shared" si="2"/>
        <v>7.4449482825049635</v>
      </c>
    </row>
    <row r="21" spans="1:15" x14ac:dyDescent="0.4">
      <c r="A21" t="s">
        <v>85</v>
      </c>
      <c r="B21">
        <v>55114</v>
      </c>
      <c r="K21" t="s">
        <v>92</v>
      </c>
      <c r="L21" t="str">
        <f>A47</f>
        <v>D3</v>
      </c>
      <c r="M21">
        <f>B47</f>
        <v>7140</v>
      </c>
      <c r="N21">
        <f t="shared" si="1"/>
        <v>1.0168637562609288</v>
      </c>
      <c r="O21">
        <f t="shared" si="2"/>
        <v>40.67455025043715</v>
      </c>
    </row>
    <row r="22" spans="1:15" x14ac:dyDescent="0.4">
      <c r="A22" t="s">
        <v>86</v>
      </c>
      <c r="B22">
        <v>3789</v>
      </c>
      <c r="K22" t="s">
        <v>89</v>
      </c>
      <c r="L22" t="str">
        <f>A35</f>
        <v>C3</v>
      </c>
      <c r="M22">
        <f>B35</f>
        <v>5365</v>
      </c>
      <c r="N22">
        <f t="shared" si="1"/>
        <v>0.49079754601226994</v>
      </c>
      <c r="O22">
        <f t="shared" si="2"/>
        <v>19.631901840490798</v>
      </c>
    </row>
    <row r="23" spans="1:15" x14ac:dyDescent="0.4">
      <c r="A23" t="s">
        <v>87</v>
      </c>
      <c r="B23">
        <v>4774</v>
      </c>
      <c r="K23" t="s">
        <v>86</v>
      </c>
      <c r="L23" t="str">
        <f>A23</f>
        <v>B3</v>
      </c>
      <c r="M23">
        <f>B23</f>
        <v>4774</v>
      </c>
      <c r="N23">
        <f t="shared" si="1"/>
        <v>0.31563972614919533</v>
      </c>
      <c r="O23">
        <f t="shared" si="2"/>
        <v>12.625589045967814</v>
      </c>
    </row>
    <row r="24" spans="1:15" x14ac:dyDescent="0.4">
      <c r="A24" t="s">
        <v>10</v>
      </c>
      <c r="B24">
        <v>3847</v>
      </c>
      <c r="K24" t="s">
        <v>83</v>
      </c>
      <c r="L24" t="str">
        <f>A11</f>
        <v>A3</v>
      </c>
      <c r="M24">
        <f>B11</f>
        <v>4135</v>
      </c>
      <c r="N24">
        <f t="shared" si="1"/>
        <v>0.12625589045967814</v>
      </c>
      <c r="O24">
        <f t="shared" si="2"/>
        <v>5.0502356183871253</v>
      </c>
    </row>
    <row r="25" spans="1:15" x14ac:dyDescent="0.4">
      <c r="A25" t="s">
        <v>18</v>
      </c>
      <c r="B25">
        <v>28607</v>
      </c>
      <c r="K25" t="s">
        <v>84</v>
      </c>
      <c r="L25" t="str">
        <f>A12</f>
        <v>A4</v>
      </c>
      <c r="M25">
        <f>B12</f>
        <v>3900</v>
      </c>
      <c r="N25">
        <f t="shared" si="1"/>
        <v>5.6607687976052874E-2</v>
      </c>
      <c r="O25">
        <f t="shared" si="2"/>
        <v>2.2643075190421151</v>
      </c>
    </row>
    <row r="26" spans="1:15" x14ac:dyDescent="0.4">
      <c r="A26" t="s">
        <v>26</v>
      </c>
      <c r="B26">
        <v>20242</v>
      </c>
      <c r="K26" t="s">
        <v>87</v>
      </c>
      <c r="L26" t="str">
        <f>A24</f>
        <v>B4</v>
      </c>
      <c r="M26">
        <f>B24</f>
        <v>3847</v>
      </c>
      <c r="N26">
        <f t="shared" si="1"/>
        <v>4.0899795501022497E-2</v>
      </c>
      <c r="O26">
        <f t="shared" si="2"/>
        <v>1.6359918200408998</v>
      </c>
    </row>
    <row r="27" spans="1:15" x14ac:dyDescent="0.4">
      <c r="A27" t="s">
        <v>35</v>
      </c>
      <c r="B27">
        <v>3675</v>
      </c>
      <c r="K27" t="s">
        <v>90</v>
      </c>
      <c r="L27" t="str">
        <f>A36</f>
        <v>C4</v>
      </c>
      <c r="M27">
        <f>B36</f>
        <v>3946</v>
      </c>
      <c r="N27">
        <f t="shared" si="1"/>
        <v>7.0240953143060378E-2</v>
      </c>
      <c r="O27">
        <f t="shared" si="2"/>
        <v>2.8096381257224152</v>
      </c>
    </row>
    <row r="28" spans="1:15" x14ac:dyDescent="0.4">
      <c r="A28" t="s">
        <v>42</v>
      </c>
      <c r="B28">
        <v>4228</v>
      </c>
      <c r="K28" t="s">
        <v>93</v>
      </c>
      <c r="L28" t="str">
        <f>A48</f>
        <v>D4</v>
      </c>
      <c r="M28">
        <f>B48</f>
        <v>3930</v>
      </c>
      <c r="N28">
        <f t="shared" si="1"/>
        <v>6.549894786757951E-2</v>
      </c>
      <c r="O28">
        <f t="shared" si="2"/>
        <v>2.6199579147031802</v>
      </c>
    </row>
    <row r="29" spans="1:15" x14ac:dyDescent="0.4">
      <c r="A29" t="s">
        <v>50</v>
      </c>
      <c r="B29">
        <v>4240</v>
      </c>
      <c r="K29" t="s">
        <v>96</v>
      </c>
      <c r="L29" t="str">
        <f>A60</f>
        <v>E4</v>
      </c>
      <c r="M29">
        <f>B60</f>
        <v>3884</v>
      </c>
      <c r="N29">
        <f t="shared" si="1"/>
        <v>5.1865682700572006E-2</v>
      </c>
      <c r="O29">
        <f t="shared" si="2"/>
        <v>2.0746273080228801</v>
      </c>
    </row>
    <row r="30" spans="1:15" x14ac:dyDescent="0.4">
      <c r="A30" t="s">
        <v>58</v>
      </c>
      <c r="B30">
        <v>4255</v>
      </c>
      <c r="K30" t="s">
        <v>99</v>
      </c>
      <c r="L30" t="str">
        <f>A72</f>
        <v>F4</v>
      </c>
      <c r="M30">
        <f>B72</f>
        <v>3805</v>
      </c>
      <c r="N30">
        <f t="shared" si="1"/>
        <v>2.8452031652885214E-2</v>
      </c>
      <c r="O30">
        <f t="shared" si="2"/>
        <v>1.1380812661154085</v>
      </c>
    </row>
    <row r="31" spans="1:15" x14ac:dyDescent="0.4">
      <c r="A31" t="s">
        <v>66</v>
      </c>
      <c r="B31">
        <v>4361</v>
      </c>
      <c r="K31" t="s">
        <v>102</v>
      </c>
      <c r="L31" t="str">
        <f>A84</f>
        <v>G4</v>
      </c>
      <c r="M31">
        <f>B84</f>
        <v>3683</v>
      </c>
      <c r="N31">
        <f t="shared" si="1"/>
        <v>-7.7057585726564119E-3</v>
      </c>
      <c r="O31">
        <f t="shared" si="2"/>
        <v>-0.3082303429062565</v>
      </c>
    </row>
    <row r="32" spans="1:15" x14ac:dyDescent="0.4">
      <c r="A32" t="s">
        <v>74</v>
      </c>
      <c r="B32">
        <v>4253</v>
      </c>
      <c r="K32" t="s">
        <v>105</v>
      </c>
      <c r="L32" t="str">
        <f>A96</f>
        <v>H4</v>
      </c>
      <c r="M32">
        <f>B96</f>
        <v>3714</v>
      </c>
      <c r="N32">
        <f t="shared" si="1"/>
        <v>1.4818766485877716E-3</v>
      </c>
      <c r="O32">
        <f t="shared" si="2"/>
        <v>5.9275065943510868E-2</v>
      </c>
    </row>
    <row r="33" spans="1:15" x14ac:dyDescent="0.4">
      <c r="A33" t="s">
        <v>88</v>
      </c>
      <c r="B33">
        <v>27662</v>
      </c>
      <c r="K33" t="s">
        <v>16</v>
      </c>
      <c r="L33" t="str">
        <f>A97</f>
        <v>H5</v>
      </c>
      <c r="M33">
        <f>B97</f>
        <v>3705</v>
      </c>
      <c r="N33">
        <f t="shared" si="1"/>
        <v>-1.1855013188702172E-3</v>
      </c>
      <c r="O33">
        <f t="shared" si="2"/>
        <v>-4.7420052754808685E-2</v>
      </c>
    </row>
    <row r="34" spans="1:15" x14ac:dyDescent="0.4">
      <c r="A34" t="s">
        <v>89</v>
      </c>
      <c r="B34">
        <v>3711</v>
      </c>
      <c r="K34" t="s">
        <v>15</v>
      </c>
      <c r="L34" t="str">
        <f>A85</f>
        <v>G5</v>
      </c>
      <c r="M34">
        <f>B85</f>
        <v>3639</v>
      </c>
      <c r="N34">
        <f t="shared" si="1"/>
        <v>-2.0746273080228802E-2</v>
      </c>
      <c r="O34">
        <f t="shared" si="2"/>
        <v>-0.8298509232091521</v>
      </c>
    </row>
    <row r="35" spans="1:15" x14ac:dyDescent="0.4">
      <c r="A35" t="s">
        <v>90</v>
      </c>
      <c r="B35">
        <v>5365</v>
      </c>
      <c r="K35" t="s">
        <v>14</v>
      </c>
      <c r="L35" t="str">
        <f>A73</f>
        <v>F5</v>
      </c>
      <c r="M35">
        <f>B73</f>
        <v>4075</v>
      </c>
      <c r="N35">
        <f t="shared" si="1"/>
        <v>0.10847337067662488</v>
      </c>
      <c r="O35">
        <f t="shared" si="2"/>
        <v>4.3389348270649952</v>
      </c>
    </row>
    <row r="36" spans="1:15" x14ac:dyDescent="0.4">
      <c r="A36" t="s">
        <v>11</v>
      </c>
      <c r="B36">
        <v>3946</v>
      </c>
      <c r="K36" t="s">
        <v>13</v>
      </c>
      <c r="L36" t="str">
        <f>A61</f>
        <v>E5</v>
      </c>
      <c r="M36">
        <f>B61</f>
        <v>4944</v>
      </c>
      <c r="N36">
        <f t="shared" si="1"/>
        <v>0.36602353220117956</v>
      </c>
      <c r="O36">
        <f t="shared" si="2"/>
        <v>14.640941288047182</v>
      </c>
    </row>
    <row r="37" spans="1:15" x14ac:dyDescent="0.4">
      <c r="A37" t="s">
        <v>19</v>
      </c>
      <c r="B37">
        <v>11440</v>
      </c>
      <c r="K37" t="s">
        <v>12</v>
      </c>
      <c r="L37" t="str">
        <f>A49</f>
        <v>D5</v>
      </c>
      <c r="M37">
        <f>B49</f>
        <v>6407</v>
      </c>
      <c r="N37">
        <f t="shared" si="1"/>
        <v>0.79962063957796159</v>
      </c>
      <c r="O37">
        <f t="shared" si="2"/>
        <v>31.984825583118464</v>
      </c>
    </row>
    <row r="38" spans="1:15" x14ac:dyDescent="0.4">
      <c r="A38" t="s">
        <v>27</v>
      </c>
      <c r="B38">
        <v>9074</v>
      </c>
      <c r="K38" t="s">
        <v>11</v>
      </c>
      <c r="L38" t="str">
        <f>A37</f>
        <v>C5</v>
      </c>
      <c r="M38">
        <f>B37</f>
        <v>11440</v>
      </c>
      <c r="N38">
        <f t="shared" si="1"/>
        <v>2.2912776740464125</v>
      </c>
      <c r="O38">
        <f t="shared" si="2"/>
        <v>91.651106961856499</v>
      </c>
    </row>
    <row r="39" spans="1:15" x14ac:dyDescent="0.4">
      <c r="A39" t="s">
        <v>36</v>
      </c>
      <c r="B39">
        <v>3540</v>
      </c>
      <c r="K39" t="s">
        <v>10</v>
      </c>
      <c r="L39" t="str">
        <f>A25</f>
        <v>B5</v>
      </c>
      <c r="M39">
        <f>B25</f>
        <v>28607</v>
      </c>
      <c r="N39">
        <f t="shared" si="1"/>
        <v>7.3791529593076675</v>
      </c>
      <c r="O39">
        <f t="shared" si="2"/>
        <v>295.1661183723067</v>
      </c>
    </row>
    <row r="40" spans="1:15" x14ac:dyDescent="0.4">
      <c r="A40" t="s">
        <v>43</v>
      </c>
      <c r="B40">
        <v>4263</v>
      </c>
      <c r="K40" t="s">
        <v>9</v>
      </c>
      <c r="L40" t="str">
        <f>A13</f>
        <v>A5</v>
      </c>
      <c r="M40">
        <f>B13</f>
        <v>38920</v>
      </c>
      <c r="N40">
        <f t="shared" si="1"/>
        <v>10.435671734684805</v>
      </c>
      <c r="O40">
        <f t="shared" si="2"/>
        <v>417.42686938739217</v>
      </c>
    </row>
    <row r="41" spans="1:15" x14ac:dyDescent="0.4">
      <c r="A41" t="s">
        <v>51</v>
      </c>
      <c r="B41">
        <v>4210</v>
      </c>
      <c r="K41" t="s">
        <v>17</v>
      </c>
      <c r="L41" t="str">
        <f>A14</f>
        <v>A6</v>
      </c>
      <c r="M41">
        <f>B14</f>
        <v>28155</v>
      </c>
      <c r="N41">
        <f t="shared" si="1"/>
        <v>7.2451913102753327</v>
      </c>
      <c r="O41">
        <f t="shared" si="2"/>
        <v>289.80765241101329</v>
      </c>
    </row>
    <row r="42" spans="1:15" x14ac:dyDescent="0.4">
      <c r="A42" t="s">
        <v>59</v>
      </c>
      <c r="B42">
        <v>4236</v>
      </c>
      <c r="K42" t="s">
        <v>18</v>
      </c>
      <c r="L42" t="str">
        <f>A26</f>
        <v>B6</v>
      </c>
      <c r="M42">
        <f>B26</f>
        <v>20242</v>
      </c>
      <c r="N42">
        <f t="shared" si="1"/>
        <v>4.8999733262203256</v>
      </c>
      <c r="O42">
        <f t="shared" si="2"/>
        <v>195.99893304881303</v>
      </c>
    </row>
    <row r="43" spans="1:15" x14ac:dyDescent="0.4">
      <c r="A43" t="s">
        <v>67</v>
      </c>
      <c r="B43">
        <v>4215</v>
      </c>
      <c r="K43" t="s">
        <v>19</v>
      </c>
      <c r="L43" t="str">
        <f>A38</f>
        <v>C6</v>
      </c>
      <c r="M43">
        <f>B38</f>
        <v>9074</v>
      </c>
      <c r="N43">
        <f t="shared" si="1"/>
        <v>1.5900536439346789</v>
      </c>
      <c r="O43">
        <f t="shared" si="2"/>
        <v>63.602145757387156</v>
      </c>
    </row>
    <row r="44" spans="1:15" x14ac:dyDescent="0.4">
      <c r="A44" t="s">
        <v>75</v>
      </c>
      <c r="B44">
        <v>4290</v>
      </c>
      <c r="K44" t="s">
        <v>20</v>
      </c>
      <c r="L44" t="str">
        <f>A50</f>
        <v>D6</v>
      </c>
      <c r="M44">
        <f>B50</f>
        <v>5688</v>
      </c>
      <c r="N44">
        <f t="shared" si="1"/>
        <v>0.58652677751103999</v>
      </c>
      <c r="O44">
        <f t="shared" si="2"/>
        <v>23.4610711004416</v>
      </c>
    </row>
    <row r="45" spans="1:15" x14ac:dyDescent="0.4">
      <c r="A45" t="s">
        <v>91</v>
      </c>
      <c r="B45">
        <v>9198</v>
      </c>
      <c r="K45" t="s">
        <v>21</v>
      </c>
      <c r="L45" t="str">
        <f>A62</f>
        <v>E6</v>
      </c>
      <c r="M45">
        <f>B62</f>
        <v>4699</v>
      </c>
      <c r="N45">
        <f t="shared" si="1"/>
        <v>0.29341157642037879</v>
      </c>
      <c r="O45">
        <f t="shared" si="2"/>
        <v>11.736463056815152</v>
      </c>
    </row>
    <row r="46" spans="1:15" x14ac:dyDescent="0.4">
      <c r="A46" t="s">
        <v>92</v>
      </c>
      <c r="B46">
        <v>3679</v>
      </c>
      <c r="K46" t="s">
        <v>22</v>
      </c>
      <c r="L46" t="str">
        <f>A74</f>
        <v>F6</v>
      </c>
      <c r="M46">
        <f>B74</f>
        <v>4275</v>
      </c>
      <c r="N46">
        <f t="shared" si="1"/>
        <v>0.16774843662013575</v>
      </c>
      <c r="O46">
        <f t="shared" si="2"/>
        <v>6.7099374648054297</v>
      </c>
    </row>
    <row r="47" spans="1:15" x14ac:dyDescent="0.4">
      <c r="A47" t="s">
        <v>93</v>
      </c>
      <c r="B47">
        <v>7140</v>
      </c>
      <c r="K47" t="s">
        <v>23</v>
      </c>
      <c r="L47" t="str">
        <f>A86</f>
        <v>G6</v>
      </c>
      <c r="M47">
        <f>B86</f>
        <v>4020</v>
      </c>
      <c r="N47">
        <f t="shared" si="1"/>
        <v>9.2172727542159397E-2</v>
      </c>
      <c r="O47">
        <f t="shared" si="2"/>
        <v>3.6869091016863758</v>
      </c>
    </row>
    <row r="48" spans="1:15" x14ac:dyDescent="0.4">
      <c r="A48" t="s">
        <v>12</v>
      </c>
      <c r="B48">
        <v>3930</v>
      </c>
      <c r="K48" t="s">
        <v>24</v>
      </c>
      <c r="L48" t="str">
        <f>A98</f>
        <v>H6</v>
      </c>
      <c r="M48">
        <f>B98</f>
        <v>3968</v>
      </c>
      <c r="N48">
        <f t="shared" si="1"/>
        <v>7.6761210396846566E-2</v>
      </c>
      <c r="O48">
        <f t="shared" si="2"/>
        <v>3.0704484158738627</v>
      </c>
    </row>
    <row r="49" spans="1:15" x14ac:dyDescent="0.4">
      <c r="A49" t="s">
        <v>20</v>
      </c>
      <c r="B49">
        <v>6407</v>
      </c>
      <c r="K49" t="s">
        <v>33</v>
      </c>
      <c r="L49" t="str">
        <f>A99</f>
        <v>H7</v>
      </c>
      <c r="M49">
        <f>B99</f>
        <v>4232</v>
      </c>
      <c r="N49">
        <f t="shared" si="1"/>
        <v>0.15500429744228092</v>
      </c>
      <c r="O49">
        <f t="shared" si="2"/>
        <v>6.200171897691237</v>
      </c>
    </row>
    <row r="50" spans="1:15" x14ac:dyDescent="0.4">
      <c r="A50" t="s">
        <v>28</v>
      </c>
      <c r="B50">
        <v>5688</v>
      </c>
      <c r="K50" t="s">
        <v>31</v>
      </c>
      <c r="L50" t="str">
        <f>A87</f>
        <v>G7</v>
      </c>
      <c r="M50">
        <f>B87</f>
        <v>4192</v>
      </c>
      <c r="N50">
        <f t="shared" si="1"/>
        <v>0.14314928425357873</v>
      </c>
      <c r="O50">
        <f t="shared" si="2"/>
        <v>5.7259713701431494</v>
      </c>
    </row>
    <row r="51" spans="1:15" x14ac:dyDescent="0.4">
      <c r="A51" t="s">
        <v>37</v>
      </c>
      <c r="B51">
        <v>3615</v>
      </c>
      <c r="K51" t="s">
        <v>32</v>
      </c>
      <c r="L51" t="str">
        <f>A75</f>
        <v>F7</v>
      </c>
      <c r="M51">
        <f>B75</f>
        <v>3952</v>
      </c>
      <c r="N51">
        <f t="shared" si="1"/>
        <v>7.2019205121365698E-2</v>
      </c>
      <c r="O51">
        <f t="shared" si="2"/>
        <v>2.8807682048546281</v>
      </c>
    </row>
    <row r="52" spans="1:15" x14ac:dyDescent="0.4">
      <c r="A52" t="s">
        <v>44</v>
      </c>
      <c r="B52">
        <v>4316</v>
      </c>
      <c r="K52" t="s">
        <v>29</v>
      </c>
      <c r="L52" t="str">
        <f>A63</f>
        <v>E7</v>
      </c>
      <c r="M52">
        <f>B63</f>
        <v>3811</v>
      </c>
      <c r="N52">
        <f t="shared" si="1"/>
        <v>3.0230283631190541E-2</v>
      </c>
      <c r="O52">
        <f t="shared" si="2"/>
        <v>1.2092113452476216</v>
      </c>
    </row>
    <row r="53" spans="1:15" x14ac:dyDescent="0.4">
      <c r="A53" t="s">
        <v>52</v>
      </c>
      <c r="B53">
        <v>4215</v>
      </c>
      <c r="K53" t="s">
        <v>28</v>
      </c>
      <c r="L53" t="str">
        <f>A51</f>
        <v>D7</v>
      </c>
      <c r="M53">
        <f>B51</f>
        <v>3615</v>
      </c>
      <c r="N53">
        <f t="shared" si="1"/>
        <v>-2.7859280993450107E-2</v>
      </c>
      <c r="O53">
        <f t="shared" si="2"/>
        <v>-1.1143712397380043</v>
      </c>
    </row>
    <row r="54" spans="1:15" x14ac:dyDescent="0.4">
      <c r="A54" t="s">
        <v>60</v>
      </c>
      <c r="B54">
        <v>4245</v>
      </c>
      <c r="K54" t="s">
        <v>27</v>
      </c>
      <c r="L54" t="str">
        <f>A39</f>
        <v>C7</v>
      </c>
      <c r="M54">
        <f>B39</f>
        <v>3540</v>
      </c>
      <c r="N54">
        <f t="shared" si="1"/>
        <v>-5.0087430722266679E-2</v>
      </c>
      <c r="O54">
        <f t="shared" si="2"/>
        <v>-2.0034972288906672</v>
      </c>
    </row>
    <row r="55" spans="1:15" x14ac:dyDescent="0.4">
      <c r="A55" t="s">
        <v>68</v>
      </c>
      <c r="B55">
        <v>4256</v>
      </c>
      <c r="K55" t="s">
        <v>26</v>
      </c>
      <c r="L55" t="str">
        <f>A27</f>
        <v>B7</v>
      </c>
      <c r="M55">
        <f>B27</f>
        <v>3675</v>
      </c>
      <c r="N55">
        <f t="shared" si="1"/>
        <v>-1.0076761210396848E-2</v>
      </c>
      <c r="O55">
        <f t="shared" si="2"/>
        <v>-0.40307044841587392</v>
      </c>
    </row>
    <row r="56" spans="1:15" x14ac:dyDescent="0.4">
      <c r="A56" t="s">
        <v>76</v>
      </c>
      <c r="B56">
        <v>4323</v>
      </c>
      <c r="K56" t="s">
        <v>25</v>
      </c>
      <c r="L56" t="str">
        <f>A15</f>
        <v>A7</v>
      </c>
      <c r="M56">
        <f>B15</f>
        <v>3709</v>
      </c>
      <c r="N56">
        <f t="shared" si="1"/>
        <v>0</v>
      </c>
      <c r="O56">
        <f t="shared" si="2"/>
        <v>0</v>
      </c>
    </row>
    <row r="57" spans="1:15" x14ac:dyDescent="0.4">
      <c r="A57" t="s">
        <v>94</v>
      </c>
      <c r="B57">
        <v>4923</v>
      </c>
      <c r="K57" t="s">
        <v>34</v>
      </c>
      <c r="L57" t="str">
        <f>A16</f>
        <v>A8</v>
      </c>
      <c r="M57">
        <f>B16</f>
        <v>4242</v>
      </c>
      <c r="N57">
        <f t="shared" si="1"/>
        <v>0.15796805073945644</v>
      </c>
      <c r="O57">
        <f t="shared" si="2"/>
        <v>6.3187220295782573</v>
      </c>
    </row>
    <row r="58" spans="1:15" x14ac:dyDescent="0.4">
      <c r="A58" t="s">
        <v>95</v>
      </c>
      <c r="B58">
        <v>3759</v>
      </c>
      <c r="K58" t="s">
        <v>35</v>
      </c>
      <c r="L58" t="str">
        <f>A28</f>
        <v>B8</v>
      </c>
      <c r="M58">
        <f>B28</f>
        <v>4228</v>
      </c>
      <c r="N58">
        <f t="shared" si="1"/>
        <v>0.15381879612341068</v>
      </c>
      <c r="O58">
        <f t="shared" si="2"/>
        <v>6.1527518449364269</v>
      </c>
    </row>
    <row r="59" spans="1:15" x14ac:dyDescent="0.4">
      <c r="A59" t="s">
        <v>96</v>
      </c>
      <c r="B59">
        <v>4337</v>
      </c>
      <c r="K59" t="s">
        <v>36</v>
      </c>
      <c r="L59" t="str">
        <f>A40</f>
        <v>C8</v>
      </c>
      <c r="M59">
        <f>B40</f>
        <v>4263</v>
      </c>
      <c r="N59">
        <f t="shared" si="1"/>
        <v>0.16419193266352508</v>
      </c>
      <c r="O59">
        <f t="shared" si="2"/>
        <v>6.567677306541003</v>
      </c>
    </row>
    <row r="60" spans="1:15" x14ac:dyDescent="0.4">
      <c r="A60" t="s">
        <v>13</v>
      </c>
      <c r="B60">
        <v>3884</v>
      </c>
      <c r="K60" t="s">
        <v>37</v>
      </c>
      <c r="L60" t="str">
        <f>A52</f>
        <v>D8</v>
      </c>
      <c r="M60">
        <f>B52</f>
        <v>4316</v>
      </c>
      <c r="N60">
        <f t="shared" si="1"/>
        <v>0.17989982513855546</v>
      </c>
      <c r="O60">
        <f t="shared" si="2"/>
        <v>7.1959930055422188</v>
      </c>
    </row>
    <row r="61" spans="1:15" x14ac:dyDescent="0.4">
      <c r="A61" t="s">
        <v>21</v>
      </c>
      <c r="B61">
        <v>4944</v>
      </c>
      <c r="K61" t="s">
        <v>38</v>
      </c>
      <c r="L61" t="str">
        <f>A64</f>
        <v>E8</v>
      </c>
      <c r="M61">
        <f>B64</f>
        <v>4221</v>
      </c>
      <c r="N61">
        <f t="shared" si="1"/>
        <v>0.1517441688153878</v>
      </c>
      <c r="O61">
        <f t="shared" si="2"/>
        <v>6.0697667526155117</v>
      </c>
    </row>
    <row r="62" spans="1:15" x14ac:dyDescent="0.4">
      <c r="A62" t="s">
        <v>29</v>
      </c>
      <c r="B62">
        <v>4699</v>
      </c>
      <c r="K62" t="s">
        <v>30</v>
      </c>
      <c r="L62" t="str">
        <f>A76</f>
        <v>F8</v>
      </c>
      <c r="M62">
        <f>B76</f>
        <v>4305</v>
      </c>
      <c r="N62">
        <f t="shared" si="1"/>
        <v>0.17663969651166236</v>
      </c>
      <c r="O62">
        <f t="shared" si="2"/>
        <v>7.0655878604664943</v>
      </c>
    </row>
    <row r="63" spans="1:15" x14ac:dyDescent="0.4">
      <c r="A63" t="s">
        <v>38</v>
      </c>
      <c r="B63">
        <v>3811</v>
      </c>
      <c r="K63" t="s">
        <v>39</v>
      </c>
      <c r="L63" t="str">
        <f>A88</f>
        <v>G8</v>
      </c>
      <c r="M63">
        <f>B88</f>
        <v>4320</v>
      </c>
      <c r="N63">
        <f t="shared" si="1"/>
        <v>0.1810853264574257</v>
      </c>
      <c r="O63">
        <f t="shared" si="2"/>
        <v>7.243413058297028</v>
      </c>
    </row>
    <row r="64" spans="1:15" x14ac:dyDescent="0.4">
      <c r="A64" t="s">
        <v>45</v>
      </c>
      <c r="B64">
        <v>4221</v>
      </c>
      <c r="K64" t="s">
        <v>40</v>
      </c>
      <c r="L64" t="str">
        <f>A100</f>
        <v>H8</v>
      </c>
      <c r="M64">
        <f>B100</f>
        <v>4285</v>
      </c>
      <c r="N64">
        <f t="shared" si="1"/>
        <v>0.1707121899173113</v>
      </c>
      <c r="O64">
        <f t="shared" si="2"/>
        <v>6.8284875966924519</v>
      </c>
    </row>
    <row r="65" spans="1:15" x14ac:dyDescent="0.4">
      <c r="A65" t="s">
        <v>53</v>
      </c>
      <c r="B65">
        <v>4164</v>
      </c>
      <c r="K65" t="s">
        <v>48</v>
      </c>
      <c r="L65" t="str">
        <f>A101</f>
        <v>H9</v>
      </c>
      <c r="M65">
        <f>B101</f>
        <v>4317</v>
      </c>
      <c r="N65">
        <f t="shared" si="1"/>
        <v>0.18019620046827303</v>
      </c>
      <c r="O65">
        <f t="shared" si="2"/>
        <v>7.2078480187309211</v>
      </c>
    </row>
    <row r="66" spans="1:15" x14ac:dyDescent="0.4">
      <c r="A66" t="s">
        <v>61</v>
      </c>
      <c r="B66">
        <v>4256</v>
      </c>
      <c r="K66" t="s">
        <v>47</v>
      </c>
      <c r="L66" t="str">
        <f>A89</f>
        <v>G9</v>
      </c>
      <c r="M66">
        <f>B89</f>
        <v>4238</v>
      </c>
      <c r="N66">
        <f t="shared" si="1"/>
        <v>0.15678254942058623</v>
      </c>
      <c r="O66">
        <f t="shared" si="2"/>
        <v>6.271301976823449</v>
      </c>
    </row>
    <row r="67" spans="1:15" x14ac:dyDescent="0.4">
      <c r="A67" t="s">
        <v>69</v>
      </c>
      <c r="B67">
        <v>4264</v>
      </c>
      <c r="K67" t="s">
        <v>46</v>
      </c>
      <c r="L67" t="str">
        <f>A77</f>
        <v>F9</v>
      </c>
      <c r="M67">
        <f>B77</f>
        <v>4287</v>
      </c>
      <c r="N67">
        <f t="shared" si="1"/>
        <v>0.17130494057674639</v>
      </c>
      <c r="O67">
        <f t="shared" si="2"/>
        <v>6.8521976230698556</v>
      </c>
    </row>
    <row r="68" spans="1:15" x14ac:dyDescent="0.4">
      <c r="A68" t="s">
        <v>77</v>
      </c>
      <c r="B68">
        <v>4263</v>
      </c>
      <c r="K68" t="s">
        <v>45</v>
      </c>
      <c r="L68" t="str">
        <f>A65</f>
        <v>E9</v>
      </c>
      <c r="M68">
        <f>B65</f>
        <v>4164</v>
      </c>
      <c r="N68">
        <f t="shared" si="1"/>
        <v>0.13485077502148721</v>
      </c>
      <c r="O68">
        <f t="shared" si="2"/>
        <v>5.3940310008594885</v>
      </c>
    </row>
    <row r="69" spans="1:15" x14ac:dyDescent="0.4">
      <c r="A69" t="s">
        <v>97</v>
      </c>
      <c r="B69">
        <v>4011</v>
      </c>
      <c r="K69" t="s">
        <v>44</v>
      </c>
      <c r="L69" t="str">
        <f>A53</f>
        <v>D9</v>
      </c>
      <c r="M69">
        <f>B53</f>
        <v>4215</v>
      </c>
      <c r="N69">
        <f t="shared" si="1"/>
        <v>0.14996591683708249</v>
      </c>
      <c r="O69">
        <f t="shared" si="2"/>
        <v>5.9986366734832997</v>
      </c>
    </row>
    <row r="70" spans="1:15" x14ac:dyDescent="0.4">
      <c r="A70" t="s">
        <v>98</v>
      </c>
      <c r="B70">
        <v>7899</v>
      </c>
      <c r="K70" t="s">
        <v>43</v>
      </c>
      <c r="L70" t="str">
        <f>A41</f>
        <v>C9</v>
      </c>
      <c r="M70">
        <f>B41</f>
        <v>4210</v>
      </c>
      <c r="N70">
        <f t="shared" si="1"/>
        <v>0.1484840401884947</v>
      </c>
      <c r="O70">
        <f t="shared" si="2"/>
        <v>5.9393616075397881</v>
      </c>
    </row>
    <row r="71" spans="1:15" x14ac:dyDescent="0.4">
      <c r="A71" t="s">
        <v>99</v>
      </c>
      <c r="B71">
        <v>23220</v>
      </c>
      <c r="K71" t="s">
        <v>42</v>
      </c>
      <c r="L71" t="str">
        <f>A29</f>
        <v>B9</v>
      </c>
      <c r="M71">
        <f>B29</f>
        <v>4240</v>
      </c>
      <c r="N71">
        <f t="shared" si="1"/>
        <v>0.15737530008002135</v>
      </c>
      <c r="O71">
        <f t="shared" si="2"/>
        <v>6.2950120032008536</v>
      </c>
    </row>
    <row r="72" spans="1:15" x14ac:dyDescent="0.4">
      <c r="A72" t="s">
        <v>14</v>
      </c>
      <c r="B72">
        <v>3805</v>
      </c>
      <c r="K72" t="s">
        <v>41</v>
      </c>
      <c r="L72" t="str">
        <f>A17</f>
        <v>A9</v>
      </c>
      <c r="M72">
        <f>B17</f>
        <v>4233</v>
      </c>
      <c r="N72">
        <f t="shared" si="1"/>
        <v>0.15530067277199847</v>
      </c>
      <c r="O72">
        <f t="shared" si="2"/>
        <v>6.2120269108799384</v>
      </c>
    </row>
    <row r="73" spans="1:15" x14ac:dyDescent="0.4">
      <c r="A73" t="s">
        <v>22</v>
      </c>
      <c r="B73">
        <v>4075</v>
      </c>
      <c r="K73" t="s">
        <v>49</v>
      </c>
      <c r="L73" t="str">
        <f>A18</f>
        <v>A10</v>
      </c>
      <c r="M73">
        <f>B18</f>
        <v>4244</v>
      </c>
      <c r="N73">
        <f t="shared" si="1"/>
        <v>0.15856080139889156</v>
      </c>
      <c r="O73">
        <f t="shared" si="2"/>
        <v>6.342432055955662</v>
      </c>
    </row>
    <row r="74" spans="1:15" x14ac:dyDescent="0.4">
      <c r="A74" t="s">
        <v>32</v>
      </c>
      <c r="B74">
        <v>4275</v>
      </c>
      <c r="K74" t="s">
        <v>50</v>
      </c>
      <c r="L74" t="str">
        <f>A30</f>
        <v>B10</v>
      </c>
      <c r="M74">
        <f>B30</f>
        <v>4255</v>
      </c>
      <c r="N74">
        <f t="shared" ref="N74:N96" si="3">(M74-3709)/3374.1</f>
        <v>0.16182093002578465</v>
      </c>
      <c r="O74">
        <f t="shared" ref="O74:O96" si="4">N74*40</f>
        <v>6.4728372010313864</v>
      </c>
    </row>
    <row r="75" spans="1:15" x14ac:dyDescent="0.4">
      <c r="A75" t="s">
        <v>30</v>
      </c>
      <c r="B75">
        <v>3952</v>
      </c>
      <c r="K75" t="s">
        <v>51</v>
      </c>
      <c r="L75" t="str">
        <f>A42</f>
        <v>C10</v>
      </c>
      <c r="M75">
        <f>B42</f>
        <v>4236</v>
      </c>
      <c r="N75">
        <f t="shared" si="3"/>
        <v>0.15618979876115113</v>
      </c>
      <c r="O75">
        <f t="shared" si="4"/>
        <v>6.2475919504460453</v>
      </c>
    </row>
    <row r="76" spans="1:15" x14ac:dyDescent="0.4">
      <c r="A76" t="s">
        <v>46</v>
      </c>
      <c r="B76">
        <v>4305</v>
      </c>
      <c r="K76" t="s">
        <v>52</v>
      </c>
      <c r="L76" t="str">
        <f>A54</f>
        <v>D10</v>
      </c>
      <c r="M76">
        <f>B54</f>
        <v>4245</v>
      </c>
      <c r="N76">
        <f t="shared" si="3"/>
        <v>0.15885717672860911</v>
      </c>
      <c r="O76">
        <f t="shared" si="4"/>
        <v>6.3542870691443643</v>
      </c>
    </row>
    <row r="77" spans="1:15" x14ac:dyDescent="0.4">
      <c r="A77" t="s">
        <v>54</v>
      </c>
      <c r="B77">
        <v>4287</v>
      </c>
      <c r="K77" t="s">
        <v>53</v>
      </c>
      <c r="L77" t="str">
        <f>A66</f>
        <v>E10</v>
      </c>
      <c r="M77">
        <f>B66</f>
        <v>4256</v>
      </c>
      <c r="N77">
        <f t="shared" si="3"/>
        <v>0.1621173053555022</v>
      </c>
      <c r="O77">
        <f t="shared" si="4"/>
        <v>6.4846922142200878</v>
      </c>
    </row>
    <row r="78" spans="1:15" x14ac:dyDescent="0.4">
      <c r="A78" t="s">
        <v>62</v>
      </c>
      <c r="B78">
        <v>4303</v>
      </c>
      <c r="K78" t="s">
        <v>54</v>
      </c>
      <c r="L78" t="str">
        <f>A78</f>
        <v>F10</v>
      </c>
      <c r="M78">
        <f>B78</f>
        <v>4303</v>
      </c>
      <c r="N78">
        <f t="shared" si="3"/>
        <v>0.17604694585222727</v>
      </c>
      <c r="O78">
        <f t="shared" si="4"/>
        <v>7.0418778340890906</v>
      </c>
    </row>
    <row r="79" spans="1:15" x14ac:dyDescent="0.4">
      <c r="A79" t="s">
        <v>70</v>
      </c>
      <c r="B79">
        <v>4368</v>
      </c>
      <c r="K79" t="s">
        <v>55</v>
      </c>
      <c r="L79" t="str">
        <f>A90</f>
        <v>G10</v>
      </c>
      <c r="M79">
        <f>B90</f>
        <v>4496</v>
      </c>
      <c r="N79">
        <f t="shared" si="3"/>
        <v>0.23324738448771526</v>
      </c>
      <c r="O79">
        <f t="shared" si="4"/>
        <v>9.3298953795086099</v>
      </c>
    </row>
    <row r="80" spans="1:15" x14ac:dyDescent="0.4">
      <c r="A80" t="s">
        <v>78</v>
      </c>
      <c r="B80">
        <v>4284</v>
      </c>
      <c r="K80" t="s">
        <v>56</v>
      </c>
      <c r="L80" t="str">
        <f>A102</f>
        <v>H10</v>
      </c>
      <c r="M80">
        <f>B102</f>
        <v>4266</v>
      </c>
      <c r="N80">
        <f t="shared" si="3"/>
        <v>0.16508105865267775</v>
      </c>
      <c r="O80">
        <f t="shared" si="4"/>
        <v>6.6032423461071099</v>
      </c>
    </row>
    <row r="81" spans="1:15" x14ac:dyDescent="0.4">
      <c r="A81" t="s">
        <v>100</v>
      </c>
      <c r="B81">
        <v>3709</v>
      </c>
      <c r="K81" t="s">
        <v>64</v>
      </c>
      <c r="L81" t="str">
        <f>A103</f>
        <v>H11</v>
      </c>
      <c r="M81">
        <f>B103</f>
        <v>4331</v>
      </c>
      <c r="N81">
        <f t="shared" si="3"/>
        <v>0.18434545508431879</v>
      </c>
      <c r="O81">
        <f t="shared" si="4"/>
        <v>7.3738182033727515</v>
      </c>
    </row>
    <row r="82" spans="1:15" x14ac:dyDescent="0.4">
      <c r="A82" t="s">
        <v>101</v>
      </c>
      <c r="B82">
        <v>4106</v>
      </c>
      <c r="K82" t="s">
        <v>63</v>
      </c>
      <c r="L82" t="str">
        <f>A91</f>
        <v>G11</v>
      </c>
      <c r="M82">
        <f>B91</f>
        <v>4512</v>
      </c>
      <c r="N82">
        <f t="shared" si="3"/>
        <v>0.23798938976319611</v>
      </c>
      <c r="O82">
        <f t="shared" si="4"/>
        <v>9.519575590527845</v>
      </c>
    </row>
    <row r="83" spans="1:15" x14ac:dyDescent="0.4">
      <c r="A83" t="s">
        <v>102</v>
      </c>
      <c r="B83">
        <v>33101</v>
      </c>
      <c r="K83" t="s">
        <v>62</v>
      </c>
      <c r="L83" t="str">
        <f>A79</f>
        <v>F11</v>
      </c>
      <c r="M83">
        <f>B79</f>
        <v>4368</v>
      </c>
      <c r="N83">
        <f t="shared" si="3"/>
        <v>0.19531134228386829</v>
      </c>
      <c r="O83">
        <f t="shared" si="4"/>
        <v>7.8124536913547313</v>
      </c>
    </row>
    <row r="84" spans="1:15" x14ac:dyDescent="0.4">
      <c r="A84" t="s">
        <v>15</v>
      </c>
      <c r="B84">
        <v>3683</v>
      </c>
      <c r="K84" t="s">
        <v>61</v>
      </c>
      <c r="L84" t="str">
        <f>A67</f>
        <v>E11</v>
      </c>
      <c r="M84">
        <f>B67</f>
        <v>4264</v>
      </c>
      <c r="N84">
        <f t="shared" si="3"/>
        <v>0.16448830799324266</v>
      </c>
      <c r="O84">
        <f t="shared" si="4"/>
        <v>6.5795323197297062</v>
      </c>
    </row>
    <row r="85" spans="1:15" x14ac:dyDescent="0.4">
      <c r="A85" t="s">
        <v>23</v>
      </c>
      <c r="B85">
        <v>3639</v>
      </c>
      <c r="K85" t="s">
        <v>60</v>
      </c>
      <c r="L85" t="str">
        <f>A55</f>
        <v>D11</v>
      </c>
      <c r="M85">
        <f>B55</f>
        <v>4256</v>
      </c>
      <c r="N85">
        <f t="shared" si="3"/>
        <v>0.1621173053555022</v>
      </c>
      <c r="O85">
        <f t="shared" si="4"/>
        <v>6.4846922142200878</v>
      </c>
    </row>
    <row r="86" spans="1:15" x14ac:dyDescent="0.4">
      <c r="A86" t="s">
        <v>31</v>
      </c>
      <c r="B86">
        <v>4020</v>
      </c>
      <c r="K86" t="s">
        <v>59</v>
      </c>
      <c r="L86" t="str">
        <f>A43</f>
        <v>C11</v>
      </c>
      <c r="M86">
        <f>B43</f>
        <v>4215</v>
      </c>
      <c r="N86">
        <f t="shared" si="3"/>
        <v>0.14996591683708249</v>
      </c>
      <c r="O86">
        <f t="shared" si="4"/>
        <v>5.9986366734832997</v>
      </c>
    </row>
    <row r="87" spans="1:15" x14ac:dyDescent="0.4">
      <c r="A87" t="s">
        <v>39</v>
      </c>
      <c r="B87">
        <v>4192</v>
      </c>
      <c r="K87" t="s">
        <v>58</v>
      </c>
      <c r="L87" t="str">
        <f>A31</f>
        <v>B11</v>
      </c>
      <c r="M87">
        <f>B31</f>
        <v>4361</v>
      </c>
      <c r="N87">
        <f t="shared" si="3"/>
        <v>0.19323671497584541</v>
      </c>
      <c r="O87">
        <f t="shared" si="4"/>
        <v>7.7294685990338161</v>
      </c>
    </row>
    <row r="88" spans="1:15" x14ac:dyDescent="0.4">
      <c r="A88" t="s">
        <v>47</v>
      </c>
      <c r="B88">
        <v>4320</v>
      </c>
      <c r="K88" t="s">
        <v>57</v>
      </c>
      <c r="L88" t="str">
        <f>A19</f>
        <v>A11</v>
      </c>
      <c r="M88">
        <f>B19</f>
        <v>4218</v>
      </c>
      <c r="N88">
        <f t="shared" si="3"/>
        <v>0.15085504282623516</v>
      </c>
      <c r="O88">
        <f t="shared" si="4"/>
        <v>6.0342017130494066</v>
      </c>
    </row>
    <row r="89" spans="1:15" x14ac:dyDescent="0.4">
      <c r="A89" t="s">
        <v>55</v>
      </c>
      <c r="B89">
        <v>4238</v>
      </c>
      <c r="K89" t="s">
        <v>65</v>
      </c>
      <c r="L89" t="str">
        <f>A20</f>
        <v>A12</v>
      </c>
      <c r="M89">
        <f>B20</f>
        <v>4246</v>
      </c>
      <c r="N89">
        <f t="shared" si="3"/>
        <v>0.15915355205832668</v>
      </c>
      <c r="O89">
        <f t="shared" si="4"/>
        <v>6.3661420823330674</v>
      </c>
    </row>
    <row r="90" spans="1:15" x14ac:dyDescent="0.4">
      <c r="A90" t="s">
        <v>63</v>
      </c>
      <c r="B90">
        <v>4496</v>
      </c>
      <c r="K90" t="s">
        <v>66</v>
      </c>
      <c r="L90" t="str">
        <f>A32</f>
        <v>B12</v>
      </c>
      <c r="M90">
        <f>B32</f>
        <v>4253</v>
      </c>
      <c r="N90">
        <f t="shared" si="3"/>
        <v>0.16122817936634956</v>
      </c>
      <c r="O90">
        <f t="shared" si="4"/>
        <v>6.4491271746539827</v>
      </c>
    </row>
    <row r="91" spans="1:15" x14ac:dyDescent="0.4">
      <c r="A91" t="s">
        <v>71</v>
      </c>
      <c r="B91">
        <v>4512</v>
      </c>
      <c r="K91" t="s">
        <v>67</v>
      </c>
      <c r="L91" t="str">
        <f>A44</f>
        <v>C12</v>
      </c>
      <c r="M91">
        <f>B44</f>
        <v>4290</v>
      </c>
      <c r="N91">
        <f t="shared" si="3"/>
        <v>0.17219406656589906</v>
      </c>
      <c r="O91">
        <f t="shared" si="4"/>
        <v>6.8877626626359625</v>
      </c>
    </row>
    <row r="92" spans="1:15" x14ac:dyDescent="0.4">
      <c r="A92" t="s">
        <v>79</v>
      </c>
      <c r="B92">
        <v>4343</v>
      </c>
      <c r="K92" t="s">
        <v>68</v>
      </c>
      <c r="L92" t="str">
        <f>A56</f>
        <v>D12</v>
      </c>
      <c r="M92">
        <f>B56</f>
        <v>4323</v>
      </c>
      <c r="N92">
        <f t="shared" si="3"/>
        <v>0.18197445244657834</v>
      </c>
      <c r="O92">
        <f t="shared" si="4"/>
        <v>7.2789780978631331</v>
      </c>
    </row>
    <row r="93" spans="1:15" x14ac:dyDescent="0.4">
      <c r="A93" t="s">
        <v>103</v>
      </c>
      <c r="B93">
        <v>3758</v>
      </c>
      <c r="K93" t="s">
        <v>69</v>
      </c>
      <c r="L93" t="str">
        <f>A68</f>
        <v>E12</v>
      </c>
      <c r="M93">
        <f>B68</f>
        <v>4263</v>
      </c>
      <c r="N93">
        <f t="shared" si="3"/>
        <v>0.16419193266352508</v>
      </c>
      <c r="O93">
        <f t="shared" si="4"/>
        <v>6.567677306541003</v>
      </c>
    </row>
    <row r="94" spans="1:15" x14ac:dyDescent="0.4">
      <c r="A94" t="s">
        <v>104</v>
      </c>
      <c r="B94">
        <v>17184</v>
      </c>
      <c r="K94" t="s">
        <v>70</v>
      </c>
      <c r="L94" t="str">
        <f>A80</f>
        <v>F12</v>
      </c>
      <c r="M94">
        <f>B80</f>
        <v>4284</v>
      </c>
      <c r="N94">
        <f t="shared" si="3"/>
        <v>0.17041581458759372</v>
      </c>
      <c r="O94">
        <f t="shared" si="4"/>
        <v>6.8166325835037487</v>
      </c>
    </row>
    <row r="95" spans="1:15" x14ac:dyDescent="0.4">
      <c r="A95" t="s">
        <v>105</v>
      </c>
      <c r="B95">
        <v>30252</v>
      </c>
      <c r="K95" t="s">
        <v>71</v>
      </c>
      <c r="L95" t="str">
        <f>A92</f>
        <v>G12</v>
      </c>
      <c r="M95">
        <f>B92</f>
        <v>4343</v>
      </c>
      <c r="N95">
        <f t="shared" si="3"/>
        <v>0.18790195904092943</v>
      </c>
      <c r="O95">
        <f t="shared" si="4"/>
        <v>7.5160783616371774</v>
      </c>
    </row>
    <row r="96" spans="1:15" x14ac:dyDescent="0.4">
      <c r="A96" t="s">
        <v>16</v>
      </c>
      <c r="B96">
        <v>3714</v>
      </c>
      <c r="K96" t="s">
        <v>72</v>
      </c>
      <c r="L96" t="str">
        <f>A104</f>
        <v>H12</v>
      </c>
      <c r="M96">
        <f>B104</f>
        <v>4356</v>
      </c>
      <c r="N96">
        <f t="shared" si="3"/>
        <v>0.19175483832725765</v>
      </c>
      <c r="O96">
        <f t="shared" si="4"/>
        <v>7.6701935330903055</v>
      </c>
    </row>
    <row r="97" spans="1:2" x14ac:dyDescent="0.4">
      <c r="A97" t="s">
        <v>24</v>
      </c>
      <c r="B97">
        <v>3705</v>
      </c>
    </row>
    <row r="98" spans="1:2" x14ac:dyDescent="0.4">
      <c r="A98" t="s">
        <v>33</v>
      </c>
      <c r="B98">
        <v>3968</v>
      </c>
    </row>
    <row r="99" spans="1:2" x14ac:dyDescent="0.4">
      <c r="A99" t="s">
        <v>40</v>
      </c>
      <c r="B99">
        <v>4232</v>
      </c>
    </row>
    <row r="100" spans="1:2" x14ac:dyDescent="0.4">
      <c r="A100" t="s">
        <v>48</v>
      </c>
      <c r="B100">
        <v>4285</v>
      </c>
    </row>
    <row r="101" spans="1:2" x14ac:dyDescent="0.4">
      <c r="A101" t="s">
        <v>56</v>
      </c>
      <c r="B101">
        <v>4317</v>
      </c>
    </row>
    <row r="102" spans="1:2" x14ac:dyDescent="0.4">
      <c r="A102" t="s">
        <v>64</v>
      </c>
      <c r="B102">
        <v>4266</v>
      </c>
    </row>
    <row r="103" spans="1:2" x14ac:dyDescent="0.4">
      <c r="A103" t="s">
        <v>72</v>
      </c>
      <c r="B103">
        <v>4331</v>
      </c>
    </row>
    <row r="104" spans="1:2" x14ac:dyDescent="0.4">
      <c r="A104" t="s">
        <v>80</v>
      </c>
      <c r="B104">
        <v>4356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64883</v>
      </c>
      <c r="D2">
        <v>3683</v>
      </c>
      <c r="E2">
        <v>4261</v>
      </c>
      <c r="F2">
        <v>3915</v>
      </c>
      <c r="G2">
        <v>36950</v>
      </c>
      <c r="H2">
        <v>28198</v>
      </c>
      <c r="I2">
        <v>3630</v>
      </c>
      <c r="J2">
        <v>4225</v>
      </c>
      <c r="K2">
        <v>4231</v>
      </c>
      <c r="L2">
        <v>4223</v>
      </c>
      <c r="M2">
        <v>4204</v>
      </c>
      <c r="N2">
        <v>4274</v>
      </c>
      <c r="O2">
        <v>52560</v>
      </c>
      <c r="P2">
        <v>3672</v>
      </c>
      <c r="Q2">
        <v>4880</v>
      </c>
      <c r="R2">
        <v>3908</v>
      </c>
      <c r="S2">
        <v>27116</v>
      </c>
      <c r="T2">
        <v>18926</v>
      </c>
      <c r="U2">
        <v>3639</v>
      </c>
      <c r="V2">
        <v>4184</v>
      </c>
      <c r="W2">
        <v>4218</v>
      </c>
      <c r="X2">
        <v>4233</v>
      </c>
      <c r="Y2">
        <v>4294</v>
      </c>
      <c r="Z2">
        <v>4255</v>
      </c>
      <c r="AA2">
        <v>25964</v>
      </c>
      <c r="AB2">
        <v>3631</v>
      </c>
      <c r="AC2">
        <v>5499</v>
      </c>
      <c r="AD2">
        <v>3921</v>
      </c>
      <c r="AE2">
        <v>10912</v>
      </c>
      <c r="AF2">
        <v>8629</v>
      </c>
      <c r="AG2">
        <v>3502</v>
      </c>
      <c r="AH2">
        <v>4226</v>
      </c>
      <c r="AI2">
        <v>4153</v>
      </c>
      <c r="AJ2">
        <v>4229</v>
      </c>
      <c r="AK2">
        <v>4155</v>
      </c>
      <c r="AL2">
        <v>4282</v>
      </c>
      <c r="AM2">
        <v>9387</v>
      </c>
      <c r="AN2">
        <v>3616</v>
      </c>
      <c r="AO2">
        <v>7313</v>
      </c>
      <c r="AP2">
        <v>3804</v>
      </c>
      <c r="AQ2">
        <v>6116</v>
      </c>
      <c r="AR2">
        <v>5399</v>
      </c>
      <c r="AS2">
        <v>3556</v>
      </c>
      <c r="AT2">
        <v>4242</v>
      </c>
      <c r="AU2">
        <v>4143</v>
      </c>
      <c r="AV2">
        <v>4193</v>
      </c>
      <c r="AW2">
        <v>4189</v>
      </c>
      <c r="AX2">
        <v>4294</v>
      </c>
      <c r="AY2">
        <v>4844</v>
      </c>
      <c r="AZ2">
        <v>3663</v>
      </c>
      <c r="BA2">
        <v>4268</v>
      </c>
      <c r="BB2">
        <v>3751</v>
      </c>
      <c r="BC2">
        <v>4737</v>
      </c>
      <c r="BD2">
        <v>4525</v>
      </c>
      <c r="BE2">
        <v>3727</v>
      </c>
      <c r="BF2">
        <v>4135</v>
      </c>
      <c r="BG2">
        <v>4092</v>
      </c>
      <c r="BH2">
        <v>4173</v>
      </c>
      <c r="BI2">
        <v>4177</v>
      </c>
      <c r="BJ2">
        <v>4233</v>
      </c>
      <c r="BK2">
        <v>3916</v>
      </c>
      <c r="BL2">
        <v>7429</v>
      </c>
      <c r="BM2">
        <v>22634</v>
      </c>
      <c r="BN2">
        <v>3695</v>
      </c>
      <c r="BO2">
        <v>3930</v>
      </c>
      <c r="BP2">
        <v>4105</v>
      </c>
      <c r="BQ2">
        <v>3878</v>
      </c>
      <c r="BR2">
        <v>4219</v>
      </c>
      <c r="BS2">
        <v>4180</v>
      </c>
      <c r="BT2">
        <v>4235</v>
      </c>
      <c r="BU2">
        <v>4257</v>
      </c>
      <c r="BV2">
        <v>4230</v>
      </c>
      <c r="BW2">
        <v>3561</v>
      </c>
      <c r="BX2">
        <v>3948</v>
      </c>
      <c r="BY2">
        <v>32522</v>
      </c>
      <c r="BZ2">
        <v>3579</v>
      </c>
      <c r="CA2">
        <v>3509</v>
      </c>
      <c r="CB2">
        <v>3883</v>
      </c>
      <c r="CC2">
        <v>4015</v>
      </c>
      <c r="CD2">
        <v>4235</v>
      </c>
      <c r="CE2">
        <v>4161</v>
      </c>
      <c r="CF2">
        <v>4388</v>
      </c>
      <c r="CG2">
        <v>4354</v>
      </c>
      <c r="CH2">
        <v>4243</v>
      </c>
      <c r="CI2">
        <v>3666</v>
      </c>
      <c r="CJ2">
        <v>16012</v>
      </c>
      <c r="CK2">
        <v>29421</v>
      </c>
      <c r="CL2">
        <v>3585</v>
      </c>
      <c r="CM2">
        <v>3567</v>
      </c>
      <c r="CN2">
        <v>3824</v>
      </c>
      <c r="CO2">
        <v>4071</v>
      </c>
      <c r="CP2">
        <v>4185</v>
      </c>
      <c r="CQ2">
        <v>4217</v>
      </c>
      <c r="CR2">
        <v>4161</v>
      </c>
      <c r="CS2">
        <v>4216</v>
      </c>
      <c r="CT2">
        <v>4239</v>
      </c>
    </row>
    <row r="7" spans="1:98" x14ac:dyDescent="0.4">
      <c r="N7" s="1" t="s">
        <v>109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64883</v>
      </c>
      <c r="G9">
        <f>'Plate 1'!G9</f>
        <v>30</v>
      </c>
      <c r="H9" t="str">
        <f t="shared" ref="H9:I9" si="0">A9</f>
        <v>A1</v>
      </c>
      <c r="I9">
        <f t="shared" si="0"/>
        <v>64883</v>
      </c>
      <c r="K9" t="s">
        <v>82</v>
      </c>
      <c r="L9" t="str">
        <f>A10</f>
        <v>A2</v>
      </c>
      <c r="M9">
        <f>B10</f>
        <v>3683</v>
      </c>
      <c r="N9">
        <f>(M9-3561)/3209</f>
        <v>3.8018074166406977E-2</v>
      </c>
      <c r="O9">
        <f>N9*40</f>
        <v>1.5207229666562792</v>
      </c>
    </row>
    <row r="10" spans="1:98" x14ac:dyDescent="0.4">
      <c r="A10" t="s">
        <v>83</v>
      </c>
      <c r="B10">
        <v>3683</v>
      </c>
      <c r="G10">
        <f>'Plate 1'!G10</f>
        <v>15</v>
      </c>
      <c r="H10" t="str">
        <f>A21</f>
        <v>B1</v>
      </c>
      <c r="I10">
        <f>B21</f>
        <v>52560</v>
      </c>
      <c r="K10" t="s">
        <v>85</v>
      </c>
      <c r="L10" t="str">
        <f>A22</f>
        <v>B2</v>
      </c>
      <c r="M10">
        <f>B22</f>
        <v>3672</v>
      </c>
      <c r="N10">
        <f t="shared" ref="N10:N73" si="1">(M10-3561)/3209</f>
        <v>3.4590215020255534E-2</v>
      </c>
      <c r="O10">
        <f t="shared" ref="O10:O73" si="2">N10*40</f>
        <v>1.3836086008102213</v>
      </c>
    </row>
    <row r="11" spans="1:98" x14ac:dyDescent="0.4">
      <c r="A11" t="s">
        <v>84</v>
      </c>
      <c r="B11">
        <v>4261</v>
      </c>
      <c r="G11">
        <f>'Plate 1'!G11</f>
        <v>7.5</v>
      </c>
      <c r="H11" t="str">
        <f>A33</f>
        <v>C1</v>
      </c>
      <c r="I11">
        <f>B33</f>
        <v>25964</v>
      </c>
      <c r="K11" t="s">
        <v>88</v>
      </c>
      <c r="L11" t="str">
        <f>A34</f>
        <v>C2</v>
      </c>
      <c r="M11">
        <f>B34</f>
        <v>3631</v>
      </c>
      <c r="N11">
        <f t="shared" si="1"/>
        <v>2.1813649111872859E-2</v>
      </c>
      <c r="O11">
        <f t="shared" si="2"/>
        <v>0.87254596447491439</v>
      </c>
    </row>
    <row r="12" spans="1:98" x14ac:dyDescent="0.4">
      <c r="A12" t="s">
        <v>9</v>
      </c>
      <c r="B12">
        <v>3915</v>
      </c>
      <c r="G12">
        <f>'Plate 1'!G12</f>
        <v>1.875</v>
      </c>
      <c r="H12" t="str">
        <f>A45</f>
        <v>D1</v>
      </c>
      <c r="I12">
        <f>B45</f>
        <v>9387</v>
      </c>
      <c r="K12" t="s">
        <v>91</v>
      </c>
      <c r="L12" t="str">
        <f>A46</f>
        <v>D2</v>
      </c>
      <c r="M12">
        <f>B46</f>
        <v>3616</v>
      </c>
      <c r="N12">
        <f t="shared" si="1"/>
        <v>1.7139295730757245E-2</v>
      </c>
      <c r="O12">
        <f t="shared" si="2"/>
        <v>0.68557182923028981</v>
      </c>
    </row>
    <row r="13" spans="1:98" x14ac:dyDescent="0.4">
      <c r="A13" t="s">
        <v>17</v>
      </c>
      <c r="B13">
        <v>36950</v>
      </c>
      <c r="G13">
        <f>'Plate 1'!G13</f>
        <v>0.46875</v>
      </c>
      <c r="H13" t="str">
        <f>A57</f>
        <v>E1</v>
      </c>
      <c r="I13">
        <f>B57</f>
        <v>4844</v>
      </c>
      <c r="K13" t="s">
        <v>94</v>
      </c>
      <c r="L13" t="str">
        <f>A58</f>
        <v>E2</v>
      </c>
      <c r="M13">
        <f>B58</f>
        <v>3663</v>
      </c>
      <c r="N13">
        <f t="shared" si="1"/>
        <v>3.1785602991586163E-2</v>
      </c>
      <c r="O13">
        <f t="shared" si="2"/>
        <v>1.2714241196634466</v>
      </c>
    </row>
    <row r="14" spans="1:98" x14ac:dyDescent="0.4">
      <c r="A14" t="s">
        <v>25</v>
      </c>
      <c r="B14">
        <v>28198</v>
      </c>
      <c r="G14">
        <f>'Plate 1'!G14</f>
        <v>0.1171875</v>
      </c>
      <c r="H14" t="str">
        <f>A69</f>
        <v>F1</v>
      </c>
      <c r="I14">
        <f>B69</f>
        <v>3916</v>
      </c>
      <c r="K14" t="s">
        <v>97</v>
      </c>
      <c r="L14" t="str">
        <f>A70</f>
        <v>F2</v>
      </c>
      <c r="M14">
        <f>B70</f>
        <v>7429</v>
      </c>
      <c r="N14">
        <f t="shared" si="1"/>
        <v>1.205359925210346</v>
      </c>
      <c r="O14">
        <f t="shared" si="2"/>
        <v>48.21439700841384</v>
      </c>
    </row>
    <row r="15" spans="1:98" x14ac:dyDescent="0.4">
      <c r="A15" t="s">
        <v>34</v>
      </c>
      <c r="B15">
        <v>3630</v>
      </c>
      <c r="G15">
        <f>'Plate 1'!G15</f>
        <v>0</v>
      </c>
      <c r="H15" t="str">
        <f>A81</f>
        <v>G1</v>
      </c>
      <c r="I15">
        <f>B81</f>
        <v>3561</v>
      </c>
      <c r="K15" t="s">
        <v>100</v>
      </c>
      <c r="L15" t="str">
        <f>A82</f>
        <v>G2</v>
      </c>
      <c r="M15">
        <f>B82</f>
        <v>3948</v>
      </c>
      <c r="N15">
        <f t="shared" si="1"/>
        <v>0.1205983172327828</v>
      </c>
      <c r="O15">
        <f t="shared" si="2"/>
        <v>4.8239326893113121</v>
      </c>
    </row>
    <row r="16" spans="1:98" x14ac:dyDescent="0.4">
      <c r="A16" t="s">
        <v>41</v>
      </c>
      <c r="B16">
        <v>4225</v>
      </c>
      <c r="K16" t="s">
        <v>103</v>
      </c>
      <c r="L16" t="str">
        <f>A94</f>
        <v>H2</v>
      </c>
      <c r="M16">
        <f>B94</f>
        <v>16012</v>
      </c>
      <c r="N16">
        <f t="shared" si="1"/>
        <v>3.8800249298846992</v>
      </c>
      <c r="O16">
        <f t="shared" si="2"/>
        <v>155.20099719538797</v>
      </c>
    </row>
    <row r="17" spans="1:15" x14ac:dyDescent="0.4">
      <c r="A17" t="s">
        <v>49</v>
      </c>
      <c r="B17">
        <v>4231</v>
      </c>
      <c r="K17" t="s">
        <v>104</v>
      </c>
      <c r="L17" t="str">
        <f>A95</f>
        <v>H3</v>
      </c>
      <c r="M17">
        <f>B95</f>
        <v>29421</v>
      </c>
      <c r="N17">
        <f t="shared" si="1"/>
        <v>8.0585852290433149</v>
      </c>
      <c r="O17">
        <f t="shared" si="2"/>
        <v>322.34340916173261</v>
      </c>
    </row>
    <row r="18" spans="1:15" x14ac:dyDescent="0.4">
      <c r="A18" t="s">
        <v>57</v>
      </c>
      <c r="B18">
        <v>4223</v>
      </c>
      <c r="K18" t="s">
        <v>101</v>
      </c>
      <c r="L18" t="str">
        <f>A83</f>
        <v>G3</v>
      </c>
      <c r="M18">
        <f>B83</f>
        <v>32522</v>
      </c>
      <c r="N18">
        <f t="shared" si="1"/>
        <v>9.0249298846992829</v>
      </c>
      <c r="O18">
        <f t="shared" si="2"/>
        <v>360.99719538797132</v>
      </c>
    </row>
    <row r="19" spans="1:15" x14ac:dyDescent="0.4">
      <c r="A19" t="s">
        <v>65</v>
      </c>
      <c r="B19">
        <v>4204</v>
      </c>
      <c r="K19" t="s">
        <v>98</v>
      </c>
      <c r="L19" t="str">
        <f>A71</f>
        <v>F3</v>
      </c>
      <c r="M19">
        <f>B71</f>
        <v>22634</v>
      </c>
      <c r="N19">
        <f t="shared" si="1"/>
        <v>5.9435961358678719</v>
      </c>
      <c r="O19">
        <f t="shared" si="2"/>
        <v>237.74384543471487</v>
      </c>
    </row>
    <row r="20" spans="1:15" x14ac:dyDescent="0.4">
      <c r="A20" t="s">
        <v>73</v>
      </c>
      <c r="B20">
        <v>4274</v>
      </c>
      <c r="K20" t="s">
        <v>95</v>
      </c>
      <c r="L20" t="str">
        <f>A59</f>
        <v>E3</v>
      </c>
      <c r="M20">
        <f>B59</f>
        <v>4268</v>
      </c>
      <c r="N20">
        <f t="shared" si="1"/>
        <v>0.22031785602991585</v>
      </c>
      <c r="O20">
        <f t="shared" si="2"/>
        <v>8.8127142411966339</v>
      </c>
    </row>
    <row r="21" spans="1:15" x14ac:dyDescent="0.4">
      <c r="A21" t="s">
        <v>85</v>
      </c>
      <c r="B21">
        <v>52560</v>
      </c>
      <c r="K21" t="s">
        <v>92</v>
      </c>
      <c r="L21" t="str">
        <f>A47</f>
        <v>D3</v>
      </c>
      <c r="M21">
        <f>B47</f>
        <v>7313</v>
      </c>
      <c r="N21">
        <f t="shared" si="1"/>
        <v>1.1692115923963851</v>
      </c>
      <c r="O21">
        <f t="shared" si="2"/>
        <v>46.768463695855402</v>
      </c>
    </row>
    <row r="22" spans="1:15" x14ac:dyDescent="0.4">
      <c r="A22" t="s">
        <v>86</v>
      </c>
      <c r="B22">
        <v>3672</v>
      </c>
      <c r="K22" t="s">
        <v>89</v>
      </c>
      <c r="L22" t="str">
        <f>A35</f>
        <v>C3</v>
      </c>
      <c r="M22">
        <f>B35</f>
        <v>5499</v>
      </c>
      <c r="N22">
        <f t="shared" si="1"/>
        <v>0.60392645684013713</v>
      </c>
      <c r="O22">
        <f t="shared" si="2"/>
        <v>24.157058273605486</v>
      </c>
    </row>
    <row r="23" spans="1:15" x14ac:dyDescent="0.4">
      <c r="A23" t="s">
        <v>87</v>
      </c>
      <c r="B23">
        <v>4880</v>
      </c>
      <c r="K23" t="s">
        <v>86</v>
      </c>
      <c r="L23" t="str">
        <f>A23</f>
        <v>B3</v>
      </c>
      <c r="M23">
        <f>B23</f>
        <v>4880</v>
      </c>
      <c r="N23">
        <f t="shared" si="1"/>
        <v>0.41103147397943285</v>
      </c>
      <c r="O23">
        <f t="shared" si="2"/>
        <v>16.441258959177315</v>
      </c>
    </row>
    <row r="24" spans="1:15" x14ac:dyDescent="0.4">
      <c r="A24" t="s">
        <v>10</v>
      </c>
      <c r="B24">
        <v>3908</v>
      </c>
      <c r="K24" t="s">
        <v>83</v>
      </c>
      <c r="L24" t="str">
        <f>A11</f>
        <v>A3</v>
      </c>
      <c r="M24">
        <f>B11</f>
        <v>4261</v>
      </c>
      <c r="N24">
        <f t="shared" si="1"/>
        <v>0.21813649111872857</v>
      </c>
      <c r="O24">
        <f t="shared" si="2"/>
        <v>8.7254596447491437</v>
      </c>
    </row>
    <row r="25" spans="1:15" x14ac:dyDescent="0.4">
      <c r="A25" t="s">
        <v>18</v>
      </c>
      <c r="B25">
        <v>27116</v>
      </c>
      <c r="K25" t="s">
        <v>84</v>
      </c>
      <c r="L25" t="str">
        <f>A12</f>
        <v>A4</v>
      </c>
      <c r="M25">
        <f>B12</f>
        <v>3915</v>
      </c>
      <c r="N25">
        <f t="shared" si="1"/>
        <v>0.11031473979432845</v>
      </c>
      <c r="O25">
        <f t="shared" si="2"/>
        <v>4.4125895917731377</v>
      </c>
    </row>
    <row r="26" spans="1:15" x14ac:dyDescent="0.4">
      <c r="A26" t="s">
        <v>26</v>
      </c>
      <c r="B26">
        <v>18926</v>
      </c>
      <c r="K26" t="s">
        <v>87</v>
      </c>
      <c r="L26" t="str">
        <f>A24</f>
        <v>B4</v>
      </c>
      <c r="M26">
        <f>B24</f>
        <v>3908</v>
      </c>
      <c r="N26">
        <f t="shared" si="1"/>
        <v>0.10813337488314116</v>
      </c>
      <c r="O26">
        <f t="shared" si="2"/>
        <v>4.3253349953256466</v>
      </c>
    </row>
    <row r="27" spans="1:15" x14ac:dyDescent="0.4">
      <c r="A27" t="s">
        <v>35</v>
      </c>
      <c r="B27">
        <v>3639</v>
      </c>
      <c r="K27" t="s">
        <v>90</v>
      </c>
      <c r="L27" t="str">
        <f>A36</f>
        <v>C4</v>
      </c>
      <c r="M27">
        <f>B36</f>
        <v>3921</v>
      </c>
      <c r="N27">
        <f t="shared" si="1"/>
        <v>0.11218448114677469</v>
      </c>
      <c r="O27">
        <f t="shared" si="2"/>
        <v>4.4873792458709874</v>
      </c>
    </row>
    <row r="28" spans="1:15" x14ac:dyDescent="0.4">
      <c r="A28" t="s">
        <v>42</v>
      </c>
      <c r="B28">
        <v>4184</v>
      </c>
      <c r="K28" t="s">
        <v>93</v>
      </c>
      <c r="L28" t="str">
        <f>A48</f>
        <v>D4</v>
      </c>
      <c r="M28">
        <f>B48</f>
        <v>3804</v>
      </c>
      <c r="N28">
        <f t="shared" si="1"/>
        <v>7.5724524774072918E-2</v>
      </c>
      <c r="O28">
        <f t="shared" si="2"/>
        <v>3.0289809909629168</v>
      </c>
    </row>
    <row r="29" spans="1:15" x14ac:dyDescent="0.4">
      <c r="A29" t="s">
        <v>50</v>
      </c>
      <c r="B29">
        <v>4218</v>
      </c>
      <c r="K29" t="s">
        <v>96</v>
      </c>
      <c r="L29" t="str">
        <f>A60</f>
        <v>E4</v>
      </c>
      <c r="M29">
        <f>B60</f>
        <v>3751</v>
      </c>
      <c r="N29">
        <f t="shared" si="1"/>
        <v>5.9208476160797753E-2</v>
      </c>
      <c r="O29">
        <f t="shared" si="2"/>
        <v>2.3683390464319101</v>
      </c>
    </row>
    <row r="30" spans="1:15" x14ac:dyDescent="0.4">
      <c r="A30" t="s">
        <v>58</v>
      </c>
      <c r="B30">
        <v>4233</v>
      </c>
      <c r="K30" t="s">
        <v>99</v>
      </c>
      <c r="L30" t="str">
        <f>A72</f>
        <v>F4</v>
      </c>
      <c r="M30">
        <f>B72</f>
        <v>3695</v>
      </c>
      <c r="N30">
        <f t="shared" si="1"/>
        <v>4.1757556871299471E-2</v>
      </c>
      <c r="O30">
        <f t="shared" si="2"/>
        <v>1.6703022748519789</v>
      </c>
    </row>
    <row r="31" spans="1:15" x14ac:dyDescent="0.4">
      <c r="A31" t="s">
        <v>66</v>
      </c>
      <c r="B31">
        <v>4294</v>
      </c>
      <c r="K31" t="s">
        <v>102</v>
      </c>
      <c r="L31" t="str">
        <f>A84</f>
        <v>G4</v>
      </c>
      <c r="M31">
        <f>B84</f>
        <v>3579</v>
      </c>
      <c r="N31">
        <f t="shared" si="1"/>
        <v>5.6092240573387348E-3</v>
      </c>
      <c r="O31">
        <f t="shared" si="2"/>
        <v>0.22436896229354938</v>
      </c>
    </row>
    <row r="32" spans="1:15" x14ac:dyDescent="0.4">
      <c r="A32" t="s">
        <v>74</v>
      </c>
      <c r="B32">
        <v>4255</v>
      </c>
      <c r="K32" t="s">
        <v>105</v>
      </c>
      <c r="L32" t="str">
        <f>A96</f>
        <v>H4</v>
      </c>
      <c r="M32">
        <f>B96</f>
        <v>3585</v>
      </c>
      <c r="N32">
        <f t="shared" si="1"/>
        <v>7.47896540978498E-3</v>
      </c>
      <c r="O32">
        <f t="shared" si="2"/>
        <v>0.29915861639139918</v>
      </c>
    </row>
    <row r="33" spans="1:15" x14ac:dyDescent="0.4">
      <c r="A33" t="s">
        <v>88</v>
      </c>
      <c r="B33">
        <v>25964</v>
      </c>
      <c r="K33" t="s">
        <v>16</v>
      </c>
      <c r="L33" t="str">
        <f>A97</f>
        <v>H5</v>
      </c>
      <c r="M33">
        <f>B97</f>
        <v>3567</v>
      </c>
      <c r="N33">
        <f t="shared" si="1"/>
        <v>1.869741352446245E-3</v>
      </c>
      <c r="O33">
        <f t="shared" si="2"/>
        <v>7.4789654097849795E-2</v>
      </c>
    </row>
    <row r="34" spans="1:15" x14ac:dyDescent="0.4">
      <c r="A34" t="s">
        <v>89</v>
      </c>
      <c r="B34">
        <v>3631</v>
      </c>
      <c r="K34" t="s">
        <v>15</v>
      </c>
      <c r="L34" t="str">
        <f>A85</f>
        <v>G5</v>
      </c>
      <c r="M34">
        <f>B85</f>
        <v>3509</v>
      </c>
      <c r="N34">
        <f t="shared" si="1"/>
        <v>-1.6204425054534122E-2</v>
      </c>
      <c r="O34">
        <f t="shared" si="2"/>
        <v>-0.64817700218136487</v>
      </c>
    </row>
    <row r="35" spans="1:15" x14ac:dyDescent="0.4">
      <c r="A35" t="s">
        <v>90</v>
      </c>
      <c r="B35">
        <v>5499</v>
      </c>
      <c r="K35" t="s">
        <v>14</v>
      </c>
      <c r="L35" t="str">
        <f>A73</f>
        <v>F5</v>
      </c>
      <c r="M35">
        <f>B73</f>
        <v>3930</v>
      </c>
      <c r="N35">
        <f t="shared" si="1"/>
        <v>0.11498909317544406</v>
      </c>
      <c r="O35">
        <f t="shared" si="2"/>
        <v>4.5995637270177623</v>
      </c>
    </row>
    <row r="36" spans="1:15" x14ac:dyDescent="0.4">
      <c r="A36" t="s">
        <v>11</v>
      </c>
      <c r="B36">
        <v>3921</v>
      </c>
      <c r="K36" t="s">
        <v>13</v>
      </c>
      <c r="L36" t="str">
        <f>A61</f>
        <v>E5</v>
      </c>
      <c r="M36">
        <f>B61</f>
        <v>4737</v>
      </c>
      <c r="N36">
        <f t="shared" si="1"/>
        <v>0.36646930507946401</v>
      </c>
      <c r="O36">
        <f t="shared" si="2"/>
        <v>14.658772203178561</v>
      </c>
    </row>
    <row r="37" spans="1:15" x14ac:dyDescent="0.4">
      <c r="A37" t="s">
        <v>19</v>
      </c>
      <c r="B37">
        <v>10912</v>
      </c>
      <c r="K37" t="s">
        <v>12</v>
      </c>
      <c r="L37" t="str">
        <f>A49</f>
        <v>D5</v>
      </c>
      <c r="M37">
        <f>B49</f>
        <v>6116</v>
      </c>
      <c r="N37">
        <f t="shared" si="1"/>
        <v>0.79619819258335933</v>
      </c>
      <c r="O37">
        <f t="shared" si="2"/>
        <v>31.847927703334374</v>
      </c>
    </row>
    <row r="38" spans="1:15" x14ac:dyDescent="0.4">
      <c r="A38" t="s">
        <v>27</v>
      </c>
      <c r="B38">
        <v>8629</v>
      </c>
      <c r="K38" t="s">
        <v>11</v>
      </c>
      <c r="L38" t="str">
        <f>A37</f>
        <v>C5</v>
      </c>
      <c r="M38">
        <f>B37</f>
        <v>10912</v>
      </c>
      <c r="N38">
        <f t="shared" si="1"/>
        <v>2.2907447803053911</v>
      </c>
      <c r="O38">
        <f t="shared" si="2"/>
        <v>91.62979121221565</v>
      </c>
    </row>
    <row r="39" spans="1:15" x14ac:dyDescent="0.4">
      <c r="A39" t="s">
        <v>36</v>
      </c>
      <c r="B39">
        <v>3502</v>
      </c>
      <c r="K39" t="s">
        <v>10</v>
      </c>
      <c r="L39" t="str">
        <f>A25</f>
        <v>B5</v>
      </c>
      <c r="M39">
        <f>B25</f>
        <v>27116</v>
      </c>
      <c r="N39">
        <f t="shared" si="1"/>
        <v>7.3402929261452163</v>
      </c>
      <c r="O39">
        <f t="shared" si="2"/>
        <v>293.61171704580863</v>
      </c>
    </row>
    <row r="40" spans="1:15" x14ac:dyDescent="0.4">
      <c r="A40" t="s">
        <v>43</v>
      </c>
      <c r="B40">
        <v>4226</v>
      </c>
      <c r="K40" t="s">
        <v>9</v>
      </c>
      <c r="L40" t="str">
        <f>A13</f>
        <v>A5</v>
      </c>
      <c r="M40">
        <f>B13</f>
        <v>36950</v>
      </c>
      <c r="N40">
        <f t="shared" si="1"/>
        <v>10.404799002804612</v>
      </c>
      <c r="O40">
        <f t="shared" si="2"/>
        <v>416.19196011218446</v>
      </c>
    </row>
    <row r="41" spans="1:15" x14ac:dyDescent="0.4">
      <c r="A41" t="s">
        <v>51</v>
      </c>
      <c r="B41">
        <v>4153</v>
      </c>
      <c r="K41" t="s">
        <v>17</v>
      </c>
      <c r="L41" t="str">
        <f>A14</f>
        <v>A6</v>
      </c>
      <c r="M41">
        <f>B14</f>
        <v>28198</v>
      </c>
      <c r="N41">
        <f t="shared" si="1"/>
        <v>7.6774696167030232</v>
      </c>
      <c r="O41">
        <f t="shared" si="2"/>
        <v>307.09878466812091</v>
      </c>
    </row>
    <row r="42" spans="1:15" x14ac:dyDescent="0.4">
      <c r="A42" t="s">
        <v>59</v>
      </c>
      <c r="B42">
        <v>4229</v>
      </c>
      <c r="K42" t="s">
        <v>18</v>
      </c>
      <c r="L42" t="str">
        <f>A26</f>
        <v>B6</v>
      </c>
      <c r="M42">
        <f>B26</f>
        <v>18926</v>
      </c>
      <c r="N42">
        <f t="shared" si="1"/>
        <v>4.7880959800560925</v>
      </c>
      <c r="O42">
        <f t="shared" si="2"/>
        <v>191.52383920224369</v>
      </c>
    </row>
    <row r="43" spans="1:15" x14ac:dyDescent="0.4">
      <c r="A43" t="s">
        <v>67</v>
      </c>
      <c r="B43">
        <v>4155</v>
      </c>
      <c r="K43" t="s">
        <v>19</v>
      </c>
      <c r="L43" t="str">
        <f>A38</f>
        <v>C6</v>
      </c>
      <c r="M43">
        <f>B38</f>
        <v>8629</v>
      </c>
      <c r="N43">
        <f t="shared" si="1"/>
        <v>1.5793081956995949</v>
      </c>
      <c r="O43">
        <f t="shared" si="2"/>
        <v>63.172327827983793</v>
      </c>
    </row>
    <row r="44" spans="1:15" x14ac:dyDescent="0.4">
      <c r="A44" t="s">
        <v>75</v>
      </c>
      <c r="B44">
        <v>4282</v>
      </c>
      <c r="K44" t="s">
        <v>20</v>
      </c>
      <c r="L44" t="str">
        <f>A50</f>
        <v>D6</v>
      </c>
      <c r="M44">
        <f>B50</f>
        <v>5399</v>
      </c>
      <c r="N44">
        <f t="shared" si="1"/>
        <v>0.57276410096603303</v>
      </c>
      <c r="O44">
        <f t="shared" si="2"/>
        <v>22.910564038641322</v>
      </c>
    </row>
    <row r="45" spans="1:15" x14ac:dyDescent="0.4">
      <c r="A45" t="s">
        <v>91</v>
      </c>
      <c r="B45">
        <v>9387</v>
      </c>
      <c r="K45" t="s">
        <v>21</v>
      </c>
      <c r="L45" t="str">
        <f>A62</f>
        <v>E6</v>
      </c>
      <c r="M45">
        <f>B62</f>
        <v>4525</v>
      </c>
      <c r="N45">
        <f t="shared" si="1"/>
        <v>0.30040511062636338</v>
      </c>
      <c r="O45">
        <f t="shared" si="2"/>
        <v>12.016204425054536</v>
      </c>
    </row>
    <row r="46" spans="1:15" x14ac:dyDescent="0.4">
      <c r="A46" t="s">
        <v>92</v>
      </c>
      <c r="B46">
        <v>3616</v>
      </c>
      <c r="K46" t="s">
        <v>22</v>
      </c>
      <c r="L46" t="str">
        <f>A74</f>
        <v>F6</v>
      </c>
      <c r="M46">
        <f>B74</f>
        <v>4105</v>
      </c>
      <c r="N46">
        <f t="shared" si="1"/>
        <v>0.16952321595512621</v>
      </c>
      <c r="O46">
        <f t="shared" si="2"/>
        <v>6.7809286382050482</v>
      </c>
    </row>
    <row r="47" spans="1:15" x14ac:dyDescent="0.4">
      <c r="A47" t="s">
        <v>93</v>
      </c>
      <c r="B47">
        <v>7313</v>
      </c>
      <c r="K47" t="s">
        <v>23</v>
      </c>
      <c r="L47" t="str">
        <f>A86</f>
        <v>G6</v>
      </c>
      <c r="M47">
        <f>B86</f>
        <v>3883</v>
      </c>
      <c r="N47">
        <f t="shared" si="1"/>
        <v>0.10034278591461515</v>
      </c>
      <c r="O47">
        <f t="shared" si="2"/>
        <v>4.0137114365846056</v>
      </c>
    </row>
    <row r="48" spans="1:15" x14ac:dyDescent="0.4">
      <c r="A48" t="s">
        <v>12</v>
      </c>
      <c r="B48">
        <v>3804</v>
      </c>
      <c r="K48" t="s">
        <v>24</v>
      </c>
      <c r="L48" t="str">
        <f>A98</f>
        <v>H6</v>
      </c>
      <c r="M48">
        <f>B98</f>
        <v>3824</v>
      </c>
      <c r="N48">
        <f t="shared" si="1"/>
        <v>8.1956995948893732E-2</v>
      </c>
      <c r="O48">
        <f t="shared" si="2"/>
        <v>3.2782798379557492</v>
      </c>
    </row>
    <row r="49" spans="1:15" x14ac:dyDescent="0.4">
      <c r="A49" t="s">
        <v>20</v>
      </c>
      <c r="B49">
        <v>6116</v>
      </c>
      <c r="K49" t="s">
        <v>33</v>
      </c>
      <c r="L49" t="str">
        <f>A99</f>
        <v>H7</v>
      </c>
      <c r="M49">
        <f>B99</f>
        <v>4071</v>
      </c>
      <c r="N49">
        <f t="shared" si="1"/>
        <v>0.15892801495793082</v>
      </c>
      <c r="O49">
        <f t="shared" si="2"/>
        <v>6.3571205983172332</v>
      </c>
    </row>
    <row r="50" spans="1:15" x14ac:dyDescent="0.4">
      <c r="A50" t="s">
        <v>28</v>
      </c>
      <c r="B50">
        <v>5399</v>
      </c>
      <c r="K50" t="s">
        <v>31</v>
      </c>
      <c r="L50" t="str">
        <f>A87</f>
        <v>G7</v>
      </c>
      <c r="M50">
        <f>B87</f>
        <v>4015</v>
      </c>
      <c r="N50">
        <f t="shared" si="1"/>
        <v>0.14147709566843253</v>
      </c>
      <c r="O50">
        <f t="shared" si="2"/>
        <v>5.6590838267373016</v>
      </c>
    </row>
    <row r="51" spans="1:15" x14ac:dyDescent="0.4">
      <c r="A51" t="s">
        <v>37</v>
      </c>
      <c r="B51">
        <v>3556</v>
      </c>
      <c r="K51" t="s">
        <v>32</v>
      </c>
      <c r="L51" t="str">
        <f>A75</f>
        <v>F7</v>
      </c>
      <c r="M51">
        <f>B75</f>
        <v>3878</v>
      </c>
      <c r="N51">
        <f t="shared" si="1"/>
        <v>9.8784668120909941E-2</v>
      </c>
      <c r="O51">
        <f t="shared" si="2"/>
        <v>3.9513867248363974</v>
      </c>
    </row>
    <row r="52" spans="1:15" x14ac:dyDescent="0.4">
      <c r="A52" t="s">
        <v>44</v>
      </c>
      <c r="B52">
        <v>4242</v>
      </c>
      <c r="K52" t="s">
        <v>29</v>
      </c>
      <c r="L52" t="str">
        <f>A63</f>
        <v>E7</v>
      </c>
      <c r="M52">
        <f>B63</f>
        <v>3727</v>
      </c>
      <c r="N52">
        <f t="shared" si="1"/>
        <v>5.1729510751012779E-2</v>
      </c>
      <c r="O52">
        <f t="shared" si="2"/>
        <v>2.069180430040511</v>
      </c>
    </row>
    <row r="53" spans="1:15" x14ac:dyDescent="0.4">
      <c r="A53" t="s">
        <v>52</v>
      </c>
      <c r="B53">
        <v>4143</v>
      </c>
      <c r="K53" t="s">
        <v>28</v>
      </c>
      <c r="L53" t="str">
        <f>A51</f>
        <v>D7</v>
      </c>
      <c r="M53">
        <f>B51</f>
        <v>3556</v>
      </c>
      <c r="N53">
        <f t="shared" si="1"/>
        <v>-1.5581177937052041E-3</v>
      </c>
      <c r="O53">
        <f t="shared" si="2"/>
        <v>-6.2324711748208167E-2</v>
      </c>
    </row>
    <row r="54" spans="1:15" x14ac:dyDescent="0.4">
      <c r="A54" t="s">
        <v>60</v>
      </c>
      <c r="B54">
        <v>4193</v>
      </c>
      <c r="K54" t="s">
        <v>27</v>
      </c>
      <c r="L54" t="str">
        <f>A39</f>
        <v>C7</v>
      </c>
      <c r="M54">
        <f>B39</f>
        <v>3502</v>
      </c>
      <c r="N54">
        <f t="shared" si="1"/>
        <v>-1.8385789965721409E-2</v>
      </c>
      <c r="O54">
        <f t="shared" si="2"/>
        <v>-0.73543159862885632</v>
      </c>
    </row>
    <row r="55" spans="1:15" x14ac:dyDescent="0.4">
      <c r="A55" t="s">
        <v>68</v>
      </c>
      <c r="B55">
        <v>4189</v>
      </c>
      <c r="K55" t="s">
        <v>26</v>
      </c>
      <c r="L55" t="str">
        <f>A27</f>
        <v>B7</v>
      </c>
      <c r="M55">
        <f>B27</f>
        <v>3639</v>
      </c>
      <c r="N55">
        <f t="shared" si="1"/>
        <v>2.4306637581801183E-2</v>
      </c>
      <c r="O55">
        <f t="shared" si="2"/>
        <v>0.9722655032720473</v>
      </c>
    </row>
    <row r="56" spans="1:15" x14ac:dyDescent="0.4">
      <c r="A56" t="s">
        <v>76</v>
      </c>
      <c r="B56">
        <v>4294</v>
      </c>
      <c r="K56" t="s">
        <v>25</v>
      </c>
      <c r="L56" t="str">
        <f>A15</f>
        <v>A7</v>
      </c>
      <c r="M56">
        <f>B15</f>
        <v>3630</v>
      </c>
      <c r="N56">
        <f t="shared" si="1"/>
        <v>2.1502025553131816E-2</v>
      </c>
      <c r="O56">
        <f t="shared" si="2"/>
        <v>0.8600810221252726</v>
      </c>
    </row>
    <row r="57" spans="1:15" x14ac:dyDescent="0.4">
      <c r="A57" t="s">
        <v>94</v>
      </c>
      <c r="B57">
        <v>4844</v>
      </c>
      <c r="K57" t="s">
        <v>34</v>
      </c>
      <c r="L57" t="str">
        <f>A16</f>
        <v>A8</v>
      </c>
      <c r="M57">
        <f>B16</f>
        <v>4225</v>
      </c>
      <c r="N57">
        <f t="shared" si="1"/>
        <v>0.20691804300405112</v>
      </c>
      <c r="O57">
        <f t="shared" si="2"/>
        <v>8.276721720162044</v>
      </c>
    </row>
    <row r="58" spans="1:15" x14ac:dyDescent="0.4">
      <c r="A58" t="s">
        <v>95</v>
      </c>
      <c r="B58">
        <v>3663</v>
      </c>
      <c r="K58" t="s">
        <v>35</v>
      </c>
      <c r="L58" t="str">
        <f>A28</f>
        <v>B8</v>
      </c>
      <c r="M58">
        <f>B28</f>
        <v>4184</v>
      </c>
      <c r="N58">
        <f t="shared" si="1"/>
        <v>0.19414147709566842</v>
      </c>
      <c r="O58">
        <f t="shared" si="2"/>
        <v>7.765659083826737</v>
      </c>
    </row>
    <row r="59" spans="1:15" x14ac:dyDescent="0.4">
      <c r="A59" t="s">
        <v>96</v>
      </c>
      <c r="B59">
        <v>4268</v>
      </c>
      <c r="K59" t="s">
        <v>36</v>
      </c>
      <c r="L59" t="str">
        <f>A40</f>
        <v>C8</v>
      </c>
      <c r="M59">
        <f>B40</f>
        <v>4226</v>
      </c>
      <c r="N59">
        <f t="shared" si="1"/>
        <v>0.20722966656279215</v>
      </c>
      <c r="O59">
        <f t="shared" si="2"/>
        <v>8.2891866625116855</v>
      </c>
    </row>
    <row r="60" spans="1:15" x14ac:dyDescent="0.4">
      <c r="A60" t="s">
        <v>13</v>
      </c>
      <c r="B60">
        <v>3751</v>
      </c>
      <c r="K60" t="s">
        <v>37</v>
      </c>
      <c r="L60" t="str">
        <f>A52</f>
        <v>D8</v>
      </c>
      <c r="M60">
        <f>B52</f>
        <v>4242</v>
      </c>
      <c r="N60">
        <f t="shared" si="1"/>
        <v>0.21221564350264879</v>
      </c>
      <c r="O60">
        <f t="shared" si="2"/>
        <v>8.4886257401059524</v>
      </c>
    </row>
    <row r="61" spans="1:15" x14ac:dyDescent="0.4">
      <c r="A61" t="s">
        <v>21</v>
      </c>
      <c r="B61">
        <v>4737</v>
      </c>
      <c r="K61" t="s">
        <v>38</v>
      </c>
      <c r="L61" t="str">
        <f>A64</f>
        <v>E8</v>
      </c>
      <c r="M61">
        <f>B64</f>
        <v>4135</v>
      </c>
      <c r="N61">
        <f t="shared" si="1"/>
        <v>0.17887192271735744</v>
      </c>
      <c r="O61">
        <f t="shared" si="2"/>
        <v>7.1548769086942974</v>
      </c>
    </row>
    <row r="62" spans="1:15" x14ac:dyDescent="0.4">
      <c r="A62" t="s">
        <v>29</v>
      </c>
      <c r="B62">
        <v>4525</v>
      </c>
      <c r="K62" t="s">
        <v>30</v>
      </c>
      <c r="L62" t="str">
        <f>A76</f>
        <v>F8</v>
      </c>
      <c r="M62">
        <f>B76</f>
        <v>4219</v>
      </c>
      <c r="N62">
        <f t="shared" si="1"/>
        <v>0.20504830165160487</v>
      </c>
      <c r="O62">
        <f t="shared" si="2"/>
        <v>8.2019320660641952</v>
      </c>
    </row>
    <row r="63" spans="1:15" x14ac:dyDescent="0.4">
      <c r="A63" t="s">
        <v>38</v>
      </c>
      <c r="B63">
        <v>3727</v>
      </c>
      <c r="K63" t="s">
        <v>39</v>
      </c>
      <c r="L63" t="str">
        <f>A88</f>
        <v>G8</v>
      </c>
      <c r="M63">
        <f>B88</f>
        <v>4235</v>
      </c>
      <c r="N63">
        <f t="shared" si="1"/>
        <v>0.21003427859146151</v>
      </c>
      <c r="O63">
        <f t="shared" si="2"/>
        <v>8.4013711436584604</v>
      </c>
    </row>
    <row r="64" spans="1:15" x14ac:dyDescent="0.4">
      <c r="A64" t="s">
        <v>45</v>
      </c>
      <c r="B64">
        <v>4135</v>
      </c>
      <c r="K64" t="s">
        <v>40</v>
      </c>
      <c r="L64" t="str">
        <f>A100</f>
        <v>H8</v>
      </c>
      <c r="M64">
        <f>B100</f>
        <v>4185</v>
      </c>
      <c r="N64">
        <f t="shared" si="1"/>
        <v>0.19445310065440946</v>
      </c>
      <c r="O64">
        <f t="shared" si="2"/>
        <v>7.7781240261763784</v>
      </c>
    </row>
    <row r="65" spans="1:15" x14ac:dyDescent="0.4">
      <c r="A65" t="s">
        <v>53</v>
      </c>
      <c r="B65">
        <v>4092</v>
      </c>
      <c r="K65" t="s">
        <v>48</v>
      </c>
      <c r="L65" t="str">
        <f>A101</f>
        <v>H9</v>
      </c>
      <c r="M65">
        <f>B101</f>
        <v>4217</v>
      </c>
      <c r="N65">
        <f t="shared" si="1"/>
        <v>0.20442505453412277</v>
      </c>
      <c r="O65">
        <f t="shared" si="2"/>
        <v>8.1770021813649105</v>
      </c>
    </row>
    <row r="66" spans="1:15" x14ac:dyDescent="0.4">
      <c r="A66" t="s">
        <v>61</v>
      </c>
      <c r="B66">
        <v>4173</v>
      </c>
      <c r="K66" t="s">
        <v>47</v>
      </c>
      <c r="L66" t="str">
        <f>A89</f>
        <v>G9</v>
      </c>
      <c r="M66">
        <f>B89</f>
        <v>4161</v>
      </c>
      <c r="N66">
        <f t="shared" si="1"/>
        <v>0.1869741352446245</v>
      </c>
      <c r="O66">
        <f t="shared" si="2"/>
        <v>7.4789654097849798</v>
      </c>
    </row>
    <row r="67" spans="1:15" x14ac:dyDescent="0.4">
      <c r="A67" t="s">
        <v>69</v>
      </c>
      <c r="B67">
        <v>4177</v>
      </c>
      <c r="K67" t="s">
        <v>46</v>
      </c>
      <c r="L67" t="str">
        <f>A77</f>
        <v>F9</v>
      </c>
      <c r="M67">
        <f>B77</f>
        <v>4180</v>
      </c>
      <c r="N67">
        <f t="shared" si="1"/>
        <v>0.19289498286070428</v>
      </c>
      <c r="O67">
        <f t="shared" si="2"/>
        <v>7.7157993144281711</v>
      </c>
    </row>
    <row r="68" spans="1:15" x14ac:dyDescent="0.4">
      <c r="A68" t="s">
        <v>77</v>
      </c>
      <c r="B68">
        <v>4233</v>
      </c>
      <c r="K68" t="s">
        <v>45</v>
      </c>
      <c r="L68" t="str">
        <f>A65</f>
        <v>E9</v>
      </c>
      <c r="M68">
        <f>B65</f>
        <v>4092</v>
      </c>
      <c r="N68">
        <f t="shared" si="1"/>
        <v>0.16547210969149267</v>
      </c>
      <c r="O68">
        <f t="shared" si="2"/>
        <v>6.6188843876597065</v>
      </c>
    </row>
    <row r="69" spans="1:15" x14ac:dyDescent="0.4">
      <c r="A69" t="s">
        <v>97</v>
      </c>
      <c r="B69">
        <v>3916</v>
      </c>
      <c r="K69" t="s">
        <v>44</v>
      </c>
      <c r="L69" t="str">
        <f>A53</f>
        <v>D9</v>
      </c>
      <c r="M69">
        <f>B53</f>
        <v>4143</v>
      </c>
      <c r="N69">
        <f t="shared" si="1"/>
        <v>0.18136491118728576</v>
      </c>
      <c r="O69">
        <f t="shared" si="2"/>
        <v>7.25459644749143</v>
      </c>
    </row>
    <row r="70" spans="1:15" x14ac:dyDescent="0.4">
      <c r="A70" t="s">
        <v>98</v>
      </c>
      <c r="B70">
        <v>7429</v>
      </c>
      <c r="K70" t="s">
        <v>43</v>
      </c>
      <c r="L70" t="str">
        <f>A41</f>
        <v>C9</v>
      </c>
      <c r="M70">
        <f>B41</f>
        <v>4153</v>
      </c>
      <c r="N70">
        <f t="shared" si="1"/>
        <v>0.18448114677469618</v>
      </c>
      <c r="O70">
        <f t="shared" si="2"/>
        <v>7.3792458709878472</v>
      </c>
    </row>
    <row r="71" spans="1:15" x14ac:dyDescent="0.4">
      <c r="A71" t="s">
        <v>99</v>
      </c>
      <c r="B71">
        <v>22634</v>
      </c>
      <c r="K71" t="s">
        <v>42</v>
      </c>
      <c r="L71" t="str">
        <f>A29</f>
        <v>B9</v>
      </c>
      <c r="M71">
        <f>B29</f>
        <v>4218</v>
      </c>
      <c r="N71">
        <f t="shared" si="1"/>
        <v>0.20473667809286383</v>
      </c>
      <c r="O71">
        <f t="shared" si="2"/>
        <v>8.1894671237145538</v>
      </c>
    </row>
    <row r="72" spans="1:15" x14ac:dyDescent="0.4">
      <c r="A72" t="s">
        <v>14</v>
      </c>
      <c r="B72">
        <v>3695</v>
      </c>
      <c r="K72" t="s">
        <v>41</v>
      </c>
      <c r="L72" t="str">
        <f>A17</f>
        <v>A9</v>
      </c>
      <c r="M72">
        <f>B17</f>
        <v>4231</v>
      </c>
      <c r="N72">
        <f t="shared" si="1"/>
        <v>0.20878778435649736</v>
      </c>
      <c r="O72">
        <f t="shared" si="2"/>
        <v>8.3515113742598945</v>
      </c>
    </row>
    <row r="73" spans="1:15" x14ac:dyDescent="0.4">
      <c r="A73" t="s">
        <v>22</v>
      </c>
      <c r="B73">
        <v>3930</v>
      </c>
      <c r="K73" t="s">
        <v>49</v>
      </c>
      <c r="L73" t="str">
        <f>A18</f>
        <v>A10</v>
      </c>
      <c r="M73">
        <f>B18</f>
        <v>4223</v>
      </c>
      <c r="N73">
        <f t="shared" si="1"/>
        <v>0.20629479588656902</v>
      </c>
      <c r="O73">
        <f t="shared" si="2"/>
        <v>8.2517918354627611</v>
      </c>
    </row>
    <row r="74" spans="1:15" x14ac:dyDescent="0.4">
      <c r="A74" t="s">
        <v>32</v>
      </c>
      <c r="B74">
        <v>4105</v>
      </c>
      <c r="K74" t="s">
        <v>50</v>
      </c>
      <c r="L74" t="str">
        <f>A30</f>
        <v>B10</v>
      </c>
      <c r="M74">
        <f>B30</f>
        <v>4233</v>
      </c>
      <c r="N74">
        <f t="shared" ref="N74:N96" si="3">(M74-3561)/3209</f>
        <v>0.20941103147397944</v>
      </c>
      <c r="O74">
        <f t="shared" ref="O74:O96" si="4">N74*40</f>
        <v>8.3764412589591775</v>
      </c>
    </row>
    <row r="75" spans="1:15" x14ac:dyDescent="0.4">
      <c r="A75" t="s">
        <v>30</v>
      </c>
      <c r="B75">
        <v>3878</v>
      </c>
      <c r="K75" t="s">
        <v>51</v>
      </c>
      <c r="L75" t="str">
        <f>A42</f>
        <v>C10</v>
      </c>
      <c r="M75">
        <f>B42</f>
        <v>4229</v>
      </c>
      <c r="N75">
        <f t="shared" si="3"/>
        <v>0.20816453723901526</v>
      </c>
      <c r="O75">
        <f t="shared" si="4"/>
        <v>8.3265814895606098</v>
      </c>
    </row>
    <row r="76" spans="1:15" x14ac:dyDescent="0.4">
      <c r="A76" t="s">
        <v>46</v>
      </c>
      <c r="B76">
        <v>4219</v>
      </c>
      <c r="K76" t="s">
        <v>52</v>
      </c>
      <c r="L76" t="str">
        <f>A54</f>
        <v>D10</v>
      </c>
      <c r="M76">
        <f>B54</f>
        <v>4193</v>
      </c>
      <c r="N76">
        <f t="shared" si="3"/>
        <v>0.19694608912433781</v>
      </c>
      <c r="O76">
        <f t="shared" si="4"/>
        <v>7.8778435649735119</v>
      </c>
    </row>
    <row r="77" spans="1:15" x14ac:dyDescent="0.4">
      <c r="A77" t="s">
        <v>54</v>
      </c>
      <c r="B77">
        <v>4180</v>
      </c>
      <c r="K77" t="s">
        <v>53</v>
      </c>
      <c r="L77" t="str">
        <f>A66</f>
        <v>E10</v>
      </c>
      <c r="M77">
        <f>B66</f>
        <v>4173</v>
      </c>
      <c r="N77">
        <f t="shared" si="3"/>
        <v>0.19071361794951699</v>
      </c>
      <c r="O77">
        <f t="shared" si="4"/>
        <v>7.62854471798068</v>
      </c>
    </row>
    <row r="78" spans="1:15" x14ac:dyDescent="0.4">
      <c r="A78" t="s">
        <v>62</v>
      </c>
      <c r="B78">
        <v>4235</v>
      </c>
      <c r="K78" t="s">
        <v>54</v>
      </c>
      <c r="L78" t="str">
        <f>A78</f>
        <v>F10</v>
      </c>
      <c r="M78">
        <f>B78</f>
        <v>4235</v>
      </c>
      <c r="N78">
        <f t="shared" si="3"/>
        <v>0.21003427859146151</v>
      </c>
      <c r="O78">
        <f t="shared" si="4"/>
        <v>8.4013711436584604</v>
      </c>
    </row>
    <row r="79" spans="1:15" x14ac:dyDescent="0.4">
      <c r="A79" t="s">
        <v>70</v>
      </c>
      <c r="B79">
        <v>4257</v>
      </c>
      <c r="K79" t="s">
        <v>55</v>
      </c>
      <c r="L79" t="str">
        <f>A90</f>
        <v>G10</v>
      </c>
      <c r="M79">
        <f>B90</f>
        <v>4388</v>
      </c>
      <c r="N79">
        <f t="shared" si="3"/>
        <v>0.25771268307884077</v>
      </c>
      <c r="O79">
        <f t="shared" si="4"/>
        <v>10.308507323153631</v>
      </c>
    </row>
    <row r="80" spans="1:15" x14ac:dyDescent="0.4">
      <c r="A80" t="s">
        <v>78</v>
      </c>
      <c r="B80">
        <v>4230</v>
      </c>
      <c r="K80" t="s">
        <v>56</v>
      </c>
      <c r="L80" t="str">
        <f>A102</f>
        <v>H10</v>
      </c>
      <c r="M80">
        <f>B102</f>
        <v>4161</v>
      </c>
      <c r="N80">
        <f t="shared" si="3"/>
        <v>0.1869741352446245</v>
      </c>
      <c r="O80">
        <f t="shared" si="4"/>
        <v>7.4789654097849798</v>
      </c>
    </row>
    <row r="81" spans="1:15" x14ac:dyDescent="0.4">
      <c r="A81" t="s">
        <v>100</v>
      </c>
      <c r="B81">
        <v>3561</v>
      </c>
      <c r="K81" t="s">
        <v>64</v>
      </c>
      <c r="L81" t="str">
        <f>A103</f>
        <v>H11</v>
      </c>
      <c r="M81">
        <f>B103</f>
        <v>4216</v>
      </c>
      <c r="N81">
        <f t="shared" si="3"/>
        <v>0.20411343097538173</v>
      </c>
      <c r="O81">
        <f t="shared" si="4"/>
        <v>8.1645372390152691</v>
      </c>
    </row>
    <row r="82" spans="1:15" x14ac:dyDescent="0.4">
      <c r="A82" t="s">
        <v>101</v>
      </c>
      <c r="B82">
        <v>3948</v>
      </c>
      <c r="K82" t="s">
        <v>63</v>
      </c>
      <c r="L82" t="str">
        <f>A91</f>
        <v>G11</v>
      </c>
      <c r="M82">
        <f>B91</f>
        <v>4354</v>
      </c>
      <c r="N82">
        <f t="shared" si="3"/>
        <v>0.24711748208164538</v>
      </c>
      <c r="O82">
        <f t="shared" si="4"/>
        <v>9.8846992832658156</v>
      </c>
    </row>
    <row r="83" spans="1:15" x14ac:dyDescent="0.4">
      <c r="A83" t="s">
        <v>102</v>
      </c>
      <c r="B83">
        <v>32522</v>
      </c>
      <c r="K83" t="s">
        <v>62</v>
      </c>
      <c r="L83" t="str">
        <f>A79</f>
        <v>F11</v>
      </c>
      <c r="M83">
        <f>B79</f>
        <v>4257</v>
      </c>
      <c r="N83">
        <f t="shared" si="3"/>
        <v>0.21688999688376442</v>
      </c>
      <c r="O83">
        <f t="shared" si="4"/>
        <v>8.6755998753505779</v>
      </c>
    </row>
    <row r="84" spans="1:15" x14ac:dyDescent="0.4">
      <c r="A84" t="s">
        <v>15</v>
      </c>
      <c r="B84">
        <v>3579</v>
      </c>
      <c r="K84" t="s">
        <v>61</v>
      </c>
      <c r="L84" t="str">
        <f>A67</f>
        <v>E11</v>
      </c>
      <c r="M84">
        <f>B67</f>
        <v>4177</v>
      </c>
      <c r="N84">
        <f t="shared" si="3"/>
        <v>0.19196011218448114</v>
      </c>
      <c r="O84">
        <f t="shared" si="4"/>
        <v>7.6784044873792459</v>
      </c>
    </row>
    <row r="85" spans="1:15" x14ac:dyDescent="0.4">
      <c r="A85" t="s">
        <v>23</v>
      </c>
      <c r="B85">
        <v>3509</v>
      </c>
      <c r="K85" t="s">
        <v>60</v>
      </c>
      <c r="L85" t="str">
        <f>A55</f>
        <v>D11</v>
      </c>
      <c r="M85">
        <f>B55</f>
        <v>4189</v>
      </c>
      <c r="N85">
        <f t="shared" si="3"/>
        <v>0.19569959488937363</v>
      </c>
      <c r="O85">
        <f t="shared" si="4"/>
        <v>7.8279837955749452</v>
      </c>
    </row>
    <row r="86" spans="1:15" x14ac:dyDescent="0.4">
      <c r="A86" t="s">
        <v>31</v>
      </c>
      <c r="B86">
        <v>3883</v>
      </c>
      <c r="K86" t="s">
        <v>59</v>
      </c>
      <c r="L86" t="str">
        <f>A43</f>
        <v>C11</v>
      </c>
      <c r="M86">
        <f>B43</f>
        <v>4155</v>
      </c>
      <c r="N86">
        <f t="shared" si="3"/>
        <v>0.18510439389217825</v>
      </c>
      <c r="O86">
        <f t="shared" si="4"/>
        <v>7.4041757556871302</v>
      </c>
    </row>
    <row r="87" spans="1:15" x14ac:dyDescent="0.4">
      <c r="A87" t="s">
        <v>39</v>
      </c>
      <c r="B87">
        <v>4015</v>
      </c>
      <c r="K87" t="s">
        <v>58</v>
      </c>
      <c r="L87" t="str">
        <f>A31</f>
        <v>B11</v>
      </c>
      <c r="M87">
        <f>B31</f>
        <v>4294</v>
      </c>
      <c r="N87">
        <f t="shared" si="3"/>
        <v>0.22842006855718291</v>
      </c>
      <c r="O87">
        <f t="shared" si="4"/>
        <v>9.1368027422873173</v>
      </c>
    </row>
    <row r="88" spans="1:15" x14ac:dyDescent="0.4">
      <c r="A88" t="s">
        <v>47</v>
      </c>
      <c r="B88">
        <v>4235</v>
      </c>
      <c r="K88" t="s">
        <v>57</v>
      </c>
      <c r="L88" t="str">
        <f>A19</f>
        <v>A11</v>
      </c>
      <c r="M88">
        <f>B19</f>
        <v>4204</v>
      </c>
      <c r="N88">
        <f t="shared" si="3"/>
        <v>0.20037394827048924</v>
      </c>
      <c r="O88">
        <f t="shared" si="4"/>
        <v>8.0149579308195698</v>
      </c>
    </row>
    <row r="89" spans="1:15" x14ac:dyDescent="0.4">
      <c r="A89" t="s">
        <v>55</v>
      </c>
      <c r="B89">
        <v>4161</v>
      </c>
      <c r="K89" t="s">
        <v>65</v>
      </c>
      <c r="L89" t="str">
        <f>A20</f>
        <v>A12</v>
      </c>
      <c r="M89">
        <f>B20</f>
        <v>4274</v>
      </c>
      <c r="N89">
        <f t="shared" si="3"/>
        <v>0.2221875973823621</v>
      </c>
      <c r="O89">
        <f t="shared" si="4"/>
        <v>8.8875038952944845</v>
      </c>
    </row>
    <row r="90" spans="1:15" x14ac:dyDescent="0.4">
      <c r="A90" t="s">
        <v>63</v>
      </c>
      <c r="B90">
        <v>4388</v>
      </c>
      <c r="K90" t="s">
        <v>66</v>
      </c>
      <c r="L90" t="str">
        <f>A32</f>
        <v>B12</v>
      </c>
      <c r="M90">
        <f>B32</f>
        <v>4255</v>
      </c>
      <c r="N90">
        <f t="shared" si="3"/>
        <v>0.21626674976628232</v>
      </c>
      <c r="O90">
        <f t="shared" si="4"/>
        <v>8.6506699906512932</v>
      </c>
    </row>
    <row r="91" spans="1:15" x14ac:dyDescent="0.4">
      <c r="A91" t="s">
        <v>71</v>
      </c>
      <c r="B91">
        <v>4354</v>
      </c>
      <c r="K91" t="s">
        <v>67</v>
      </c>
      <c r="L91" t="str">
        <f>A44</f>
        <v>C12</v>
      </c>
      <c r="M91">
        <f>B44</f>
        <v>4282</v>
      </c>
      <c r="N91">
        <f t="shared" si="3"/>
        <v>0.22468058585229042</v>
      </c>
      <c r="O91">
        <f t="shared" si="4"/>
        <v>8.9872234340916162</v>
      </c>
    </row>
    <row r="92" spans="1:15" x14ac:dyDescent="0.4">
      <c r="A92" t="s">
        <v>79</v>
      </c>
      <c r="B92">
        <v>4243</v>
      </c>
      <c r="K92" t="s">
        <v>68</v>
      </c>
      <c r="L92" t="str">
        <f>A56</f>
        <v>D12</v>
      </c>
      <c r="M92">
        <f>B56</f>
        <v>4294</v>
      </c>
      <c r="N92">
        <f t="shared" si="3"/>
        <v>0.22842006855718291</v>
      </c>
      <c r="O92">
        <f t="shared" si="4"/>
        <v>9.1368027422873173</v>
      </c>
    </row>
    <row r="93" spans="1:15" x14ac:dyDescent="0.4">
      <c r="A93" t="s">
        <v>103</v>
      </c>
      <c r="B93">
        <v>3666</v>
      </c>
      <c r="K93" t="s">
        <v>69</v>
      </c>
      <c r="L93" t="str">
        <f>A68</f>
        <v>E12</v>
      </c>
      <c r="M93">
        <f>B68</f>
        <v>4233</v>
      </c>
      <c r="N93">
        <f t="shared" si="3"/>
        <v>0.20941103147397944</v>
      </c>
      <c r="O93">
        <f t="shared" si="4"/>
        <v>8.3764412589591775</v>
      </c>
    </row>
    <row r="94" spans="1:15" x14ac:dyDescent="0.4">
      <c r="A94" t="s">
        <v>104</v>
      </c>
      <c r="B94">
        <v>16012</v>
      </c>
      <c r="K94" t="s">
        <v>70</v>
      </c>
      <c r="L94" t="str">
        <f>A80</f>
        <v>F12</v>
      </c>
      <c r="M94">
        <f>B80</f>
        <v>4230</v>
      </c>
      <c r="N94">
        <f t="shared" si="3"/>
        <v>0.2084761607977563</v>
      </c>
      <c r="O94">
        <f t="shared" si="4"/>
        <v>8.3390464319102513</v>
      </c>
    </row>
    <row r="95" spans="1:15" x14ac:dyDescent="0.4">
      <c r="A95" t="s">
        <v>105</v>
      </c>
      <c r="B95">
        <v>29421</v>
      </c>
      <c r="K95" t="s">
        <v>71</v>
      </c>
      <c r="L95" t="str">
        <f>A92</f>
        <v>G12</v>
      </c>
      <c r="M95">
        <f>B92</f>
        <v>4243</v>
      </c>
      <c r="N95">
        <f t="shared" si="3"/>
        <v>0.21252726706138983</v>
      </c>
      <c r="O95">
        <f t="shared" si="4"/>
        <v>8.5010906824555938</v>
      </c>
    </row>
    <row r="96" spans="1:15" x14ac:dyDescent="0.4">
      <c r="A96" t="s">
        <v>16</v>
      </c>
      <c r="B96">
        <v>3585</v>
      </c>
      <c r="K96" t="s">
        <v>72</v>
      </c>
      <c r="L96" t="str">
        <f>A104</f>
        <v>H12</v>
      </c>
      <c r="M96">
        <f>B104</f>
        <v>4239</v>
      </c>
      <c r="N96">
        <f t="shared" si="3"/>
        <v>0.21128077282642568</v>
      </c>
      <c r="O96">
        <f t="shared" si="4"/>
        <v>8.451230913057028</v>
      </c>
    </row>
    <row r="97" spans="1:2" x14ac:dyDescent="0.4">
      <c r="A97" t="s">
        <v>24</v>
      </c>
      <c r="B97">
        <v>3567</v>
      </c>
    </row>
    <row r="98" spans="1:2" x14ac:dyDescent="0.4">
      <c r="A98" t="s">
        <v>33</v>
      </c>
      <c r="B98">
        <v>3824</v>
      </c>
    </row>
    <row r="99" spans="1:2" x14ac:dyDescent="0.4">
      <c r="A99" t="s">
        <v>40</v>
      </c>
      <c r="B99">
        <v>4071</v>
      </c>
    </row>
    <row r="100" spans="1:2" x14ac:dyDescent="0.4">
      <c r="A100" t="s">
        <v>48</v>
      </c>
      <c r="B100">
        <v>4185</v>
      </c>
    </row>
    <row r="101" spans="1:2" x14ac:dyDescent="0.4">
      <c r="A101" t="s">
        <v>56</v>
      </c>
      <c r="B101">
        <v>4217</v>
      </c>
    </row>
    <row r="102" spans="1:2" x14ac:dyDescent="0.4">
      <c r="A102" t="s">
        <v>64</v>
      </c>
      <c r="B102">
        <v>4161</v>
      </c>
    </row>
    <row r="103" spans="1:2" x14ac:dyDescent="0.4">
      <c r="A103" t="s">
        <v>72</v>
      </c>
      <c r="B103">
        <v>4216</v>
      </c>
    </row>
    <row r="104" spans="1:2" x14ac:dyDescent="0.4">
      <c r="A104" t="s">
        <v>80</v>
      </c>
      <c r="B104">
        <v>4239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86FC-75A1-44C2-B015-92AAC421FBD9}">
  <dimension ref="A1:CT104"/>
  <sheetViews>
    <sheetView topLeftCell="A28" workbookViewId="0">
      <selection activeCell="P59" sqref="P5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65049</v>
      </c>
      <c r="D2">
        <v>23498</v>
      </c>
      <c r="E2">
        <v>3878</v>
      </c>
      <c r="F2">
        <v>65078</v>
      </c>
      <c r="G2">
        <v>34172</v>
      </c>
      <c r="H2">
        <v>3512</v>
      </c>
      <c r="I2">
        <v>12618</v>
      </c>
      <c r="J2">
        <v>17131</v>
      </c>
      <c r="K2">
        <v>4108</v>
      </c>
      <c r="L2">
        <v>4131</v>
      </c>
      <c r="M2">
        <v>4163</v>
      </c>
      <c r="N2">
        <v>4146</v>
      </c>
      <c r="O2">
        <v>63052</v>
      </c>
      <c r="P2">
        <v>40466</v>
      </c>
      <c r="Q2">
        <v>3942</v>
      </c>
      <c r="R2">
        <v>58864</v>
      </c>
      <c r="S2">
        <v>36716</v>
      </c>
      <c r="T2">
        <v>3747</v>
      </c>
      <c r="U2">
        <v>14453</v>
      </c>
      <c r="V2">
        <v>18030</v>
      </c>
      <c r="W2">
        <v>4076</v>
      </c>
      <c r="X2">
        <v>4125</v>
      </c>
      <c r="Y2">
        <v>4216</v>
      </c>
      <c r="Z2">
        <v>4219</v>
      </c>
      <c r="AA2">
        <v>28075</v>
      </c>
      <c r="AB2">
        <v>41672</v>
      </c>
      <c r="AC2">
        <v>3818</v>
      </c>
      <c r="AD2">
        <v>34327</v>
      </c>
      <c r="AE2">
        <v>37643</v>
      </c>
      <c r="AF2">
        <v>3742</v>
      </c>
      <c r="AG2">
        <v>14382</v>
      </c>
      <c r="AH2">
        <v>18332</v>
      </c>
      <c r="AI2">
        <v>4006</v>
      </c>
      <c r="AJ2">
        <v>4040</v>
      </c>
      <c r="AK2">
        <v>4211</v>
      </c>
      <c r="AL2">
        <v>4190</v>
      </c>
      <c r="AM2">
        <v>10178</v>
      </c>
      <c r="AN2">
        <v>40995</v>
      </c>
      <c r="AO2">
        <v>3818</v>
      </c>
      <c r="AP2">
        <v>10135</v>
      </c>
      <c r="AQ2">
        <v>4125</v>
      </c>
      <c r="AR2">
        <v>4144</v>
      </c>
      <c r="AS2">
        <v>4111</v>
      </c>
      <c r="AT2">
        <v>4088</v>
      </c>
      <c r="AU2">
        <v>4025</v>
      </c>
      <c r="AV2">
        <v>4081</v>
      </c>
      <c r="AW2">
        <v>4081</v>
      </c>
      <c r="AX2">
        <v>4149</v>
      </c>
      <c r="AY2">
        <v>5026</v>
      </c>
      <c r="AZ2">
        <v>4000</v>
      </c>
      <c r="BA2">
        <v>4102</v>
      </c>
      <c r="BB2">
        <v>5153</v>
      </c>
      <c r="BC2">
        <v>4157</v>
      </c>
      <c r="BD2">
        <v>4116</v>
      </c>
      <c r="BE2">
        <v>4113</v>
      </c>
      <c r="BF2">
        <v>4093</v>
      </c>
      <c r="BG2">
        <v>4044</v>
      </c>
      <c r="BH2">
        <v>4094</v>
      </c>
      <c r="BI2">
        <v>4043</v>
      </c>
      <c r="BJ2">
        <v>4068</v>
      </c>
      <c r="BK2">
        <v>4937</v>
      </c>
      <c r="BL2">
        <v>4099</v>
      </c>
      <c r="BM2">
        <v>4081</v>
      </c>
      <c r="BN2">
        <v>3994</v>
      </c>
      <c r="BO2">
        <v>4039</v>
      </c>
      <c r="BP2">
        <v>4085</v>
      </c>
      <c r="BQ2">
        <v>4109</v>
      </c>
      <c r="BR2">
        <v>4099</v>
      </c>
      <c r="BS2">
        <v>4072</v>
      </c>
      <c r="BT2">
        <v>4078</v>
      </c>
      <c r="BU2">
        <v>4220</v>
      </c>
      <c r="BV2">
        <v>4114</v>
      </c>
      <c r="BW2">
        <v>3559</v>
      </c>
      <c r="BX2">
        <v>4256</v>
      </c>
      <c r="BY2">
        <v>4172</v>
      </c>
      <c r="BZ2">
        <v>3590</v>
      </c>
      <c r="CA2">
        <v>4107</v>
      </c>
      <c r="CB2">
        <v>4114</v>
      </c>
      <c r="CC2">
        <v>4144</v>
      </c>
      <c r="CD2">
        <v>4115</v>
      </c>
      <c r="CE2">
        <v>4075</v>
      </c>
      <c r="CF2">
        <v>4106</v>
      </c>
      <c r="CG2">
        <v>4218</v>
      </c>
      <c r="CH2">
        <v>4099</v>
      </c>
      <c r="CI2">
        <v>3588</v>
      </c>
      <c r="CJ2">
        <v>4169</v>
      </c>
      <c r="CK2">
        <v>4141</v>
      </c>
      <c r="CL2">
        <v>3567</v>
      </c>
      <c r="CM2">
        <v>4114</v>
      </c>
      <c r="CN2">
        <v>4114</v>
      </c>
      <c r="CO2">
        <v>4099</v>
      </c>
      <c r="CP2">
        <v>4123</v>
      </c>
      <c r="CQ2">
        <v>4078</v>
      </c>
      <c r="CR2">
        <v>4084</v>
      </c>
      <c r="CS2">
        <v>4072</v>
      </c>
      <c r="CT2">
        <v>4078</v>
      </c>
    </row>
    <row r="7" spans="1:98" x14ac:dyDescent="0.4">
      <c r="N7" s="1" t="s">
        <v>109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s="3" t="s">
        <v>120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65049</v>
      </c>
      <c r="G9">
        <f>'Plate 1'!G9</f>
        <v>30</v>
      </c>
      <c r="H9" t="str">
        <f>A12</f>
        <v>A4</v>
      </c>
      <c r="I9">
        <f>B12</f>
        <v>65078</v>
      </c>
      <c r="L9" t="str">
        <f>A10</f>
        <v>A2</v>
      </c>
      <c r="M9">
        <f>B10</f>
        <v>23498</v>
      </c>
      <c r="N9">
        <f>(M9-3590)/3763.8</f>
        <v>5.2893352462936392</v>
      </c>
      <c r="O9">
        <f>N9*40</f>
        <v>211.57340985174557</v>
      </c>
    </row>
    <row r="10" spans="1:98" x14ac:dyDescent="0.4">
      <c r="A10" t="s">
        <v>83</v>
      </c>
      <c r="B10">
        <v>23498</v>
      </c>
      <c r="G10">
        <f>'Plate 1'!G10</f>
        <v>15</v>
      </c>
      <c r="H10" t="str">
        <f>A24</f>
        <v>B4</v>
      </c>
      <c r="I10">
        <f>B24</f>
        <v>58864</v>
      </c>
      <c r="L10" t="str">
        <f>A22</f>
        <v>B2</v>
      </c>
      <c r="M10">
        <f>B22</f>
        <v>40466</v>
      </c>
      <c r="N10">
        <f t="shared" ref="N10:N73" si="0">(M10-3590)/3763.8</f>
        <v>9.7975450342738721</v>
      </c>
      <c r="O10">
        <f t="shared" ref="O10:O73" si="1">N10*40</f>
        <v>391.9018013709549</v>
      </c>
    </row>
    <row r="11" spans="1:98" x14ac:dyDescent="0.4">
      <c r="A11" t="s">
        <v>84</v>
      </c>
      <c r="B11">
        <v>3878</v>
      </c>
      <c r="G11">
        <f>'Plate 1'!G11</f>
        <v>7.5</v>
      </c>
      <c r="H11" t="str">
        <f>A36</f>
        <v>C4</v>
      </c>
      <c r="I11">
        <f>B36</f>
        <v>34327</v>
      </c>
      <c r="L11" t="str">
        <f>A34</f>
        <v>C2</v>
      </c>
      <c r="M11">
        <f>B34</f>
        <v>41672</v>
      </c>
      <c r="N11">
        <f t="shared" si="0"/>
        <v>10.117965885541208</v>
      </c>
      <c r="O11">
        <f t="shared" si="1"/>
        <v>404.71863542164834</v>
      </c>
    </row>
    <row r="12" spans="1:98" x14ac:dyDescent="0.4">
      <c r="A12" t="s">
        <v>9</v>
      </c>
      <c r="B12">
        <v>65078</v>
      </c>
      <c r="G12">
        <f>'Plate 1'!G12</f>
        <v>1.875</v>
      </c>
      <c r="H12" t="str">
        <f>A48</f>
        <v>D4</v>
      </c>
      <c r="I12">
        <f>B48</f>
        <v>10135</v>
      </c>
      <c r="L12" t="str">
        <f>A46</f>
        <v>D2</v>
      </c>
      <c r="M12">
        <f>B46</f>
        <v>40995</v>
      </c>
      <c r="N12">
        <f t="shared" si="0"/>
        <v>9.9380944789840058</v>
      </c>
      <c r="O12">
        <f t="shared" si="1"/>
        <v>397.52377915936023</v>
      </c>
    </row>
    <row r="13" spans="1:98" x14ac:dyDescent="0.4">
      <c r="A13" t="s">
        <v>17</v>
      </c>
      <c r="B13">
        <v>34172</v>
      </c>
      <c r="G13">
        <f>'Plate 1'!G13</f>
        <v>0.46875</v>
      </c>
      <c r="H13" t="str">
        <f>A60</f>
        <v>E4</v>
      </c>
      <c r="I13">
        <f>B60</f>
        <v>5153</v>
      </c>
      <c r="N13">
        <f t="shared" si="0"/>
        <v>-0.95382326372283321</v>
      </c>
      <c r="O13">
        <f t="shared" si="1"/>
        <v>-38.152930548913332</v>
      </c>
    </row>
    <row r="14" spans="1:98" x14ac:dyDescent="0.4">
      <c r="A14" t="s">
        <v>25</v>
      </c>
      <c r="B14">
        <v>3512</v>
      </c>
      <c r="G14">
        <f>'Plate 1'!G14</f>
        <v>0.1171875</v>
      </c>
      <c r="H14" t="str">
        <f>A72</f>
        <v>F4</v>
      </c>
      <c r="I14">
        <f>B72</f>
        <v>3994</v>
      </c>
      <c r="L14" t="str">
        <f>A70</f>
        <v>F2</v>
      </c>
      <c r="M14">
        <f>B70</f>
        <v>4099</v>
      </c>
      <c r="N14">
        <f t="shared" si="0"/>
        <v>0.13523566608215101</v>
      </c>
      <c r="O14">
        <f t="shared" si="1"/>
        <v>5.4094266432860403</v>
      </c>
    </row>
    <row r="15" spans="1:98" x14ac:dyDescent="0.4">
      <c r="A15" t="s">
        <v>34</v>
      </c>
      <c r="B15">
        <v>12618</v>
      </c>
      <c r="G15">
        <f>'Plate 1'!G15</f>
        <v>0</v>
      </c>
      <c r="H15" t="str">
        <f>A84</f>
        <v>G4</v>
      </c>
      <c r="I15">
        <f>B84</f>
        <v>3590</v>
      </c>
      <c r="L15" t="str">
        <f>A82</f>
        <v>G2</v>
      </c>
      <c r="M15">
        <f>B82</f>
        <v>4256</v>
      </c>
      <c r="N15">
        <f t="shared" si="0"/>
        <v>0.17694882831181252</v>
      </c>
      <c r="O15">
        <f t="shared" si="1"/>
        <v>7.0779531324725014</v>
      </c>
    </row>
    <row r="16" spans="1:98" x14ac:dyDescent="0.4">
      <c r="A16" t="s">
        <v>41</v>
      </c>
      <c r="B16">
        <v>17131</v>
      </c>
      <c r="L16" t="str">
        <f>A94</f>
        <v>H2</v>
      </c>
      <c r="M16">
        <f>B94</f>
        <v>4169</v>
      </c>
      <c r="N16">
        <f t="shared" si="0"/>
        <v>0.15383389128008926</v>
      </c>
      <c r="O16">
        <f t="shared" si="1"/>
        <v>6.1533556512035705</v>
      </c>
    </row>
    <row r="17" spans="1:15" x14ac:dyDescent="0.4">
      <c r="A17" t="s">
        <v>49</v>
      </c>
      <c r="B17">
        <v>4108</v>
      </c>
      <c r="L17" t="str">
        <f>A95</f>
        <v>H3</v>
      </c>
      <c r="M17">
        <f>B95</f>
        <v>4141</v>
      </c>
      <c r="N17">
        <f t="shared" si="0"/>
        <v>0.14639460120091397</v>
      </c>
      <c r="O17">
        <f t="shared" si="1"/>
        <v>5.8557840480365586</v>
      </c>
    </row>
    <row r="18" spans="1:15" x14ac:dyDescent="0.4">
      <c r="A18" t="s">
        <v>57</v>
      </c>
      <c r="B18">
        <v>4131</v>
      </c>
      <c r="L18" t="str">
        <f>A83</f>
        <v>G3</v>
      </c>
      <c r="M18">
        <f>B83</f>
        <v>4172</v>
      </c>
      <c r="N18">
        <f t="shared" si="0"/>
        <v>0.15463095807428662</v>
      </c>
      <c r="O18">
        <f t="shared" si="1"/>
        <v>6.1852383229714647</v>
      </c>
    </row>
    <row r="19" spans="1:15" x14ac:dyDescent="0.4">
      <c r="A19" t="s">
        <v>65</v>
      </c>
      <c r="B19">
        <v>4163</v>
      </c>
      <c r="L19" t="str">
        <f>A71</f>
        <v>F3</v>
      </c>
      <c r="M19">
        <f>B71</f>
        <v>4081</v>
      </c>
      <c r="N19">
        <f t="shared" si="0"/>
        <v>0.13045326531696688</v>
      </c>
      <c r="O19">
        <f t="shared" si="1"/>
        <v>5.2181306126786753</v>
      </c>
    </row>
    <row r="20" spans="1:15" x14ac:dyDescent="0.4">
      <c r="A20" t="s">
        <v>73</v>
      </c>
      <c r="B20">
        <v>4146</v>
      </c>
      <c r="L20" t="str">
        <f>A59</f>
        <v>E3</v>
      </c>
      <c r="M20">
        <f>B59</f>
        <v>4102</v>
      </c>
      <c r="N20">
        <f t="shared" si="0"/>
        <v>0.13603273287634837</v>
      </c>
      <c r="O20">
        <f t="shared" si="1"/>
        <v>5.4413093150539353</v>
      </c>
    </row>
    <row r="21" spans="1:15" x14ac:dyDescent="0.4">
      <c r="A21" t="s">
        <v>85</v>
      </c>
      <c r="B21">
        <v>63052</v>
      </c>
      <c r="L21" t="str">
        <f>A47</f>
        <v>D3</v>
      </c>
      <c r="M21">
        <f>B47</f>
        <v>3818</v>
      </c>
      <c r="N21">
        <f t="shared" si="0"/>
        <v>6.057707635899888E-2</v>
      </c>
      <c r="O21">
        <f t="shared" si="1"/>
        <v>2.4230830543599553</v>
      </c>
    </row>
    <row r="22" spans="1:15" x14ac:dyDescent="0.4">
      <c r="A22" t="s">
        <v>86</v>
      </c>
      <c r="B22">
        <v>40466</v>
      </c>
      <c r="L22" t="str">
        <f>A35</f>
        <v>C3</v>
      </c>
      <c r="M22">
        <f>B35</f>
        <v>3818</v>
      </c>
      <c r="N22">
        <f t="shared" si="0"/>
        <v>6.057707635899888E-2</v>
      </c>
      <c r="O22">
        <f t="shared" si="1"/>
        <v>2.4230830543599553</v>
      </c>
    </row>
    <row r="23" spans="1:15" x14ac:dyDescent="0.4">
      <c r="A23" t="s">
        <v>87</v>
      </c>
      <c r="B23">
        <v>3942</v>
      </c>
      <c r="L23" t="str">
        <f>A23</f>
        <v>B3</v>
      </c>
      <c r="M23">
        <f>B23</f>
        <v>3942</v>
      </c>
      <c r="N23">
        <f t="shared" si="0"/>
        <v>9.3522503852489502E-2</v>
      </c>
      <c r="O23">
        <f t="shared" si="1"/>
        <v>3.7409001540995801</v>
      </c>
    </row>
    <row r="24" spans="1:15" x14ac:dyDescent="0.4">
      <c r="A24" t="s">
        <v>10</v>
      </c>
      <c r="B24">
        <v>58864</v>
      </c>
      <c r="L24" t="str">
        <f>A11</f>
        <v>A3</v>
      </c>
      <c r="M24">
        <f>B11</f>
        <v>3878</v>
      </c>
      <c r="N24">
        <f t="shared" si="0"/>
        <v>7.6518412242945949E-2</v>
      </c>
      <c r="O24">
        <f t="shared" si="1"/>
        <v>3.0607364897178382</v>
      </c>
    </row>
    <row r="25" spans="1:15" x14ac:dyDescent="0.4">
      <c r="A25" t="s">
        <v>18</v>
      </c>
      <c r="B25">
        <v>36716</v>
      </c>
      <c r="L25" t="str">
        <f>A12</f>
        <v>A4</v>
      </c>
      <c r="M25">
        <f>B12</f>
        <v>65078</v>
      </c>
      <c r="N25">
        <f t="shared" si="0"/>
        <v>16.336681013868962</v>
      </c>
      <c r="O25">
        <f t="shared" si="1"/>
        <v>653.46724055475852</v>
      </c>
    </row>
    <row r="26" spans="1:15" x14ac:dyDescent="0.4">
      <c r="A26" t="s">
        <v>26</v>
      </c>
      <c r="B26">
        <v>3747</v>
      </c>
      <c r="L26" t="str">
        <f>A24</f>
        <v>B4</v>
      </c>
      <c r="M26">
        <f>B24</f>
        <v>58864</v>
      </c>
      <c r="N26">
        <f t="shared" si="0"/>
        <v>14.685689994154842</v>
      </c>
      <c r="O26">
        <f t="shared" si="1"/>
        <v>587.42759976619368</v>
      </c>
    </row>
    <row r="27" spans="1:15" x14ac:dyDescent="0.4">
      <c r="A27" t="s">
        <v>35</v>
      </c>
      <c r="B27">
        <v>14453</v>
      </c>
      <c r="L27" t="str">
        <f>A36</f>
        <v>C4</v>
      </c>
      <c r="M27">
        <f>B36</f>
        <v>34327</v>
      </c>
      <c r="N27">
        <f t="shared" si="0"/>
        <v>8.1664806844146867</v>
      </c>
      <c r="O27">
        <f t="shared" si="1"/>
        <v>326.65922737658747</v>
      </c>
    </row>
    <row r="28" spans="1:15" x14ac:dyDescent="0.4">
      <c r="A28" t="s">
        <v>42</v>
      </c>
      <c r="B28">
        <v>18030</v>
      </c>
      <c r="L28" t="str">
        <f>A48</f>
        <v>D4</v>
      </c>
      <c r="M28">
        <f>B48</f>
        <v>10135</v>
      </c>
      <c r="N28">
        <f t="shared" si="0"/>
        <v>1.7389340560072266</v>
      </c>
      <c r="O28">
        <f t="shared" si="1"/>
        <v>69.557362240289066</v>
      </c>
    </row>
    <row r="29" spans="1:15" x14ac:dyDescent="0.4">
      <c r="A29" t="s">
        <v>50</v>
      </c>
      <c r="B29">
        <v>4076</v>
      </c>
      <c r="L29" t="str">
        <f>A60</f>
        <v>E4</v>
      </c>
      <c r="M29">
        <f>B60</f>
        <v>5153</v>
      </c>
      <c r="N29">
        <f t="shared" si="0"/>
        <v>0.41527179977682127</v>
      </c>
      <c r="O29">
        <f t="shared" si="1"/>
        <v>16.610871991072852</v>
      </c>
    </row>
    <row r="30" spans="1:15" x14ac:dyDescent="0.4">
      <c r="A30" t="s">
        <v>58</v>
      </c>
      <c r="B30">
        <v>4125</v>
      </c>
      <c r="L30" t="str">
        <f>A72</f>
        <v>F4</v>
      </c>
      <c r="M30">
        <f>B72</f>
        <v>3994</v>
      </c>
      <c r="N30">
        <f t="shared" si="0"/>
        <v>0.10733832828524363</v>
      </c>
      <c r="O30">
        <f t="shared" si="1"/>
        <v>4.2935331314097454</v>
      </c>
    </row>
    <row r="31" spans="1:15" x14ac:dyDescent="0.4">
      <c r="A31" t="s">
        <v>66</v>
      </c>
      <c r="B31">
        <v>4216</v>
      </c>
      <c r="L31" t="str">
        <f>A84</f>
        <v>G4</v>
      </c>
      <c r="M31">
        <f>B84</f>
        <v>3590</v>
      </c>
      <c r="N31">
        <f t="shared" si="0"/>
        <v>0</v>
      </c>
      <c r="O31">
        <f t="shared" si="1"/>
        <v>0</v>
      </c>
    </row>
    <row r="32" spans="1:15" x14ac:dyDescent="0.4">
      <c r="A32" t="s">
        <v>74</v>
      </c>
      <c r="B32">
        <v>4219</v>
      </c>
      <c r="L32" t="str">
        <f>A96</f>
        <v>H4</v>
      </c>
      <c r="M32">
        <f>B96</f>
        <v>3567</v>
      </c>
      <c r="N32">
        <f t="shared" si="0"/>
        <v>-6.1108454221797115E-3</v>
      </c>
      <c r="O32">
        <f t="shared" si="1"/>
        <v>-0.24443381688718846</v>
      </c>
    </row>
    <row r="33" spans="1:16" x14ac:dyDescent="0.4">
      <c r="A33" t="s">
        <v>88</v>
      </c>
      <c r="B33">
        <v>28075</v>
      </c>
      <c r="L33" t="str">
        <f>A97</f>
        <v>H5</v>
      </c>
      <c r="M33">
        <f>B97</f>
        <v>4114</v>
      </c>
      <c r="N33">
        <f t="shared" si="0"/>
        <v>0.13922100005313778</v>
      </c>
      <c r="O33">
        <f t="shared" si="1"/>
        <v>5.5688400021255111</v>
      </c>
    </row>
    <row r="34" spans="1:16" x14ac:dyDescent="0.4">
      <c r="A34" t="s">
        <v>89</v>
      </c>
      <c r="B34">
        <v>41672</v>
      </c>
      <c r="L34" t="str">
        <f>A85</f>
        <v>G5</v>
      </c>
      <c r="M34">
        <f>B85</f>
        <v>4107</v>
      </c>
      <c r="N34">
        <f t="shared" si="0"/>
        <v>0.13736117753334395</v>
      </c>
      <c r="O34">
        <f t="shared" si="1"/>
        <v>5.4944471013337584</v>
      </c>
    </row>
    <row r="35" spans="1:16" x14ac:dyDescent="0.4">
      <c r="A35" t="s">
        <v>90</v>
      </c>
      <c r="B35">
        <v>3818</v>
      </c>
      <c r="L35" t="str">
        <f>A73</f>
        <v>F5</v>
      </c>
      <c r="M35">
        <f>B73</f>
        <v>4039</v>
      </c>
      <c r="N35">
        <f t="shared" si="0"/>
        <v>0.11929433019820394</v>
      </c>
      <c r="O35">
        <f t="shared" si="1"/>
        <v>4.7717732079281578</v>
      </c>
    </row>
    <row r="36" spans="1:16" x14ac:dyDescent="0.4">
      <c r="A36" t="s">
        <v>11</v>
      </c>
      <c r="B36">
        <v>34327</v>
      </c>
      <c r="L36" t="str">
        <f>A61</f>
        <v>E5</v>
      </c>
      <c r="M36">
        <f>B61</f>
        <v>4157</v>
      </c>
      <c r="N36">
        <f t="shared" si="0"/>
        <v>0.15064562410329985</v>
      </c>
      <c r="O36">
        <f t="shared" si="1"/>
        <v>6.0258249641319939</v>
      </c>
    </row>
    <row r="37" spans="1:16" x14ac:dyDescent="0.4">
      <c r="A37" t="s">
        <v>19</v>
      </c>
      <c r="B37">
        <v>37643</v>
      </c>
      <c r="L37" t="str">
        <f>A49</f>
        <v>D5</v>
      </c>
      <c r="M37">
        <f>B49</f>
        <v>4125</v>
      </c>
      <c r="N37">
        <f t="shared" si="0"/>
        <v>0.14214357829852808</v>
      </c>
      <c r="O37">
        <f t="shared" si="1"/>
        <v>5.6857431319411234</v>
      </c>
    </row>
    <row r="38" spans="1:16" x14ac:dyDescent="0.4">
      <c r="A38" t="s">
        <v>27</v>
      </c>
      <c r="B38">
        <v>3742</v>
      </c>
      <c r="K38" s="16" t="s">
        <v>123</v>
      </c>
      <c r="L38" s="8" t="str">
        <f>A37</f>
        <v>C5</v>
      </c>
      <c r="M38" s="8">
        <f>B37</f>
        <v>37643</v>
      </c>
      <c r="N38">
        <f t="shared" si="0"/>
        <v>9.0475051809341611</v>
      </c>
      <c r="O38" s="8">
        <f t="shared" si="1"/>
        <v>361.90020723736643</v>
      </c>
    </row>
    <row r="39" spans="1:16" x14ac:dyDescent="0.4">
      <c r="A39" t="s">
        <v>36</v>
      </c>
      <c r="B39">
        <v>14382</v>
      </c>
      <c r="K39" s="16"/>
      <c r="L39" s="8" t="str">
        <f>A25</f>
        <v>B5</v>
      </c>
      <c r="M39" s="8">
        <f>B25</f>
        <v>36716</v>
      </c>
      <c r="N39">
        <f t="shared" si="0"/>
        <v>8.801211541527179</v>
      </c>
      <c r="O39" s="8">
        <f t="shared" si="1"/>
        <v>352.04846166108717</v>
      </c>
    </row>
    <row r="40" spans="1:16" x14ac:dyDescent="0.4">
      <c r="A40" t="s">
        <v>43</v>
      </c>
      <c r="B40">
        <v>18332</v>
      </c>
      <c r="K40" s="16"/>
      <c r="L40" s="8" t="str">
        <f>A13</f>
        <v>A5</v>
      </c>
      <c r="M40" s="8">
        <f>B13</f>
        <v>34172</v>
      </c>
      <c r="N40">
        <f t="shared" si="0"/>
        <v>8.1252989000478237</v>
      </c>
      <c r="O40" s="8">
        <f t="shared" si="1"/>
        <v>325.01195600191295</v>
      </c>
      <c r="P40">
        <f>AVERAGE(N38,N39,N40)</f>
        <v>8.658005207503054</v>
      </c>
    </row>
    <row r="41" spans="1:16" x14ac:dyDescent="0.4">
      <c r="A41" t="s">
        <v>51</v>
      </c>
      <c r="B41">
        <v>4006</v>
      </c>
      <c r="K41" s="17" t="s">
        <v>124</v>
      </c>
      <c r="L41" s="13" t="str">
        <f>A14</f>
        <v>A6</v>
      </c>
      <c r="M41" s="13">
        <f>B14</f>
        <v>3512</v>
      </c>
      <c r="N41">
        <f t="shared" si="0"/>
        <v>-2.0723736649131196E-2</v>
      </c>
      <c r="O41" s="13">
        <f t="shared" si="1"/>
        <v>-0.82894946596524788</v>
      </c>
    </row>
    <row r="42" spans="1:16" x14ac:dyDescent="0.4">
      <c r="A42" t="s">
        <v>59</v>
      </c>
      <c r="B42">
        <v>4040</v>
      </c>
      <c r="K42" s="17"/>
      <c r="L42" s="13" t="str">
        <f>A26</f>
        <v>B6</v>
      </c>
      <c r="M42" s="13">
        <f>B26</f>
        <v>3747</v>
      </c>
      <c r="N42">
        <f t="shared" si="0"/>
        <v>4.171316222966151E-2</v>
      </c>
      <c r="O42" s="13">
        <f t="shared" si="1"/>
        <v>1.6685264891864604</v>
      </c>
    </row>
    <row r="43" spans="1:16" x14ac:dyDescent="0.4">
      <c r="A43" t="s">
        <v>67</v>
      </c>
      <c r="B43">
        <v>4211</v>
      </c>
      <c r="K43" s="17"/>
      <c r="L43" s="13" t="str">
        <f>A38</f>
        <v>C6</v>
      </c>
      <c r="M43" s="13">
        <f>B38</f>
        <v>3742</v>
      </c>
      <c r="N43">
        <f t="shared" si="0"/>
        <v>4.0384717572665922E-2</v>
      </c>
      <c r="O43" s="13">
        <f t="shared" si="1"/>
        <v>1.6153887029066369</v>
      </c>
      <c r="P43">
        <f>AVERAGE(N41:N43)</f>
        <v>2.0458047717732079E-2</v>
      </c>
    </row>
    <row r="44" spans="1:16" x14ac:dyDescent="0.4">
      <c r="A44" t="s">
        <v>75</v>
      </c>
      <c r="B44">
        <v>4190</v>
      </c>
      <c r="L44" t="str">
        <f>A50</f>
        <v>D6</v>
      </c>
      <c r="M44">
        <f>B50</f>
        <v>4144</v>
      </c>
      <c r="N44">
        <f t="shared" si="0"/>
        <v>0.14719166799511132</v>
      </c>
      <c r="O44">
        <f t="shared" si="1"/>
        <v>5.8876667198044528</v>
      </c>
    </row>
    <row r="45" spans="1:16" x14ac:dyDescent="0.4">
      <c r="A45" t="s">
        <v>91</v>
      </c>
      <c r="B45">
        <v>10178</v>
      </c>
      <c r="L45" t="str">
        <f>A62</f>
        <v>E6</v>
      </c>
      <c r="M45">
        <f>B62</f>
        <v>4116</v>
      </c>
      <c r="N45">
        <f t="shared" si="0"/>
        <v>0.139752377915936</v>
      </c>
      <c r="O45">
        <f t="shared" si="1"/>
        <v>5.59009511663744</v>
      </c>
    </row>
    <row r="46" spans="1:16" x14ac:dyDescent="0.4">
      <c r="A46" t="s">
        <v>92</v>
      </c>
      <c r="B46">
        <v>40995</v>
      </c>
      <c r="L46" t="str">
        <f>A74</f>
        <v>F6</v>
      </c>
      <c r="M46">
        <f>B74</f>
        <v>4085</v>
      </c>
      <c r="N46">
        <f t="shared" si="0"/>
        <v>0.13151602104256335</v>
      </c>
      <c r="O46">
        <f t="shared" si="1"/>
        <v>5.2606408417025339</v>
      </c>
    </row>
    <row r="47" spans="1:16" x14ac:dyDescent="0.4">
      <c r="A47" t="s">
        <v>93</v>
      </c>
      <c r="B47">
        <v>3818</v>
      </c>
      <c r="L47" t="str">
        <f>A86</f>
        <v>G6</v>
      </c>
      <c r="M47">
        <f>B86</f>
        <v>4114</v>
      </c>
      <c r="N47">
        <f t="shared" si="0"/>
        <v>0.13922100005313778</v>
      </c>
      <c r="O47">
        <f t="shared" si="1"/>
        <v>5.5688400021255111</v>
      </c>
    </row>
    <row r="48" spans="1:16" x14ac:dyDescent="0.4">
      <c r="A48" t="s">
        <v>12</v>
      </c>
      <c r="B48">
        <v>10135</v>
      </c>
      <c r="L48" t="str">
        <f>A98</f>
        <v>H6</v>
      </c>
      <c r="M48">
        <f>B98</f>
        <v>4114</v>
      </c>
      <c r="N48">
        <f t="shared" si="0"/>
        <v>0.13922100005313778</v>
      </c>
      <c r="O48">
        <f t="shared" si="1"/>
        <v>5.5688400021255111</v>
      </c>
    </row>
    <row r="49" spans="1:16" x14ac:dyDescent="0.4">
      <c r="A49" t="s">
        <v>20</v>
      </c>
      <c r="B49">
        <v>4125</v>
      </c>
      <c r="L49" t="str">
        <f>A99</f>
        <v>H7</v>
      </c>
      <c r="M49">
        <f>B99</f>
        <v>4099</v>
      </c>
      <c r="N49">
        <f t="shared" si="0"/>
        <v>0.13523566608215101</v>
      </c>
      <c r="O49">
        <f t="shared" si="1"/>
        <v>5.4094266432860403</v>
      </c>
    </row>
    <row r="50" spans="1:16" x14ac:dyDescent="0.4">
      <c r="A50" t="s">
        <v>28</v>
      </c>
      <c r="B50">
        <v>4144</v>
      </c>
      <c r="L50" t="str">
        <f>A87</f>
        <v>G7</v>
      </c>
      <c r="M50">
        <f>B87</f>
        <v>4144</v>
      </c>
      <c r="N50">
        <f t="shared" si="0"/>
        <v>0.14719166799511132</v>
      </c>
      <c r="O50">
        <f t="shared" si="1"/>
        <v>5.8876667198044528</v>
      </c>
    </row>
    <row r="51" spans="1:16" x14ac:dyDescent="0.4">
      <c r="A51" t="s">
        <v>37</v>
      </c>
      <c r="B51">
        <v>4111</v>
      </c>
      <c r="L51" t="str">
        <f>A75</f>
        <v>F7</v>
      </c>
      <c r="M51">
        <f>B75</f>
        <v>4109</v>
      </c>
      <c r="N51">
        <f t="shared" si="0"/>
        <v>0.1378925553961422</v>
      </c>
      <c r="O51">
        <f t="shared" si="1"/>
        <v>5.5157022158456881</v>
      </c>
    </row>
    <row r="52" spans="1:16" x14ac:dyDescent="0.4">
      <c r="A52" t="s">
        <v>44</v>
      </c>
      <c r="B52">
        <v>4088</v>
      </c>
      <c r="L52" t="str">
        <f>A63</f>
        <v>E7</v>
      </c>
      <c r="M52">
        <f>B63</f>
        <v>4113</v>
      </c>
      <c r="N52">
        <f t="shared" si="0"/>
        <v>0.13895531112173867</v>
      </c>
      <c r="O52">
        <f t="shared" si="1"/>
        <v>5.5582124448695467</v>
      </c>
    </row>
    <row r="53" spans="1:16" x14ac:dyDescent="0.4">
      <c r="A53" t="s">
        <v>52</v>
      </c>
      <c r="B53">
        <v>4025</v>
      </c>
      <c r="L53" t="str">
        <f>A51</f>
        <v>D7</v>
      </c>
      <c r="M53">
        <f>B51</f>
        <v>4111</v>
      </c>
      <c r="N53">
        <f t="shared" si="0"/>
        <v>0.13842393325894042</v>
      </c>
      <c r="O53">
        <f t="shared" si="1"/>
        <v>5.5369573303576169</v>
      </c>
    </row>
    <row r="54" spans="1:16" x14ac:dyDescent="0.4">
      <c r="A54" t="s">
        <v>60</v>
      </c>
      <c r="B54">
        <v>4081</v>
      </c>
      <c r="K54" s="17" t="s">
        <v>121</v>
      </c>
      <c r="L54" s="13" t="str">
        <f>A39</f>
        <v>C7</v>
      </c>
      <c r="M54" s="13">
        <f>B39</f>
        <v>14382</v>
      </c>
      <c r="N54">
        <f t="shared" si="0"/>
        <v>2.8673149476592803</v>
      </c>
      <c r="O54" s="13">
        <f t="shared" si="1"/>
        <v>114.69259790637122</v>
      </c>
    </row>
    <row r="55" spans="1:16" x14ac:dyDescent="0.4">
      <c r="A55" t="s">
        <v>68</v>
      </c>
      <c r="B55">
        <v>4081</v>
      </c>
      <c r="K55" s="17"/>
      <c r="L55" s="13" t="str">
        <f>A27</f>
        <v>B7</v>
      </c>
      <c r="M55" s="13">
        <f>B27</f>
        <v>14453</v>
      </c>
      <c r="N55">
        <f t="shared" si="0"/>
        <v>2.8861788617886179</v>
      </c>
      <c r="O55" s="13">
        <f t="shared" si="1"/>
        <v>115.44715447154472</v>
      </c>
    </row>
    <row r="56" spans="1:16" x14ac:dyDescent="0.4">
      <c r="A56" t="s">
        <v>76</v>
      </c>
      <c r="B56">
        <v>4149</v>
      </c>
      <c r="K56" s="17"/>
      <c r="L56" s="13" t="str">
        <f>A15</f>
        <v>A7</v>
      </c>
      <c r="M56" s="13">
        <f>B15</f>
        <v>12618</v>
      </c>
      <c r="N56">
        <f t="shared" si="0"/>
        <v>2.3986396726712362</v>
      </c>
      <c r="O56" s="13">
        <f t="shared" si="1"/>
        <v>95.945586906849456</v>
      </c>
      <c r="P56">
        <f>AVERAGE(N54:N56)</f>
        <v>2.7173778273730442</v>
      </c>
    </row>
    <row r="57" spans="1:16" x14ac:dyDescent="0.4">
      <c r="A57" t="s">
        <v>94</v>
      </c>
      <c r="B57">
        <v>5026</v>
      </c>
      <c r="K57" s="16" t="s">
        <v>122</v>
      </c>
      <c r="L57" s="8" t="str">
        <f>A16</f>
        <v>A8</v>
      </c>
      <c r="M57" s="8">
        <f>B16</f>
        <v>17131</v>
      </c>
      <c r="N57">
        <f t="shared" si="0"/>
        <v>3.5976938200754556</v>
      </c>
      <c r="O57" s="8">
        <f t="shared" si="1"/>
        <v>143.90775280301821</v>
      </c>
    </row>
    <row r="58" spans="1:16" x14ac:dyDescent="0.4">
      <c r="A58" t="s">
        <v>95</v>
      </c>
      <c r="B58">
        <v>4000</v>
      </c>
      <c r="K58" s="16"/>
      <c r="L58" s="8" t="str">
        <f>A28</f>
        <v>B8</v>
      </c>
      <c r="M58" s="8">
        <f>B28</f>
        <v>18030</v>
      </c>
      <c r="N58">
        <f t="shared" si="0"/>
        <v>3.8365481694032626</v>
      </c>
      <c r="O58" s="8">
        <f t="shared" si="1"/>
        <v>153.4619267761305</v>
      </c>
    </row>
    <row r="59" spans="1:16" x14ac:dyDescent="0.4">
      <c r="A59" t="s">
        <v>96</v>
      </c>
      <c r="B59">
        <v>4102</v>
      </c>
      <c r="K59" s="16"/>
      <c r="L59" s="8" t="str">
        <f>A40</f>
        <v>C8</v>
      </c>
      <c r="M59" s="8">
        <f>B40</f>
        <v>18332</v>
      </c>
      <c r="N59">
        <f t="shared" si="0"/>
        <v>3.916786226685796</v>
      </c>
      <c r="O59" s="8">
        <f t="shared" si="1"/>
        <v>156.67144906743184</v>
      </c>
      <c r="P59">
        <f>AVERAGE(N57,N58,N59)</f>
        <v>3.7836760720548379</v>
      </c>
    </row>
    <row r="60" spans="1:16" x14ac:dyDescent="0.4">
      <c r="A60" t="s">
        <v>13</v>
      </c>
      <c r="B60">
        <v>5153</v>
      </c>
      <c r="L60" t="str">
        <f>A52</f>
        <v>D8</v>
      </c>
      <c r="M60">
        <f>B52</f>
        <v>4088</v>
      </c>
      <c r="N60">
        <f t="shared" si="0"/>
        <v>0.13231308783676071</v>
      </c>
      <c r="O60">
        <f t="shared" si="1"/>
        <v>5.292523513470428</v>
      </c>
    </row>
    <row r="61" spans="1:16" x14ac:dyDescent="0.4">
      <c r="A61" t="s">
        <v>21</v>
      </c>
      <c r="B61">
        <v>4157</v>
      </c>
      <c r="L61" t="str">
        <f>A64</f>
        <v>E8</v>
      </c>
      <c r="M61">
        <f>B64</f>
        <v>4093</v>
      </c>
      <c r="N61">
        <f t="shared" si="0"/>
        <v>0.13364153249375629</v>
      </c>
      <c r="O61">
        <f t="shared" si="1"/>
        <v>5.3456612997502519</v>
      </c>
    </row>
    <row r="62" spans="1:16" x14ac:dyDescent="0.4">
      <c r="A62" t="s">
        <v>29</v>
      </c>
      <c r="B62">
        <v>4116</v>
      </c>
      <c r="L62" t="str">
        <f>A76</f>
        <v>F8</v>
      </c>
      <c r="M62">
        <f>B76</f>
        <v>4099</v>
      </c>
      <c r="N62">
        <f t="shared" si="0"/>
        <v>0.13523566608215101</v>
      </c>
      <c r="O62">
        <f t="shared" si="1"/>
        <v>5.4094266432860403</v>
      </c>
    </row>
    <row r="63" spans="1:16" x14ac:dyDescent="0.4">
      <c r="A63" t="s">
        <v>38</v>
      </c>
      <c r="B63">
        <v>4113</v>
      </c>
      <c r="L63" t="str">
        <f>A88</f>
        <v>G8</v>
      </c>
      <c r="M63">
        <f>B88</f>
        <v>4115</v>
      </c>
      <c r="N63">
        <f t="shared" si="0"/>
        <v>0.13948668898453689</v>
      </c>
      <c r="O63">
        <f t="shared" si="1"/>
        <v>5.5794675593814755</v>
      </c>
    </row>
    <row r="64" spans="1:16" x14ac:dyDescent="0.4">
      <c r="A64" t="s">
        <v>45</v>
      </c>
      <c r="B64">
        <v>4093</v>
      </c>
      <c r="L64" t="str">
        <f>A100</f>
        <v>H8</v>
      </c>
      <c r="M64">
        <f>B100</f>
        <v>4123</v>
      </c>
      <c r="N64">
        <f t="shared" si="0"/>
        <v>0.14161220043572983</v>
      </c>
      <c r="O64">
        <f t="shared" si="1"/>
        <v>5.6644880174291936</v>
      </c>
    </row>
    <row r="65" spans="1:15" x14ac:dyDescent="0.4">
      <c r="A65" t="s">
        <v>53</v>
      </c>
      <c r="B65">
        <v>4044</v>
      </c>
      <c r="L65" t="str">
        <f>A101</f>
        <v>H9</v>
      </c>
      <c r="M65">
        <f>B101</f>
        <v>4078</v>
      </c>
      <c r="N65">
        <f t="shared" si="0"/>
        <v>0.12965619852276952</v>
      </c>
      <c r="O65">
        <f t="shared" si="1"/>
        <v>5.1862479409107811</v>
      </c>
    </row>
    <row r="66" spans="1:15" x14ac:dyDescent="0.4">
      <c r="A66" t="s">
        <v>61</v>
      </c>
      <c r="B66">
        <v>4094</v>
      </c>
      <c r="L66" t="str">
        <f>A89</f>
        <v>G9</v>
      </c>
      <c r="M66">
        <f>B89</f>
        <v>4075</v>
      </c>
      <c r="N66">
        <f t="shared" si="0"/>
        <v>0.12885913172857219</v>
      </c>
      <c r="O66">
        <f t="shared" si="1"/>
        <v>5.1543652691428878</v>
      </c>
    </row>
    <row r="67" spans="1:15" x14ac:dyDescent="0.4">
      <c r="A67" t="s">
        <v>69</v>
      </c>
      <c r="B67">
        <v>4043</v>
      </c>
      <c r="L67" t="str">
        <f>A77</f>
        <v>F9</v>
      </c>
      <c r="M67">
        <f>B77</f>
        <v>4072</v>
      </c>
      <c r="N67">
        <f t="shared" si="0"/>
        <v>0.12806206493437483</v>
      </c>
      <c r="O67">
        <f t="shared" si="1"/>
        <v>5.1224825973749937</v>
      </c>
    </row>
    <row r="68" spans="1:15" x14ac:dyDescent="0.4">
      <c r="A68" t="s">
        <v>77</v>
      </c>
      <c r="B68">
        <v>4068</v>
      </c>
      <c r="L68" t="str">
        <f>A65</f>
        <v>E9</v>
      </c>
      <c r="M68">
        <f>B65</f>
        <v>4044</v>
      </c>
      <c r="N68">
        <f t="shared" si="0"/>
        <v>0.12062277485519952</v>
      </c>
      <c r="O68">
        <f t="shared" si="1"/>
        <v>4.8249109942079809</v>
      </c>
    </row>
    <row r="69" spans="1:15" x14ac:dyDescent="0.4">
      <c r="A69" t="s">
        <v>97</v>
      </c>
      <c r="B69">
        <v>4937</v>
      </c>
      <c r="L69" t="str">
        <f>A53</f>
        <v>D9</v>
      </c>
      <c r="M69">
        <f>B53</f>
        <v>4025</v>
      </c>
      <c r="N69">
        <f t="shared" si="0"/>
        <v>0.11557468515861628</v>
      </c>
      <c r="O69">
        <f t="shared" si="1"/>
        <v>4.6229874063446514</v>
      </c>
    </row>
    <row r="70" spans="1:15" x14ac:dyDescent="0.4">
      <c r="A70" t="s">
        <v>98</v>
      </c>
      <c r="B70">
        <v>4099</v>
      </c>
      <c r="L70" t="str">
        <f>A41</f>
        <v>C9</v>
      </c>
      <c r="M70">
        <f>B41</f>
        <v>4006</v>
      </c>
      <c r="N70">
        <f t="shared" si="0"/>
        <v>0.11052659546203304</v>
      </c>
      <c r="O70">
        <f t="shared" si="1"/>
        <v>4.421063818481322</v>
      </c>
    </row>
    <row r="71" spans="1:15" x14ac:dyDescent="0.4">
      <c r="A71" t="s">
        <v>99</v>
      </c>
      <c r="B71">
        <v>4081</v>
      </c>
      <c r="L71" t="str">
        <f>A29</f>
        <v>B9</v>
      </c>
      <c r="M71">
        <f>B29</f>
        <v>4076</v>
      </c>
      <c r="N71">
        <f t="shared" si="0"/>
        <v>0.1291248206599713</v>
      </c>
      <c r="O71">
        <f t="shared" si="1"/>
        <v>5.1649928263988523</v>
      </c>
    </row>
    <row r="72" spans="1:15" x14ac:dyDescent="0.4">
      <c r="A72" t="s">
        <v>14</v>
      </c>
      <c r="B72">
        <v>3994</v>
      </c>
      <c r="L72" t="str">
        <f>A17</f>
        <v>A9</v>
      </c>
      <c r="M72">
        <f>B17</f>
        <v>4108</v>
      </c>
      <c r="N72">
        <f t="shared" si="0"/>
        <v>0.13762686646474306</v>
      </c>
      <c r="O72">
        <f t="shared" si="1"/>
        <v>5.5050746585897228</v>
      </c>
    </row>
    <row r="73" spans="1:15" x14ac:dyDescent="0.4">
      <c r="A73" t="s">
        <v>22</v>
      </c>
      <c r="B73">
        <v>4039</v>
      </c>
      <c r="L73" t="str">
        <f>A18</f>
        <v>A10</v>
      </c>
      <c r="M73">
        <f>B18</f>
        <v>4131</v>
      </c>
      <c r="N73">
        <f t="shared" si="0"/>
        <v>0.14373771188692278</v>
      </c>
      <c r="O73">
        <f t="shared" si="1"/>
        <v>5.7495084754769108</v>
      </c>
    </row>
    <row r="74" spans="1:15" x14ac:dyDescent="0.4">
      <c r="A74" t="s">
        <v>32</v>
      </c>
      <c r="B74">
        <v>4085</v>
      </c>
      <c r="L74" t="str">
        <f>A30</f>
        <v>B10</v>
      </c>
      <c r="M74">
        <f>B30</f>
        <v>4125</v>
      </c>
      <c r="N74">
        <f t="shared" ref="N74:N96" si="2">(M74-3590)/3763.8</f>
        <v>0.14214357829852808</v>
      </c>
      <c r="O74">
        <f t="shared" ref="O74:O96" si="3">N74*40</f>
        <v>5.6857431319411234</v>
      </c>
    </row>
    <row r="75" spans="1:15" x14ac:dyDescent="0.4">
      <c r="A75" t="s">
        <v>30</v>
      </c>
      <c r="B75">
        <v>4109</v>
      </c>
      <c r="L75" t="str">
        <f>A42</f>
        <v>C10</v>
      </c>
      <c r="M75">
        <f>B42</f>
        <v>4040</v>
      </c>
      <c r="N75">
        <f t="shared" si="2"/>
        <v>0.11956001912960305</v>
      </c>
      <c r="O75">
        <f t="shared" si="3"/>
        <v>4.7824007651841223</v>
      </c>
    </row>
    <row r="76" spans="1:15" x14ac:dyDescent="0.4">
      <c r="A76" t="s">
        <v>46</v>
      </c>
      <c r="B76">
        <v>4099</v>
      </c>
      <c r="L76" t="str">
        <f>A54</f>
        <v>D10</v>
      </c>
      <c r="M76">
        <f>B54</f>
        <v>4081</v>
      </c>
      <c r="N76">
        <f t="shared" si="2"/>
        <v>0.13045326531696688</v>
      </c>
      <c r="O76">
        <f t="shared" si="3"/>
        <v>5.2181306126786753</v>
      </c>
    </row>
    <row r="77" spans="1:15" x14ac:dyDescent="0.4">
      <c r="A77" t="s">
        <v>54</v>
      </c>
      <c r="B77">
        <v>4072</v>
      </c>
      <c r="L77" t="str">
        <f>A66</f>
        <v>E10</v>
      </c>
      <c r="M77">
        <f>B66</f>
        <v>4094</v>
      </c>
      <c r="N77">
        <f t="shared" si="2"/>
        <v>0.13390722142515543</v>
      </c>
      <c r="O77">
        <f t="shared" si="3"/>
        <v>5.3562888570062173</v>
      </c>
    </row>
    <row r="78" spans="1:15" x14ac:dyDescent="0.4">
      <c r="A78" t="s">
        <v>62</v>
      </c>
      <c r="B78">
        <v>4078</v>
      </c>
      <c r="L78" t="str">
        <f>A78</f>
        <v>F10</v>
      </c>
      <c r="M78">
        <f>B78</f>
        <v>4078</v>
      </c>
      <c r="N78">
        <f t="shared" si="2"/>
        <v>0.12965619852276952</v>
      </c>
      <c r="O78">
        <f t="shared" si="3"/>
        <v>5.1862479409107811</v>
      </c>
    </row>
    <row r="79" spans="1:15" x14ac:dyDescent="0.4">
      <c r="A79" t="s">
        <v>70</v>
      </c>
      <c r="B79">
        <v>4220</v>
      </c>
      <c r="L79" t="str">
        <f>A90</f>
        <v>G10</v>
      </c>
      <c r="M79">
        <f>B90</f>
        <v>4106</v>
      </c>
      <c r="N79">
        <f t="shared" si="2"/>
        <v>0.13709548860194484</v>
      </c>
      <c r="O79">
        <f t="shared" si="3"/>
        <v>5.4838195440777939</v>
      </c>
    </row>
    <row r="80" spans="1:15" x14ac:dyDescent="0.4">
      <c r="A80" t="s">
        <v>78</v>
      </c>
      <c r="B80">
        <v>4114</v>
      </c>
      <c r="L80" t="str">
        <f>A102</f>
        <v>H10</v>
      </c>
      <c r="M80">
        <f>B102</f>
        <v>4084</v>
      </c>
      <c r="N80">
        <f t="shared" si="2"/>
        <v>0.13125033211116424</v>
      </c>
      <c r="O80">
        <f t="shared" si="3"/>
        <v>5.2500132844465695</v>
      </c>
    </row>
    <row r="81" spans="1:15" x14ac:dyDescent="0.4">
      <c r="A81" t="s">
        <v>100</v>
      </c>
      <c r="B81">
        <v>3559</v>
      </c>
      <c r="L81" t="str">
        <f>A103</f>
        <v>H11</v>
      </c>
      <c r="M81">
        <f>B103</f>
        <v>4072</v>
      </c>
      <c r="N81">
        <f t="shared" si="2"/>
        <v>0.12806206493437483</v>
      </c>
      <c r="O81">
        <f t="shared" si="3"/>
        <v>5.1224825973749937</v>
      </c>
    </row>
    <row r="82" spans="1:15" x14ac:dyDescent="0.4">
      <c r="A82" t="s">
        <v>101</v>
      </c>
      <c r="B82">
        <v>4256</v>
      </c>
      <c r="L82" t="str">
        <f>A91</f>
        <v>G11</v>
      </c>
      <c r="M82">
        <f>B91</f>
        <v>4218</v>
      </c>
      <c r="N82">
        <f t="shared" si="2"/>
        <v>0.16685264891864604</v>
      </c>
      <c r="O82">
        <f t="shared" si="3"/>
        <v>6.6741059567458416</v>
      </c>
    </row>
    <row r="83" spans="1:15" x14ac:dyDescent="0.4">
      <c r="A83" t="s">
        <v>102</v>
      </c>
      <c r="B83">
        <v>4172</v>
      </c>
      <c r="L83" t="str">
        <f>A79</f>
        <v>F11</v>
      </c>
      <c r="M83">
        <f>B79</f>
        <v>4220</v>
      </c>
      <c r="N83">
        <f t="shared" si="2"/>
        <v>0.16738402678144429</v>
      </c>
      <c r="O83">
        <f t="shared" si="3"/>
        <v>6.6953610712577714</v>
      </c>
    </row>
    <row r="84" spans="1:15" x14ac:dyDescent="0.4">
      <c r="A84" t="s">
        <v>15</v>
      </c>
      <c r="B84">
        <v>3590</v>
      </c>
      <c r="L84" t="str">
        <f>A67</f>
        <v>E11</v>
      </c>
      <c r="M84">
        <f>B67</f>
        <v>4043</v>
      </c>
      <c r="N84">
        <f t="shared" si="2"/>
        <v>0.12035708592380041</v>
      </c>
      <c r="O84">
        <f t="shared" si="3"/>
        <v>4.8142834369520164</v>
      </c>
    </row>
    <row r="85" spans="1:15" x14ac:dyDescent="0.4">
      <c r="A85" t="s">
        <v>23</v>
      </c>
      <c r="B85">
        <v>4107</v>
      </c>
      <c r="L85" t="str">
        <f>A55</f>
        <v>D11</v>
      </c>
      <c r="M85">
        <f>B55</f>
        <v>4081</v>
      </c>
      <c r="N85">
        <f t="shared" si="2"/>
        <v>0.13045326531696688</v>
      </c>
      <c r="O85">
        <f t="shared" si="3"/>
        <v>5.2181306126786753</v>
      </c>
    </row>
    <row r="86" spans="1:15" x14ac:dyDescent="0.4">
      <c r="A86" t="s">
        <v>31</v>
      </c>
      <c r="B86">
        <v>4114</v>
      </c>
      <c r="L86" t="str">
        <f>A43</f>
        <v>C11</v>
      </c>
      <c r="M86">
        <f>B43</f>
        <v>4211</v>
      </c>
      <c r="N86">
        <f t="shared" si="2"/>
        <v>0.16499282639885221</v>
      </c>
      <c r="O86">
        <f t="shared" si="3"/>
        <v>6.5997130559540889</v>
      </c>
    </row>
    <row r="87" spans="1:15" x14ac:dyDescent="0.4">
      <c r="A87" t="s">
        <v>39</v>
      </c>
      <c r="B87">
        <v>4144</v>
      </c>
      <c r="L87" t="str">
        <f>A31</f>
        <v>B11</v>
      </c>
      <c r="M87">
        <f>B31</f>
        <v>4216</v>
      </c>
      <c r="N87">
        <f t="shared" si="2"/>
        <v>0.16632127105584782</v>
      </c>
      <c r="O87">
        <f t="shared" si="3"/>
        <v>6.6528508422339128</v>
      </c>
    </row>
    <row r="88" spans="1:15" x14ac:dyDescent="0.4">
      <c r="A88" t="s">
        <v>47</v>
      </c>
      <c r="B88">
        <v>4115</v>
      </c>
      <c r="L88" t="str">
        <f>A19</f>
        <v>A11</v>
      </c>
      <c r="M88">
        <f>B19</f>
        <v>4163</v>
      </c>
      <c r="N88">
        <f t="shared" si="2"/>
        <v>0.15223975769169457</v>
      </c>
      <c r="O88">
        <f t="shared" si="3"/>
        <v>6.0895903076677822</v>
      </c>
    </row>
    <row r="89" spans="1:15" x14ac:dyDescent="0.4">
      <c r="A89" t="s">
        <v>55</v>
      </c>
      <c r="B89">
        <v>4075</v>
      </c>
      <c r="L89" t="str">
        <f>A20</f>
        <v>A12</v>
      </c>
      <c r="M89">
        <f>B20</f>
        <v>4146</v>
      </c>
      <c r="N89">
        <f t="shared" si="2"/>
        <v>0.14772304585790955</v>
      </c>
      <c r="O89">
        <f t="shared" si="3"/>
        <v>5.9089218343163816</v>
      </c>
    </row>
    <row r="90" spans="1:15" x14ac:dyDescent="0.4">
      <c r="A90" t="s">
        <v>63</v>
      </c>
      <c r="B90">
        <v>4106</v>
      </c>
      <c r="L90" t="str">
        <f>A32</f>
        <v>B12</v>
      </c>
      <c r="M90">
        <f>B32</f>
        <v>4219</v>
      </c>
      <c r="N90">
        <f t="shared" si="2"/>
        <v>0.16711833785004515</v>
      </c>
      <c r="O90">
        <f t="shared" si="3"/>
        <v>6.684733514001806</v>
      </c>
    </row>
    <row r="91" spans="1:15" x14ac:dyDescent="0.4">
      <c r="A91" t="s">
        <v>71</v>
      </c>
      <c r="B91">
        <v>4218</v>
      </c>
      <c r="L91" t="str">
        <f>A44</f>
        <v>C12</v>
      </c>
      <c r="M91">
        <f>B44</f>
        <v>4190</v>
      </c>
      <c r="N91">
        <f t="shared" si="2"/>
        <v>0.15941335883947075</v>
      </c>
      <c r="O91">
        <f t="shared" si="3"/>
        <v>6.3765343535788297</v>
      </c>
    </row>
    <row r="92" spans="1:15" x14ac:dyDescent="0.4">
      <c r="A92" t="s">
        <v>79</v>
      </c>
      <c r="B92">
        <v>4099</v>
      </c>
      <c r="L92" t="str">
        <f>A56</f>
        <v>D12</v>
      </c>
      <c r="M92">
        <f>B56</f>
        <v>4149</v>
      </c>
      <c r="N92">
        <f t="shared" si="2"/>
        <v>0.14852011265210691</v>
      </c>
      <c r="O92">
        <f t="shared" si="3"/>
        <v>5.9408045060842767</v>
      </c>
    </row>
    <row r="93" spans="1:15" x14ac:dyDescent="0.4">
      <c r="A93" t="s">
        <v>103</v>
      </c>
      <c r="B93">
        <v>3588</v>
      </c>
      <c r="L93" t="str">
        <f>A68</f>
        <v>E12</v>
      </c>
      <c r="M93">
        <f>B68</f>
        <v>4068</v>
      </c>
      <c r="N93">
        <f t="shared" si="2"/>
        <v>0.12699930920877836</v>
      </c>
      <c r="O93">
        <f t="shared" si="3"/>
        <v>5.0799723683511342</v>
      </c>
    </row>
    <row r="94" spans="1:15" x14ac:dyDescent="0.4">
      <c r="A94" t="s">
        <v>104</v>
      </c>
      <c r="B94">
        <v>4169</v>
      </c>
      <c r="L94" t="str">
        <f>A80</f>
        <v>F12</v>
      </c>
      <c r="M94">
        <f>B80</f>
        <v>4114</v>
      </c>
      <c r="N94">
        <f t="shared" si="2"/>
        <v>0.13922100005313778</v>
      </c>
      <c r="O94">
        <f t="shared" si="3"/>
        <v>5.5688400021255111</v>
      </c>
    </row>
    <row r="95" spans="1:15" x14ac:dyDescent="0.4">
      <c r="A95" t="s">
        <v>105</v>
      </c>
      <c r="B95">
        <v>4141</v>
      </c>
      <c r="L95" t="str">
        <f>A92</f>
        <v>G12</v>
      </c>
      <c r="M95">
        <f>B92</f>
        <v>4099</v>
      </c>
      <c r="N95">
        <f t="shared" si="2"/>
        <v>0.13523566608215101</v>
      </c>
      <c r="O95">
        <f t="shared" si="3"/>
        <v>5.4094266432860403</v>
      </c>
    </row>
    <row r="96" spans="1:15" x14ac:dyDescent="0.4">
      <c r="A96" t="s">
        <v>16</v>
      </c>
      <c r="B96">
        <v>3567</v>
      </c>
      <c r="L96" t="str">
        <f>A104</f>
        <v>H12</v>
      </c>
      <c r="M96">
        <f>B104</f>
        <v>4078</v>
      </c>
      <c r="N96">
        <f t="shared" si="2"/>
        <v>0.12965619852276952</v>
      </c>
      <c r="O96">
        <f t="shared" si="3"/>
        <v>5.1862479409107811</v>
      </c>
    </row>
    <row r="97" spans="1:2" x14ac:dyDescent="0.4">
      <c r="A97" t="s">
        <v>24</v>
      </c>
      <c r="B97">
        <v>4114</v>
      </c>
    </row>
    <row r="98" spans="1:2" x14ac:dyDescent="0.4">
      <c r="A98" t="s">
        <v>33</v>
      </c>
      <c r="B98">
        <v>4114</v>
      </c>
    </row>
    <row r="99" spans="1:2" x14ac:dyDescent="0.4">
      <c r="A99" t="s">
        <v>40</v>
      </c>
      <c r="B99">
        <v>4099</v>
      </c>
    </row>
    <row r="100" spans="1:2" x14ac:dyDescent="0.4">
      <c r="A100" t="s">
        <v>48</v>
      </c>
      <c r="B100">
        <v>4123</v>
      </c>
    </row>
    <row r="101" spans="1:2" x14ac:dyDescent="0.4">
      <c r="A101" t="s">
        <v>56</v>
      </c>
      <c r="B101">
        <v>4078</v>
      </c>
    </row>
    <row r="102" spans="1:2" x14ac:dyDescent="0.4">
      <c r="A102" t="s">
        <v>64</v>
      </c>
      <c r="B102">
        <v>4084</v>
      </c>
    </row>
    <row r="103" spans="1:2" x14ac:dyDescent="0.4">
      <c r="A103" t="s">
        <v>72</v>
      </c>
      <c r="B103">
        <v>4072</v>
      </c>
    </row>
    <row r="104" spans="1:2" x14ac:dyDescent="0.4">
      <c r="A104" t="s">
        <v>80</v>
      </c>
      <c r="B104">
        <v>4078</v>
      </c>
    </row>
  </sheetData>
  <mergeCells count="4">
    <mergeCell ref="K38:K40"/>
    <mergeCell ref="K41:K43"/>
    <mergeCell ref="K54:K56"/>
    <mergeCell ref="K57:K59"/>
  </mergeCell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workbookViewId="0">
      <selection activeCell="G24" sqref="G24:G45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8"/>
      <c r="N1" s="19"/>
      <c r="O1" s="19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3.7301085942905272E-2</v>
      </c>
      <c r="E2" s="7">
        <f>'Plate 2'!N9</f>
        <v>1.6597018464183041E-2</v>
      </c>
      <c r="F2" s="7">
        <f>'Plate 3'!N9</f>
        <v>3.8018074166406977E-2</v>
      </c>
      <c r="G2" s="7">
        <f>AVERAGE(D2:F2)</f>
        <v>3.0638726191165099E-2</v>
      </c>
      <c r="H2" s="7">
        <f>STDEV(D2:F2)</f>
        <v>1.2165758708179718E-2</v>
      </c>
      <c r="I2" s="7">
        <f>G2*40</f>
        <v>1.225549047646604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9.1447823601961312E-2</v>
      </c>
      <c r="E3" s="7">
        <f>'Plate 2'!N10</f>
        <v>2.3710026377404346E-2</v>
      </c>
      <c r="F3" s="7">
        <f>'Plate 3'!N10</f>
        <v>3.4590215020255534E-2</v>
      </c>
      <c r="G3" s="7">
        <f t="shared" ref="G3:G66" si="0">AVERAGE(D3:F3)</f>
        <v>4.991602166654039E-2</v>
      </c>
      <c r="H3" s="7">
        <f t="shared" ref="H3:H66" si="1">STDEV(D3:F3)</f>
        <v>3.6376675978273251E-2</v>
      </c>
      <c r="I3" s="7">
        <f t="shared" ref="I3:I66" si="2">G3*40</f>
        <v>1.9966408666616156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2.9479890503263842E-2</v>
      </c>
      <c r="E4" s="7">
        <f>'Plate 2'!N11</f>
        <v>5.9275065943510858E-4</v>
      </c>
      <c r="F4" s="7">
        <f>'Plate 3'!N11</f>
        <v>2.1813649111872859E-2</v>
      </c>
      <c r="G4" s="7">
        <f t="shared" si="0"/>
        <v>1.7295430091523938E-2</v>
      </c>
      <c r="H4" s="7">
        <f t="shared" si="1"/>
        <v>1.4964205272118914E-2</v>
      </c>
      <c r="I4" s="7">
        <f t="shared" si="2"/>
        <v>0.69181720366095756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2.8276629666395933E-2</v>
      </c>
      <c r="E5" s="7">
        <f>'Plate 2'!N12</f>
        <v>-8.8912598915266289E-3</v>
      </c>
      <c r="F5" s="7">
        <f>'Plate 3'!N12</f>
        <v>1.7139295730757245E-2</v>
      </c>
      <c r="G5" s="7">
        <f t="shared" si="0"/>
        <v>1.2174888501875517E-2</v>
      </c>
      <c r="H5" s="7">
        <f t="shared" si="1"/>
        <v>1.9074774124432304E-2</v>
      </c>
      <c r="I5" s="7">
        <f t="shared" si="2"/>
        <v>0.48699554007502066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4.8130433474716482E-3</v>
      </c>
      <c r="E6" s="7">
        <f>'Plate 2'!N13</f>
        <v>1.4818766485877715E-2</v>
      </c>
      <c r="F6" s="7">
        <f>'Plate 3'!N13</f>
        <v>3.1785602991586163E-2</v>
      </c>
      <c r="G6" s="7">
        <f t="shared" si="0"/>
        <v>1.7139137608311841E-2</v>
      </c>
      <c r="H6" s="7">
        <f t="shared" si="1"/>
        <v>1.3635169050957834E-2</v>
      </c>
      <c r="I6" s="7">
        <f t="shared" si="2"/>
        <v>0.68556550433247365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1.174683391992299</v>
      </c>
      <c r="E7" s="7">
        <f>'Plate 2'!N14</f>
        <v>1.2418126315165525</v>
      </c>
      <c r="F7" s="7">
        <f>'Plate 3'!N14</f>
        <v>1.205359925210346</v>
      </c>
      <c r="G7" s="7">
        <f t="shared" si="0"/>
        <v>1.2072853162397326</v>
      </c>
      <c r="H7" s="7">
        <f t="shared" si="1"/>
        <v>3.360601207727841E-2</v>
      </c>
      <c r="I7" s="7">
        <f t="shared" si="2"/>
        <v>48.291412649589304</v>
      </c>
      <c r="M7" s="3"/>
      <c r="N7" s="10"/>
      <c r="O7" s="11"/>
    </row>
    <row r="8" spans="1:15" x14ac:dyDescent="0.4">
      <c r="A8" s="14">
        <v>7</v>
      </c>
      <c r="B8" s="14" t="s">
        <v>100</v>
      </c>
      <c r="C8" s="14" t="s">
        <v>101</v>
      </c>
      <c r="D8" s="14">
        <f>'Plate 1'!N15</f>
        <v>0.10348043197064043</v>
      </c>
      <c r="E8" s="14">
        <f>'Plate 2'!N15</f>
        <v>0.11766100589786907</v>
      </c>
      <c r="F8" s="14">
        <f>'Plate 3'!N15</f>
        <v>0.1205983172327828</v>
      </c>
      <c r="G8" s="15">
        <v>2.7173778273730442</v>
      </c>
      <c r="H8" s="14">
        <f t="shared" si="1"/>
        <v>9.1536738583631056E-3</v>
      </c>
      <c r="I8" s="14">
        <f t="shared" si="2"/>
        <v>108.69511309492177</v>
      </c>
      <c r="J8" s="3" t="s">
        <v>125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3.9021748939626386</v>
      </c>
      <c r="E9" s="7">
        <f>'Plate 2'!N16</f>
        <v>3.9936575679440445</v>
      </c>
      <c r="F9" s="7">
        <f>'Plate 3'!N16</f>
        <v>3.8800249298846992</v>
      </c>
      <c r="G9" s="7">
        <f t="shared" si="0"/>
        <v>3.9252857972637938</v>
      </c>
      <c r="H9" s="7">
        <f t="shared" si="1"/>
        <v>6.0238521700221551E-2</v>
      </c>
      <c r="I9" s="7">
        <f t="shared" si="2"/>
        <v>157.01143189055176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7.7183166380892212</v>
      </c>
      <c r="E10" s="7">
        <f>'Plate 2'!N17</f>
        <v>7.8666903766930441</v>
      </c>
      <c r="F10" s="7">
        <f>'Plate 3'!N17</f>
        <v>8.0585852290433149</v>
      </c>
      <c r="G10" s="7">
        <f t="shared" si="0"/>
        <v>7.8811974146085264</v>
      </c>
      <c r="H10" s="7">
        <f t="shared" si="1"/>
        <v>0.17059753547247397</v>
      </c>
      <c r="I10" s="7">
        <f t="shared" si="2"/>
        <v>315.24789658434105</v>
      </c>
      <c r="M10" s="3"/>
      <c r="N10" s="10"/>
      <c r="O10" s="11"/>
    </row>
    <row r="11" spans="1:15" x14ac:dyDescent="0.4">
      <c r="A11" s="14">
        <v>10</v>
      </c>
      <c r="B11" s="14" t="s">
        <v>101</v>
      </c>
      <c r="C11" s="14" t="s">
        <v>102</v>
      </c>
      <c r="D11" s="14">
        <f>'Plate 1'!N18</f>
        <v>8.6731041121439088</v>
      </c>
      <c r="E11" s="14">
        <f>'Plate 2'!N18</f>
        <v>8.7110636910583565</v>
      </c>
      <c r="F11" s="14">
        <f>'Plate 3'!N18</f>
        <v>9.0249298846992829</v>
      </c>
      <c r="G11" s="14">
        <f t="shared" si="0"/>
        <v>8.8030325626338506</v>
      </c>
      <c r="H11" s="14">
        <f t="shared" si="1"/>
        <v>0.19310372488043465</v>
      </c>
      <c r="I11" s="14">
        <f t="shared" si="2"/>
        <v>352.12130250535404</v>
      </c>
      <c r="J11" s="3"/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5.837619950064675</v>
      </c>
      <c r="E12" s="7">
        <f>'Plate 2'!N19</f>
        <v>5.782579058119202</v>
      </c>
      <c r="F12" s="7">
        <f>'Plate 3'!N19</f>
        <v>5.9435961358678719</v>
      </c>
      <c r="G12" s="7">
        <f t="shared" si="0"/>
        <v>5.8545983813505833</v>
      </c>
      <c r="H12" s="7">
        <f t="shared" si="1"/>
        <v>8.1840241803027597E-2</v>
      </c>
      <c r="I12" s="7">
        <f t="shared" si="2"/>
        <v>234.18393525402334</v>
      </c>
      <c r="M12" s="3"/>
      <c r="N12" s="10"/>
      <c r="O12" s="11"/>
    </row>
    <row r="13" spans="1:15" x14ac:dyDescent="0.4">
      <c r="A13" s="14">
        <v>12</v>
      </c>
      <c r="B13" s="14" t="s">
        <v>95</v>
      </c>
      <c r="C13" s="14" t="s">
        <v>96</v>
      </c>
      <c r="D13" s="14">
        <f>'Plate 1'!N20</f>
        <v>0.22230243961134674</v>
      </c>
      <c r="E13" s="14">
        <f>'Plate 2'!N20</f>
        <v>0.1861237070626241</v>
      </c>
      <c r="F13" s="14">
        <f>'Plate 3'!N20</f>
        <v>0.22031785602991585</v>
      </c>
      <c r="G13" s="15">
        <v>3.7836760720548379</v>
      </c>
      <c r="H13" s="14">
        <f t="shared" si="1"/>
        <v>2.0339121106958007E-2</v>
      </c>
      <c r="I13" s="14">
        <f t="shared" si="2"/>
        <v>151.34704288219351</v>
      </c>
      <c r="J13" s="3" t="s">
        <v>125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1.1328700779111391</v>
      </c>
      <c r="E14" s="7">
        <f>'Plate 2'!N21</f>
        <v>1.0168637562609288</v>
      </c>
      <c r="F14" s="7">
        <f>'Plate 3'!N21</f>
        <v>1.1692115923963851</v>
      </c>
      <c r="G14" s="7">
        <f t="shared" si="0"/>
        <v>1.1063151421894843</v>
      </c>
      <c r="H14" s="7">
        <f t="shared" si="1"/>
        <v>7.9569713158807273E-2</v>
      </c>
      <c r="I14" s="7">
        <f t="shared" si="2"/>
        <v>44.252605687579376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0.52853232259423033</v>
      </c>
      <c r="E15" s="7">
        <f>'Plate 2'!N22</f>
        <v>0.49079754601226994</v>
      </c>
      <c r="F15" s="7">
        <f>'Plate 3'!N22</f>
        <v>0.60392645684013713</v>
      </c>
      <c r="G15" s="7">
        <f t="shared" si="0"/>
        <v>0.54108544181554574</v>
      </c>
      <c r="H15" s="7">
        <f t="shared" si="1"/>
        <v>5.7599680710168015E-2</v>
      </c>
      <c r="I15" s="7">
        <f t="shared" si="2"/>
        <v>21.64341767262183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0.38023042445026017</v>
      </c>
      <c r="E16" s="7">
        <f>'Plate 2'!N23</f>
        <v>0.31563972614919533</v>
      </c>
      <c r="F16" s="7">
        <f>'Plate 3'!N23</f>
        <v>0.41103147397943285</v>
      </c>
      <c r="G16" s="7">
        <f t="shared" si="0"/>
        <v>0.36896720819296275</v>
      </c>
      <c r="H16" s="7">
        <f t="shared" si="1"/>
        <v>4.8683071173365053E-2</v>
      </c>
      <c r="I16" s="7">
        <f t="shared" si="2"/>
        <v>14.758688327718509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0.13235869205547032</v>
      </c>
      <c r="E17" s="7">
        <f>'Plate 2'!N24</f>
        <v>0.12625589045967814</v>
      </c>
      <c r="F17" s="7">
        <f>'Plate 3'!N24</f>
        <v>0.21813649111872857</v>
      </c>
      <c r="G17" s="7">
        <f t="shared" si="0"/>
        <v>0.15891702454462567</v>
      </c>
      <c r="H17" s="7">
        <f t="shared" si="1"/>
        <v>5.1376258746821689E-2</v>
      </c>
      <c r="I17" s="7">
        <f t="shared" si="2"/>
        <v>6.3566809817850265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5.2041031194537193E-2</v>
      </c>
      <c r="E18" s="7">
        <f>'Plate 2'!N25</f>
        <v>5.6607687976052874E-2</v>
      </c>
      <c r="F18" s="7">
        <f>'Plate 3'!N25</f>
        <v>0.11031473979432845</v>
      </c>
      <c r="G18" s="7">
        <f t="shared" si="0"/>
        <v>7.2987819654972849E-2</v>
      </c>
      <c r="H18" s="7">
        <f t="shared" si="1"/>
        <v>3.2406601393194769E-2</v>
      </c>
      <c r="I18" s="7">
        <f t="shared" si="2"/>
        <v>2.9195127861989141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4.6325542219414609E-2</v>
      </c>
      <c r="E19" s="7">
        <f>'Plate 2'!N26</f>
        <v>4.0899795501022497E-2</v>
      </c>
      <c r="F19" s="7">
        <f>'Plate 3'!N26</f>
        <v>0.10813337488314116</v>
      </c>
      <c r="G19" s="7">
        <f t="shared" si="0"/>
        <v>6.5119570867859425E-2</v>
      </c>
      <c r="H19" s="7">
        <f t="shared" si="1"/>
        <v>3.7349701253983736E-2</v>
      </c>
      <c r="I19" s="7">
        <f t="shared" si="2"/>
        <v>2.6047828347143769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7.7008693559546371E-2</v>
      </c>
      <c r="E20" s="7">
        <f>'Plate 2'!N27</f>
        <v>7.0240953143060378E-2</v>
      </c>
      <c r="F20" s="7">
        <f>'Plate 3'!N27</f>
        <v>0.11218448114677469</v>
      </c>
      <c r="G20" s="7">
        <f t="shared" si="0"/>
        <v>8.6478042616460485E-2</v>
      </c>
      <c r="H20" s="7">
        <f t="shared" si="1"/>
        <v>2.2518133004777501E-2</v>
      </c>
      <c r="I20" s="7">
        <f t="shared" si="2"/>
        <v>3.4591217046584193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5.5349998495923952E-2</v>
      </c>
      <c r="E21" s="7">
        <f>'Plate 2'!N28</f>
        <v>6.549894786757951E-2</v>
      </c>
      <c r="F21" s="7">
        <f>'Plate 3'!N28</f>
        <v>7.5724524774072918E-2</v>
      </c>
      <c r="G21" s="7">
        <f t="shared" si="0"/>
        <v>6.5524490379192127E-2</v>
      </c>
      <c r="H21" s="7">
        <f t="shared" si="1"/>
        <v>1.0187287155060964E-2</v>
      </c>
      <c r="I21" s="7">
        <f t="shared" si="2"/>
        <v>2.620979615167685</v>
      </c>
    </row>
    <row r="22" spans="1:12" x14ac:dyDescent="0.4">
      <c r="A22" s="14">
        <v>21</v>
      </c>
      <c r="B22" s="14" t="s">
        <v>96</v>
      </c>
      <c r="C22" s="14" t="s">
        <v>13</v>
      </c>
      <c r="D22" s="14">
        <f>'Plate 1'!N29</f>
        <v>4.1211683662725984E-2</v>
      </c>
      <c r="E22" s="14">
        <f>'Plate 2'!N29</f>
        <v>5.1865682700572006E-2</v>
      </c>
      <c r="F22" s="14">
        <f>'Plate 3'!N29</f>
        <v>5.9208476160797753E-2</v>
      </c>
      <c r="G22" s="14">
        <f t="shared" si="0"/>
        <v>5.0761947508031917E-2</v>
      </c>
      <c r="H22" s="14">
        <f t="shared" si="1"/>
        <v>9.0490225210296434E-3</v>
      </c>
      <c r="I22" s="14">
        <f t="shared" si="2"/>
        <v>2.0304779003212765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1.5943206088499834E-2</v>
      </c>
      <c r="E23" s="7">
        <f>'Plate 2'!N30</f>
        <v>2.8452031652885214E-2</v>
      </c>
      <c r="F23" s="7">
        <f>'Plate 3'!N30</f>
        <v>4.1757556871299471E-2</v>
      </c>
      <c r="G23" s="7">
        <f t="shared" si="0"/>
        <v>2.8717598204228173E-2</v>
      </c>
      <c r="H23" s="7">
        <f t="shared" si="1"/>
        <v>1.2909224251644686E-2</v>
      </c>
      <c r="I23" s="7">
        <f t="shared" si="2"/>
        <v>1.1487039281691269</v>
      </c>
      <c r="J23">
        <f>SUM(I2:I23)</f>
        <v>1473.7796744622863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-7.8211954396414287E-3</v>
      </c>
      <c r="E24">
        <f>'Plate 2'!N31</f>
        <v>-7.7057585726564119E-3</v>
      </c>
      <c r="F24">
        <f>'Plate 3'!N31</f>
        <v>5.6092240573387348E-3</v>
      </c>
      <c r="G24">
        <f t="shared" si="0"/>
        <v>-3.3059099849863682E-3</v>
      </c>
      <c r="H24">
        <f t="shared" si="1"/>
        <v>7.7209483006967991E-3</v>
      </c>
      <c r="I24" s="7">
        <f t="shared" si="2"/>
        <v>-0.13223639939945472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-2.1658695063622415E-2</v>
      </c>
      <c r="E25">
        <f>'Plate 2'!N32</f>
        <v>1.4818766485877716E-3</v>
      </c>
      <c r="F25">
        <f>'Plate 3'!N32</f>
        <v>7.47896540978498E-3</v>
      </c>
      <c r="G25">
        <f t="shared" si="0"/>
        <v>-4.2326176684165549E-3</v>
      </c>
      <c r="H25">
        <f t="shared" si="1"/>
        <v>1.5386435533943461E-2</v>
      </c>
      <c r="I25" s="7">
        <f t="shared" si="2"/>
        <v>-0.1693047067366622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-1.7447282134584723E-2</v>
      </c>
      <c r="E26">
        <f>'Plate 2'!N33</f>
        <v>-1.1855013188702172E-3</v>
      </c>
      <c r="F26">
        <f>'Plate 3'!N33</f>
        <v>1.869741352446245E-3</v>
      </c>
      <c r="G26">
        <f t="shared" si="0"/>
        <v>-5.587680700336232E-3</v>
      </c>
      <c r="H26">
        <f t="shared" si="1"/>
        <v>1.0383700524359312E-2</v>
      </c>
      <c r="I26" s="7">
        <f t="shared" si="2"/>
        <v>-0.22350722801344927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-1.2935053996330053E-2</v>
      </c>
      <c r="E27">
        <f>'Plate 2'!N34</f>
        <v>-2.0746273080228802E-2</v>
      </c>
      <c r="F27">
        <f>'Plate 3'!N34</f>
        <v>-1.6204425054534122E-2</v>
      </c>
      <c r="G27">
        <f t="shared" si="0"/>
        <v>-1.6628584043697658E-2</v>
      </c>
      <c r="H27">
        <f t="shared" si="1"/>
        <v>3.9228457821117784E-3</v>
      </c>
      <c r="I27" s="7">
        <f t="shared" si="2"/>
        <v>-0.66514336174790634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7.9716030442499169E-2</v>
      </c>
      <c r="E28">
        <f>'Plate 2'!N35</f>
        <v>0.10847337067662488</v>
      </c>
      <c r="F28">
        <f>'Plate 3'!N35</f>
        <v>0.11498909317544406</v>
      </c>
      <c r="G28">
        <f t="shared" si="0"/>
        <v>0.10105949809818937</v>
      </c>
      <c r="H28">
        <f t="shared" si="1"/>
        <v>1.8768893643406996E-2</v>
      </c>
      <c r="I28" s="7">
        <f t="shared" si="2"/>
        <v>4.0423799239275748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0.37902716361339228</v>
      </c>
      <c r="E29">
        <f>'Plate 2'!N36</f>
        <v>0.36602353220117956</v>
      </c>
      <c r="F29">
        <f>'Plate 3'!N36</f>
        <v>0.36646930507946401</v>
      </c>
      <c r="G29">
        <f t="shared" si="0"/>
        <v>0.3705066669646786</v>
      </c>
      <c r="H29">
        <f t="shared" si="1"/>
        <v>7.3823319974320499E-3</v>
      </c>
      <c r="I29" s="7">
        <f t="shared" si="2"/>
        <v>14.820266678587144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0.74150949071985073</v>
      </c>
      <c r="E30">
        <f>'Plate 2'!N37</f>
        <v>0.79962063957796159</v>
      </c>
      <c r="F30">
        <f>'Plate 3'!N37</f>
        <v>0.79619819258335933</v>
      </c>
      <c r="G30">
        <f t="shared" si="0"/>
        <v>0.77910944096039059</v>
      </c>
      <c r="H30">
        <f t="shared" si="1"/>
        <v>3.2607445153308448E-2</v>
      </c>
      <c r="I30" s="7">
        <f t="shared" si="2"/>
        <v>31.164377638415623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2.1240561922810817</v>
      </c>
      <c r="E31">
        <f>'Plate 2'!N38</f>
        <v>2.2912776740464125</v>
      </c>
      <c r="F31">
        <f>'Plate 3'!N38</f>
        <v>2.2907447803053911</v>
      </c>
      <c r="G31">
        <f t="shared" si="0"/>
        <v>2.2353595488776281</v>
      </c>
      <c r="H31">
        <f t="shared" si="1"/>
        <v>9.639190259652694E-2</v>
      </c>
      <c r="I31" s="7">
        <f t="shared" si="2"/>
        <v>89.414381955105128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7.0420840477694551</v>
      </c>
      <c r="E32">
        <f>'Plate 2'!N39</f>
        <v>7.3791529593076675</v>
      </c>
      <c r="F32">
        <f>'Plate 3'!N39</f>
        <v>7.3402929261452163</v>
      </c>
      <c r="G32">
        <f t="shared" si="0"/>
        <v>7.253843311074113</v>
      </c>
      <c r="H32">
        <f t="shared" si="1"/>
        <v>0.18441533217399597</v>
      </c>
      <c r="I32" s="7">
        <f t="shared" si="2"/>
        <v>290.1537324429645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9.9816502722377631</v>
      </c>
      <c r="E33">
        <f>'Plate 2'!N40</f>
        <v>10.435671734684805</v>
      </c>
      <c r="F33">
        <f>'Plate 3'!N40</f>
        <v>10.404799002804612</v>
      </c>
      <c r="G33">
        <f t="shared" si="0"/>
        <v>10.274040336575727</v>
      </c>
      <c r="H33">
        <f t="shared" si="1"/>
        <v>0.25368729508216492</v>
      </c>
      <c r="I33" s="7">
        <f t="shared" si="2"/>
        <v>410.96161346302904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7.6722919110790233</v>
      </c>
      <c r="E34">
        <f>'Plate 2'!N41</f>
        <v>7.2451913102753327</v>
      </c>
      <c r="F34">
        <f>'Plate 3'!N41</f>
        <v>7.6774696167030232</v>
      </c>
      <c r="G34">
        <f t="shared" si="0"/>
        <v>7.531650946019127</v>
      </c>
      <c r="H34">
        <f t="shared" si="1"/>
        <v>0.24809482933292348</v>
      </c>
      <c r="I34" s="7">
        <f t="shared" si="2"/>
        <v>301.26603784076508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4.7483680774899977</v>
      </c>
      <c r="E35">
        <f>'Plate 2'!N42</f>
        <v>4.8999733262203256</v>
      </c>
      <c r="F35">
        <f>'Plate 3'!N42</f>
        <v>4.7880959800560925</v>
      </c>
      <c r="G35">
        <f t="shared" si="0"/>
        <v>4.8121457945888046</v>
      </c>
      <c r="H35">
        <f t="shared" si="1"/>
        <v>7.8611914141175548E-2</v>
      </c>
      <c r="I35" s="7">
        <f t="shared" si="2"/>
        <v>192.48583178355219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1.5669464248112384</v>
      </c>
      <c r="E36">
        <f>'Plate 2'!N43</f>
        <v>1.5900536439346789</v>
      </c>
      <c r="F36">
        <f>'Plate 3'!N43</f>
        <v>1.5793081956995949</v>
      </c>
      <c r="G36">
        <f t="shared" si="0"/>
        <v>1.5787694214818373</v>
      </c>
      <c r="H36">
        <f t="shared" si="1"/>
        <v>1.1563027378155068E-2</v>
      </c>
      <c r="I36" s="7">
        <f t="shared" si="2"/>
        <v>63.150776859273492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0.58147579941641847</v>
      </c>
      <c r="E37">
        <f>'Plate 2'!N44</f>
        <v>0.58652677751103999</v>
      </c>
      <c r="F37">
        <f>'Plate 3'!N44</f>
        <v>0.57276410096603303</v>
      </c>
      <c r="G37">
        <f t="shared" si="0"/>
        <v>0.58025555929783046</v>
      </c>
      <c r="H37">
        <f t="shared" si="1"/>
        <v>6.9620080351059533E-3</v>
      </c>
      <c r="I37" s="7">
        <f t="shared" si="2"/>
        <v>23.210222371913218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0.29600216586950634</v>
      </c>
      <c r="E38">
        <f>'Plate 2'!N45</f>
        <v>0.29341157642037879</v>
      </c>
      <c r="F38">
        <f>'Plate 3'!N45</f>
        <v>0.30040511062636338</v>
      </c>
      <c r="G38">
        <f t="shared" si="0"/>
        <v>0.29660628430541619</v>
      </c>
      <c r="H38">
        <f t="shared" si="1"/>
        <v>3.5356893933183274E-3</v>
      </c>
      <c r="I38" s="7">
        <f t="shared" si="2"/>
        <v>11.864251372216648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0.15221249586379088</v>
      </c>
      <c r="E39">
        <f>'Plate 2'!N46</f>
        <v>0.16774843662013575</v>
      </c>
      <c r="F39">
        <f>'Plate 3'!N46</f>
        <v>0.16952321595512621</v>
      </c>
      <c r="G39">
        <f t="shared" si="0"/>
        <v>0.16316138281301762</v>
      </c>
      <c r="H39">
        <f t="shared" si="1"/>
        <v>9.5234476158683173E-3</v>
      </c>
      <c r="I39" s="7">
        <f t="shared" si="2"/>
        <v>6.5264553125207048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8.2122552116234995E-2</v>
      </c>
      <c r="E40">
        <f>'Plate 2'!N47</f>
        <v>9.2172727542159397E-2</v>
      </c>
      <c r="F40">
        <f>'Plate 3'!N47</f>
        <v>0.10034278591461515</v>
      </c>
      <c r="G40">
        <f t="shared" si="0"/>
        <v>9.1546021857669843E-2</v>
      </c>
      <c r="H40">
        <f t="shared" si="1"/>
        <v>9.1262697707298404E-3</v>
      </c>
      <c r="I40" s="7">
        <f t="shared" si="2"/>
        <v>3.6618408743067938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7.8813584814848237E-2</v>
      </c>
      <c r="E41">
        <f>'Plate 2'!N48</f>
        <v>7.6761210396846566E-2</v>
      </c>
      <c r="F41">
        <f>'Plate 3'!N48</f>
        <v>8.1956995948893732E-2</v>
      </c>
      <c r="G41">
        <f t="shared" si="0"/>
        <v>7.9177263720196178E-2</v>
      </c>
      <c r="H41">
        <f t="shared" si="1"/>
        <v>2.6169149079329703E-3</v>
      </c>
      <c r="I41" s="7">
        <f t="shared" si="2"/>
        <v>3.1670905488078471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0.10949673615497998</v>
      </c>
      <c r="E42">
        <f>'Plate 2'!N49</f>
        <v>0.15500429744228092</v>
      </c>
      <c r="F42">
        <f>'Plate 3'!N49</f>
        <v>0.15892801495793082</v>
      </c>
      <c r="G42">
        <f t="shared" si="0"/>
        <v>0.14114301618506389</v>
      </c>
      <c r="H42">
        <f t="shared" si="1"/>
        <v>2.7476611319311575E-2</v>
      </c>
      <c r="I42" s="7">
        <f t="shared" si="2"/>
        <v>5.6457206474025554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8.0016845651716142E-2</v>
      </c>
      <c r="E43">
        <f>'Plate 2'!N50</f>
        <v>0.14314928425357873</v>
      </c>
      <c r="F43">
        <f>'Plate 3'!N50</f>
        <v>0.14147709566843253</v>
      </c>
      <c r="G43">
        <f t="shared" si="0"/>
        <v>0.12154774185790913</v>
      </c>
      <c r="H43">
        <f t="shared" si="1"/>
        <v>3.5976527881846167E-2</v>
      </c>
      <c r="I43" s="7">
        <f t="shared" si="2"/>
        <v>4.8619096743163652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3.3691303432301534E-2</v>
      </c>
      <c r="E44">
        <f>'Plate 2'!N51</f>
        <v>7.2019205121365698E-2</v>
      </c>
      <c r="F44">
        <f>'Plate 3'!N51</f>
        <v>9.8784668120909941E-2</v>
      </c>
      <c r="G44">
        <f t="shared" si="0"/>
        <v>6.8165058891525729E-2</v>
      </c>
      <c r="H44">
        <f t="shared" si="1"/>
        <v>3.2717386264672584E-2</v>
      </c>
      <c r="I44" s="7">
        <f t="shared" si="2"/>
        <v>2.7266023556610293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2.7073368829528019E-3</v>
      </c>
      <c r="E45">
        <f>'Plate 2'!N52</f>
        <v>3.0230283631190541E-2</v>
      </c>
      <c r="F45">
        <f>'Plate 3'!N52</f>
        <v>5.1729510751012779E-2</v>
      </c>
      <c r="G45">
        <f t="shared" si="0"/>
        <v>2.8222377088385375E-2</v>
      </c>
      <c r="H45">
        <f t="shared" si="1"/>
        <v>2.4572691126554604E-2</v>
      </c>
      <c r="I45" s="7">
        <f t="shared" si="2"/>
        <v>1.128895083535415</v>
      </c>
      <c r="J45">
        <f>SUM(I24:I45)</f>
        <v>1459.0621951304029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-4.4219835754895763E-2</v>
      </c>
      <c r="E46" s="6">
        <f>'Plate 2'!N53</f>
        <v>-2.7859280993450107E-2</v>
      </c>
      <c r="F46" s="6">
        <f>'Plate 3'!N53</f>
        <v>-1.5581177937052041E-3</v>
      </c>
      <c r="G46" s="6">
        <f t="shared" si="0"/>
        <v>-2.4545744847350361E-2</v>
      </c>
      <c r="H46" s="6">
        <f t="shared" si="1"/>
        <v>2.1523015267236007E-2</v>
      </c>
      <c r="I46" s="7">
        <f t="shared" si="2"/>
        <v>-0.98182979389401448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-4.1512498871942964E-2</v>
      </c>
      <c r="E47" s="6">
        <f>'Plate 2'!N54</f>
        <v>-5.0087430722266679E-2</v>
      </c>
      <c r="F47" s="6">
        <f>'Plate 3'!N54</f>
        <v>-1.8385789965721409E-2</v>
      </c>
      <c r="G47" s="6">
        <f t="shared" si="0"/>
        <v>-3.6661906519977021E-2</v>
      </c>
      <c r="H47" s="6">
        <f t="shared" si="1"/>
        <v>1.6398008759845678E-2</v>
      </c>
      <c r="I47" s="7">
        <f t="shared" si="2"/>
        <v>-1.4664762607990809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2.3463586318924284E-2</v>
      </c>
      <c r="E48" s="6">
        <f>'Plate 2'!N55</f>
        <v>-1.0076761210396848E-2</v>
      </c>
      <c r="F48" s="6">
        <f>'Plate 3'!N55</f>
        <v>2.4306637581801183E-2</v>
      </c>
      <c r="G48" s="6">
        <f t="shared" si="0"/>
        <v>1.2564487563442873E-2</v>
      </c>
      <c r="H48" s="6">
        <f t="shared" si="1"/>
        <v>1.9612427014195199E-2</v>
      </c>
      <c r="I48" s="7">
        <f t="shared" si="2"/>
        <v>0.50257950253771488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1.203260836867912E-3</v>
      </c>
      <c r="E49" s="6">
        <f>'Plate 2'!N56</f>
        <v>0</v>
      </c>
      <c r="F49" s="6">
        <f>'Plate 3'!N56</f>
        <v>2.1502025553131816E-2</v>
      </c>
      <c r="G49" s="6">
        <f t="shared" si="0"/>
        <v>7.5684287966665759E-3</v>
      </c>
      <c r="H49" s="6">
        <f t="shared" si="1"/>
        <v>1.2081837529499352E-2</v>
      </c>
      <c r="I49" s="7">
        <f t="shared" si="2"/>
        <v>0.30273715186666306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0.16364347381403602</v>
      </c>
      <c r="E50" s="6">
        <f>'Plate 2'!N57</f>
        <v>0.15796805073945644</v>
      </c>
      <c r="F50" s="6">
        <f>'Plate 3'!N57</f>
        <v>0.20691804300405112</v>
      </c>
      <c r="G50" s="6">
        <f t="shared" si="0"/>
        <v>0.17617652251918117</v>
      </c>
      <c r="H50" s="6">
        <f t="shared" si="1"/>
        <v>2.6773744939027885E-2</v>
      </c>
      <c r="I50" s="7">
        <f t="shared" si="2"/>
        <v>7.0470609007672467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0.17056222362602652</v>
      </c>
      <c r="E51" s="6">
        <f>'Plate 2'!N58</f>
        <v>0.15381879612341068</v>
      </c>
      <c r="F51" s="6">
        <f>'Plate 3'!N58</f>
        <v>0.19414147709566842</v>
      </c>
      <c r="G51" s="6">
        <f t="shared" si="0"/>
        <v>0.17284083228170188</v>
      </c>
      <c r="H51" s="6">
        <f t="shared" si="1"/>
        <v>2.0257682326759598E-2</v>
      </c>
      <c r="I51" s="7">
        <f t="shared" si="2"/>
        <v>6.9136332912680754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0.15491983274674367</v>
      </c>
      <c r="E52" s="6">
        <f>'Plate 2'!N59</f>
        <v>0.16419193266352508</v>
      </c>
      <c r="F52" s="6">
        <f>'Plate 3'!N59</f>
        <v>0.20722966656279215</v>
      </c>
      <c r="G52" s="6">
        <f t="shared" si="0"/>
        <v>0.17544714399102032</v>
      </c>
      <c r="H52" s="6">
        <f t="shared" si="1"/>
        <v>2.7912175031437062E-2</v>
      </c>
      <c r="I52" s="7">
        <f t="shared" si="2"/>
        <v>7.0178857596408131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0.1543182023283097</v>
      </c>
      <c r="E53" s="6">
        <f>'Plate 2'!N60</f>
        <v>0.17989982513855546</v>
      </c>
      <c r="F53" s="6">
        <f>'Plate 3'!N60</f>
        <v>0.21221564350264879</v>
      </c>
      <c r="G53" s="6">
        <f t="shared" si="0"/>
        <v>0.18214455698983797</v>
      </c>
      <c r="H53" s="6">
        <f t="shared" si="1"/>
        <v>2.9013919753234769E-2</v>
      </c>
      <c r="I53" s="7">
        <f t="shared" si="2"/>
        <v>7.2857822795935192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0.15221249586379088</v>
      </c>
      <c r="E54" s="6">
        <f>'Plate 2'!N61</f>
        <v>0.1517441688153878</v>
      </c>
      <c r="F54" s="6">
        <f>'Plate 3'!N61</f>
        <v>0.17887192271735744</v>
      </c>
      <c r="G54" s="6">
        <f t="shared" si="0"/>
        <v>0.16094286246551204</v>
      </c>
      <c r="H54" s="6">
        <f t="shared" si="1"/>
        <v>1.5528787257599787E-2</v>
      </c>
      <c r="I54" s="7">
        <f t="shared" si="2"/>
        <v>6.4377144986204815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0.16033450651264927</v>
      </c>
      <c r="E55" s="6">
        <f>'Plate 2'!N62</f>
        <v>0.17663969651166236</v>
      </c>
      <c r="F55" s="6">
        <f>'Plate 3'!N62</f>
        <v>0.20504830165160487</v>
      </c>
      <c r="G55" s="6">
        <f t="shared" si="0"/>
        <v>0.18067416822530549</v>
      </c>
      <c r="H55" s="6">
        <f t="shared" si="1"/>
        <v>2.2628269718170391E-2</v>
      </c>
      <c r="I55" s="7">
        <f t="shared" si="2"/>
        <v>7.2269667290122195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0.16003369130343228</v>
      </c>
      <c r="E56" s="6">
        <f>'Plate 2'!N63</f>
        <v>0.1810853264574257</v>
      </c>
      <c r="F56" s="6">
        <f>'Plate 3'!N63</f>
        <v>0.21003427859146151</v>
      </c>
      <c r="G56" s="6">
        <f t="shared" si="0"/>
        <v>0.18371776545077315</v>
      </c>
      <c r="H56" s="6">
        <f t="shared" si="1"/>
        <v>2.5104023254794022E-2</v>
      </c>
      <c r="I56" s="7">
        <f t="shared" si="2"/>
        <v>7.3487106180309256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0.16063532172186626</v>
      </c>
      <c r="E57" s="6">
        <f>'Plate 2'!N64</f>
        <v>0.1707121899173113</v>
      </c>
      <c r="F57" s="6">
        <f>'Plate 3'!N64</f>
        <v>0.19445310065440946</v>
      </c>
      <c r="G57" s="6">
        <f t="shared" si="0"/>
        <v>0.17526687076452899</v>
      </c>
      <c r="H57" s="6">
        <f t="shared" si="1"/>
        <v>1.7362873644578527E-2</v>
      </c>
      <c r="I57" s="7">
        <f t="shared" si="2"/>
        <v>7.0106748305811593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0.1489035285624041</v>
      </c>
      <c r="E58" s="6">
        <f>'Plate 2'!N65</f>
        <v>0.18019620046827303</v>
      </c>
      <c r="F58" s="6">
        <f>'Plate 3'!N65</f>
        <v>0.20442505453412277</v>
      </c>
      <c r="G58" s="6">
        <f t="shared" si="0"/>
        <v>0.17784159452159998</v>
      </c>
      <c r="H58" s="6">
        <f t="shared" si="1"/>
        <v>2.7835554394157982E-2</v>
      </c>
      <c r="I58" s="7">
        <f t="shared" si="2"/>
        <v>7.1136637808639991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0.15251331107300783</v>
      </c>
      <c r="E59" s="6">
        <f>'Plate 2'!N66</f>
        <v>0.15678254942058623</v>
      </c>
      <c r="F59" s="6">
        <f>'Plate 3'!N66</f>
        <v>0.1869741352446245</v>
      </c>
      <c r="G59" s="6">
        <f t="shared" si="0"/>
        <v>0.1654233319127395</v>
      </c>
      <c r="H59" s="6">
        <f t="shared" si="1"/>
        <v>1.8785218715902594E-2</v>
      </c>
      <c r="I59" s="7">
        <f t="shared" si="2"/>
        <v>6.6169332765095801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0.14529374605180037</v>
      </c>
      <c r="E60" s="6">
        <f>'Plate 2'!N67</f>
        <v>0.17130494057674639</v>
      </c>
      <c r="F60" s="6">
        <f>'Plate 3'!N67</f>
        <v>0.19289498286070428</v>
      </c>
      <c r="G60" s="6">
        <f t="shared" si="0"/>
        <v>0.16983122316308366</v>
      </c>
      <c r="H60" s="6">
        <f t="shared" si="1"/>
        <v>2.3834813166791063E-2</v>
      </c>
      <c r="I60" s="7">
        <f t="shared" si="2"/>
        <v>6.7932489265233462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0.14078151791354571</v>
      </c>
      <c r="E61" s="6">
        <f>'Plate 2'!N68</f>
        <v>0.13485077502148721</v>
      </c>
      <c r="F61" s="6">
        <f>'Plate 3'!N68</f>
        <v>0.16547210969149267</v>
      </c>
      <c r="G61" s="6">
        <f t="shared" si="0"/>
        <v>0.14703480087550852</v>
      </c>
      <c r="H61" s="6">
        <f t="shared" si="1"/>
        <v>1.6240203049682003E-2</v>
      </c>
      <c r="I61" s="7">
        <f t="shared" si="2"/>
        <v>5.8813920350203404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0.13296032247390427</v>
      </c>
      <c r="E62" s="6">
        <f>'Plate 2'!N69</f>
        <v>0.14996591683708249</v>
      </c>
      <c r="F62" s="6">
        <f>'Plate 3'!N69</f>
        <v>0.18136491118728576</v>
      </c>
      <c r="G62" s="6">
        <f t="shared" si="0"/>
        <v>0.1547637168327575</v>
      </c>
      <c r="H62" s="6">
        <f t="shared" si="1"/>
        <v>2.4556368129810831E-2</v>
      </c>
      <c r="I62" s="7">
        <f t="shared" si="2"/>
        <v>6.1905486733102997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0.13476521372920613</v>
      </c>
      <c r="E63" s="6">
        <f>'Plate 2'!N70</f>
        <v>0.1484840401884947</v>
      </c>
      <c r="F63" s="6">
        <f>'Plate 3'!N70</f>
        <v>0.18448114677469618</v>
      </c>
      <c r="G63" s="6">
        <f t="shared" si="0"/>
        <v>0.15591013356413233</v>
      </c>
      <c r="H63" s="6">
        <f t="shared" si="1"/>
        <v>2.5676422000810072E-2</v>
      </c>
      <c r="I63" s="7">
        <f t="shared" si="2"/>
        <v>6.236405342565293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0.15491983274674367</v>
      </c>
      <c r="E64" s="6">
        <f>'Plate 2'!N71</f>
        <v>0.15737530008002135</v>
      </c>
      <c r="F64" s="6">
        <f>'Plate 3'!N71</f>
        <v>0.20473667809286383</v>
      </c>
      <c r="G64" s="6">
        <f t="shared" si="0"/>
        <v>0.1723439369732096</v>
      </c>
      <c r="H64" s="6">
        <f t="shared" si="1"/>
        <v>2.807978966961661E-2</v>
      </c>
      <c r="I64" s="7">
        <f t="shared" si="2"/>
        <v>6.893757478928384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0.16334265860481906</v>
      </c>
      <c r="E65" s="6">
        <f>'Plate 2'!N72</f>
        <v>0.15530067277199847</v>
      </c>
      <c r="F65" s="6">
        <f>'Plate 3'!N72</f>
        <v>0.20878778435649736</v>
      </c>
      <c r="G65" s="6">
        <f t="shared" si="0"/>
        <v>0.17581037191110496</v>
      </c>
      <c r="H65" s="6">
        <f t="shared" si="1"/>
        <v>2.8840954955218875E-2</v>
      </c>
      <c r="I65" s="7">
        <f t="shared" si="2"/>
        <v>7.0324148764441983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0.16695244111542279</v>
      </c>
      <c r="E66" s="6">
        <f>'Plate 2'!N73</f>
        <v>0.15856080139889156</v>
      </c>
      <c r="F66" s="6">
        <f>'Plate 3'!N73</f>
        <v>0.20629479588656902</v>
      </c>
      <c r="G66" s="6">
        <f t="shared" si="0"/>
        <v>0.1772693461336278</v>
      </c>
      <c r="H66" s="6">
        <f t="shared" si="1"/>
        <v>2.5484553249044743E-2</v>
      </c>
      <c r="I66" s="7">
        <f t="shared" si="2"/>
        <v>7.0907738453451117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0.16785488674307372</v>
      </c>
      <c r="E67" s="6">
        <f>'Plate 2'!N74</f>
        <v>0.16182093002578465</v>
      </c>
      <c r="F67" s="6">
        <f>'Plate 3'!N74</f>
        <v>0.20941103147397944</v>
      </c>
      <c r="G67" s="6">
        <f t="shared" ref="G67:G73" si="3">AVERAGE(D67:F67)</f>
        <v>0.17969561608094595</v>
      </c>
      <c r="H67" s="6">
        <f t="shared" ref="H67:H73" si="4">STDEV(D67:F67)</f>
        <v>2.591054982824444E-2</v>
      </c>
      <c r="I67" s="7">
        <f t="shared" ref="I67:I89" si="5">G67*40</f>
        <v>7.1878246432378381</v>
      </c>
      <c r="J67">
        <f>SUM(I46:I67)</f>
        <v>121.6824023859741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0.14559456126101736</v>
      </c>
      <c r="E68">
        <f>'Plate 2'!N75</f>
        <v>0.15618979876115113</v>
      </c>
      <c r="F68">
        <f>'Plate 3'!N75</f>
        <v>0.20816453723901526</v>
      </c>
      <c r="G68">
        <f t="shared" si="3"/>
        <v>0.16998296575372793</v>
      </c>
      <c r="H68">
        <f t="shared" si="4"/>
        <v>3.3487894308774406E-2</v>
      </c>
      <c r="I68" s="7">
        <f t="shared" si="5"/>
        <v>6.7993186301491173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0.14739945251631922</v>
      </c>
      <c r="E69">
        <f>'Plate 2'!N76</f>
        <v>0.15885717672860911</v>
      </c>
      <c r="F69">
        <f>'Plate 3'!N76</f>
        <v>0.19694608912433781</v>
      </c>
      <c r="G69">
        <f t="shared" si="3"/>
        <v>0.16773423945642207</v>
      </c>
      <c r="H69">
        <f t="shared" si="4"/>
        <v>2.5938754438039086E-2</v>
      </c>
      <c r="I69" s="7">
        <f t="shared" si="5"/>
        <v>6.709369578256883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0.14860271335318712</v>
      </c>
      <c r="E70">
        <f>'Plate 2'!N77</f>
        <v>0.1621173053555022</v>
      </c>
      <c r="F70">
        <f>'Plate 3'!N77</f>
        <v>0.19071361794951699</v>
      </c>
      <c r="G70">
        <f t="shared" si="3"/>
        <v>0.16714454555273542</v>
      </c>
      <c r="H70">
        <f t="shared" si="4"/>
        <v>2.1500858807982786E-2</v>
      </c>
      <c r="I70" s="7">
        <f t="shared" si="5"/>
        <v>6.6857818221094165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0.15131005023613994</v>
      </c>
      <c r="E71">
        <f>'Plate 2'!N78</f>
        <v>0.17604694585222727</v>
      </c>
      <c r="F71">
        <f>'Plate 3'!N78</f>
        <v>0.21003427859146151</v>
      </c>
      <c r="G71">
        <f t="shared" si="3"/>
        <v>0.17913042489327624</v>
      </c>
      <c r="H71">
        <f t="shared" si="4"/>
        <v>2.9483294104109728E-2</v>
      </c>
      <c r="I71" s="7">
        <f t="shared" si="5"/>
        <v>7.1652169957310496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0.15672472400204554</v>
      </c>
      <c r="E72">
        <f>'Plate 2'!N79</f>
        <v>0.23324738448771526</v>
      </c>
      <c r="F72">
        <f>'Plate 3'!N79</f>
        <v>0.25771268307884077</v>
      </c>
      <c r="G72">
        <f t="shared" si="3"/>
        <v>0.21589493052286721</v>
      </c>
      <c r="H72">
        <f t="shared" si="4"/>
        <v>5.2682755371902687E-2</v>
      </c>
      <c r="I72" s="7">
        <f t="shared" si="5"/>
        <v>8.6357972209146876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0.14469211563336642</v>
      </c>
      <c r="E73">
        <f>'Plate 2'!N80</f>
        <v>0.16508105865267775</v>
      </c>
      <c r="F73">
        <f>'Plate 3'!N80</f>
        <v>0.1869741352446245</v>
      </c>
      <c r="G73">
        <f t="shared" si="3"/>
        <v>0.16558243651022289</v>
      </c>
      <c r="H73">
        <f t="shared" si="4"/>
        <v>2.1145468318737488E-2</v>
      </c>
      <c r="I73" s="7">
        <f t="shared" si="5"/>
        <v>6.6232974604089154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0.15131005023613994</v>
      </c>
      <c r="E74">
        <f>'Plate 2'!N81</f>
        <v>0.18434545508431879</v>
      </c>
      <c r="F74">
        <f>'Plate 3'!N81</f>
        <v>0.20411343097538173</v>
      </c>
      <c r="G74">
        <f t="shared" ref="G74:G89" si="6">AVERAGE(D74:F74)</f>
        <v>0.17992297876528016</v>
      </c>
      <c r="H74">
        <f t="shared" ref="H74:H89" si="7">STDEV(D74:F74)</f>
        <v>2.667804297484495E-2</v>
      </c>
      <c r="I74" s="7">
        <f t="shared" si="5"/>
        <v>7.1969191506112065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0.18530216887765844</v>
      </c>
      <c r="E75">
        <f>'Plate 2'!N82</f>
        <v>0.23798938976319611</v>
      </c>
      <c r="F75">
        <f>'Plate 3'!N82</f>
        <v>0.24711748208164538</v>
      </c>
      <c r="G75">
        <f t="shared" si="6"/>
        <v>0.22346968024083333</v>
      </c>
      <c r="H75">
        <f t="shared" si="7"/>
        <v>3.3367644658966973E-2</v>
      </c>
      <c r="I75" s="7">
        <f t="shared" si="5"/>
        <v>8.9387872096333325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0.18861113617904521</v>
      </c>
      <c r="E76">
        <f>'Plate 2'!N83</f>
        <v>0.19531134228386829</v>
      </c>
      <c r="F76">
        <f>'Plate 3'!N83</f>
        <v>0.21688999688376442</v>
      </c>
      <c r="G76">
        <f t="shared" si="6"/>
        <v>0.2002708251155593</v>
      </c>
      <c r="H76">
        <f t="shared" si="7"/>
        <v>1.477737605793419E-2</v>
      </c>
      <c r="I76" s="7">
        <f t="shared" si="5"/>
        <v>8.0108330046223717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0.13777336582137592</v>
      </c>
      <c r="E77">
        <f>'Plate 2'!N84</f>
        <v>0.16448830799324266</v>
      </c>
      <c r="F77">
        <f>'Plate 3'!N84</f>
        <v>0.19196011218448114</v>
      </c>
      <c r="G77">
        <f t="shared" si="6"/>
        <v>0.16474059533303323</v>
      </c>
      <c r="H77">
        <f t="shared" si="7"/>
        <v>2.7094254133141094E-2</v>
      </c>
      <c r="I77" s="7">
        <f t="shared" si="5"/>
        <v>6.589623813321329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0.15461901753752669</v>
      </c>
      <c r="E78">
        <f>'Plate 2'!N85</f>
        <v>0.1621173053555022</v>
      </c>
      <c r="F78">
        <f>'Plate 3'!N85</f>
        <v>0.19569959488937363</v>
      </c>
      <c r="G78">
        <f t="shared" si="6"/>
        <v>0.17081197259413416</v>
      </c>
      <c r="H78">
        <f t="shared" si="7"/>
        <v>2.1876960202075135E-2</v>
      </c>
      <c r="I78" s="7">
        <f t="shared" si="5"/>
        <v>6.8324789037653666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0.18500135366844148</v>
      </c>
      <c r="E79">
        <f>'Plate 2'!N86</f>
        <v>0.14996591683708249</v>
      </c>
      <c r="F79">
        <f>'Plate 3'!N86</f>
        <v>0.18510439389217825</v>
      </c>
      <c r="G79">
        <f t="shared" si="6"/>
        <v>0.17335722146590074</v>
      </c>
      <c r="H79">
        <f t="shared" si="7"/>
        <v>2.0257529550775866E-2</v>
      </c>
      <c r="I79" s="7">
        <f t="shared" si="5"/>
        <v>6.9342888586360294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0.19011521222513009</v>
      </c>
      <c r="E80">
        <f>'Plate 2'!N87</f>
        <v>0.19323671497584541</v>
      </c>
      <c r="F80">
        <f>'Plate 3'!N87</f>
        <v>0.22842006855718291</v>
      </c>
      <c r="G80">
        <f t="shared" si="6"/>
        <v>0.20392399858605281</v>
      </c>
      <c r="H80">
        <f t="shared" si="7"/>
        <v>2.1271554430237524E-2</v>
      </c>
      <c r="I80" s="7">
        <f t="shared" si="5"/>
        <v>8.1569599434421125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0.18199320157627169</v>
      </c>
      <c r="E81">
        <f>'Plate 2'!N88</f>
        <v>0.15085504282623516</v>
      </c>
      <c r="F81">
        <f>'Plate 3'!N88</f>
        <v>0.20037394827048924</v>
      </c>
      <c r="G81">
        <f t="shared" si="6"/>
        <v>0.1777407308909987</v>
      </c>
      <c r="H81">
        <f t="shared" si="7"/>
        <v>2.5031842307270864E-2</v>
      </c>
      <c r="I81" s="7">
        <f t="shared" si="5"/>
        <v>7.1096292356399484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0.18048912553018678</v>
      </c>
      <c r="E82">
        <f>'Plate 2'!N89</f>
        <v>0.15915355205832668</v>
      </c>
      <c r="F82">
        <f>'Plate 3'!N89</f>
        <v>0.2221875973823621</v>
      </c>
      <c r="G82">
        <f t="shared" si="6"/>
        <v>0.1872767583236252</v>
      </c>
      <c r="H82">
        <f t="shared" si="7"/>
        <v>3.2060516007732354E-2</v>
      </c>
      <c r="I82" s="7">
        <f t="shared" si="5"/>
        <v>7.4910703329450081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0.19974129892007339</v>
      </c>
      <c r="E83">
        <f>'Plate 2'!N90</f>
        <v>0.16122817936634956</v>
      </c>
      <c r="F83">
        <f>'Plate 3'!N90</f>
        <v>0.21626674976628232</v>
      </c>
      <c r="G83">
        <f t="shared" si="6"/>
        <v>0.19241207601756841</v>
      </c>
      <c r="H83">
        <f t="shared" si="7"/>
        <v>2.8241798618059727E-2</v>
      </c>
      <c r="I83" s="7">
        <f t="shared" si="5"/>
        <v>7.696483040702736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0.19161928827121499</v>
      </c>
      <c r="E84">
        <f>'Plate 2'!N91</f>
        <v>0.17219406656589906</v>
      </c>
      <c r="F84">
        <f>'Plate 3'!N91</f>
        <v>0.22468058585229042</v>
      </c>
      <c r="G84">
        <f t="shared" si="6"/>
        <v>0.19616464689646818</v>
      </c>
      <c r="H84">
        <f t="shared" si="7"/>
        <v>2.6536840250381829E-2</v>
      </c>
      <c r="I84" s="7">
        <f t="shared" si="5"/>
        <v>7.846585875858727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0.17868423427488492</v>
      </c>
      <c r="E85">
        <f>'Plate 2'!N92</f>
        <v>0.18197445244657834</v>
      </c>
      <c r="F85">
        <f>'Plate 3'!N92</f>
        <v>0.22842006855718291</v>
      </c>
      <c r="G85">
        <f t="shared" si="6"/>
        <v>0.19635958509288207</v>
      </c>
      <c r="H85">
        <f t="shared" si="7"/>
        <v>2.7813887428366962E-2</v>
      </c>
      <c r="I85" s="7">
        <f t="shared" si="5"/>
        <v>7.8543834037152829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0.14709863730710224</v>
      </c>
      <c r="E86">
        <f>'Plate 2'!N93</f>
        <v>0.16419193266352508</v>
      </c>
      <c r="F86">
        <f>'Plate 3'!N93</f>
        <v>0.20941103147397944</v>
      </c>
      <c r="G86">
        <f t="shared" si="6"/>
        <v>0.17356720048153559</v>
      </c>
      <c r="H86">
        <f t="shared" si="7"/>
        <v>3.2196744426985682E-2</v>
      </c>
      <c r="I86" s="7">
        <f t="shared" si="5"/>
        <v>6.942688019261424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0.16334265860481906</v>
      </c>
      <c r="E87">
        <f>'Plate 2'!N94</f>
        <v>0.17041581458759372</v>
      </c>
      <c r="F87">
        <f>'Plate 3'!N94</f>
        <v>0.2084761607977563</v>
      </c>
      <c r="G87">
        <f t="shared" si="6"/>
        <v>0.18074487799672304</v>
      </c>
      <c r="H87">
        <f t="shared" si="7"/>
        <v>2.4274995741139154E-2</v>
      </c>
      <c r="I87" s="7">
        <f t="shared" si="5"/>
        <v>7.2297951198689212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0.15522064795596063</v>
      </c>
      <c r="E88">
        <f>'Plate 2'!N95</f>
        <v>0.18790195904092943</v>
      </c>
      <c r="F88">
        <f>'Plate 3'!N95</f>
        <v>0.21252726706138983</v>
      </c>
      <c r="G88">
        <f t="shared" si="6"/>
        <v>0.18521662468609332</v>
      </c>
      <c r="H88">
        <f t="shared" si="7"/>
        <v>2.8747528828955409E-2</v>
      </c>
      <c r="I88" s="7">
        <f t="shared" si="5"/>
        <v>7.4086649874437329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0.15221249586379088</v>
      </c>
      <c r="E89">
        <f>'Plate 2'!N96</f>
        <v>0.19175483832725765</v>
      </c>
      <c r="F89">
        <f>'Plate 3'!N96</f>
        <v>0.21128077282642568</v>
      </c>
      <c r="G89">
        <f t="shared" si="6"/>
        <v>0.18508270233915805</v>
      </c>
      <c r="H89">
        <f t="shared" si="7"/>
        <v>3.0094075576704581E-2</v>
      </c>
      <c r="I89" s="7">
        <f t="shared" si="5"/>
        <v>7.4033080935663218</v>
      </c>
      <c r="J89">
        <f>SUM(I68:I89)</f>
        <v>162.26128070060389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Plate 1</vt:lpstr>
      <vt:lpstr>Plate 2</vt:lpstr>
      <vt:lpstr>Plate 3</vt:lpstr>
      <vt:lpstr>Repeat Plates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2022-10-20T21:34:25Z</dcterms:modified>
</cp:coreProperties>
</file>