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IP Pipeline\Mike\221109 Batch 129 Water yr\"/>
    </mc:Choice>
  </mc:AlternateContent>
  <xr:revisionPtr revIDLastSave="0" documentId="13_ncr:1_{BFFB3B54-6F77-4A70-985F-CAFD2C9D200A}" xr6:coauthVersionLast="47" xr6:coauthVersionMax="47" xr10:uidLastSave="{00000000-0000-0000-0000-000000000000}"/>
  <bookViews>
    <workbookView xWindow="-93" yWindow="-93" windowWidth="25786" windowHeight="13986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6" l="1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" i="6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" i="5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" i="1"/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O76" i="6" s="1"/>
  <c r="M77" i="5"/>
  <c r="M77" i="6"/>
  <c r="M78" i="5"/>
  <c r="M78" i="6"/>
  <c r="M79" i="5"/>
  <c r="M79" i="6"/>
  <c r="O79" i="6" s="1"/>
  <c r="M80" i="5"/>
  <c r="M80" i="6"/>
  <c r="M81" i="5"/>
  <c r="M81" i="6"/>
  <c r="M82" i="5"/>
  <c r="M82" i="6"/>
  <c r="M83" i="5"/>
  <c r="M83" i="6"/>
  <c r="M84" i="5"/>
  <c r="M84" i="6"/>
  <c r="O84" i="6" s="1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O92" i="6" s="1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O9" i="6" l="1"/>
  <c r="O96" i="6"/>
  <c r="O88" i="6"/>
  <c r="O80" i="6"/>
  <c r="O72" i="6"/>
  <c r="O64" i="6"/>
  <c r="O56" i="6"/>
  <c r="F41" i="3"/>
  <c r="O40" i="6"/>
  <c r="O32" i="6"/>
  <c r="O24" i="6"/>
  <c r="O16" i="6"/>
  <c r="O95" i="6"/>
  <c r="F32" i="3"/>
  <c r="O62" i="6"/>
  <c r="F23" i="3"/>
  <c r="O87" i="6"/>
  <c r="O23" i="6"/>
  <c r="O78" i="6"/>
  <c r="O38" i="6"/>
  <c r="O93" i="6"/>
  <c r="F78" i="3"/>
  <c r="F70" i="3"/>
  <c r="F62" i="3"/>
  <c r="O61" i="6"/>
  <c r="O53" i="6"/>
  <c r="O45" i="6"/>
  <c r="O37" i="6"/>
  <c r="O29" i="6"/>
  <c r="F14" i="3"/>
  <c r="O13" i="6"/>
  <c r="O63" i="6"/>
  <c r="O15" i="6"/>
  <c r="O94" i="6"/>
  <c r="O46" i="6"/>
  <c r="O14" i="6"/>
  <c r="O71" i="6"/>
  <c r="O70" i="6"/>
  <c r="O68" i="6"/>
  <c r="F53" i="3"/>
  <c r="O52" i="6"/>
  <c r="O44" i="6"/>
  <c r="O36" i="6"/>
  <c r="O28" i="6"/>
  <c r="O20" i="6"/>
  <c r="O12" i="6"/>
  <c r="O31" i="6"/>
  <c r="F79" i="3"/>
  <c r="O54" i="6"/>
  <c r="O22" i="6"/>
  <c r="O47" i="6"/>
  <c r="O83" i="6"/>
  <c r="O59" i="6"/>
  <c r="O35" i="6"/>
  <c r="F20" i="3"/>
  <c r="F83" i="3"/>
  <c r="O82" i="6"/>
  <c r="O74" i="6"/>
  <c r="O66" i="6"/>
  <c r="O58" i="6"/>
  <c r="O50" i="6"/>
  <c r="O42" i="6"/>
  <c r="O34" i="6"/>
  <c r="O26" i="6"/>
  <c r="O18" i="6"/>
  <c r="O10" i="6"/>
  <c r="F48" i="3"/>
  <c r="O91" i="6"/>
  <c r="O67" i="6"/>
  <c r="O51" i="6"/>
  <c r="O19" i="6"/>
  <c r="F68" i="3"/>
  <c r="O43" i="6"/>
  <c r="O11" i="6"/>
  <c r="O89" i="6"/>
  <c r="O81" i="6"/>
  <c r="O73" i="6"/>
  <c r="F58" i="3"/>
  <c r="O57" i="6"/>
  <c r="F42" i="3"/>
  <c r="O41" i="6"/>
  <c r="O33" i="6"/>
  <c r="O25" i="6"/>
  <c r="O17" i="6"/>
  <c r="O83" i="5"/>
  <c r="O59" i="5"/>
  <c r="O27" i="5"/>
  <c r="O9" i="5"/>
  <c r="O96" i="5"/>
  <c r="O88" i="5"/>
  <c r="O80" i="5"/>
  <c r="O72" i="5"/>
  <c r="E57" i="3"/>
  <c r="O56" i="5"/>
  <c r="O48" i="5"/>
  <c r="O40" i="5"/>
  <c r="O32" i="5"/>
  <c r="E17" i="3"/>
  <c r="E9" i="3"/>
  <c r="O79" i="5"/>
  <c r="O47" i="5"/>
  <c r="O23" i="5"/>
  <c r="O94" i="5"/>
  <c r="O86" i="5"/>
  <c r="O78" i="5"/>
  <c r="O70" i="5"/>
  <c r="O62" i="5"/>
  <c r="E47" i="3"/>
  <c r="O46" i="5"/>
  <c r="O38" i="5"/>
  <c r="O30" i="5"/>
  <c r="O22" i="5"/>
  <c r="O14" i="5"/>
  <c r="O71" i="5"/>
  <c r="E24" i="3"/>
  <c r="O93" i="5"/>
  <c r="O85" i="5"/>
  <c r="O77" i="5"/>
  <c r="E62" i="3"/>
  <c r="O61" i="5"/>
  <c r="O53" i="5"/>
  <c r="O45" i="5"/>
  <c r="E30" i="3"/>
  <c r="O29" i="5"/>
  <c r="O21" i="5"/>
  <c r="O13" i="5"/>
  <c r="O87" i="5"/>
  <c r="O39" i="5"/>
  <c r="O95" i="5"/>
  <c r="O55" i="5"/>
  <c r="E8" i="3"/>
  <c r="O92" i="5"/>
  <c r="O84" i="5"/>
  <c r="O76" i="5"/>
  <c r="O68" i="5"/>
  <c r="O60" i="5"/>
  <c r="O52" i="5"/>
  <c r="O44" i="5"/>
  <c r="O36" i="5"/>
  <c r="E21" i="3"/>
  <c r="O20" i="5"/>
  <c r="O12" i="5"/>
  <c r="O63" i="5"/>
  <c r="O91" i="5"/>
  <c r="O67" i="5"/>
  <c r="O43" i="5"/>
  <c r="O19" i="5"/>
  <c r="O90" i="5"/>
  <c r="O82" i="5"/>
  <c r="O74" i="5"/>
  <c r="O66" i="5"/>
  <c r="O58" i="5"/>
  <c r="O50" i="5"/>
  <c r="E35" i="3"/>
  <c r="E27" i="3"/>
  <c r="E19" i="3"/>
  <c r="O18" i="5"/>
  <c r="O10" i="5"/>
  <c r="O75" i="5"/>
  <c r="O51" i="5"/>
  <c r="O35" i="5"/>
  <c r="E4" i="3"/>
  <c r="E82" i="3"/>
  <c r="E74" i="3"/>
  <c r="O73" i="5"/>
  <c r="O65" i="5"/>
  <c r="O57" i="5"/>
  <c r="O49" i="5"/>
  <c r="O41" i="5"/>
  <c r="O33" i="5"/>
  <c r="O25" i="5"/>
  <c r="O17" i="5"/>
  <c r="O21" i="1"/>
  <c r="O84" i="1"/>
  <c r="O68" i="1"/>
  <c r="O52" i="1"/>
  <c r="O36" i="1"/>
  <c r="O20" i="1"/>
  <c r="O53" i="1"/>
  <c r="D76" i="3"/>
  <c r="O67" i="1"/>
  <c r="O51" i="1"/>
  <c r="O35" i="1"/>
  <c r="O19" i="1"/>
  <c r="O37" i="1"/>
  <c r="O82" i="1"/>
  <c r="O66" i="1"/>
  <c r="O50" i="1"/>
  <c r="O34" i="1"/>
  <c r="O18" i="1"/>
  <c r="O69" i="1"/>
  <c r="O9" i="1"/>
  <c r="O81" i="1"/>
  <c r="O65" i="1"/>
  <c r="D58" i="3"/>
  <c r="O49" i="1"/>
  <c r="O33" i="1"/>
  <c r="O17" i="1"/>
  <c r="O96" i="1"/>
  <c r="O80" i="1"/>
  <c r="O64" i="1"/>
  <c r="O48" i="1"/>
  <c r="O32" i="1"/>
  <c r="O16" i="1"/>
  <c r="O95" i="1"/>
  <c r="O79" i="1"/>
  <c r="O63" i="1"/>
  <c r="O47" i="1"/>
  <c r="D24" i="3"/>
  <c r="O15" i="1"/>
  <c r="O85" i="1"/>
  <c r="D78" i="3"/>
  <c r="D87" i="3"/>
  <c r="O78" i="1"/>
  <c r="O62" i="1"/>
  <c r="O46" i="1"/>
  <c r="O30" i="1"/>
  <c r="O14" i="1"/>
  <c r="O93" i="1"/>
  <c r="O77" i="1"/>
  <c r="D54" i="3"/>
  <c r="O45" i="1"/>
  <c r="O29" i="1"/>
  <c r="O13" i="1"/>
  <c r="O92" i="1"/>
  <c r="O76" i="1"/>
  <c r="O60" i="1"/>
  <c r="O44" i="1"/>
  <c r="D21" i="3"/>
  <c r="D5" i="3"/>
  <c r="O91" i="1"/>
  <c r="O75" i="1"/>
  <c r="O27" i="1"/>
  <c r="O11" i="1"/>
  <c r="O90" i="1"/>
  <c r="O74" i="1"/>
  <c r="O58" i="1"/>
  <c r="O42" i="1"/>
  <c r="O26" i="1"/>
  <c r="O10" i="1"/>
  <c r="O89" i="1"/>
  <c r="D66" i="3"/>
  <c r="O57" i="1"/>
  <c r="O41" i="1"/>
  <c r="O25" i="1"/>
  <c r="D81" i="3"/>
  <c r="O72" i="1"/>
  <c r="O56" i="1"/>
  <c r="O40" i="1"/>
  <c r="O24" i="1"/>
  <c r="O87" i="1"/>
  <c r="D80" i="3"/>
  <c r="O71" i="1"/>
  <c r="O55" i="1"/>
  <c r="D32" i="3"/>
  <c r="O23" i="1"/>
  <c r="O86" i="1"/>
  <c r="O70" i="1"/>
  <c r="O54" i="1"/>
  <c r="O38" i="1"/>
  <c r="O22" i="1"/>
  <c r="D52" i="3"/>
  <c r="O59" i="1"/>
  <c r="D36" i="3"/>
  <c r="O43" i="1"/>
  <c r="G9" i="6"/>
  <c r="F66" i="3"/>
  <c r="E41" i="3"/>
  <c r="D44" i="3"/>
  <c r="D60" i="3"/>
  <c r="D28" i="3"/>
  <c r="D56" i="3"/>
  <c r="D40" i="3"/>
  <c r="D84" i="3"/>
  <c r="D68" i="3"/>
  <c r="D64" i="3"/>
  <c r="F46" i="3"/>
  <c r="F4" i="3"/>
  <c r="E77" i="3"/>
  <c r="E66" i="3"/>
  <c r="E25" i="3"/>
  <c r="E45" i="3"/>
  <c r="E26" i="3"/>
  <c r="D62" i="3"/>
  <c r="D70" i="3"/>
  <c r="D2" i="3"/>
  <c r="F72" i="3"/>
  <c r="E2" i="3"/>
  <c r="D74" i="3"/>
  <c r="F85" i="3"/>
  <c r="E81" i="3"/>
  <c r="F54" i="3"/>
  <c r="F43" i="3"/>
  <c r="E89" i="3"/>
  <c r="F76" i="3"/>
  <c r="E50" i="3"/>
  <c r="E48" i="3"/>
  <c r="E40" i="3"/>
  <c r="E32" i="3"/>
  <c r="F18" i="3"/>
  <c r="D77" i="3"/>
  <c r="E68" i="3"/>
  <c r="F49" i="3"/>
  <c r="F82" i="3"/>
  <c r="F69" i="3"/>
  <c r="F65" i="3"/>
  <c r="G10" i="1"/>
  <c r="G10" i="6" s="1"/>
  <c r="D57" i="3"/>
  <c r="D49" i="3"/>
  <c r="D29" i="3"/>
  <c r="D13" i="3"/>
  <c r="E78" i="3"/>
  <c r="D65" i="3"/>
  <c r="E53" i="3"/>
  <c r="E46" i="3"/>
  <c r="E39" i="3"/>
  <c r="E38" i="3"/>
  <c r="E15" i="3"/>
  <c r="E13" i="3"/>
  <c r="E11" i="3"/>
  <c r="E60" i="3"/>
  <c r="F50" i="3"/>
  <c r="F47" i="3"/>
  <c r="F12" i="3"/>
  <c r="F7" i="3"/>
  <c r="D89" i="3"/>
  <c r="D73" i="3"/>
  <c r="D69" i="3"/>
  <c r="D61" i="3"/>
  <c r="D53" i="3"/>
  <c r="D45" i="3"/>
  <c r="D37" i="3"/>
  <c r="D17" i="3"/>
  <c r="D9" i="3"/>
  <c r="F77" i="3"/>
  <c r="D41" i="3"/>
  <c r="F38" i="3"/>
  <c r="E37" i="3"/>
  <c r="E33" i="3"/>
  <c r="F26" i="3"/>
  <c r="E23" i="3"/>
  <c r="E7" i="3"/>
  <c r="E3" i="3"/>
  <c r="E71" i="3"/>
  <c r="F59" i="3"/>
  <c r="F55" i="3"/>
  <c r="E43" i="3"/>
  <c r="E34" i="3"/>
  <c r="F31" i="3"/>
  <c r="F27" i="3"/>
  <c r="F13" i="3"/>
  <c r="F8" i="3"/>
  <c r="E86" i="3"/>
  <c r="F52" i="3"/>
  <c r="F2" i="3"/>
  <c r="F80" i="3"/>
  <c r="E87" i="3"/>
  <c r="E79" i="3"/>
  <c r="F64" i="3"/>
  <c r="E59" i="3"/>
  <c r="F40" i="3"/>
  <c r="F28" i="3"/>
  <c r="F89" i="3" l="1"/>
  <c r="H89" i="3" s="1"/>
  <c r="F24" i="3"/>
  <c r="F35" i="3"/>
  <c r="F88" i="3"/>
  <c r="F30" i="3"/>
  <c r="F36" i="3"/>
  <c r="F74" i="3"/>
  <c r="F21" i="3"/>
  <c r="H21" i="3" s="1"/>
  <c r="F22" i="3"/>
  <c r="F67" i="3"/>
  <c r="O27" i="6"/>
  <c r="F44" i="3"/>
  <c r="O55" i="6"/>
  <c r="F25" i="3"/>
  <c r="F60" i="3"/>
  <c r="G60" i="3" s="1"/>
  <c r="I60" i="3" s="1"/>
  <c r="F84" i="3"/>
  <c r="F86" i="3"/>
  <c r="F87" i="3"/>
  <c r="O77" i="6"/>
  <c r="O69" i="5"/>
  <c r="O64" i="5"/>
  <c r="E54" i="3"/>
  <c r="G54" i="3" s="1"/>
  <c r="I54" i="3" s="1"/>
  <c r="E83" i="3"/>
  <c r="E75" i="3"/>
  <c r="D22" i="3"/>
  <c r="D33" i="3"/>
  <c r="D72" i="3"/>
  <c r="F56" i="3"/>
  <c r="O49" i="6"/>
  <c r="O75" i="6"/>
  <c r="O90" i="6"/>
  <c r="O86" i="6"/>
  <c r="O60" i="6"/>
  <c r="O69" i="6"/>
  <c r="O30" i="6"/>
  <c r="O48" i="6"/>
  <c r="F63" i="3"/>
  <c r="O65" i="6"/>
  <c r="O21" i="6"/>
  <c r="O85" i="6"/>
  <c r="O39" i="6"/>
  <c r="E73" i="3"/>
  <c r="O81" i="5"/>
  <c r="O26" i="5"/>
  <c r="O28" i="5"/>
  <c r="O54" i="5"/>
  <c r="O34" i="5"/>
  <c r="O37" i="5"/>
  <c r="O24" i="5"/>
  <c r="E58" i="3"/>
  <c r="G58" i="3" s="1"/>
  <c r="I58" i="3" s="1"/>
  <c r="O15" i="5"/>
  <c r="E69" i="3"/>
  <c r="O89" i="5"/>
  <c r="O11" i="5"/>
  <c r="E29" i="3"/>
  <c r="O16" i="5"/>
  <c r="O42" i="5"/>
  <c r="E63" i="3"/>
  <c r="E52" i="3"/>
  <c r="O31" i="5"/>
  <c r="D88" i="3"/>
  <c r="O39" i="1"/>
  <c r="O88" i="1"/>
  <c r="O12" i="1"/>
  <c r="O83" i="1"/>
  <c r="D48" i="3"/>
  <c r="H48" i="3" s="1"/>
  <c r="O28" i="1"/>
  <c r="O61" i="1"/>
  <c r="O94" i="1"/>
  <c r="O73" i="1"/>
  <c r="O31" i="1"/>
  <c r="F5" i="3"/>
  <c r="F75" i="3"/>
  <c r="F51" i="3"/>
  <c r="F34" i="3"/>
  <c r="F16" i="3"/>
  <c r="E5" i="3"/>
  <c r="E42" i="3"/>
  <c r="F17" i="3"/>
  <c r="G17" i="3" s="1"/>
  <c r="I17" i="3" s="1"/>
  <c r="D86" i="3"/>
  <c r="E70" i="3"/>
  <c r="G70" i="3" s="1"/>
  <c r="I70" i="3" s="1"/>
  <c r="H77" i="3"/>
  <c r="G62" i="3"/>
  <c r="I62" i="3" s="1"/>
  <c r="E31" i="3"/>
  <c r="E84" i="3"/>
  <c r="E16" i="3"/>
  <c r="E51" i="3"/>
  <c r="G66" i="3"/>
  <c r="I66" i="3" s="1"/>
  <c r="E65" i="3"/>
  <c r="G65" i="3" s="1"/>
  <c r="I65" i="3" s="1"/>
  <c r="E85" i="3"/>
  <c r="E55" i="3"/>
  <c r="D82" i="3"/>
  <c r="G82" i="3" s="1"/>
  <c r="I82" i="3" s="1"/>
  <c r="H66" i="3"/>
  <c r="H54" i="3"/>
  <c r="F10" i="3"/>
  <c r="F39" i="3"/>
  <c r="G41" i="3"/>
  <c r="I41" i="3" s="1"/>
  <c r="H62" i="3"/>
  <c r="H87" i="3"/>
  <c r="G52" i="3"/>
  <c r="I52" i="3" s="1"/>
  <c r="F37" i="3"/>
  <c r="G37" i="3" s="1"/>
  <c r="I37" i="3" s="1"/>
  <c r="F61" i="3"/>
  <c r="E88" i="3"/>
  <c r="E49" i="3"/>
  <c r="G49" i="3" s="1"/>
  <c r="I49" i="3" s="1"/>
  <c r="H2" i="3"/>
  <c r="D25" i="3"/>
  <c r="D46" i="3"/>
  <c r="G46" i="3" s="1"/>
  <c r="I46" i="3" s="1"/>
  <c r="H74" i="3"/>
  <c r="D85" i="3"/>
  <c r="G11" i="1"/>
  <c r="G11" i="5" s="1"/>
  <c r="G10" i="5"/>
  <c r="H68" i="3"/>
  <c r="G68" i="3"/>
  <c r="I68" i="3" s="1"/>
  <c r="D7" i="3"/>
  <c r="G7" i="3" s="1"/>
  <c r="I7" i="3" s="1"/>
  <c r="D15" i="3"/>
  <c r="D23" i="3"/>
  <c r="D31" i="3"/>
  <c r="D39" i="3"/>
  <c r="D47" i="3"/>
  <c r="H47" i="3" s="1"/>
  <c r="D55" i="3"/>
  <c r="D63" i="3"/>
  <c r="D71" i="3"/>
  <c r="D79" i="3"/>
  <c r="H79" i="3" s="1"/>
  <c r="F3" i="3"/>
  <c r="F19" i="3"/>
  <c r="F57" i="3"/>
  <c r="G57" i="3" s="1"/>
  <c r="I57" i="3" s="1"/>
  <c r="E72" i="3"/>
  <c r="D8" i="3"/>
  <c r="G8" i="3" s="1"/>
  <c r="I8" i="3" s="1"/>
  <c r="D16" i="3"/>
  <c r="E6" i="3"/>
  <c r="E10" i="3"/>
  <c r="F15" i="3"/>
  <c r="E20" i="3"/>
  <c r="F29" i="3"/>
  <c r="E56" i="3"/>
  <c r="E76" i="3"/>
  <c r="G76" i="3" s="1"/>
  <c r="I76" i="3" s="1"/>
  <c r="F81" i="3"/>
  <c r="G81" i="3" s="1"/>
  <c r="I81" i="3" s="1"/>
  <c r="F6" i="3"/>
  <c r="E14" i="3"/>
  <c r="F45" i="3"/>
  <c r="G45" i="3" s="1"/>
  <c r="I45" i="3" s="1"/>
  <c r="F71" i="3"/>
  <c r="D10" i="3"/>
  <c r="D18" i="3"/>
  <c r="D30" i="3"/>
  <c r="D38" i="3"/>
  <c r="H38" i="3" s="1"/>
  <c r="H24" i="3"/>
  <c r="H40" i="3"/>
  <c r="H52" i="3"/>
  <c r="D3" i="3"/>
  <c r="D11" i="3"/>
  <c r="D19" i="3"/>
  <c r="D27" i="3"/>
  <c r="D35" i="3"/>
  <c r="G35" i="3" s="1"/>
  <c r="I35" i="3" s="1"/>
  <c r="D43" i="3"/>
  <c r="H43" i="3" s="1"/>
  <c r="D51" i="3"/>
  <c r="D59" i="3"/>
  <c r="H59" i="3" s="1"/>
  <c r="D67" i="3"/>
  <c r="D75" i="3"/>
  <c r="D83" i="3"/>
  <c r="G83" i="3" s="1"/>
  <c r="I83" i="3" s="1"/>
  <c r="F9" i="3"/>
  <c r="H9" i="3" s="1"/>
  <c r="E36" i="3"/>
  <c r="E64" i="3"/>
  <c r="H64" i="3" s="1"/>
  <c r="F73" i="3"/>
  <c r="D4" i="3"/>
  <c r="G4" i="3" s="1"/>
  <c r="D12" i="3"/>
  <c r="D20" i="3"/>
  <c r="F11" i="3"/>
  <c r="E18" i="3"/>
  <c r="E28" i="3"/>
  <c r="H28" i="3" s="1"/>
  <c r="F33" i="3"/>
  <c r="G33" i="3" s="1"/>
  <c r="I33" i="3" s="1"/>
  <c r="E80" i="3"/>
  <c r="H80" i="3" s="1"/>
  <c r="E12" i="3"/>
  <c r="E44" i="3"/>
  <c r="E61" i="3"/>
  <c r="E67" i="3"/>
  <c r="D6" i="3"/>
  <c r="D14" i="3"/>
  <c r="D26" i="3"/>
  <c r="G26" i="3" s="1"/>
  <c r="I26" i="3" s="1"/>
  <c r="D34" i="3"/>
  <c r="D42" i="3"/>
  <c r="D50" i="3"/>
  <c r="G50" i="3" s="1"/>
  <c r="I50" i="3" s="1"/>
  <c r="E22" i="3"/>
  <c r="H32" i="3"/>
  <c r="G13" i="3"/>
  <c r="I13" i="3" s="1"/>
  <c r="G32" i="3"/>
  <c r="I32" i="3" s="1"/>
  <c r="G89" i="3"/>
  <c r="I89" i="3" s="1"/>
  <c r="G74" i="3"/>
  <c r="I74" i="3" s="1"/>
  <c r="H53" i="3"/>
  <c r="H78" i="3"/>
  <c r="G78" i="3"/>
  <c r="I78" i="3" s="1"/>
  <c r="G69" i="3"/>
  <c r="I69" i="3" s="1"/>
  <c r="H69" i="3"/>
  <c r="H13" i="3"/>
  <c r="H41" i="3"/>
  <c r="G53" i="3"/>
  <c r="I53" i="3" s="1"/>
  <c r="G77" i="3"/>
  <c r="I77" i="3" s="1"/>
  <c r="G87" i="3"/>
  <c r="I87" i="3" s="1"/>
  <c r="G24" i="3"/>
  <c r="I24" i="3" s="1"/>
  <c r="G40" i="3"/>
  <c r="I40" i="3" s="1"/>
  <c r="G2" i="3"/>
  <c r="I2" i="3" s="1"/>
  <c r="H86" i="3" l="1"/>
  <c r="H44" i="3"/>
  <c r="G21" i="3"/>
  <c r="I21" i="3" s="1"/>
  <c r="G36" i="3"/>
  <c r="I36" i="3" s="1"/>
  <c r="G73" i="3"/>
  <c r="I73" i="3" s="1"/>
  <c r="H63" i="3"/>
  <c r="G48" i="3"/>
  <c r="I48" i="3" s="1"/>
  <c r="H60" i="3"/>
  <c r="G84" i="3"/>
  <c r="I84" i="3" s="1"/>
  <c r="H58" i="3"/>
  <c r="G5" i="3"/>
  <c r="I5" i="3" s="1"/>
  <c r="H29" i="3"/>
  <c r="G29" i="3"/>
  <c r="I29" i="3" s="1"/>
  <c r="H75" i="3"/>
  <c r="G3" i="3"/>
  <c r="I3" i="3" s="1"/>
  <c r="G34" i="3"/>
  <c r="I34" i="3" s="1"/>
  <c r="H20" i="3"/>
  <c r="H84" i="3"/>
  <c r="H5" i="3"/>
  <c r="G9" i="3"/>
  <c r="I9" i="3" s="1"/>
  <c r="G44" i="3"/>
  <c r="I44" i="3" s="1"/>
  <c r="H65" i="3"/>
  <c r="H73" i="3"/>
  <c r="H3" i="3"/>
  <c r="H17" i="3"/>
  <c r="G85" i="3"/>
  <c r="I85" i="3" s="1"/>
  <c r="H46" i="3"/>
  <c r="G79" i="3"/>
  <c r="I79" i="3" s="1"/>
  <c r="G86" i="3"/>
  <c r="I86" i="3" s="1"/>
  <c r="G12" i="1"/>
  <c r="G13" i="1" s="1"/>
  <c r="H71" i="3"/>
  <c r="H7" i="3"/>
  <c r="G31" i="3"/>
  <c r="I31" i="3" s="1"/>
  <c r="H61" i="3"/>
  <c r="H81" i="3"/>
  <c r="H57" i="3"/>
  <c r="G55" i="3"/>
  <c r="I55" i="3" s="1"/>
  <c r="G80" i="3"/>
  <c r="I80" i="3" s="1"/>
  <c r="H36" i="3"/>
  <c r="H42" i="3"/>
  <c r="G61" i="3"/>
  <c r="I61" i="3" s="1"/>
  <c r="H49" i="3"/>
  <c r="G38" i="3"/>
  <c r="I38" i="3" s="1"/>
  <c r="G63" i="3"/>
  <c r="I63" i="3" s="1"/>
  <c r="H8" i="3"/>
  <c r="G11" i="6"/>
  <c r="G28" i="3"/>
  <c r="I28" i="3" s="1"/>
  <c r="H82" i="3"/>
  <c r="H70" i="3"/>
  <c r="H19" i="3"/>
  <c r="G64" i="3"/>
  <c r="I64" i="3" s="1"/>
  <c r="H12" i="3"/>
  <c r="H35" i="3"/>
  <c r="G20" i="3"/>
  <c r="I20" i="3" s="1"/>
  <c r="G43" i="3"/>
  <c r="I43" i="3" s="1"/>
  <c r="H33" i="3"/>
  <c r="H37" i="3"/>
  <c r="H15" i="3"/>
  <c r="G19" i="3"/>
  <c r="I19" i="3" s="1"/>
  <c r="G71" i="3"/>
  <c r="G88" i="3"/>
  <c r="I88" i="3" s="1"/>
  <c r="H88" i="3"/>
  <c r="G12" i="3"/>
  <c r="I12" i="3" s="1"/>
  <c r="H55" i="3"/>
  <c r="H85" i="3"/>
  <c r="H83" i="3"/>
  <c r="H34" i="3"/>
  <c r="G59" i="3"/>
  <c r="I59" i="3" s="1"/>
  <c r="G15" i="3"/>
  <c r="I15" i="3" s="1"/>
  <c r="G42" i="3"/>
  <c r="I42" i="3" s="1"/>
  <c r="G47" i="3"/>
  <c r="I47" i="3" s="1"/>
  <c r="H31" i="3"/>
  <c r="H25" i="3"/>
  <c r="G25" i="3"/>
  <c r="H51" i="3"/>
  <c r="G51" i="3"/>
  <c r="I51" i="3" s="1"/>
  <c r="H22" i="3"/>
  <c r="G22" i="3"/>
  <c r="I22" i="3" s="1"/>
  <c r="G11" i="3"/>
  <c r="I11" i="3" s="1"/>
  <c r="H11" i="3"/>
  <c r="H30" i="3"/>
  <c r="G30" i="3"/>
  <c r="I30" i="3" s="1"/>
  <c r="G56" i="3"/>
  <c r="I56" i="3" s="1"/>
  <c r="H56" i="3"/>
  <c r="G23" i="3"/>
  <c r="I23" i="3" s="1"/>
  <c r="H23" i="3"/>
  <c r="H45" i="3"/>
  <c r="H76" i="3"/>
  <c r="H14" i="3"/>
  <c r="G14" i="3"/>
  <c r="I14" i="3" s="1"/>
  <c r="G67" i="3"/>
  <c r="I67" i="3" s="1"/>
  <c r="H67" i="3"/>
  <c r="G75" i="3"/>
  <c r="I75" i="3" s="1"/>
  <c r="G18" i="3"/>
  <c r="I18" i="3" s="1"/>
  <c r="H18" i="3"/>
  <c r="G72" i="3"/>
  <c r="I72" i="3" s="1"/>
  <c r="H72" i="3"/>
  <c r="H26" i="3"/>
  <c r="H6" i="3"/>
  <c r="G6" i="3"/>
  <c r="I6" i="3" s="1"/>
  <c r="I4" i="3"/>
  <c r="H4" i="3"/>
  <c r="H27" i="3"/>
  <c r="G27" i="3"/>
  <c r="I27" i="3" s="1"/>
  <c r="H50" i="3"/>
  <c r="H10" i="3"/>
  <c r="G10" i="3"/>
  <c r="I10" i="3" s="1"/>
  <c r="G16" i="3"/>
  <c r="I16" i="3" s="1"/>
  <c r="H16" i="3"/>
  <c r="H39" i="3"/>
  <c r="G39" i="3"/>
  <c r="I39" i="3" s="1"/>
  <c r="G12" i="5"/>
  <c r="G12" i="6" l="1"/>
  <c r="J67" i="3"/>
  <c r="K67" i="3" s="1"/>
  <c r="I71" i="3"/>
  <c r="J89" i="3" s="1"/>
  <c r="K89" i="3" s="1"/>
  <c r="I25" i="3"/>
  <c r="J45" i="3" s="1"/>
  <c r="K45" i="3" s="1"/>
  <c r="J23" i="3"/>
  <c r="K23" i="3" s="1"/>
  <c r="G13" i="6"/>
  <c r="G14" i="1"/>
  <c r="G13" i="5"/>
  <c r="G14" i="5" l="1"/>
  <c r="G14" i="6"/>
</calcChain>
</file>

<file path=xl/sharedStrings.xml><?xml version="1.0" encoding="utf-8"?>
<sst xmlns="http://schemas.openxmlformats.org/spreadsheetml/2006/main" count="1062" uniqueCount="120">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</sst>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65000</c:v>
                </c:pt>
                <c:pt idx="1">
                  <c:v>49886</c:v>
                </c:pt>
                <c:pt idx="2">
                  <c:v>22906</c:v>
                </c:pt>
                <c:pt idx="3">
                  <c:v>8637</c:v>
                </c:pt>
                <c:pt idx="4">
                  <c:v>4968</c:v>
                </c:pt>
                <c:pt idx="5">
                  <c:v>4172</c:v>
                </c:pt>
                <c:pt idx="6">
                  <c:v>3918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918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49886</c:v>
                </c:pt>
                <c:pt idx="1">
                  <c:v>22906</c:v>
                </c:pt>
                <c:pt idx="2">
                  <c:v>8637</c:v>
                </c:pt>
                <c:pt idx="3">
                  <c:v>4968</c:v>
                </c:pt>
                <c:pt idx="4">
                  <c:v>4172</c:v>
                </c:pt>
                <c:pt idx="5">
                  <c:v>3918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65012</c:v>
                </c:pt>
                <c:pt idx="1">
                  <c:v>50508</c:v>
                </c:pt>
                <c:pt idx="2">
                  <c:v>23010</c:v>
                </c:pt>
                <c:pt idx="3">
                  <c:v>8623</c:v>
                </c:pt>
                <c:pt idx="4">
                  <c:v>4877</c:v>
                </c:pt>
                <c:pt idx="5">
                  <c:v>4093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4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2'!$I$10:$I$15</c:f>
              <c:numCache>
                <c:formatCode>General</c:formatCode>
                <c:ptCount val="6"/>
                <c:pt idx="0">
                  <c:v>50508</c:v>
                </c:pt>
                <c:pt idx="1">
                  <c:v>23010</c:v>
                </c:pt>
                <c:pt idx="2">
                  <c:v>8623</c:v>
                </c:pt>
                <c:pt idx="3">
                  <c:v>4877</c:v>
                </c:pt>
                <c:pt idx="4">
                  <c:v>4093</c:v>
                </c:pt>
                <c:pt idx="5">
                  <c:v>3740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65001</c:v>
                </c:pt>
                <c:pt idx="1">
                  <c:v>47293</c:v>
                </c:pt>
                <c:pt idx="2">
                  <c:v>22065</c:v>
                </c:pt>
                <c:pt idx="3">
                  <c:v>8562</c:v>
                </c:pt>
                <c:pt idx="4">
                  <c:v>5094</c:v>
                </c:pt>
                <c:pt idx="5">
                  <c:v>4143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92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3'!$I$10:$I$15</c:f>
              <c:numCache>
                <c:formatCode>General</c:formatCode>
                <c:ptCount val="6"/>
                <c:pt idx="0">
                  <c:v>47293</c:v>
                </c:pt>
                <c:pt idx="1">
                  <c:v>22065</c:v>
                </c:pt>
                <c:pt idx="2">
                  <c:v>8562</c:v>
                </c:pt>
                <c:pt idx="3">
                  <c:v>5094</c:v>
                </c:pt>
                <c:pt idx="4">
                  <c:v>4143</c:v>
                </c:pt>
                <c:pt idx="5">
                  <c:v>3926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Consolidated!$G$1</c:f>
              <c:strCache>
                <c:ptCount val="1"/>
                <c:pt idx="0">
                  <c:v>Average yield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Consolidated!$G$2:$G$23</c:f>
              <c:numCache>
                <c:formatCode>General</c:formatCode>
                <c:ptCount val="22"/>
                <c:pt idx="0">
                  <c:v>-1.1056717561297879E-2</c:v>
                </c:pt>
                <c:pt idx="1">
                  <c:v>3.539488689071682E-2</c:v>
                </c:pt>
                <c:pt idx="2">
                  <c:v>-1.4653428225599634E-2</c:v>
                </c:pt>
                <c:pt idx="3">
                  <c:v>-2.5839127805472067E-2</c:v>
                </c:pt>
                <c:pt idx="4">
                  <c:v>-2.297524076448502E-3</c:v>
                </c:pt>
                <c:pt idx="5">
                  <c:v>0.26834080785758196</c:v>
                </c:pt>
                <c:pt idx="6">
                  <c:v>0.74123636277198901</c:v>
                </c:pt>
                <c:pt idx="7">
                  <c:v>1.9615545900211828</c:v>
                </c:pt>
                <c:pt idx="8">
                  <c:v>5.8912154294160937</c:v>
                </c:pt>
                <c:pt idx="9">
                  <c:v>15.379412956802001</c:v>
                </c:pt>
                <c:pt idx="10">
                  <c:v>14.574890459400565</c:v>
                </c:pt>
                <c:pt idx="11">
                  <c:v>8.3816266545552676</c:v>
                </c:pt>
                <c:pt idx="12">
                  <c:v>3.4589047254893401</c:v>
                </c:pt>
                <c:pt idx="13">
                  <c:v>1.7064113696731036</c:v>
                </c:pt>
                <c:pt idx="14">
                  <c:v>1.1669450790690972</c:v>
                </c:pt>
                <c:pt idx="15">
                  <c:v>0.61231922249439574</c:v>
                </c:pt>
                <c:pt idx="16">
                  <c:v>0.28193365068744503</c:v>
                </c:pt>
                <c:pt idx="17">
                  <c:v>0.10530882537825699</c:v>
                </c:pt>
                <c:pt idx="18">
                  <c:v>5.8698769686358586E-2</c:v>
                </c:pt>
                <c:pt idx="19">
                  <c:v>5.1309806886283595E-2</c:v>
                </c:pt>
                <c:pt idx="20">
                  <c:v>4.6161104766891614E-2</c:v>
                </c:pt>
                <c:pt idx="21">
                  <c:v>2.7897742052823003E-2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9B-401E-A7E2-A5CA65B961EF}"/>
            </c:ext>
          </c:extLst>
        </c:ser>
        <c:ser>
          <c:idx val="1"/>
          <c:order val="1"/>
          <c:tx>
            <c:v>Average Yield 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Consolidated!$A$1:$A$23</c:f>
              <c:strCache>
                <c:ptCount val="23"/>
                <c:pt idx="0">
                  <c:v>Fraction 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Consolidated!$G$24:$G$45</c:f>
              <c:numCache>
                <c:formatCode>General</c:formatCode>
                <c:ptCount val="22"/>
                <c:pt idx="0">
                  <c:v>-2.0115808513142947E-2</c:v>
                </c:pt>
                <c:pt idx="1">
                  <c:v>-1.7135651763540611E-2</c:v>
                </c:pt>
                <c:pt idx="2">
                  <c:v>-2.261433776977843E-2</c:v>
                </c:pt>
                <c:pt idx="3">
                  <c:v>-2.9179281991140154E-2</c:v>
                </c:pt>
                <c:pt idx="4">
                  <c:v>6.7326765089785509E-2</c:v>
                </c:pt>
                <c:pt idx="5">
                  <c:v>0.29285551066262799</c:v>
                </c:pt>
                <c:pt idx="6">
                  <c:v>0.56824290395075305</c:v>
                </c:pt>
                <c:pt idx="7">
                  <c:v>1.4553420561428589</c:v>
                </c:pt>
                <c:pt idx="8">
                  <c:v>4.811567626582363</c:v>
                </c:pt>
                <c:pt idx="9">
                  <c:v>8.98188426560022</c:v>
                </c:pt>
                <c:pt idx="10">
                  <c:v>7.030229933008008</c:v>
                </c:pt>
                <c:pt idx="11">
                  <c:v>4.8722625520670659</c:v>
                </c:pt>
                <c:pt idx="12">
                  <c:v>2.0232672579535431</c:v>
                </c:pt>
                <c:pt idx="13">
                  <c:v>0.90441654359965451</c:v>
                </c:pt>
                <c:pt idx="14">
                  <c:v>0.46945993484451165</c:v>
                </c:pt>
                <c:pt idx="15">
                  <c:v>0.21345582332037985</c:v>
                </c:pt>
                <c:pt idx="16">
                  <c:v>0.11708339832451531</c:v>
                </c:pt>
                <c:pt idx="17">
                  <c:v>6.3606291187532873E-2</c:v>
                </c:pt>
                <c:pt idx="18">
                  <c:v>7.5092180160961794E-2</c:v>
                </c:pt>
                <c:pt idx="19">
                  <c:v>7.7293716255551856E-2</c:v>
                </c:pt>
                <c:pt idx="20">
                  <c:v>3.3721441471199688E-2</c:v>
                </c:pt>
                <c:pt idx="21">
                  <c:v>7.034724639375961E-2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9B-401E-A7E2-A5CA65B961EF}"/>
            </c:ext>
          </c:extLst>
        </c:ser>
        <c:ser>
          <c:idx val="2"/>
          <c:order val="2"/>
          <c:tx>
            <c:v>Average P3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Consolidated!$A$1:$A$23</c:f>
              <c:strCache>
                <c:ptCount val="23"/>
                <c:pt idx="0">
                  <c:v>Fraction 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Consolidated!$G$46:$G$67</c:f>
              <c:numCache>
                <c:formatCode>General</c:formatCode>
                <c:ptCount val="22"/>
                <c:pt idx="0">
                  <c:v>-2.2851331976653993E-2</c:v>
                </c:pt>
                <c:pt idx="1">
                  <c:v>-3.7479562482028488E-2</c:v>
                </c:pt>
                <c:pt idx="2">
                  <c:v>-1.0252788554123279E-2</c:v>
                </c:pt>
                <c:pt idx="3">
                  <c:v>-4.5602380107562903E-3</c:v>
                </c:pt>
                <c:pt idx="4">
                  <c:v>0.16846023124879295</c:v>
                </c:pt>
                <c:pt idx="5">
                  <c:v>0.60279698624275035</c:v>
                </c:pt>
                <c:pt idx="6">
                  <c:v>1.3952761927856561</c:v>
                </c:pt>
                <c:pt idx="7">
                  <c:v>3.6592174287396055</c:v>
                </c:pt>
                <c:pt idx="8">
                  <c:v>8.341583504145154</c:v>
                </c:pt>
                <c:pt idx="9">
                  <c:v>15.934853765195415</c:v>
                </c:pt>
                <c:pt idx="10">
                  <c:v>15.35090297746831</c:v>
                </c:pt>
                <c:pt idx="11">
                  <c:v>8.9720344842469029</c:v>
                </c:pt>
                <c:pt idx="12">
                  <c:v>3.7887504646601342</c:v>
                </c:pt>
                <c:pt idx="13">
                  <c:v>1.615902925749696</c:v>
                </c:pt>
                <c:pt idx="14">
                  <c:v>0.95303140801316133</c:v>
                </c:pt>
                <c:pt idx="15">
                  <c:v>0.4771359187265099</c:v>
                </c:pt>
                <c:pt idx="16">
                  <c:v>0.23302131911670243</c:v>
                </c:pt>
                <c:pt idx="17">
                  <c:v>0.11660264407332104</c:v>
                </c:pt>
                <c:pt idx="18">
                  <c:v>0.15869614537290153</c:v>
                </c:pt>
                <c:pt idx="19">
                  <c:v>0.12476310794574903</c:v>
                </c:pt>
                <c:pt idx="20">
                  <c:v>8.1132902256705761E-2</c:v>
                </c:pt>
                <c:pt idx="21">
                  <c:v>3.4525835959499505E-2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9B-401E-A7E2-A5CA65B961EF}"/>
            </c:ext>
          </c:extLst>
        </c:ser>
        <c:ser>
          <c:idx val="3"/>
          <c:order val="3"/>
          <c:tx>
            <c:v>Average P4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Consolidated!$A$1:$A$23</c:f>
              <c:strCache>
                <c:ptCount val="23"/>
                <c:pt idx="0">
                  <c:v>Fraction 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Consolidated!$G$68:$G$89</c:f>
              <c:numCache>
                <c:formatCode>General</c:formatCode>
                <c:ptCount val="22"/>
                <c:pt idx="0">
                  <c:v>-4.5672663727171652E-2</c:v>
                </c:pt>
                <c:pt idx="1">
                  <c:v>-3.8506600275976223E-2</c:v>
                </c:pt>
                <c:pt idx="2">
                  <c:v>-1.0802336453164441E-2</c:v>
                </c:pt>
                <c:pt idx="3">
                  <c:v>-1.5218148460153581E-2</c:v>
                </c:pt>
                <c:pt idx="4">
                  <c:v>0.16443531712191164</c:v>
                </c:pt>
                <c:pt idx="5">
                  <c:v>0.39207693391504822</c:v>
                </c:pt>
                <c:pt idx="6">
                  <c:v>0.90276411800308554</c:v>
                </c:pt>
                <c:pt idx="7">
                  <c:v>2.6395291636421554</c:v>
                </c:pt>
                <c:pt idx="8">
                  <c:v>10.120343465873708</c:v>
                </c:pt>
                <c:pt idx="9">
                  <c:v>15.311904262387735</c:v>
                </c:pt>
                <c:pt idx="10">
                  <c:v>13.553176150320001</c:v>
                </c:pt>
                <c:pt idx="11">
                  <c:v>9.4613909437315939</c:v>
                </c:pt>
                <c:pt idx="12">
                  <c:v>3.0568636569594947</c:v>
                </c:pt>
                <c:pt idx="13">
                  <c:v>1.3725003588687679</c:v>
                </c:pt>
                <c:pt idx="14">
                  <c:v>0.84144079867381416</c:v>
                </c:pt>
                <c:pt idx="15">
                  <c:v>0.41148720024519331</c:v>
                </c:pt>
                <c:pt idx="16">
                  <c:v>0.21824784747939693</c:v>
                </c:pt>
                <c:pt idx="17">
                  <c:v>0.12685734785653544</c:v>
                </c:pt>
                <c:pt idx="18">
                  <c:v>0.15194196374143287</c:v>
                </c:pt>
                <c:pt idx="19">
                  <c:v>0.1705210160576256</c:v>
                </c:pt>
                <c:pt idx="20">
                  <c:v>9.8065778629131836E-2</c:v>
                </c:pt>
                <c:pt idx="21">
                  <c:v>7.1967962267948216E-2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9B-401E-A7E2-A5CA65B96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6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512622" cy="47237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3033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395287</xdr:colOff>
      <xdr:row>2</xdr:row>
      <xdr:rowOff>47625</xdr:rowOff>
    </xdr:from>
    <xdr:to>
      <xdr:col>15</xdr:col>
      <xdr:colOff>280987</xdr:colOff>
      <xdr:row>19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69A401-E840-908A-906C-4C11163FE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topLeftCell="A7" workbookViewId="0">
      <selection activeCell="Q16" sqref="Q16"/>
    </sheetView>
  </sheetViews>
  <sheetFormatPr defaultRowHeight="13" x14ac:dyDescent="0.6"/>
  <cols>
    <col min="11" max="11" width="24.40625" customWidth="1"/>
    <col min="12" max="12" width="15.86328125" customWidth="1"/>
  </cols>
  <sheetData>
    <row r="1" spans="1:98" x14ac:dyDescent="0.6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6">
      <c r="B2">
        <v>1</v>
      </c>
      <c r="C2">
        <v>65000</v>
      </c>
      <c r="D2">
        <v>3792</v>
      </c>
      <c r="E2">
        <v>5562</v>
      </c>
      <c r="F2">
        <v>4584</v>
      </c>
      <c r="G2">
        <v>29822</v>
      </c>
      <c r="H2">
        <v>24479</v>
      </c>
      <c r="I2">
        <v>3796</v>
      </c>
      <c r="J2">
        <v>4272</v>
      </c>
      <c r="K2">
        <v>4148</v>
      </c>
      <c r="L2">
        <v>4024</v>
      </c>
      <c r="M2">
        <v>7760</v>
      </c>
      <c r="N2">
        <v>6159</v>
      </c>
      <c r="O2">
        <v>49886</v>
      </c>
      <c r="P2">
        <v>4001</v>
      </c>
      <c r="Q2">
        <v>7233</v>
      </c>
      <c r="R2">
        <v>4119</v>
      </c>
      <c r="S2">
        <v>17762</v>
      </c>
      <c r="T2">
        <v>17847</v>
      </c>
      <c r="U2">
        <v>3816</v>
      </c>
      <c r="V2">
        <v>5567</v>
      </c>
      <c r="W2">
        <v>4271</v>
      </c>
      <c r="X2">
        <v>3894</v>
      </c>
      <c r="Y2">
        <v>12665</v>
      </c>
      <c r="Z2">
        <v>4902</v>
      </c>
      <c r="AA2">
        <v>22906</v>
      </c>
      <c r="AB2">
        <v>3805</v>
      </c>
      <c r="AC2">
        <v>8837</v>
      </c>
      <c r="AD2">
        <v>3991</v>
      </c>
      <c r="AE2">
        <v>8017</v>
      </c>
      <c r="AF2">
        <v>9616</v>
      </c>
      <c r="AG2">
        <v>3730</v>
      </c>
      <c r="AH2">
        <v>7829</v>
      </c>
      <c r="AI2">
        <v>4151</v>
      </c>
      <c r="AJ2">
        <v>3663</v>
      </c>
      <c r="AK2">
        <v>31462</v>
      </c>
      <c r="AL2">
        <v>4441</v>
      </c>
      <c r="AM2">
        <v>8637</v>
      </c>
      <c r="AN2">
        <v>3789</v>
      </c>
      <c r="AO2">
        <v>14060</v>
      </c>
      <c r="AP2">
        <v>3968</v>
      </c>
      <c r="AQ2">
        <v>5462</v>
      </c>
      <c r="AR2">
        <v>6472</v>
      </c>
      <c r="AS2">
        <v>3753</v>
      </c>
      <c r="AT2">
        <v>14398</v>
      </c>
      <c r="AU2">
        <v>4507</v>
      </c>
      <c r="AV2">
        <v>3713</v>
      </c>
      <c r="AW2">
        <v>43371</v>
      </c>
      <c r="AX2">
        <v>4172</v>
      </c>
      <c r="AY2">
        <v>4968</v>
      </c>
      <c r="AZ2">
        <v>3829</v>
      </c>
      <c r="BA2">
        <v>28426</v>
      </c>
      <c r="BB2">
        <v>3971</v>
      </c>
      <c r="BC2">
        <v>4676</v>
      </c>
      <c r="BD2">
        <v>5198</v>
      </c>
      <c r="BE2">
        <v>4104</v>
      </c>
      <c r="BF2">
        <v>28505</v>
      </c>
      <c r="BG2">
        <v>5304</v>
      </c>
      <c r="BH2">
        <v>3727</v>
      </c>
      <c r="BI2">
        <v>50094</v>
      </c>
      <c r="BJ2">
        <v>4234</v>
      </c>
      <c r="BK2">
        <v>4172</v>
      </c>
      <c r="BL2">
        <v>4586</v>
      </c>
      <c r="BM2">
        <v>47733</v>
      </c>
      <c r="BN2">
        <v>3923</v>
      </c>
      <c r="BO2">
        <v>4023</v>
      </c>
      <c r="BP2">
        <v>4454</v>
      </c>
      <c r="BQ2">
        <v>3941</v>
      </c>
      <c r="BR2">
        <v>49877</v>
      </c>
      <c r="BS2">
        <v>6656</v>
      </c>
      <c r="BT2">
        <v>3794</v>
      </c>
      <c r="BU2">
        <v>34134</v>
      </c>
      <c r="BV2">
        <v>4294</v>
      </c>
      <c r="BW2">
        <v>3918</v>
      </c>
      <c r="BX2">
        <v>6099</v>
      </c>
      <c r="BY2">
        <v>50574</v>
      </c>
      <c r="BZ2">
        <v>3809</v>
      </c>
      <c r="CA2">
        <v>3801</v>
      </c>
      <c r="CB2">
        <v>4214</v>
      </c>
      <c r="CC2">
        <v>4049</v>
      </c>
      <c r="CD2">
        <v>52024</v>
      </c>
      <c r="CE2">
        <v>8767</v>
      </c>
      <c r="CF2">
        <v>4318</v>
      </c>
      <c r="CG2">
        <v>11778</v>
      </c>
      <c r="CH2">
        <v>4088</v>
      </c>
      <c r="CI2">
        <v>3953</v>
      </c>
      <c r="CJ2">
        <v>9928</v>
      </c>
      <c r="CK2">
        <v>21498</v>
      </c>
      <c r="CL2">
        <v>3847</v>
      </c>
      <c r="CM2">
        <v>3809</v>
      </c>
      <c r="CN2">
        <v>4093</v>
      </c>
      <c r="CO2">
        <v>4097</v>
      </c>
      <c r="CP2">
        <v>31562</v>
      </c>
      <c r="CQ2">
        <v>15396</v>
      </c>
      <c r="CR2">
        <v>5080</v>
      </c>
      <c r="CS2">
        <v>6579</v>
      </c>
      <c r="CT2">
        <v>4025</v>
      </c>
    </row>
    <row r="7" spans="1:98" x14ac:dyDescent="0.6">
      <c r="N7" s="9" t="s">
        <v>115</v>
      </c>
    </row>
    <row r="8" spans="1:98" x14ac:dyDescent="0.6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6">
      <c r="A9" t="s">
        <v>82</v>
      </c>
      <c r="B9">
        <v>65000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65000</v>
      </c>
      <c r="K9" t="s">
        <v>82</v>
      </c>
      <c r="L9" s="8" t="str">
        <f>A10</f>
        <v>A2</v>
      </c>
      <c r="M9" s="8">
        <f>B10</f>
        <v>3792</v>
      </c>
      <c r="N9" s="8">
        <f>(M9-3918)/2951.9</f>
        <v>-4.2684372776855585E-2</v>
      </c>
      <c r="O9" s="8">
        <f>N9*40</f>
        <v>-1.7073749110742233</v>
      </c>
    </row>
    <row r="10" spans="1:98" x14ac:dyDescent="0.6">
      <c r="A10" t="s">
        <v>83</v>
      </c>
      <c r="B10">
        <v>3792</v>
      </c>
      <c r="E10">
        <f>E9/2</f>
        <v>15</v>
      </c>
      <c r="G10">
        <f>G9/2</f>
        <v>15</v>
      </c>
      <c r="H10" t="str">
        <f>A21</f>
        <v>B1</v>
      </c>
      <c r="I10">
        <f>B21</f>
        <v>49886</v>
      </c>
      <c r="K10" t="s">
        <v>85</v>
      </c>
      <c r="L10" s="8" t="str">
        <f>A22</f>
        <v>B2</v>
      </c>
      <c r="M10" s="8">
        <f>B22</f>
        <v>4001</v>
      </c>
      <c r="N10" s="8">
        <f t="shared" ref="N10:N73" si="1">(M10-3918)/2951.9</f>
        <v>2.8117483654595345E-2</v>
      </c>
      <c r="O10" s="8">
        <f t="shared" ref="O10:O73" si="2">N10*40</f>
        <v>1.1246993461838137</v>
      </c>
    </row>
    <row r="11" spans="1:98" x14ac:dyDescent="0.6">
      <c r="A11" t="s">
        <v>84</v>
      </c>
      <c r="B11">
        <v>5562</v>
      </c>
      <c r="E11">
        <f>E10/2</f>
        <v>7.5</v>
      </c>
      <c r="G11">
        <f>G10/2</f>
        <v>7.5</v>
      </c>
      <c r="H11" t="str">
        <f>A33</f>
        <v>C1</v>
      </c>
      <c r="I11">
        <f>B33</f>
        <v>22906</v>
      </c>
      <c r="K11" t="s">
        <v>88</v>
      </c>
      <c r="L11" s="8" t="str">
        <f>A34</f>
        <v>C2</v>
      </c>
      <c r="M11" s="8">
        <f>B34</f>
        <v>3805</v>
      </c>
      <c r="N11" s="8">
        <f t="shared" si="1"/>
        <v>-3.8280429553846675E-2</v>
      </c>
      <c r="O11" s="8">
        <f t="shared" si="2"/>
        <v>-1.5312171821538669</v>
      </c>
    </row>
    <row r="12" spans="1:98" x14ac:dyDescent="0.6">
      <c r="A12" t="s">
        <v>9</v>
      </c>
      <c r="B12">
        <v>4584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8637</v>
      </c>
      <c r="K12" t="s">
        <v>91</v>
      </c>
      <c r="L12" s="8" t="str">
        <f>A46</f>
        <v>D2</v>
      </c>
      <c r="M12" s="8">
        <f>B46</f>
        <v>3789</v>
      </c>
      <c r="N12" s="8">
        <f t="shared" si="1"/>
        <v>-4.3700667366780716E-2</v>
      </c>
      <c r="O12" s="8">
        <f t="shared" si="2"/>
        <v>-1.7480266946712286</v>
      </c>
    </row>
    <row r="13" spans="1:98" x14ac:dyDescent="0.6">
      <c r="A13" t="s">
        <v>17</v>
      </c>
      <c r="B13">
        <v>29822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4968</v>
      </c>
      <c r="K13" t="s">
        <v>94</v>
      </c>
      <c r="L13" s="8" t="str">
        <f>A58</f>
        <v>E2</v>
      </c>
      <c r="M13" s="8">
        <f>B58</f>
        <v>3829</v>
      </c>
      <c r="N13" s="8">
        <f t="shared" si="1"/>
        <v>-3.015007283444561E-2</v>
      </c>
      <c r="O13" s="8">
        <f t="shared" si="2"/>
        <v>-1.2060029133778243</v>
      </c>
    </row>
    <row r="14" spans="1:98" x14ac:dyDescent="0.6">
      <c r="A14" t="s">
        <v>25</v>
      </c>
      <c r="B14">
        <v>24479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4172</v>
      </c>
      <c r="K14" t="s">
        <v>97</v>
      </c>
      <c r="L14" s="8" t="str">
        <f>A70</f>
        <v>F2</v>
      </c>
      <c r="M14" s="8">
        <f>B70</f>
        <v>4586</v>
      </c>
      <c r="N14" s="8">
        <f t="shared" si="1"/>
        <v>0.22629492868999626</v>
      </c>
      <c r="O14" s="8">
        <f t="shared" si="2"/>
        <v>9.0517971475998511</v>
      </c>
    </row>
    <row r="15" spans="1:98" x14ac:dyDescent="0.6">
      <c r="A15" t="s">
        <v>34</v>
      </c>
      <c r="B15">
        <v>3796</v>
      </c>
      <c r="G15">
        <f t="shared" ref="G15" si="3">E15*1.14</f>
        <v>0</v>
      </c>
      <c r="H15" t="str">
        <f>A81</f>
        <v>G1</v>
      </c>
      <c r="I15">
        <f>B81</f>
        <v>3918</v>
      </c>
      <c r="K15" t="s">
        <v>100</v>
      </c>
      <c r="L15" s="8" t="str">
        <f>A82</f>
        <v>G2</v>
      </c>
      <c r="M15" s="8">
        <f>B82</f>
        <v>6099</v>
      </c>
      <c r="N15" s="8">
        <f t="shared" si="1"/>
        <v>0.7388461668755717</v>
      </c>
      <c r="O15" s="8">
        <f t="shared" si="2"/>
        <v>29.553846675022868</v>
      </c>
    </row>
    <row r="16" spans="1:98" x14ac:dyDescent="0.6">
      <c r="A16" t="s">
        <v>41</v>
      </c>
      <c r="B16">
        <v>4272</v>
      </c>
      <c r="K16" t="s">
        <v>103</v>
      </c>
      <c r="L16" s="8" t="str">
        <f>A94</f>
        <v>H2</v>
      </c>
      <c r="M16" s="8">
        <f>B94</f>
        <v>9928</v>
      </c>
      <c r="N16" s="8">
        <f t="shared" si="1"/>
        <v>2.0359768284833497</v>
      </c>
      <c r="O16" s="8">
        <f t="shared" si="2"/>
        <v>81.439073139333985</v>
      </c>
    </row>
    <row r="17" spans="1:15" x14ac:dyDescent="0.6">
      <c r="A17" t="s">
        <v>49</v>
      </c>
      <c r="B17">
        <v>4148</v>
      </c>
      <c r="K17" t="s">
        <v>104</v>
      </c>
      <c r="L17" s="8" t="str">
        <f>A95</f>
        <v>H3</v>
      </c>
      <c r="M17" s="8">
        <f>B95</f>
        <v>21498</v>
      </c>
      <c r="N17" s="8">
        <f t="shared" si="1"/>
        <v>5.9554862969612792</v>
      </c>
      <c r="O17" s="8">
        <f t="shared" si="2"/>
        <v>238.21945187845117</v>
      </c>
    </row>
    <row r="18" spans="1:15" x14ac:dyDescent="0.6">
      <c r="A18" t="s">
        <v>57</v>
      </c>
      <c r="B18">
        <v>4024</v>
      </c>
      <c r="K18" t="s">
        <v>101</v>
      </c>
      <c r="L18" s="8" t="str">
        <f>A83</f>
        <v>G3</v>
      </c>
      <c r="M18" s="8">
        <f>B83</f>
        <v>50574</v>
      </c>
      <c r="N18" s="8">
        <f t="shared" si="1"/>
        <v>15.805413462515668</v>
      </c>
      <c r="O18" s="8">
        <f t="shared" si="2"/>
        <v>632.21653850062671</v>
      </c>
    </row>
    <row r="19" spans="1:15" x14ac:dyDescent="0.6">
      <c r="A19" t="s">
        <v>65</v>
      </c>
      <c r="B19">
        <v>7760</v>
      </c>
      <c r="K19" t="s">
        <v>98</v>
      </c>
      <c r="L19" s="8" t="str">
        <f>A71</f>
        <v>F3</v>
      </c>
      <c r="M19" s="8">
        <f>B71</f>
        <v>47733</v>
      </c>
      <c r="N19" s="8">
        <f t="shared" si="1"/>
        <v>14.842982485856567</v>
      </c>
      <c r="O19" s="8">
        <f t="shared" si="2"/>
        <v>593.71929943426267</v>
      </c>
    </row>
    <row r="20" spans="1:15" x14ac:dyDescent="0.6">
      <c r="A20" t="s">
        <v>73</v>
      </c>
      <c r="B20">
        <v>6159</v>
      </c>
      <c r="K20" t="s">
        <v>95</v>
      </c>
      <c r="L20" s="8" t="str">
        <f>A59</f>
        <v>E3</v>
      </c>
      <c r="M20" s="8">
        <f>B59</f>
        <v>28426</v>
      </c>
      <c r="N20" s="8">
        <f t="shared" si="1"/>
        <v>8.3024492699617198</v>
      </c>
      <c r="O20" s="8">
        <f t="shared" si="2"/>
        <v>332.09797079846879</v>
      </c>
    </row>
    <row r="21" spans="1:15" x14ac:dyDescent="0.6">
      <c r="A21" t="s">
        <v>85</v>
      </c>
      <c r="B21">
        <v>49886</v>
      </c>
      <c r="K21" t="s">
        <v>92</v>
      </c>
      <c r="L21" s="8" t="str">
        <f>A47</f>
        <v>D3</v>
      </c>
      <c r="M21" s="8">
        <f>B47</f>
        <v>14060</v>
      </c>
      <c r="N21" s="8">
        <f t="shared" si="1"/>
        <v>3.4357532436735663</v>
      </c>
      <c r="O21" s="8">
        <f t="shared" si="2"/>
        <v>137.43012974694264</v>
      </c>
    </row>
    <row r="22" spans="1:15" x14ac:dyDescent="0.6">
      <c r="A22" t="s">
        <v>86</v>
      </c>
      <c r="B22">
        <v>4001</v>
      </c>
      <c r="K22" t="s">
        <v>89</v>
      </c>
      <c r="L22" s="8" t="str">
        <f>A35</f>
        <v>C3</v>
      </c>
      <c r="M22" s="8">
        <f>B35</f>
        <v>8837</v>
      </c>
      <c r="N22" s="8">
        <f t="shared" si="1"/>
        <v>1.6663843626139097</v>
      </c>
      <c r="O22" s="8">
        <f t="shared" si="2"/>
        <v>66.655374504556391</v>
      </c>
    </row>
    <row r="23" spans="1:15" x14ac:dyDescent="0.6">
      <c r="A23" t="s">
        <v>87</v>
      </c>
      <c r="B23">
        <v>7233</v>
      </c>
      <c r="K23" t="s">
        <v>86</v>
      </c>
      <c r="L23" s="8" t="str">
        <f>A23</f>
        <v>B3</v>
      </c>
      <c r="M23" s="8">
        <f>B23</f>
        <v>7233</v>
      </c>
      <c r="N23" s="8">
        <f t="shared" si="1"/>
        <v>1.1230055218672719</v>
      </c>
      <c r="O23" s="8">
        <f t="shared" si="2"/>
        <v>44.920220874690877</v>
      </c>
    </row>
    <row r="24" spans="1:15" x14ac:dyDescent="0.6">
      <c r="A24" t="s">
        <v>10</v>
      </c>
      <c r="B24">
        <v>4119</v>
      </c>
      <c r="K24" t="s">
        <v>83</v>
      </c>
      <c r="L24" s="8" t="str">
        <f>A11</f>
        <v>A3</v>
      </c>
      <c r="M24" s="8">
        <f>B11</f>
        <v>5562</v>
      </c>
      <c r="N24" s="8">
        <f t="shared" si="1"/>
        <v>0.55692943527897287</v>
      </c>
      <c r="O24" s="8">
        <f t="shared" si="2"/>
        <v>22.277177411158917</v>
      </c>
    </row>
    <row r="25" spans="1:15" x14ac:dyDescent="0.6">
      <c r="A25" t="s">
        <v>18</v>
      </c>
      <c r="B25">
        <v>17762</v>
      </c>
      <c r="K25" t="s">
        <v>84</v>
      </c>
      <c r="L25" s="8" t="str">
        <f>A12</f>
        <v>A4</v>
      </c>
      <c r="M25" s="8">
        <f>B12</f>
        <v>4584</v>
      </c>
      <c r="N25" s="8">
        <f t="shared" si="1"/>
        <v>0.22561739896337951</v>
      </c>
      <c r="O25" s="8">
        <f t="shared" si="2"/>
        <v>9.0246959585351796</v>
      </c>
    </row>
    <row r="26" spans="1:15" x14ac:dyDescent="0.6">
      <c r="A26" t="s">
        <v>26</v>
      </c>
      <c r="B26">
        <v>17847</v>
      </c>
      <c r="K26" t="s">
        <v>87</v>
      </c>
      <c r="L26" s="8" t="str">
        <f>A24</f>
        <v>B4</v>
      </c>
      <c r="M26" s="8">
        <f>B24</f>
        <v>4119</v>
      </c>
      <c r="N26" s="8">
        <f t="shared" si="1"/>
        <v>6.8091737524983903E-2</v>
      </c>
      <c r="O26" s="8">
        <f t="shared" si="2"/>
        <v>2.7236695009993559</v>
      </c>
    </row>
    <row r="27" spans="1:15" x14ac:dyDescent="0.6">
      <c r="A27" t="s">
        <v>35</v>
      </c>
      <c r="B27">
        <v>3816</v>
      </c>
      <c r="K27" t="s">
        <v>90</v>
      </c>
      <c r="L27" s="8" t="str">
        <f>A36</f>
        <v>C4</v>
      </c>
      <c r="M27" s="8">
        <f>B36</f>
        <v>3991</v>
      </c>
      <c r="N27" s="8">
        <f t="shared" si="1"/>
        <v>2.4729835021511569E-2</v>
      </c>
      <c r="O27" s="8">
        <f t="shared" si="2"/>
        <v>0.98919340086046281</v>
      </c>
    </row>
    <row r="28" spans="1:15" x14ac:dyDescent="0.6">
      <c r="A28" t="s">
        <v>42</v>
      </c>
      <c r="B28">
        <v>5567</v>
      </c>
      <c r="K28" t="s">
        <v>93</v>
      </c>
      <c r="L28" s="8" t="str">
        <f>A48</f>
        <v>D4</v>
      </c>
      <c r="M28" s="8">
        <f>B48</f>
        <v>3968</v>
      </c>
      <c r="N28" s="8">
        <f t="shared" si="1"/>
        <v>1.6938243165418882E-2</v>
      </c>
      <c r="O28" s="8">
        <f t="shared" si="2"/>
        <v>0.67752972661675526</v>
      </c>
    </row>
    <row r="29" spans="1:15" x14ac:dyDescent="0.6">
      <c r="A29" t="s">
        <v>50</v>
      </c>
      <c r="B29">
        <v>4271</v>
      </c>
      <c r="K29" t="s">
        <v>96</v>
      </c>
      <c r="L29" s="8" t="str">
        <f>A60</f>
        <v>E4</v>
      </c>
      <c r="M29" s="8">
        <f>B60</f>
        <v>3971</v>
      </c>
      <c r="N29" s="8">
        <f t="shared" si="1"/>
        <v>1.7954537755344016E-2</v>
      </c>
      <c r="O29" s="8">
        <f t="shared" si="2"/>
        <v>0.71818151021376064</v>
      </c>
    </row>
    <row r="30" spans="1:15" x14ac:dyDescent="0.6">
      <c r="A30" t="s">
        <v>58</v>
      </c>
      <c r="B30">
        <v>3894</v>
      </c>
      <c r="K30" t="s">
        <v>99</v>
      </c>
      <c r="L30" s="8" t="str">
        <f>A72</f>
        <v>F4</v>
      </c>
      <c r="M30" s="8">
        <f>B72</f>
        <v>3923</v>
      </c>
      <c r="N30" s="8">
        <f t="shared" si="1"/>
        <v>1.6938243165418882E-3</v>
      </c>
      <c r="O30" s="8">
        <f t="shared" si="2"/>
        <v>6.7752972661675528E-2</v>
      </c>
    </row>
    <row r="31" spans="1:15" x14ac:dyDescent="0.6">
      <c r="A31" t="s">
        <v>66</v>
      </c>
      <c r="B31">
        <v>12665</v>
      </c>
      <c r="K31" t="s">
        <v>102</v>
      </c>
      <c r="L31" s="8" t="str">
        <f>A84</f>
        <v>G4</v>
      </c>
      <c r="M31" s="8">
        <f>B84</f>
        <v>3809</v>
      </c>
      <c r="N31" s="8">
        <f t="shared" si="1"/>
        <v>-3.6925370100613163E-2</v>
      </c>
      <c r="O31" s="8">
        <f t="shared" si="2"/>
        <v>-1.4770148040245266</v>
      </c>
    </row>
    <row r="32" spans="1:15" x14ac:dyDescent="0.6">
      <c r="A32" t="s">
        <v>74</v>
      </c>
      <c r="B32">
        <v>4902</v>
      </c>
      <c r="K32" t="s">
        <v>105</v>
      </c>
      <c r="L32" t="str">
        <f>A96</f>
        <v>H4</v>
      </c>
      <c r="M32">
        <f>B96</f>
        <v>3847</v>
      </c>
      <c r="N32" s="8">
        <f t="shared" si="1"/>
        <v>-2.4052305294894813E-2</v>
      </c>
      <c r="O32" s="8">
        <f t="shared" si="2"/>
        <v>-0.96209221179579252</v>
      </c>
    </row>
    <row r="33" spans="1:15" x14ac:dyDescent="0.6">
      <c r="A33" t="s">
        <v>88</v>
      </c>
      <c r="B33">
        <v>22906</v>
      </c>
      <c r="K33" t="s">
        <v>16</v>
      </c>
      <c r="L33" t="str">
        <f>A97</f>
        <v>H5</v>
      </c>
      <c r="M33">
        <f>B97</f>
        <v>3809</v>
      </c>
      <c r="N33" s="8">
        <f t="shared" si="1"/>
        <v>-3.6925370100613163E-2</v>
      </c>
      <c r="O33" s="8">
        <f t="shared" si="2"/>
        <v>-1.4770148040245266</v>
      </c>
    </row>
    <row r="34" spans="1:15" x14ac:dyDescent="0.6">
      <c r="A34" t="s">
        <v>89</v>
      </c>
      <c r="B34">
        <v>3805</v>
      </c>
      <c r="K34" t="s">
        <v>15</v>
      </c>
      <c r="L34" t="str">
        <f>A85</f>
        <v>G5</v>
      </c>
      <c r="M34">
        <f>B85</f>
        <v>3801</v>
      </c>
      <c r="N34" s="8">
        <f t="shared" si="1"/>
        <v>-3.9635489007080187E-2</v>
      </c>
      <c r="O34" s="8">
        <f t="shared" si="2"/>
        <v>-1.5854195602832075</v>
      </c>
    </row>
    <row r="35" spans="1:15" x14ac:dyDescent="0.6">
      <c r="A35" t="s">
        <v>90</v>
      </c>
      <c r="B35">
        <v>8837</v>
      </c>
      <c r="K35" t="s">
        <v>14</v>
      </c>
      <c r="L35" t="str">
        <f>A73</f>
        <v>F5</v>
      </c>
      <c r="M35">
        <f>B73</f>
        <v>4023</v>
      </c>
      <c r="N35" s="8">
        <f t="shared" si="1"/>
        <v>3.5570310647379651E-2</v>
      </c>
      <c r="O35" s="8">
        <f t="shared" si="2"/>
        <v>1.422812425895186</v>
      </c>
    </row>
    <row r="36" spans="1:15" x14ac:dyDescent="0.6">
      <c r="A36" t="s">
        <v>11</v>
      </c>
      <c r="B36">
        <v>3991</v>
      </c>
      <c r="K36" t="s">
        <v>13</v>
      </c>
      <c r="L36" t="str">
        <f>A61</f>
        <v>E5</v>
      </c>
      <c r="M36">
        <f>B61</f>
        <v>4676</v>
      </c>
      <c r="N36" s="8">
        <f t="shared" si="1"/>
        <v>0.25678376638775025</v>
      </c>
      <c r="O36" s="8">
        <f t="shared" si="2"/>
        <v>10.271350655510009</v>
      </c>
    </row>
    <row r="37" spans="1:15" x14ac:dyDescent="0.6">
      <c r="A37" t="s">
        <v>19</v>
      </c>
      <c r="B37">
        <v>8017</v>
      </c>
      <c r="K37" t="s">
        <v>12</v>
      </c>
      <c r="L37" t="str">
        <f>A49</f>
        <v>D5</v>
      </c>
      <c r="M37">
        <f>B49</f>
        <v>5462</v>
      </c>
      <c r="N37" s="8">
        <f t="shared" si="1"/>
        <v>0.52305294894813503</v>
      </c>
      <c r="O37" s="8">
        <f t="shared" si="2"/>
        <v>20.922117957925401</v>
      </c>
    </row>
    <row r="38" spans="1:15" x14ac:dyDescent="0.6">
      <c r="A38" t="s">
        <v>27</v>
      </c>
      <c r="B38">
        <v>9616</v>
      </c>
      <c r="K38" t="s">
        <v>11</v>
      </c>
      <c r="L38" t="str">
        <f>A37</f>
        <v>C5</v>
      </c>
      <c r="M38">
        <f>B37</f>
        <v>8017</v>
      </c>
      <c r="N38" s="8">
        <f t="shared" si="1"/>
        <v>1.3885971747010399</v>
      </c>
      <c r="O38" s="8">
        <f t="shared" si="2"/>
        <v>55.543886988041599</v>
      </c>
    </row>
    <row r="39" spans="1:15" x14ac:dyDescent="0.6">
      <c r="A39" t="s">
        <v>36</v>
      </c>
      <c r="B39">
        <v>3730</v>
      </c>
      <c r="K39" t="s">
        <v>10</v>
      </c>
      <c r="L39" t="str">
        <f>A25</f>
        <v>B5</v>
      </c>
      <c r="M39">
        <f>B25</f>
        <v>17762</v>
      </c>
      <c r="N39" s="8">
        <f t="shared" si="1"/>
        <v>4.6898607676411803</v>
      </c>
      <c r="O39" s="8">
        <f t="shared" si="2"/>
        <v>187.5944307056472</v>
      </c>
    </row>
    <row r="40" spans="1:15" x14ac:dyDescent="0.6">
      <c r="A40" t="s">
        <v>43</v>
      </c>
      <c r="B40">
        <v>7829</v>
      </c>
      <c r="K40" t="s">
        <v>9</v>
      </c>
      <c r="L40" t="str">
        <f>A13</f>
        <v>A5</v>
      </c>
      <c r="M40">
        <f>B13</f>
        <v>29822</v>
      </c>
      <c r="N40" s="8">
        <f t="shared" si="1"/>
        <v>8.7753650191402137</v>
      </c>
      <c r="O40" s="8">
        <f t="shared" si="2"/>
        <v>351.01460076560852</v>
      </c>
    </row>
    <row r="41" spans="1:15" x14ac:dyDescent="0.6">
      <c r="A41" t="s">
        <v>51</v>
      </c>
      <c r="B41">
        <v>4151</v>
      </c>
      <c r="K41" t="s">
        <v>17</v>
      </c>
      <c r="L41" t="str">
        <f>A14</f>
        <v>A6</v>
      </c>
      <c r="M41">
        <f>B14</f>
        <v>24479</v>
      </c>
      <c r="N41" s="8">
        <f t="shared" si="1"/>
        <v>6.9653443544835527</v>
      </c>
      <c r="O41" s="8">
        <f t="shared" si="2"/>
        <v>278.6137741793421</v>
      </c>
    </row>
    <row r="42" spans="1:15" x14ac:dyDescent="0.6">
      <c r="A42" t="s">
        <v>59</v>
      </c>
      <c r="B42">
        <v>3663</v>
      </c>
      <c r="K42" t="s">
        <v>18</v>
      </c>
      <c r="L42" t="str">
        <f>A26</f>
        <v>B6</v>
      </c>
      <c r="M42">
        <f>B26</f>
        <v>17847</v>
      </c>
      <c r="N42" s="8">
        <f t="shared" si="1"/>
        <v>4.7186557810223926</v>
      </c>
      <c r="O42" s="8">
        <f t="shared" si="2"/>
        <v>188.7462312408957</v>
      </c>
    </row>
    <row r="43" spans="1:15" x14ac:dyDescent="0.6">
      <c r="A43" t="s">
        <v>67</v>
      </c>
      <c r="B43">
        <v>31462</v>
      </c>
      <c r="K43" t="s">
        <v>19</v>
      </c>
      <c r="L43" t="str">
        <f>A38</f>
        <v>C6</v>
      </c>
      <c r="M43">
        <f>B38</f>
        <v>9616</v>
      </c>
      <c r="N43" s="8">
        <f t="shared" si="1"/>
        <v>1.9302821911311359</v>
      </c>
      <c r="O43" s="8">
        <f t="shared" si="2"/>
        <v>77.211287645245434</v>
      </c>
    </row>
    <row r="44" spans="1:15" x14ac:dyDescent="0.6">
      <c r="A44" t="s">
        <v>75</v>
      </c>
      <c r="B44">
        <v>4441</v>
      </c>
      <c r="K44" t="s">
        <v>20</v>
      </c>
      <c r="L44" t="str">
        <f>A50</f>
        <v>D6</v>
      </c>
      <c r="M44">
        <f>B50</f>
        <v>6472</v>
      </c>
      <c r="N44" s="8">
        <f t="shared" si="1"/>
        <v>0.86520546088959649</v>
      </c>
      <c r="O44" s="8">
        <f t="shared" si="2"/>
        <v>34.608218435583858</v>
      </c>
    </row>
    <row r="45" spans="1:15" x14ac:dyDescent="0.6">
      <c r="A45" t="s">
        <v>91</v>
      </c>
      <c r="B45">
        <v>8637</v>
      </c>
      <c r="K45" t="s">
        <v>21</v>
      </c>
      <c r="L45" t="str">
        <f>A62</f>
        <v>E6</v>
      </c>
      <c r="M45">
        <f>B62</f>
        <v>5198</v>
      </c>
      <c r="N45" s="8">
        <f t="shared" si="1"/>
        <v>0.43361902503472338</v>
      </c>
      <c r="O45" s="8">
        <f t="shared" si="2"/>
        <v>17.344761001388935</v>
      </c>
    </row>
    <row r="46" spans="1:15" x14ac:dyDescent="0.6">
      <c r="A46" t="s">
        <v>92</v>
      </c>
      <c r="B46">
        <v>3789</v>
      </c>
      <c r="K46" t="s">
        <v>22</v>
      </c>
      <c r="L46" t="str">
        <f>A74</f>
        <v>F6</v>
      </c>
      <c r="M46">
        <f>B74</f>
        <v>4454</v>
      </c>
      <c r="N46" s="8">
        <f t="shared" si="1"/>
        <v>0.18157796673329041</v>
      </c>
      <c r="O46" s="8">
        <f t="shared" si="2"/>
        <v>7.2631186693316163</v>
      </c>
    </row>
    <row r="47" spans="1:15" x14ac:dyDescent="0.6">
      <c r="A47" t="s">
        <v>93</v>
      </c>
      <c r="B47">
        <v>14060</v>
      </c>
      <c r="K47" t="s">
        <v>23</v>
      </c>
      <c r="L47" t="str">
        <f>A86</f>
        <v>G6</v>
      </c>
      <c r="M47">
        <f>B86</f>
        <v>4214</v>
      </c>
      <c r="N47" s="8">
        <f t="shared" si="1"/>
        <v>0.10027439953927979</v>
      </c>
      <c r="O47" s="8">
        <f t="shared" si="2"/>
        <v>4.0109759815711916</v>
      </c>
    </row>
    <row r="48" spans="1:15" x14ac:dyDescent="0.6">
      <c r="A48" t="s">
        <v>12</v>
      </c>
      <c r="B48">
        <v>3968</v>
      </c>
      <c r="K48" t="s">
        <v>24</v>
      </c>
      <c r="L48" t="str">
        <f>A98</f>
        <v>H6</v>
      </c>
      <c r="M48">
        <f>B98</f>
        <v>4093</v>
      </c>
      <c r="N48" s="8">
        <f t="shared" si="1"/>
        <v>5.9283851078966089E-2</v>
      </c>
      <c r="O48" s="8">
        <f t="shared" si="2"/>
        <v>2.3713540431586435</v>
      </c>
    </row>
    <row r="49" spans="1:15" x14ac:dyDescent="0.6">
      <c r="A49" t="s">
        <v>20</v>
      </c>
      <c r="B49">
        <v>5462</v>
      </c>
      <c r="K49" t="s">
        <v>33</v>
      </c>
      <c r="L49" t="str">
        <f>A99</f>
        <v>H7</v>
      </c>
      <c r="M49">
        <f>B99</f>
        <v>4097</v>
      </c>
      <c r="N49" s="8">
        <f t="shared" si="1"/>
        <v>6.0638910532199601E-2</v>
      </c>
      <c r="O49" s="8">
        <f t="shared" si="2"/>
        <v>2.4255564212879839</v>
      </c>
    </row>
    <row r="50" spans="1:15" x14ac:dyDescent="0.6">
      <c r="A50" t="s">
        <v>28</v>
      </c>
      <c r="B50">
        <v>6472</v>
      </c>
      <c r="K50" t="s">
        <v>31</v>
      </c>
      <c r="L50" t="str">
        <f>A87</f>
        <v>G7</v>
      </c>
      <c r="M50">
        <f>B87</f>
        <v>4049</v>
      </c>
      <c r="N50" s="8">
        <f t="shared" si="1"/>
        <v>4.4378197093397471E-2</v>
      </c>
      <c r="O50" s="8">
        <f t="shared" si="2"/>
        <v>1.7751278837358988</v>
      </c>
    </row>
    <row r="51" spans="1:15" x14ac:dyDescent="0.6">
      <c r="A51" t="s">
        <v>37</v>
      </c>
      <c r="B51">
        <v>3753</v>
      </c>
      <c r="K51" t="s">
        <v>32</v>
      </c>
      <c r="L51" t="str">
        <f>A75</f>
        <v>F7</v>
      </c>
      <c r="M51">
        <f>B75</f>
        <v>3941</v>
      </c>
      <c r="N51" s="8">
        <f t="shared" si="1"/>
        <v>7.7915918560926859E-3</v>
      </c>
      <c r="O51" s="8">
        <f t="shared" si="2"/>
        <v>0.31166367424370744</v>
      </c>
    </row>
    <row r="52" spans="1:15" x14ac:dyDescent="0.6">
      <c r="A52" t="s">
        <v>44</v>
      </c>
      <c r="B52">
        <v>14398</v>
      </c>
      <c r="K52" t="s">
        <v>29</v>
      </c>
      <c r="L52" t="str">
        <f>A63</f>
        <v>E7</v>
      </c>
      <c r="M52">
        <f>B63</f>
        <v>4104</v>
      </c>
      <c r="N52" s="8">
        <f t="shared" si="1"/>
        <v>6.3010264575358244E-2</v>
      </c>
      <c r="O52" s="8">
        <f t="shared" si="2"/>
        <v>2.5204105830143297</v>
      </c>
    </row>
    <row r="53" spans="1:15" x14ac:dyDescent="0.6">
      <c r="A53" t="s">
        <v>52</v>
      </c>
      <c r="B53">
        <v>4507</v>
      </c>
      <c r="K53" t="s">
        <v>28</v>
      </c>
      <c r="L53" t="str">
        <f>A51</f>
        <v>D7</v>
      </c>
      <c r="M53">
        <f>B51</f>
        <v>3753</v>
      </c>
      <c r="N53" s="8">
        <f t="shared" si="1"/>
        <v>-5.5896202445882309E-2</v>
      </c>
      <c r="O53" s="8">
        <f t="shared" si="2"/>
        <v>-2.2358480978352926</v>
      </c>
    </row>
    <row r="54" spans="1:15" x14ac:dyDescent="0.6">
      <c r="A54" t="s">
        <v>60</v>
      </c>
      <c r="B54">
        <v>3713</v>
      </c>
      <c r="K54" t="s">
        <v>27</v>
      </c>
      <c r="L54" s="8" t="str">
        <f>A39</f>
        <v>C7</v>
      </c>
      <c r="M54" s="8">
        <f>B39</f>
        <v>3730</v>
      </c>
      <c r="N54" s="8">
        <f t="shared" si="1"/>
        <v>-6.3687794301974993E-2</v>
      </c>
      <c r="O54" s="8">
        <f t="shared" si="2"/>
        <v>-2.5475117720789999</v>
      </c>
    </row>
    <row r="55" spans="1:15" x14ac:dyDescent="0.6">
      <c r="A55" t="s">
        <v>68</v>
      </c>
      <c r="B55">
        <v>43371</v>
      </c>
      <c r="K55" t="s">
        <v>26</v>
      </c>
      <c r="L55" s="8" t="str">
        <f>A27</f>
        <v>B7</v>
      </c>
      <c r="M55" s="8">
        <f>B27</f>
        <v>3816</v>
      </c>
      <c r="N55" s="8">
        <f t="shared" si="1"/>
        <v>-3.455401605745452E-2</v>
      </c>
      <c r="O55" s="8">
        <f t="shared" si="2"/>
        <v>-1.3821606422981807</v>
      </c>
    </row>
    <row r="56" spans="1:15" x14ac:dyDescent="0.6">
      <c r="A56" t="s">
        <v>76</v>
      </c>
      <c r="B56">
        <v>4172</v>
      </c>
      <c r="K56" t="s">
        <v>25</v>
      </c>
      <c r="L56" s="8" t="str">
        <f>A15</f>
        <v>A7</v>
      </c>
      <c r="M56" s="8">
        <f>B15</f>
        <v>3796</v>
      </c>
      <c r="N56" s="8">
        <f t="shared" si="1"/>
        <v>-4.1329313323622073E-2</v>
      </c>
      <c r="O56" s="8">
        <f t="shared" si="2"/>
        <v>-1.653172532944883</v>
      </c>
    </row>
    <row r="57" spans="1:15" x14ac:dyDescent="0.6">
      <c r="A57" t="s">
        <v>94</v>
      </c>
      <c r="B57">
        <v>4968</v>
      </c>
      <c r="K57" t="s">
        <v>34</v>
      </c>
      <c r="L57" s="8" t="str">
        <f>A16</f>
        <v>A8</v>
      </c>
      <c r="M57" s="8">
        <f>B16</f>
        <v>4272</v>
      </c>
      <c r="N57" s="8">
        <f t="shared" si="1"/>
        <v>0.11992276161116569</v>
      </c>
      <c r="O57" s="8">
        <f t="shared" si="2"/>
        <v>4.7969104644466274</v>
      </c>
    </row>
    <row r="58" spans="1:15" x14ac:dyDescent="0.6">
      <c r="A58" t="s">
        <v>95</v>
      </c>
      <c r="B58">
        <v>3829</v>
      </c>
      <c r="K58" t="s">
        <v>35</v>
      </c>
      <c r="L58" s="8" t="str">
        <f>A28</f>
        <v>B8</v>
      </c>
      <c r="M58" s="8">
        <f>B28</f>
        <v>5567</v>
      </c>
      <c r="N58" s="8">
        <f t="shared" si="1"/>
        <v>0.55862325959551473</v>
      </c>
      <c r="O58" s="8">
        <f t="shared" si="2"/>
        <v>22.344930383820589</v>
      </c>
    </row>
    <row r="59" spans="1:15" x14ac:dyDescent="0.6">
      <c r="A59" t="s">
        <v>96</v>
      </c>
      <c r="B59">
        <v>28426</v>
      </c>
      <c r="K59" t="s">
        <v>36</v>
      </c>
      <c r="L59" s="8" t="str">
        <f>A40</f>
        <v>C8</v>
      </c>
      <c r="M59" s="8">
        <f>B40</f>
        <v>7829</v>
      </c>
      <c r="N59" s="8">
        <f t="shared" si="1"/>
        <v>1.324909380399065</v>
      </c>
      <c r="O59" s="8">
        <f t="shared" si="2"/>
        <v>52.996375215962601</v>
      </c>
    </row>
    <row r="60" spans="1:15" x14ac:dyDescent="0.6">
      <c r="A60" t="s">
        <v>13</v>
      </c>
      <c r="B60">
        <v>3971</v>
      </c>
      <c r="K60" t="s">
        <v>37</v>
      </c>
      <c r="L60" s="8" t="str">
        <f>A52</f>
        <v>D8</v>
      </c>
      <c r="M60" s="8">
        <f>B52</f>
        <v>14398</v>
      </c>
      <c r="N60" s="8">
        <f t="shared" si="1"/>
        <v>3.5502557674717976</v>
      </c>
      <c r="O60" s="8">
        <f t="shared" si="2"/>
        <v>142.01023069887191</v>
      </c>
    </row>
    <row r="61" spans="1:15" x14ac:dyDescent="0.6">
      <c r="A61" t="s">
        <v>21</v>
      </c>
      <c r="B61">
        <v>4676</v>
      </c>
      <c r="K61" t="s">
        <v>38</v>
      </c>
      <c r="L61" s="8" t="str">
        <f>A64</f>
        <v>E8</v>
      </c>
      <c r="M61" s="8">
        <f>B64</f>
        <v>28505</v>
      </c>
      <c r="N61" s="8">
        <f t="shared" si="1"/>
        <v>8.3292116941630816</v>
      </c>
      <c r="O61" s="8">
        <f t="shared" si="2"/>
        <v>333.16846776652324</v>
      </c>
    </row>
    <row r="62" spans="1:15" x14ac:dyDescent="0.6">
      <c r="A62" t="s">
        <v>29</v>
      </c>
      <c r="B62">
        <v>5198</v>
      </c>
      <c r="K62" t="s">
        <v>30</v>
      </c>
      <c r="L62" s="8" t="str">
        <f>A76</f>
        <v>F8</v>
      </c>
      <c r="M62" s="8">
        <f>B76</f>
        <v>49877</v>
      </c>
      <c r="N62" s="8">
        <f t="shared" si="1"/>
        <v>15.569294352789727</v>
      </c>
      <c r="O62" s="8">
        <f t="shared" si="2"/>
        <v>622.77177411158914</v>
      </c>
    </row>
    <row r="63" spans="1:15" x14ac:dyDescent="0.6">
      <c r="A63" t="s">
        <v>38</v>
      </c>
      <c r="B63">
        <v>4104</v>
      </c>
      <c r="K63" t="s">
        <v>39</v>
      </c>
      <c r="L63" s="8" t="str">
        <f>A88</f>
        <v>G8</v>
      </c>
      <c r="M63" s="8">
        <f>B88</f>
        <v>52024</v>
      </c>
      <c r="N63" s="8">
        <f t="shared" si="1"/>
        <v>16.296622514312816</v>
      </c>
      <c r="O63" s="8">
        <f t="shared" si="2"/>
        <v>651.86490057251262</v>
      </c>
    </row>
    <row r="64" spans="1:15" x14ac:dyDescent="0.6">
      <c r="A64" t="s">
        <v>45</v>
      </c>
      <c r="B64">
        <v>28505</v>
      </c>
      <c r="K64" t="s">
        <v>40</v>
      </c>
      <c r="L64" s="8" t="str">
        <f>A100</f>
        <v>H8</v>
      </c>
      <c r="M64" s="8">
        <f>B100</f>
        <v>31562</v>
      </c>
      <c r="N64" s="8">
        <f t="shared" si="1"/>
        <v>9.3648158812967921</v>
      </c>
      <c r="O64" s="8">
        <f t="shared" si="2"/>
        <v>374.59263525187168</v>
      </c>
    </row>
    <row r="65" spans="1:15" x14ac:dyDescent="0.6">
      <c r="A65" t="s">
        <v>53</v>
      </c>
      <c r="B65">
        <v>5304</v>
      </c>
      <c r="K65" t="s">
        <v>48</v>
      </c>
      <c r="L65" s="8" t="str">
        <f>A101</f>
        <v>H9</v>
      </c>
      <c r="M65" s="8">
        <f>B101</f>
        <v>15396</v>
      </c>
      <c r="N65" s="8">
        <f t="shared" si="1"/>
        <v>3.8883431010535587</v>
      </c>
      <c r="O65" s="8">
        <f t="shared" si="2"/>
        <v>155.53372404214235</v>
      </c>
    </row>
    <row r="66" spans="1:15" x14ac:dyDescent="0.6">
      <c r="A66" t="s">
        <v>61</v>
      </c>
      <c r="B66">
        <v>3727</v>
      </c>
      <c r="K66" t="s">
        <v>47</v>
      </c>
      <c r="L66" s="8" t="str">
        <f>A89</f>
        <v>G9</v>
      </c>
      <c r="M66" s="8">
        <f>B89</f>
        <v>8767</v>
      </c>
      <c r="N66" s="8">
        <f t="shared" si="1"/>
        <v>1.6426708221823232</v>
      </c>
      <c r="O66" s="8">
        <f t="shared" si="2"/>
        <v>65.706832887292933</v>
      </c>
    </row>
    <row r="67" spans="1:15" x14ac:dyDescent="0.6">
      <c r="A67" t="s">
        <v>69</v>
      </c>
      <c r="B67">
        <v>50094</v>
      </c>
      <c r="K67" t="s">
        <v>46</v>
      </c>
      <c r="L67" s="8" t="str">
        <f>A77</f>
        <v>F9</v>
      </c>
      <c r="M67" s="8">
        <f>B77</f>
        <v>6656</v>
      </c>
      <c r="N67" s="8">
        <f t="shared" si="1"/>
        <v>0.92753819573833796</v>
      </c>
      <c r="O67" s="8">
        <f t="shared" si="2"/>
        <v>37.101527829533516</v>
      </c>
    </row>
    <row r="68" spans="1:15" x14ac:dyDescent="0.6">
      <c r="A68" t="s">
        <v>77</v>
      </c>
      <c r="B68">
        <v>4234</v>
      </c>
      <c r="K68" t="s">
        <v>45</v>
      </c>
      <c r="L68" s="8" t="str">
        <f>A65</f>
        <v>E9</v>
      </c>
      <c r="M68" s="8">
        <f>B65</f>
        <v>5304</v>
      </c>
      <c r="N68" s="8">
        <f t="shared" si="1"/>
        <v>0.46952810054541144</v>
      </c>
      <c r="O68" s="8">
        <f t="shared" si="2"/>
        <v>18.781124021816456</v>
      </c>
    </row>
    <row r="69" spans="1:15" x14ac:dyDescent="0.6">
      <c r="A69" t="s">
        <v>97</v>
      </c>
      <c r="B69">
        <v>4172</v>
      </c>
      <c r="K69" t="s">
        <v>44</v>
      </c>
      <c r="L69" s="8" t="str">
        <f>A53</f>
        <v>D9</v>
      </c>
      <c r="M69" s="8">
        <f>B53</f>
        <v>4507</v>
      </c>
      <c r="N69" s="8">
        <f t="shared" si="1"/>
        <v>0.19953250448863444</v>
      </c>
      <c r="O69" s="8">
        <f t="shared" si="2"/>
        <v>7.9813001795453777</v>
      </c>
    </row>
    <row r="70" spans="1:15" x14ac:dyDescent="0.6">
      <c r="A70" t="s">
        <v>98</v>
      </c>
      <c r="B70">
        <v>4586</v>
      </c>
      <c r="K70" t="s">
        <v>43</v>
      </c>
      <c r="L70" s="8" t="str">
        <f>A41</f>
        <v>C9</v>
      </c>
      <c r="M70" s="8">
        <f>B41</f>
        <v>4151</v>
      </c>
      <c r="N70" s="8">
        <f t="shared" si="1"/>
        <v>7.8932213150851985E-2</v>
      </c>
      <c r="O70" s="8">
        <f t="shared" si="2"/>
        <v>3.1572885260340793</v>
      </c>
    </row>
    <row r="71" spans="1:15" x14ac:dyDescent="0.6">
      <c r="A71" t="s">
        <v>99</v>
      </c>
      <c r="B71">
        <v>47733</v>
      </c>
      <c r="K71" t="s">
        <v>42</v>
      </c>
      <c r="L71" s="8" t="str">
        <f>A29</f>
        <v>B9</v>
      </c>
      <c r="M71" s="8">
        <f>B29</f>
        <v>4271</v>
      </c>
      <c r="N71" s="8">
        <f t="shared" si="1"/>
        <v>0.1195839967478573</v>
      </c>
      <c r="O71" s="8">
        <f t="shared" si="2"/>
        <v>4.7833598699142925</v>
      </c>
    </row>
    <row r="72" spans="1:15" x14ac:dyDescent="0.6">
      <c r="A72" t="s">
        <v>14</v>
      </c>
      <c r="B72">
        <v>3923</v>
      </c>
      <c r="K72" t="s">
        <v>41</v>
      </c>
      <c r="L72" s="8" t="str">
        <f>A17</f>
        <v>A9</v>
      </c>
      <c r="M72" s="8">
        <f>B17</f>
        <v>4148</v>
      </c>
      <c r="N72" s="8">
        <f t="shared" si="1"/>
        <v>7.7915918560926861E-2</v>
      </c>
      <c r="O72" s="8">
        <f t="shared" si="2"/>
        <v>3.1166367424370742</v>
      </c>
    </row>
    <row r="73" spans="1:15" x14ac:dyDescent="0.6">
      <c r="A73" t="s">
        <v>22</v>
      </c>
      <c r="B73">
        <v>4023</v>
      </c>
      <c r="K73" t="s">
        <v>49</v>
      </c>
      <c r="L73" s="8" t="str">
        <f>A18</f>
        <v>A10</v>
      </c>
      <c r="M73" s="8">
        <f>B18</f>
        <v>4024</v>
      </c>
      <c r="N73" s="8">
        <f t="shared" si="1"/>
        <v>3.5909075510688032E-2</v>
      </c>
      <c r="O73" s="8">
        <f t="shared" si="2"/>
        <v>1.4363630204275213</v>
      </c>
    </row>
    <row r="74" spans="1:15" x14ac:dyDescent="0.6">
      <c r="A74" t="s">
        <v>32</v>
      </c>
      <c r="B74">
        <v>4454</v>
      </c>
      <c r="K74" t="s">
        <v>50</v>
      </c>
      <c r="L74" s="8" t="str">
        <f>A30</f>
        <v>B10</v>
      </c>
      <c r="M74" s="8">
        <f>B30</f>
        <v>3894</v>
      </c>
      <c r="N74" s="8">
        <f t="shared" ref="N74:N96" si="4">(M74-3918)/2951.9</f>
        <v>-8.1303567194010631E-3</v>
      </c>
      <c r="O74" s="8">
        <f t="shared" ref="O74:O96" si="5">N74*40</f>
        <v>-0.32521426877604254</v>
      </c>
    </row>
    <row r="75" spans="1:15" x14ac:dyDescent="0.6">
      <c r="A75" t="s">
        <v>30</v>
      </c>
      <c r="B75">
        <v>3941</v>
      </c>
      <c r="K75" t="s">
        <v>51</v>
      </c>
      <c r="L75" s="8" t="str">
        <f>A42</f>
        <v>C10</v>
      </c>
      <c r="M75" s="8">
        <f>B42</f>
        <v>3663</v>
      </c>
      <c r="N75" s="8">
        <f t="shared" si="4"/>
        <v>-8.6385040143636294E-2</v>
      </c>
      <c r="O75" s="8">
        <f t="shared" si="5"/>
        <v>-3.4554016057454517</v>
      </c>
    </row>
    <row r="76" spans="1:15" x14ac:dyDescent="0.6">
      <c r="A76" t="s">
        <v>46</v>
      </c>
      <c r="B76">
        <v>49877</v>
      </c>
      <c r="K76" t="s">
        <v>52</v>
      </c>
      <c r="L76" t="str">
        <f>A54</f>
        <v>D10</v>
      </c>
      <c r="M76">
        <f>B54</f>
        <v>3713</v>
      </c>
      <c r="N76" s="8">
        <f t="shared" si="4"/>
        <v>-6.9446796978217415E-2</v>
      </c>
      <c r="O76" s="8">
        <f t="shared" si="5"/>
        <v>-2.7778718791286967</v>
      </c>
    </row>
    <row r="77" spans="1:15" x14ac:dyDescent="0.6">
      <c r="A77" t="s">
        <v>54</v>
      </c>
      <c r="B77">
        <v>6656</v>
      </c>
      <c r="K77" t="s">
        <v>53</v>
      </c>
      <c r="L77" t="str">
        <f>A66</f>
        <v>E10</v>
      </c>
      <c r="M77">
        <f>B66</f>
        <v>3727</v>
      </c>
      <c r="N77" s="8">
        <f t="shared" si="4"/>
        <v>-6.470408889190013E-2</v>
      </c>
      <c r="O77" s="8">
        <f t="shared" si="5"/>
        <v>-2.5881635556760054</v>
      </c>
    </row>
    <row r="78" spans="1:15" x14ac:dyDescent="0.6">
      <c r="A78" t="s">
        <v>62</v>
      </c>
      <c r="B78">
        <v>3794</v>
      </c>
      <c r="K78" t="s">
        <v>54</v>
      </c>
      <c r="L78" t="str">
        <f>A78</f>
        <v>F10</v>
      </c>
      <c r="M78">
        <f>B78</f>
        <v>3794</v>
      </c>
      <c r="N78" s="8">
        <f t="shared" si="4"/>
        <v>-4.2006843050238829E-2</v>
      </c>
      <c r="O78" s="8">
        <f t="shared" si="5"/>
        <v>-1.6802737220095532</v>
      </c>
    </row>
    <row r="79" spans="1:15" x14ac:dyDescent="0.6">
      <c r="A79" t="s">
        <v>70</v>
      </c>
      <c r="B79">
        <v>34134</v>
      </c>
      <c r="K79" t="s">
        <v>55</v>
      </c>
      <c r="L79" t="str">
        <f>A90</f>
        <v>G10</v>
      </c>
      <c r="M79">
        <f>B90</f>
        <v>4318</v>
      </c>
      <c r="N79" s="8">
        <f t="shared" si="4"/>
        <v>0.13550594532335106</v>
      </c>
      <c r="O79" s="8">
        <f t="shared" si="5"/>
        <v>5.4202378129340421</v>
      </c>
    </row>
    <row r="80" spans="1:15" x14ac:dyDescent="0.6">
      <c r="A80" t="s">
        <v>78</v>
      </c>
      <c r="B80">
        <v>4294</v>
      </c>
      <c r="K80" t="s">
        <v>56</v>
      </c>
      <c r="L80" t="str">
        <f>A102</f>
        <v>H10</v>
      </c>
      <c r="M80">
        <f>B102</f>
        <v>5080</v>
      </c>
      <c r="N80" s="8">
        <f t="shared" si="4"/>
        <v>0.39364477116433483</v>
      </c>
      <c r="O80" s="8">
        <f t="shared" si="5"/>
        <v>15.745790846573392</v>
      </c>
    </row>
    <row r="81" spans="1:15" x14ac:dyDescent="0.6">
      <c r="A81" t="s">
        <v>100</v>
      </c>
      <c r="B81">
        <v>3918</v>
      </c>
      <c r="K81" t="s">
        <v>64</v>
      </c>
      <c r="L81" t="str">
        <f>A103</f>
        <v>H11</v>
      </c>
      <c r="M81">
        <f>B103</f>
        <v>6579</v>
      </c>
      <c r="N81" s="8">
        <f t="shared" si="4"/>
        <v>0.90145330126359291</v>
      </c>
      <c r="O81" s="8">
        <f t="shared" si="5"/>
        <v>36.058132050543719</v>
      </c>
    </row>
    <row r="82" spans="1:15" x14ac:dyDescent="0.6">
      <c r="A82" t="s">
        <v>101</v>
      </c>
      <c r="B82">
        <v>6099</v>
      </c>
      <c r="K82" t="s">
        <v>63</v>
      </c>
      <c r="L82" t="str">
        <f>A91</f>
        <v>G11</v>
      </c>
      <c r="M82">
        <f>B91</f>
        <v>11778</v>
      </c>
      <c r="N82" s="8">
        <f t="shared" si="4"/>
        <v>2.6626918256038481</v>
      </c>
      <c r="O82" s="8">
        <f t="shared" si="5"/>
        <v>106.50767302415392</v>
      </c>
    </row>
    <row r="83" spans="1:15" x14ac:dyDescent="0.6">
      <c r="A83" t="s">
        <v>102</v>
      </c>
      <c r="B83">
        <v>50574</v>
      </c>
      <c r="K83" t="s">
        <v>62</v>
      </c>
      <c r="L83" t="str">
        <f>A79</f>
        <v>F11</v>
      </c>
      <c r="M83">
        <f>B79</f>
        <v>34134</v>
      </c>
      <c r="N83" s="8">
        <f t="shared" si="4"/>
        <v>10.236119109725939</v>
      </c>
      <c r="O83" s="8">
        <f t="shared" si="5"/>
        <v>409.44476438903757</v>
      </c>
    </row>
    <row r="84" spans="1:15" x14ac:dyDescent="0.6">
      <c r="A84" t="s">
        <v>15</v>
      </c>
      <c r="B84">
        <v>3809</v>
      </c>
      <c r="K84" t="s">
        <v>61</v>
      </c>
      <c r="L84" t="str">
        <f>A67</f>
        <v>E11</v>
      </c>
      <c r="M84">
        <f>B67</f>
        <v>50094</v>
      </c>
      <c r="N84" s="8">
        <f t="shared" si="4"/>
        <v>15.642806328127646</v>
      </c>
      <c r="O84" s="8">
        <f t="shared" si="5"/>
        <v>625.7122531251058</v>
      </c>
    </row>
    <row r="85" spans="1:15" x14ac:dyDescent="0.6">
      <c r="A85" t="s">
        <v>23</v>
      </c>
      <c r="B85">
        <v>3801</v>
      </c>
      <c r="K85" t="s">
        <v>60</v>
      </c>
      <c r="L85" t="str">
        <f>A55</f>
        <v>D11</v>
      </c>
      <c r="M85">
        <f>B55</f>
        <v>43371</v>
      </c>
      <c r="N85" s="8">
        <f t="shared" si="4"/>
        <v>13.365290152105423</v>
      </c>
      <c r="O85" s="8">
        <f t="shared" si="5"/>
        <v>534.61160608421687</v>
      </c>
    </row>
    <row r="86" spans="1:15" x14ac:dyDescent="0.6">
      <c r="A86" t="s">
        <v>31</v>
      </c>
      <c r="B86">
        <v>4214</v>
      </c>
      <c r="K86" t="s">
        <v>59</v>
      </c>
      <c r="L86" t="str">
        <f>A43</f>
        <v>C11</v>
      </c>
      <c r="M86">
        <f>B43</f>
        <v>31462</v>
      </c>
      <c r="N86" s="8">
        <f t="shared" si="4"/>
        <v>9.330939394965954</v>
      </c>
      <c r="O86" s="8">
        <f t="shared" si="5"/>
        <v>373.23757579863815</v>
      </c>
    </row>
    <row r="87" spans="1:15" x14ac:dyDescent="0.6">
      <c r="A87" t="s">
        <v>39</v>
      </c>
      <c r="B87">
        <v>4049</v>
      </c>
      <c r="K87" t="s">
        <v>58</v>
      </c>
      <c r="L87" t="str">
        <f>A31</f>
        <v>B11</v>
      </c>
      <c r="M87">
        <f>B31</f>
        <v>12665</v>
      </c>
      <c r="N87" s="8">
        <f t="shared" si="4"/>
        <v>2.9631762593583795</v>
      </c>
      <c r="O87" s="8">
        <f t="shared" si="5"/>
        <v>118.52705037433518</v>
      </c>
    </row>
    <row r="88" spans="1:15" x14ac:dyDescent="0.6">
      <c r="A88" t="s">
        <v>47</v>
      </c>
      <c r="B88">
        <v>52024</v>
      </c>
      <c r="K88" t="s">
        <v>57</v>
      </c>
      <c r="L88" t="str">
        <f>A19</f>
        <v>A11</v>
      </c>
      <c r="M88">
        <f>B19</f>
        <v>7760</v>
      </c>
      <c r="N88" s="8">
        <f t="shared" si="4"/>
        <v>1.301534604830787</v>
      </c>
      <c r="O88" s="8">
        <f t="shared" si="5"/>
        <v>52.061384193231476</v>
      </c>
    </row>
    <row r="89" spans="1:15" x14ac:dyDescent="0.6">
      <c r="A89" t="s">
        <v>55</v>
      </c>
      <c r="B89">
        <v>8767</v>
      </c>
      <c r="K89" t="s">
        <v>65</v>
      </c>
      <c r="L89" t="str">
        <f>A20</f>
        <v>A12</v>
      </c>
      <c r="M89">
        <f>B20</f>
        <v>6159</v>
      </c>
      <c r="N89" s="8">
        <f t="shared" si="4"/>
        <v>0.75917205867407433</v>
      </c>
      <c r="O89" s="8">
        <f t="shared" si="5"/>
        <v>30.366882346962974</v>
      </c>
    </row>
    <row r="90" spans="1:15" x14ac:dyDescent="0.6">
      <c r="A90" t="s">
        <v>63</v>
      </c>
      <c r="B90">
        <v>4318</v>
      </c>
      <c r="K90" t="s">
        <v>66</v>
      </c>
      <c r="L90" t="str">
        <f>A32</f>
        <v>B12</v>
      </c>
      <c r="M90">
        <f>B32</f>
        <v>4902</v>
      </c>
      <c r="N90" s="8">
        <f t="shared" si="4"/>
        <v>0.33334462549544358</v>
      </c>
      <c r="O90" s="8">
        <f t="shared" si="5"/>
        <v>13.333785019817743</v>
      </c>
    </row>
    <row r="91" spans="1:15" x14ac:dyDescent="0.6">
      <c r="A91" t="s">
        <v>71</v>
      </c>
      <c r="B91">
        <v>11778</v>
      </c>
      <c r="K91" t="s">
        <v>67</v>
      </c>
      <c r="L91" t="str">
        <f>A44</f>
        <v>C12</v>
      </c>
      <c r="M91">
        <f>B44</f>
        <v>4441</v>
      </c>
      <c r="N91" s="8">
        <f t="shared" si="4"/>
        <v>0.1771740235102815</v>
      </c>
      <c r="O91" s="8">
        <f t="shared" si="5"/>
        <v>7.0869609404112595</v>
      </c>
    </row>
    <row r="92" spans="1:15" x14ac:dyDescent="0.6">
      <c r="A92" t="s">
        <v>79</v>
      </c>
      <c r="B92">
        <v>4088</v>
      </c>
      <c r="K92" t="s">
        <v>68</v>
      </c>
      <c r="L92" t="str">
        <f>A56</f>
        <v>D12</v>
      </c>
      <c r="M92">
        <f>B56</f>
        <v>4172</v>
      </c>
      <c r="N92" s="8">
        <f t="shared" si="4"/>
        <v>8.6046275280327919E-2</v>
      </c>
      <c r="O92" s="8">
        <f t="shared" si="5"/>
        <v>3.4418510112131169</v>
      </c>
    </row>
    <row r="93" spans="1:15" x14ac:dyDescent="0.6">
      <c r="A93" t="s">
        <v>103</v>
      </c>
      <c r="B93">
        <v>3953</v>
      </c>
      <c r="K93" t="s">
        <v>69</v>
      </c>
      <c r="L93" t="str">
        <f>A68</f>
        <v>E12</v>
      </c>
      <c r="M93">
        <f>B68</f>
        <v>4234</v>
      </c>
      <c r="N93" s="8">
        <f t="shared" si="4"/>
        <v>0.10704969680544733</v>
      </c>
      <c r="O93" s="8">
        <f t="shared" si="5"/>
        <v>4.2819878722178935</v>
      </c>
    </row>
    <row r="94" spans="1:15" x14ac:dyDescent="0.6">
      <c r="A94" t="s">
        <v>104</v>
      </c>
      <c r="B94">
        <v>9928</v>
      </c>
      <c r="K94" t="s">
        <v>70</v>
      </c>
      <c r="L94" t="str">
        <f>A80</f>
        <v>F12</v>
      </c>
      <c r="M94">
        <f>B80</f>
        <v>4294</v>
      </c>
      <c r="N94" s="8">
        <f t="shared" si="4"/>
        <v>0.12737558860394999</v>
      </c>
      <c r="O94" s="8">
        <f t="shared" si="5"/>
        <v>5.0950235441579999</v>
      </c>
    </row>
    <row r="95" spans="1:15" x14ac:dyDescent="0.6">
      <c r="A95" t="s">
        <v>105</v>
      </c>
      <c r="B95">
        <v>21498</v>
      </c>
      <c r="K95" t="s">
        <v>71</v>
      </c>
      <c r="L95" t="str">
        <f>A92</f>
        <v>G12</v>
      </c>
      <c r="M95">
        <f>B92</f>
        <v>4088</v>
      </c>
      <c r="N95" s="8">
        <f t="shared" si="4"/>
        <v>5.7590026762424203E-2</v>
      </c>
      <c r="O95" s="8">
        <f t="shared" si="5"/>
        <v>2.3036010704969683</v>
      </c>
    </row>
    <row r="96" spans="1:15" x14ac:dyDescent="0.6">
      <c r="A96" t="s">
        <v>16</v>
      </c>
      <c r="B96">
        <v>3847</v>
      </c>
      <c r="K96" t="s">
        <v>72</v>
      </c>
      <c r="L96" t="str">
        <f>A104</f>
        <v>H12</v>
      </c>
      <c r="M96">
        <f>B104</f>
        <v>4025</v>
      </c>
      <c r="N96" s="8">
        <f t="shared" si="4"/>
        <v>3.6247840373996407E-2</v>
      </c>
      <c r="O96" s="8">
        <f t="shared" si="5"/>
        <v>1.4499136149598564</v>
      </c>
    </row>
    <row r="97" spans="1:2" x14ac:dyDescent="0.6">
      <c r="A97" t="s">
        <v>24</v>
      </c>
      <c r="B97">
        <v>3809</v>
      </c>
    </row>
    <row r="98" spans="1:2" x14ac:dyDescent="0.6">
      <c r="A98" t="s">
        <v>33</v>
      </c>
      <c r="B98">
        <v>4093</v>
      </c>
    </row>
    <row r="99" spans="1:2" x14ac:dyDescent="0.6">
      <c r="A99" t="s">
        <v>40</v>
      </c>
      <c r="B99">
        <v>4097</v>
      </c>
    </row>
    <row r="100" spans="1:2" x14ac:dyDescent="0.6">
      <c r="A100" t="s">
        <v>48</v>
      </c>
      <c r="B100">
        <v>31562</v>
      </c>
    </row>
    <row r="101" spans="1:2" x14ac:dyDescent="0.6">
      <c r="A101" t="s">
        <v>56</v>
      </c>
      <c r="B101">
        <v>15396</v>
      </c>
    </row>
    <row r="102" spans="1:2" x14ac:dyDescent="0.6">
      <c r="A102" t="s">
        <v>64</v>
      </c>
      <c r="B102">
        <v>5080</v>
      </c>
    </row>
    <row r="103" spans="1:2" x14ac:dyDescent="0.6">
      <c r="A103" t="s">
        <v>72</v>
      </c>
      <c r="B103">
        <v>6579</v>
      </c>
    </row>
    <row r="104" spans="1:2" x14ac:dyDescent="0.6">
      <c r="A104" t="s">
        <v>80</v>
      </c>
      <c r="B104">
        <v>4025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Q14" sqref="Q14"/>
    </sheetView>
  </sheetViews>
  <sheetFormatPr defaultRowHeight="13" x14ac:dyDescent="0.6"/>
  <cols>
    <col min="11" max="11" width="24.40625" customWidth="1"/>
    <col min="12" max="12" width="15.86328125" customWidth="1"/>
  </cols>
  <sheetData>
    <row r="1" spans="1:98" x14ac:dyDescent="0.6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6">
      <c r="B2">
        <v>1</v>
      </c>
      <c r="C2">
        <v>65012</v>
      </c>
      <c r="D2">
        <v>3789</v>
      </c>
      <c r="E2">
        <v>5692</v>
      </c>
      <c r="F2">
        <v>4757</v>
      </c>
      <c r="G2">
        <v>30429</v>
      </c>
      <c r="H2">
        <v>24345</v>
      </c>
      <c r="I2">
        <v>3837</v>
      </c>
      <c r="J2">
        <v>4392</v>
      </c>
      <c r="K2">
        <v>4260</v>
      </c>
      <c r="L2">
        <v>4120</v>
      </c>
      <c r="M2">
        <v>7964</v>
      </c>
      <c r="N2">
        <v>6454</v>
      </c>
      <c r="O2">
        <v>50508</v>
      </c>
      <c r="P2">
        <v>3783</v>
      </c>
      <c r="Q2">
        <v>7242</v>
      </c>
      <c r="R2">
        <v>4182</v>
      </c>
      <c r="S2">
        <v>18218</v>
      </c>
      <c r="T2">
        <v>18346</v>
      </c>
      <c r="U2">
        <v>3760</v>
      </c>
      <c r="V2">
        <v>5642</v>
      </c>
      <c r="W2">
        <v>4347</v>
      </c>
      <c r="X2">
        <v>3998</v>
      </c>
      <c r="Y2">
        <v>13074</v>
      </c>
      <c r="Z2">
        <v>5036</v>
      </c>
      <c r="AA2">
        <v>23010</v>
      </c>
      <c r="AB2">
        <v>3738</v>
      </c>
      <c r="AC2">
        <v>8972</v>
      </c>
      <c r="AD2">
        <v>4016</v>
      </c>
      <c r="AE2">
        <v>8223</v>
      </c>
      <c r="AF2">
        <v>9994</v>
      </c>
      <c r="AG2">
        <v>3699</v>
      </c>
      <c r="AH2">
        <v>8085</v>
      </c>
      <c r="AI2">
        <v>4220</v>
      </c>
      <c r="AJ2">
        <v>3774</v>
      </c>
      <c r="AK2">
        <v>31864</v>
      </c>
      <c r="AL2">
        <v>4489</v>
      </c>
      <c r="AM2">
        <v>8623</v>
      </c>
      <c r="AN2">
        <v>3689</v>
      </c>
      <c r="AO2">
        <v>13912</v>
      </c>
      <c r="AP2">
        <v>4018</v>
      </c>
      <c r="AQ2">
        <v>5544</v>
      </c>
      <c r="AR2">
        <v>6533</v>
      </c>
      <c r="AS2">
        <v>3802</v>
      </c>
      <c r="AT2">
        <v>14850</v>
      </c>
      <c r="AU2">
        <v>4570</v>
      </c>
      <c r="AV2">
        <v>3735</v>
      </c>
      <c r="AW2">
        <v>44275</v>
      </c>
      <c r="AX2">
        <v>4248</v>
      </c>
      <c r="AY2">
        <v>4877</v>
      </c>
      <c r="AZ2">
        <v>3855</v>
      </c>
      <c r="BA2">
        <v>28228</v>
      </c>
      <c r="BB2">
        <v>3989</v>
      </c>
      <c r="BC2">
        <v>4679</v>
      </c>
      <c r="BD2">
        <v>5241</v>
      </c>
      <c r="BE2">
        <v>4049</v>
      </c>
      <c r="BF2">
        <v>28316</v>
      </c>
      <c r="BG2">
        <v>5212</v>
      </c>
      <c r="BH2">
        <v>3980</v>
      </c>
      <c r="BI2">
        <v>49667</v>
      </c>
      <c r="BJ2">
        <v>4341</v>
      </c>
      <c r="BK2">
        <v>4093</v>
      </c>
      <c r="BL2">
        <v>4725</v>
      </c>
      <c r="BM2">
        <v>46007</v>
      </c>
      <c r="BN2">
        <v>3926</v>
      </c>
      <c r="BO2">
        <v>4073</v>
      </c>
      <c r="BP2">
        <v>4481</v>
      </c>
      <c r="BQ2">
        <v>3958</v>
      </c>
      <c r="BR2">
        <v>52041</v>
      </c>
      <c r="BS2">
        <v>6673</v>
      </c>
      <c r="BT2">
        <v>3814</v>
      </c>
      <c r="BU2">
        <v>33770</v>
      </c>
      <c r="BV2">
        <v>4357</v>
      </c>
      <c r="BW2">
        <v>3740</v>
      </c>
      <c r="BX2">
        <v>5978</v>
      </c>
      <c r="BY2">
        <v>48590</v>
      </c>
      <c r="BZ2">
        <v>3760</v>
      </c>
      <c r="CA2">
        <v>3708</v>
      </c>
      <c r="CB2">
        <v>4171</v>
      </c>
      <c r="CC2">
        <v>4103</v>
      </c>
      <c r="CD2">
        <v>47854</v>
      </c>
      <c r="CE2">
        <v>8472</v>
      </c>
      <c r="CF2">
        <v>4381</v>
      </c>
      <c r="CG2">
        <v>11603</v>
      </c>
      <c r="CH2">
        <v>4187</v>
      </c>
      <c r="CI2">
        <v>3822</v>
      </c>
      <c r="CJ2">
        <v>9453</v>
      </c>
      <c r="CK2">
        <v>21128</v>
      </c>
      <c r="CL2">
        <v>3774</v>
      </c>
      <c r="CM2">
        <v>3759</v>
      </c>
      <c r="CN2">
        <v>3950</v>
      </c>
      <c r="CO2">
        <v>4058</v>
      </c>
      <c r="CP2">
        <v>29636</v>
      </c>
      <c r="CQ2">
        <v>14935</v>
      </c>
      <c r="CR2">
        <v>4950</v>
      </c>
      <c r="CS2">
        <v>6491</v>
      </c>
      <c r="CT2">
        <v>4116</v>
      </c>
    </row>
    <row r="7" spans="1:98" ht="18" x14ac:dyDescent="0.8">
      <c r="N7" s="4" t="s">
        <v>110</v>
      </c>
    </row>
    <row r="8" spans="1:98" x14ac:dyDescent="0.6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6">
      <c r="A9" t="s">
        <v>82</v>
      </c>
      <c r="B9">
        <v>65012</v>
      </c>
      <c r="G9">
        <f>'Plate 1'!G9</f>
        <v>30</v>
      </c>
      <c r="H9" t="str">
        <f t="shared" ref="H9:I9" si="0">A9</f>
        <v>A1</v>
      </c>
      <c r="I9">
        <f t="shared" si="0"/>
        <v>65012</v>
      </c>
      <c r="K9" t="s">
        <v>82</v>
      </c>
      <c r="L9" t="str">
        <f>A10</f>
        <v>A2</v>
      </c>
      <c r="M9">
        <f>B10</f>
        <v>3789</v>
      </c>
      <c r="N9">
        <f>(M9-3740)/3002.7</f>
        <v>1.6318646551437041E-2</v>
      </c>
      <c r="O9">
        <f>N9*40</f>
        <v>0.65274586205748164</v>
      </c>
    </row>
    <row r="10" spans="1:98" x14ac:dyDescent="0.6">
      <c r="A10" t="s">
        <v>83</v>
      </c>
      <c r="B10">
        <v>3789</v>
      </c>
      <c r="G10">
        <f>'Plate 1'!G10</f>
        <v>15</v>
      </c>
      <c r="H10" t="str">
        <f>A21</f>
        <v>B1</v>
      </c>
      <c r="I10">
        <f>B21</f>
        <v>50508</v>
      </c>
      <c r="K10" t="s">
        <v>85</v>
      </c>
      <c r="L10" t="str">
        <f>A22</f>
        <v>B2</v>
      </c>
      <c r="M10">
        <f>B22</f>
        <v>3783</v>
      </c>
      <c r="N10">
        <f t="shared" ref="N10:N73" si="1">(M10-3740)/3002.7</f>
        <v>1.4320444932893729E-2</v>
      </c>
      <c r="O10">
        <f t="shared" ref="O10:O73" si="2">N10*40</f>
        <v>0.57281779731574911</v>
      </c>
    </row>
    <row r="11" spans="1:98" x14ac:dyDescent="0.6">
      <c r="A11" t="s">
        <v>84</v>
      </c>
      <c r="B11">
        <v>5692</v>
      </c>
      <c r="G11">
        <f>'Plate 1'!G11</f>
        <v>7.5</v>
      </c>
      <c r="H11" t="str">
        <f>A33</f>
        <v>C1</v>
      </c>
      <c r="I11">
        <f>B33</f>
        <v>23010</v>
      </c>
      <c r="K11" t="s">
        <v>88</v>
      </c>
      <c r="L11" t="str">
        <f>A34</f>
        <v>C2</v>
      </c>
      <c r="M11">
        <f>B34</f>
        <v>3738</v>
      </c>
      <c r="N11">
        <f t="shared" si="1"/>
        <v>-6.6606720618110366E-4</v>
      </c>
      <c r="O11">
        <f t="shared" si="2"/>
        <v>-2.6642688247244146E-2</v>
      </c>
    </row>
    <row r="12" spans="1:98" x14ac:dyDescent="0.6">
      <c r="A12" t="s">
        <v>9</v>
      </c>
      <c r="B12">
        <v>4757</v>
      </c>
      <c r="G12">
        <f>'Plate 1'!G12</f>
        <v>1.875</v>
      </c>
      <c r="H12" t="str">
        <f>A45</f>
        <v>D1</v>
      </c>
      <c r="I12">
        <f>B45</f>
        <v>8623</v>
      </c>
      <c r="K12" t="s">
        <v>91</v>
      </c>
      <c r="L12" t="str">
        <f>A46</f>
        <v>D2</v>
      </c>
      <c r="M12">
        <f>B46</f>
        <v>3689</v>
      </c>
      <c r="N12">
        <f t="shared" si="1"/>
        <v>-1.6984713757618144E-2</v>
      </c>
      <c r="O12">
        <f t="shared" si="2"/>
        <v>-0.67938855030472578</v>
      </c>
    </row>
    <row r="13" spans="1:98" x14ac:dyDescent="0.6">
      <c r="A13" t="s">
        <v>17</v>
      </c>
      <c r="B13">
        <v>30429</v>
      </c>
      <c r="G13">
        <f>'Plate 1'!G13</f>
        <v>0.46875</v>
      </c>
      <c r="H13" t="str">
        <f>A57</f>
        <v>E1</v>
      </c>
      <c r="I13">
        <f>B57</f>
        <v>4877</v>
      </c>
      <c r="K13" t="s">
        <v>94</v>
      </c>
      <c r="L13" t="str">
        <f>A58</f>
        <v>E2</v>
      </c>
      <c r="M13">
        <f>B58</f>
        <v>3855</v>
      </c>
      <c r="N13">
        <f t="shared" si="1"/>
        <v>3.8298864355413464E-2</v>
      </c>
      <c r="O13">
        <f t="shared" si="2"/>
        <v>1.5319545742165386</v>
      </c>
    </row>
    <row r="14" spans="1:98" x14ac:dyDescent="0.6">
      <c r="A14" t="s">
        <v>25</v>
      </c>
      <c r="B14">
        <v>24345</v>
      </c>
      <c r="G14">
        <f>'Plate 1'!G14</f>
        <v>0.1171875</v>
      </c>
      <c r="H14" t="str">
        <f>A69</f>
        <v>F1</v>
      </c>
      <c r="I14">
        <f>B69</f>
        <v>4093</v>
      </c>
      <c r="K14" t="s">
        <v>97</v>
      </c>
      <c r="L14" t="str">
        <f>A70</f>
        <v>F2</v>
      </c>
      <c r="M14">
        <f>B70</f>
        <v>4725</v>
      </c>
      <c r="N14">
        <f t="shared" si="1"/>
        <v>0.32803809904419357</v>
      </c>
      <c r="O14">
        <f t="shared" si="2"/>
        <v>13.121523961767743</v>
      </c>
    </row>
    <row r="15" spans="1:98" x14ac:dyDescent="0.6">
      <c r="A15" t="s">
        <v>34</v>
      </c>
      <c r="B15">
        <v>3837</v>
      </c>
      <c r="G15">
        <f>'Plate 1'!G15</f>
        <v>0</v>
      </c>
      <c r="H15" t="str">
        <f>A81</f>
        <v>G1</v>
      </c>
      <c r="I15">
        <f>B81</f>
        <v>3740</v>
      </c>
      <c r="K15" t="s">
        <v>100</v>
      </c>
      <c r="L15" t="str">
        <f>A82</f>
        <v>G2</v>
      </c>
      <c r="M15">
        <f>B82</f>
        <v>5978</v>
      </c>
      <c r="N15">
        <f t="shared" si="1"/>
        <v>0.74532920371665501</v>
      </c>
      <c r="O15">
        <f t="shared" si="2"/>
        <v>29.8131681486662</v>
      </c>
    </row>
    <row r="16" spans="1:98" x14ac:dyDescent="0.6">
      <c r="A16" t="s">
        <v>41</v>
      </c>
      <c r="B16">
        <v>4392</v>
      </c>
      <c r="K16" t="s">
        <v>103</v>
      </c>
      <c r="L16" t="str">
        <f>A94</f>
        <v>H2</v>
      </c>
      <c r="M16">
        <f>B94</f>
        <v>9453</v>
      </c>
      <c r="N16">
        <f t="shared" si="1"/>
        <v>1.9026209744563227</v>
      </c>
      <c r="O16">
        <f t="shared" si="2"/>
        <v>76.104838978252914</v>
      </c>
    </row>
    <row r="17" spans="1:15" x14ac:dyDescent="0.6">
      <c r="A17" t="s">
        <v>49</v>
      </c>
      <c r="B17">
        <v>4260</v>
      </c>
      <c r="K17" t="s">
        <v>104</v>
      </c>
      <c r="L17" t="str">
        <f>A95</f>
        <v>H3</v>
      </c>
      <c r="M17">
        <f>B95</f>
        <v>21128</v>
      </c>
      <c r="N17">
        <f t="shared" si="1"/>
        <v>5.790788290538516</v>
      </c>
      <c r="O17">
        <f t="shared" si="2"/>
        <v>231.63153162154063</v>
      </c>
    </row>
    <row r="18" spans="1:15" x14ac:dyDescent="0.6">
      <c r="A18" t="s">
        <v>57</v>
      </c>
      <c r="B18">
        <v>4120</v>
      </c>
      <c r="K18" t="s">
        <v>101</v>
      </c>
      <c r="L18" t="str">
        <f>A83</f>
        <v>G3</v>
      </c>
      <c r="M18">
        <f>B83</f>
        <v>48590</v>
      </c>
      <c r="N18">
        <f t="shared" si="1"/>
        <v>14.936557098611251</v>
      </c>
      <c r="O18">
        <f t="shared" si="2"/>
        <v>597.46228394445006</v>
      </c>
    </row>
    <row r="19" spans="1:15" x14ac:dyDescent="0.6">
      <c r="A19" t="s">
        <v>65</v>
      </c>
      <c r="B19">
        <v>7964</v>
      </c>
      <c r="K19" t="s">
        <v>98</v>
      </c>
      <c r="L19" t="str">
        <f>A71</f>
        <v>F3</v>
      </c>
      <c r="M19">
        <f>B71</f>
        <v>46007</v>
      </c>
      <c r="N19">
        <f t="shared" si="1"/>
        <v>14.076331301828356</v>
      </c>
      <c r="O19">
        <f t="shared" si="2"/>
        <v>563.05325207313422</v>
      </c>
    </row>
    <row r="20" spans="1:15" x14ac:dyDescent="0.6">
      <c r="A20" t="s">
        <v>73</v>
      </c>
      <c r="B20">
        <v>6454</v>
      </c>
      <c r="K20" t="s">
        <v>95</v>
      </c>
      <c r="L20" t="str">
        <f>A59</f>
        <v>E3</v>
      </c>
      <c r="M20">
        <f>B59</f>
        <v>28228</v>
      </c>
      <c r="N20">
        <f t="shared" si="1"/>
        <v>8.1553268724814334</v>
      </c>
      <c r="O20">
        <f t="shared" si="2"/>
        <v>326.21307489925732</v>
      </c>
    </row>
    <row r="21" spans="1:15" x14ac:dyDescent="0.6">
      <c r="A21" t="s">
        <v>85</v>
      </c>
      <c r="B21">
        <v>50508</v>
      </c>
      <c r="K21" t="s">
        <v>92</v>
      </c>
      <c r="L21" t="str">
        <f>A47</f>
        <v>D3</v>
      </c>
      <c r="M21">
        <f>B47</f>
        <v>13912</v>
      </c>
      <c r="N21">
        <f t="shared" si="1"/>
        <v>3.3876178106370936</v>
      </c>
      <c r="O21">
        <f t="shared" si="2"/>
        <v>135.50471242548375</v>
      </c>
    </row>
    <row r="22" spans="1:15" x14ac:dyDescent="0.6">
      <c r="A22" t="s">
        <v>86</v>
      </c>
      <c r="B22">
        <v>3783</v>
      </c>
      <c r="K22" t="s">
        <v>89</v>
      </c>
      <c r="L22" t="str">
        <f>A35</f>
        <v>C3</v>
      </c>
      <c r="M22">
        <f>B35</f>
        <v>8972</v>
      </c>
      <c r="N22">
        <f t="shared" si="1"/>
        <v>1.7424318113697672</v>
      </c>
      <c r="O22">
        <f t="shared" si="2"/>
        <v>69.697272454790692</v>
      </c>
    </row>
    <row r="23" spans="1:15" x14ac:dyDescent="0.6">
      <c r="A23" t="s">
        <v>87</v>
      </c>
      <c r="B23">
        <v>7242</v>
      </c>
      <c r="K23" t="s">
        <v>86</v>
      </c>
      <c r="L23" t="str">
        <f>A23</f>
        <v>B3</v>
      </c>
      <c r="M23">
        <f>B23</f>
        <v>7242</v>
      </c>
      <c r="N23">
        <f t="shared" si="1"/>
        <v>1.1662836780231125</v>
      </c>
      <c r="O23">
        <f t="shared" si="2"/>
        <v>46.651347120924498</v>
      </c>
    </row>
    <row r="24" spans="1:15" x14ac:dyDescent="0.6">
      <c r="A24" t="s">
        <v>10</v>
      </c>
      <c r="B24">
        <v>4182</v>
      </c>
      <c r="K24" t="s">
        <v>83</v>
      </c>
      <c r="L24" t="str">
        <f>A11</f>
        <v>A3</v>
      </c>
      <c r="M24">
        <f>B11</f>
        <v>5692</v>
      </c>
      <c r="N24">
        <f t="shared" si="1"/>
        <v>0.65008159323275727</v>
      </c>
      <c r="O24">
        <f t="shared" si="2"/>
        <v>26.003263729310291</v>
      </c>
    </row>
    <row r="25" spans="1:15" x14ac:dyDescent="0.6">
      <c r="A25" t="s">
        <v>18</v>
      </c>
      <c r="B25">
        <v>18218</v>
      </c>
      <c r="K25" t="s">
        <v>84</v>
      </c>
      <c r="L25" t="str">
        <f>A12</f>
        <v>A4</v>
      </c>
      <c r="M25">
        <f>B12</f>
        <v>4757</v>
      </c>
      <c r="N25">
        <f t="shared" si="1"/>
        <v>0.33869517434309127</v>
      </c>
      <c r="O25">
        <f t="shared" si="2"/>
        <v>13.547806973723651</v>
      </c>
    </row>
    <row r="26" spans="1:15" x14ac:dyDescent="0.6">
      <c r="A26" t="s">
        <v>26</v>
      </c>
      <c r="B26">
        <v>18346</v>
      </c>
      <c r="K26" t="s">
        <v>87</v>
      </c>
      <c r="L26" t="str">
        <f>A24</f>
        <v>B4</v>
      </c>
      <c r="M26">
        <f>B24</f>
        <v>4182</v>
      </c>
      <c r="N26">
        <f t="shared" si="1"/>
        <v>0.14720085256602392</v>
      </c>
      <c r="O26">
        <f t="shared" si="2"/>
        <v>5.8880341026409564</v>
      </c>
    </row>
    <row r="27" spans="1:15" x14ac:dyDescent="0.6">
      <c r="A27" t="s">
        <v>35</v>
      </c>
      <c r="B27">
        <v>3760</v>
      </c>
      <c r="K27" t="s">
        <v>90</v>
      </c>
      <c r="L27" t="str">
        <f>A36</f>
        <v>C4</v>
      </c>
      <c r="M27">
        <f>B36</f>
        <v>4016</v>
      </c>
      <c r="N27">
        <f t="shared" si="1"/>
        <v>9.1917274452992317E-2</v>
      </c>
      <c r="O27">
        <f t="shared" si="2"/>
        <v>3.6766909781196926</v>
      </c>
    </row>
    <row r="28" spans="1:15" x14ac:dyDescent="0.6">
      <c r="A28" t="s">
        <v>42</v>
      </c>
      <c r="B28">
        <v>5642</v>
      </c>
      <c r="K28" t="s">
        <v>93</v>
      </c>
      <c r="L28" t="str">
        <f>A48</f>
        <v>D4</v>
      </c>
      <c r="M28">
        <f>B48</f>
        <v>4018</v>
      </c>
      <c r="N28">
        <f t="shared" si="1"/>
        <v>9.258334165917341E-2</v>
      </c>
      <c r="O28">
        <f t="shared" si="2"/>
        <v>3.7033336663669365</v>
      </c>
    </row>
    <row r="29" spans="1:15" x14ac:dyDescent="0.6">
      <c r="A29" t="s">
        <v>50</v>
      </c>
      <c r="B29">
        <v>4347</v>
      </c>
      <c r="K29" t="s">
        <v>96</v>
      </c>
      <c r="L29" t="str">
        <f>A60</f>
        <v>E4</v>
      </c>
      <c r="M29">
        <f>B60</f>
        <v>3989</v>
      </c>
      <c r="N29">
        <f t="shared" si="1"/>
        <v>8.2925367169547418E-2</v>
      </c>
      <c r="O29">
        <f t="shared" si="2"/>
        <v>3.3170146867818966</v>
      </c>
    </row>
    <row r="30" spans="1:15" x14ac:dyDescent="0.6">
      <c r="A30" t="s">
        <v>58</v>
      </c>
      <c r="B30">
        <v>3998</v>
      </c>
      <c r="K30" t="s">
        <v>99</v>
      </c>
      <c r="L30" t="str">
        <f>A72</f>
        <v>F4</v>
      </c>
      <c r="M30">
        <f>B72</f>
        <v>3926</v>
      </c>
      <c r="N30">
        <f t="shared" si="1"/>
        <v>6.1944250174842647E-2</v>
      </c>
      <c r="O30">
        <f t="shared" si="2"/>
        <v>2.4777700069937056</v>
      </c>
    </row>
    <row r="31" spans="1:15" x14ac:dyDescent="0.6">
      <c r="A31" t="s">
        <v>66</v>
      </c>
      <c r="B31">
        <v>13074</v>
      </c>
      <c r="K31" t="s">
        <v>102</v>
      </c>
      <c r="L31" t="str">
        <f>A84</f>
        <v>G4</v>
      </c>
      <c r="M31">
        <f>B84</f>
        <v>3760</v>
      </c>
      <c r="N31">
        <f t="shared" si="1"/>
        <v>6.6606720618110375E-3</v>
      </c>
      <c r="O31">
        <f t="shared" si="2"/>
        <v>0.26642688247244151</v>
      </c>
    </row>
    <row r="32" spans="1:15" x14ac:dyDescent="0.6">
      <c r="A32" t="s">
        <v>74</v>
      </c>
      <c r="B32">
        <v>5036</v>
      </c>
      <c r="K32" t="s">
        <v>105</v>
      </c>
      <c r="L32" t="str">
        <f>A96</f>
        <v>H4</v>
      </c>
      <c r="M32">
        <f>B96</f>
        <v>3774</v>
      </c>
      <c r="N32">
        <f t="shared" si="1"/>
        <v>1.1323142505078763E-2</v>
      </c>
      <c r="O32">
        <f t="shared" si="2"/>
        <v>0.45292570020315054</v>
      </c>
    </row>
    <row r="33" spans="1:15" x14ac:dyDescent="0.6">
      <c r="A33" t="s">
        <v>88</v>
      </c>
      <c r="B33">
        <v>23010</v>
      </c>
      <c r="K33" t="s">
        <v>16</v>
      </c>
      <c r="L33" t="str">
        <f>A97</f>
        <v>H5</v>
      </c>
      <c r="M33">
        <f>B97</f>
        <v>3759</v>
      </c>
      <c r="N33">
        <f t="shared" si="1"/>
        <v>6.3276384587204852E-3</v>
      </c>
      <c r="O33">
        <f t="shared" si="2"/>
        <v>0.25310553834881944</v>
      </c>
    </row>
    <row r="34" spans="1:15" x14ac:dyDescent="0.6">
      <c r="A34" t="s">
        <v>89</v>
      </c>
      <c r="B34">
        <v>3738</v>
      </c>
      <c r="K34" t="s">
        <v>15</v>
      </c>
      <c r="L34" t="str">
        <f>A85</f>
        <v>G5</v>
      </c>
      <c r="M34">
        <f>B85</f>
        <v>3708</v>
      </c>
      <c r="N34">
        <f t="shared" si="1"/>
        <v>-1.0657075298897659E-2</v>
      </c>
      <c r="O34">
        <f t="shared" si="2"/>
        <v>-0.42628301195590634</v>
      </c>
    </row>
    <row r="35" spans="1:15" x14ac:dyDescent="0.6">
      <c r="A35" t="s">
        <v>90</v>
      </c>
      <c r="B35">
        <v>8972</v>
      </c>
      <c r="K35" t="s">
        <v>14</v>
      </c>
      <c r="L35" t="str">
        <f>A73</f>
        <v>F5</v>
      </c>
      <c r="M35">
        <f>B73</f>
        <v>4073</v>
      </c>
      <c r="N35">
        <f t="shared" si="1"/>
        <v>0.11090018982915377</v>
      </c>
      <c r="O35">
        <f t="shared" si="2"/>
        <v>4.4360075931661509</v>
      </c>
    </row>
    <row r="36" spans="1:15" x14ac:dyDescent="0.6">
      <c r="A36" t="s">
        <v>11</v>
      </c>
      <c r="B36">
        <v>4016</v>
      </c>
      <c r="K36" t="s">
        <v>13</v>
      </c>
      <c r="L36" t="str">
        <f>A61</f>
        <v>E5</v>
      </c>
      <c r="M36">
        <f>B61</f>
        <v>4679</v>
      </c>
      <c r="N36">
        <f t="shared" si="1"/>
        <v>0.31271855330202819</v>
      </c>
      <c r="O36">
        <f t="shared" si="2"/>
        <v>12.508742132081128</v>
      </c>
    </row>
    <row r="37" spans="1:15" x14ac:dyDescent="0.6">
      <c r="A37" t="s">
        <v>19</v>
      </c>
      <c r="B37">
        <v>8223</v>
      </c>
      <c r="K37" t="s">
        <v>12</v>
      </c>
      <c r="L37" t="str">
        <f>A49</f>
        <v>D5</v>
      </c>
      <c r="M37">
        <f>B49</f>
        <v>5544</v>
      </c>
      <c r="N37">
        <f t="shared" si="1"/>
        <v>0.6007926199753556</v>
      </c>
      <c r="O37">
        <f t="shared" si="2"/>
        <v>24.031704799014225</v>
      </c>
    </row>
    <row r="38" spans="1:15" x14ac:dyDescent="0.6">
      <c r="A38" t="s">
        <v>27</v>
      </c>
      <c r="B38">
        <v>9994</v>
      </c>
      <c r="K38" t="s">
        <v>11</v>
      </c>
      <c r="L38" t="str">
        <f>A37</f>
        <v>C5</v>
      </c>
      <c r="M38">
        <f>B37</f>
        <v>8223</v>
      </c>
      <c r="N38">
        <f t="shared" si="1"/>
        <v>1.492989642654944</v>
      </c>
      <c r="O38">
        <f t="shared" si="2"/>
        <v>59.719585706197762</v>
      </c>
    </row>
    <row r="39" spans="1:15" x14ac:dyDescent="0.6">
      <c r="A39" t="s">
        <v>36</v>
      </c>
      <c r="B39">
        <v>3699</v>
      </c>
      <c r="K39" t="s">
        <v>10</v>
      </c>
      <c r="L39" t="str">
        <f>A25</f>
        <v>B5</v>
      </c>
      <c r="M39">
        <f>B25</f>
        <v>18218</v>
      </c>
      <c r="N39">
        <f t="shared" si="1"/>
        <v>4.8216605055450099</v>
      </c>
      <c r="O39">
        <f t="shared" si="2"/>
        <v>192.86642022180041</v>
      </c>
    </row>
    <row r="40" spans="1:15" x14ac:dyDescent="0.6">
      <c r="A40" t="s">
        <v>43</v>
      </c>
      <c r="B40">
        <v>8085</v>
      </c>
      <c r="K40" t="s">
        <v>9</v>
      </c>
      <c r="L40" t="str">
        <f>A13</f>
        <v>A5</v>
      </c>
      <c r="M40">
        <f>B13</f>
        <v>30429</v>
      </c>
      <c r="N40">
        <f t="shared" si="1"/>
        <v>8.8883338328837382</v>
      </c>
      <c r="O40">
        <f t="shared" si="2"/>
        <v>355.53335331534953</v>
      </c>
    </row>
    <row r="41" spans="1:15" x14ac:dyDescent="0.6">
      <c r="A41" t="s">
        <v>51</v>
      </c>
      <c r="B41">
        <v>4220</v>
      </c>
      <c r="K41" t="s">
        <v>17</v>
      </c>
      <c r="L41" t="str">
        <f>A14</f>
        <v>A6</v>
      </c>
      <c r="M41">
        <f>B14</f>
        <v>24345</v>
      </c>
      <c r="N41">
        <f t="shared" si="1"/>
        <v>6.862157391680821</v>
      </c>
      <c r="O41">
        <f t="shared" si="2"/>
        <v>274.48629566723287</v>
      </c>
    </row>
    <row r="42" spans="1:15" x14ac:dyDescent="0.6">
      <c r="A42" t="s">
        <v>59</v>
      </c>
      <c r="B42">
        <v>3774</v>
      </c>
      <c r="K42" t="s">
        <v>18</v>
      </c>
      <c r="L42" t="str">
        <f>A26</f>
        <v>B6</v>
      </c>
      <c r="M42">
        <f>B26</f>
        <v>18346</v>
      </c>
      <c r="N42">
        <f t="shared" si="1"/>
        <v>4.8642888067406007</v>
      </c>
      <c r="O42">
        <f t="shared" si="2"/>
        <v>194.57155226962402</v>
      </c>
    </row>
    <row r="43" spans="1:15" x14ac:dyDescent="0.6">
      <c r="A43" t="s">
        <v>67</v>
      </c>
      <c r="B43">
        <v>31864</v>
      </c>
      <c r="K43" t="s">
        <v>19</v>
      </c>
      <c r="L43" t="str">
        <f>A38</f>
        <v>C6</v>
      </c>
      <c r="M43">
        <f>B38</f>
        <v>9994</v>
      </c>
      <c r="N43">
        <f t="shared" si="1"/>
        <v>2.0827921537283114</v>
      </c>
      <c r="O43">
        <f t="shared" si="2"/>
        <v>83.311686149132456</v>
      </c>
    </row>
    <row r="44" spans="1:15" x14ac:dyDescent="0.6">
      <c r="A44" t="s">
        <v>75</v>
      </c>
      <c r="B44">
        <v>4489</v>
      </c>
      <c r="K44" t="s">
        <v>20</v>
      </c>
      <c r="L44" t="str">
        <f>A50</f>
        <v>D6</v>
      </c>
      <c r="M44">
        <f>B50</f>
        <v>6533</v>
      </c>
      <c r="N44">
        <f t="shared" si="1"/>
        <v>0.9301628534319113</v>
      </c>
      <c r="O44">
        <f t="shared" si="2"/>
        <v>37.20651413727645</v>
      </c>
    </row>
    <row r="45" spans="1:15" x14ac:dyDescent="0.6">
      <c r="A45" t="s">
        <v>91</v>
      </c>
      <c r="B45">
        <v>8623</v>
      </c>
      <c r="K45" t="s">
        <v>21</v>
      </c>
      <c r="L45" t="str">
        <f>A62</f>
        <v>E6</v>
      </c>
      <c r="M45">
        <f>B62</f>
        <v>5241</v>
      </c>
      <c r="N45">
        <f t="shared" si="1"/>
        <v>0.49988343823891834</v>
      </c>
      <c r="O45">
        <f t="shared" si="2"/>
        <v>19.995337529556735</v>
      </c>
    </row>
    <row r="46" spans="1:15" x14ac:dyDescent="0.6">
      <c r="A46" t="s">
        <v>92</v>
      </c>
      <c r="B46">
        <v>3689</v>
      </c>
      <c r="K46" t="s">
        <v>22</v>
      </c>
      <c r="L46" t="str">
        <f>A74</f>
        <v>F6</v>
      </c>
      <c r="M46">
        <f>B74</f>
        <v>4481</v>
      </c>
      <c r="N46">
        <f t="shared" si="1"/>
        <v>0.24677789989009893</v>
      </c>
      <c r="O46">
        <f t="shared" si="2"/>
        <v>9.871115995603958</v>
      </c>
    </row>
    <row r="47" spans="1:15" x14ac:dyDescent="0.6">
      <c r="A47" t="s">
        <v>93</v>
      </c>
      <c r="B47">
        <v>13912</v>
      </c>
      <c r="K47" t="s">
        <v>23</v>
      </c>
      <c r="L47" t="str">
        <f>A86</f>
        <v>G6</v>
      </c>
      <c r="M47">
        <f>B86</f>
        <v>4171</v>
      </c>
      <c r="N47">
        <f t="shared" si="1"/>
        <v>0.14353748293202784</v>
      </c>
      <c r="O47">
        <f t="shared" si="2"/>
        <v>5.7414993172811135</v>
      </c>
    </row>
    <row r="48" spans="1:15" x14ac:dyDescent="0.6">
      <c r="A48" t="s">
        <v>12</v>
      </c>
      <c r="B48">
        <v>4018</v>
      </c>
      <c r="K48" t="s">
        <v>24</v>
      </c>
      <c r="L48" t="str">
        <f>A98</f>
        <v>H6</v>
      </c>
      <c r="M48">
        <f>B98</f>
        <v>3950</v>
      </c>
      <c r="N48">
        <f t="shared" si="1"/>
        <v>6.9937056649015894E-2</v>
      </c>
      <c r="O48">
        <f t="shared" si="2"/>
        <v>2.7974822659606358</v>
      </c>
    </row>
    <row r="49" spans="1:15" x14ac:dyDescent="0.6">
      <c r="A49" t="s">
        <v>20</v>
      </c>
      <c r="B49">
        <v>5544</v>
      </c>
      <c r="K49" t="s">
        <v>33</v>
      </c>
      <c r="L49" t="str">
        <f>A99</f>
        <v>H7</v>
      </c>
      <c r="M49">
        <f>B99</f>
        <v>4058</v>
      </c>
      <c r="N49">
        <f t="shared" si="1"/>
        <v>0.10590468578279549</v>
      </c>
      <c r="O49">
        <f t="shared" si="2"/>
        <v>4.2361874313118193</v>
      </c>
    </row>
    <row r="50" spans="1:15" x14ac:dyDescent="0.6">
      <c r="A50" t="s">
        <v>28</v>
      </c>
      <c r="B50">
        <v>6533</v>
      </c>
      <c r="K50" t="s">
        <v>31</v>
      </c>
      <c r="L50" t="str">
        <f>A87</f>
        <v>G7</v>
      </c>
      <c r="M50">
        <f>B87</f>
        <v>4103</v>
      </c>
      <c r="N50">
        <f t="shared" si="1"/>
        <v>0.12089119792187032</v>
      </c>
      <c r="O50">
        <f t="shared" si="2"/>
        <v>4.8356479168748132</v>
      </c>
    </row>
    <row r="51" spans="1:15" x14ac:dyDescent="0.6">
      <c r="A51" t="s">
        <v>37</v>
      </c>
      <c r="B51">
        <v>3802</v>
      </c>
      <c r="K51" t="s">
        <v>32</v>
      </c>
      <c r="L51" t="str">
        <f>A75</f>
        <v>F7</v>
      </c>
      <c r="M51">
        <f>B75</f>
        <v>3958</v>
      </c>
      <c r="N51">
        <f t="shared" si="1"/>
        <v>7.2601325473740305E-2</v>
      </c>
      <c r="O51">
        <f t="shared" si="2"/>
        <v>2.9040530189496123</v>
      </c>
    </row>
    <row r="52" spans="1:15" x14ac:dyDescent="0.6">
      <c r="A52" t="s">
        <v>44</v>
      </c>
      <c r="B52">
        <v>14850</v>
      </c>
      <c r="K52" t="s">
        <v>29</v>
      </c>
      <c r="L52" t="str">
        <f>A63</f>
        <v>E7</v>
      </c>
      <c r="M52">
        <f>B63</f>
        <v>4049</v>
      </c>
      <c r="N52">
        <f t="shared" si="1"/>
        <v>0.10290738335498052</v>
      </c>
      <c r="O52">
        <f t="shared" si="2"/>
        <v>4.1162953341992212</v>
      </c>
    </row>
    <row r="53" spans="1:15" x14ac:dyDescent="0.6">
      <c r="A53" t="s">
        <v>52</v>
      </c>
      <c r="B53">
        <v>4570</v>
      </c>
      <c r="K53" t="s">
        <v>28</v>
      </c>
      <c r="L53" t="str">
        <f>A51</f>
        <v>D7</v>
      </c>
      <c r="M53">
        <f>B51</f>
        <v>3802</v>
      </c>
      <c r="N53">
        <f t="shared" si="1"/>
        <v>2.0648083391614214E-2</v>
      </c>
      <c r="O53">
        <f t="shared" si="2"/>
        <v>0.82592333566456855</v>
      </c>
    </row>
    <row r="54" spans="1:15" x14ac:dyDescent="0.6">
      <c r="A54" t="s">
        <v>60</v>
      </c>
      <c r="B54">
        <v>3735</v>
      </c>
      <c r="K54" t="s">
        <v>27</v>
      </c>
      <c r="L54" t="str">
        <f>A39</f>
        <v>C7</v>
      </c>
      <c r="M54">
        <f>B39</f>
        <v>3699</v>
      </c>
      <c r="N54">
        <f t="shared" si="1"/>
        <v>-1.3654377726712626E-2</v>
      </c>
      <c r="O54">
        <f t="shared" si="2"/>
        <v>-0.54617510906850508</v>
      </c>
    </row>
    <row r="55" spans="1:15" x14ac:dyDescent="0.6">
      <c r="A55" t="s">
        <v>68</v>
      </c>
      <c r="B55">
        <v>44275</v>
      </c>
      <c r="K55" t="s">
        <v>26</v>
      </c>
      <c r="L55" t="str">
        <f>A27</f>
        <v>B7</v>
      </c>
      <c r="M55">
        <f>B27</f>
        <v>3760</v>
      </c>
      <c r="N55">
        <f t="shared" si="1"/>
        <v>6.6606720618110375E-3</v>
      </c>
      <c r="O55">
        <f t="shared" si="2"/>
        <v>0.26642688247244151</v>
      </c>
    </row>
    <row r="56" spans="1:15" x14ac:dyDescent="0.6">
      <c r="A56" t="s">
        <v>76</v>
      </c>
      <c r="B56">
        <v>4248</v>
      </c>
      <c r="K56" t="s">
        <v>25</v>
      </c>
      <c r="L56" t="str">
        <f>A15</f>
        <v>A7</v>
      </c>
      <c r="M56">
        <f>B15</f>
        <v>3837</v>
      </c>
      <c r="N56">
        <f t="shared" si="1"/>
        <v>3.2304259499783529E-2</v>
      </c>
      <c r="O56">
        <f t="shared" si="2"/>
        <v>1.2921703799913411</v>
      </c>
    </row>
    <row r="57" spans="1:15" x14ac:dyDescent="0.6">
      <c r="A57" t="s">
        <v>94</v>
      </c>
      <c r="B57">
        <v>4877</v>
      </c>
      <c r="K57" t="s">
        <v>34</v>
      </c>
      <c r="L57" t="str">
        <f>A16</f>
        <v>A8</v>
      </c>
      <c r="M57">
        <f>B16</f>
        <v>4392</v>
      </c>
      <c r="N57">
        <f t="shared" si="1"/>
        <v>0.21713790921503981</v>
      </c>
      <c r="O57">
        <f t="shared" si="2"/>
        <v>8.6855163686015917</v>
      </c>
    </row>
    <row r="58" spans="1:15" x14ac:dyDescent="0.6">
      <c r="A58" t="s">
        <v>95</v>
      </c>
      <c r="B58">
        <v>3855</v>
      </c>
      <c r="K58" t="s">
        <v>35</v>
      </c>
      <c r="L58" t="str">
        <f>A28</f>
        <v>B8</v>
      </c>
      <c r="M58">
        <f>B28</f>
        <v>5642</v>
      </c>
      <c r="N58">
        <f t="shared" si="1"/>
        <v>0.6334299130782296</v>
      </c>
      <c r="O58">
        <f t="shared" si="2"/>
        <v>25.337196523129183</v>
      </c>
    </row>
    <row r="59" spans="1:15" x14ac:dyDescent="0.6">
      <c r="A59" t="s">
        <v>96</v>
      </c>
      <c r="B59">
        <v>28228</v>
      </c>
      <c r="K59" t="s">
        <v>36</v>
      </c>
      <c r="L59" t="str">
        <f>A40</f>
        <v>C8</v>
      </c>
      <c r="M59">
        <f>B40</f>
        <v>8085</v>
      </c>
      <c r="N59">
        <f t="shared" si="1"/>
        <v>1.4470310054284479</v>
      </c>
      <c r="O59">
        <f t="shared" si="2"/>
        <v>57.881240217137915</v>
      </c>
    </row>
    <row r="60" spans="1:15" x14ac:dyDescent="0.6">
      <c r="A60" t="s">
        <v>13</v>
      </c>
      <c r="B60">
        <v>3989</v>
      </c>
      <c r="K60" t="s">
        <v>37</v>
      </c>
      <c r="L60" t="str">
        <f>A52</f>
        <v>D8</v>
      </c>
      <c r="M60">
        <f>B52</f>
        <v>14850</v>
      </c>
      <c r="N60">
        <f t="shared" si="1"/>
        <v>3.7000033303360311</v>
      </c>
      <c r="O60">
        <f t="shared" si="2"/>
        <v>148.00013321344125</v>
      </c>
    </row>
    <row r="61" spans="1:15" x14ac:dyDescent="0.6">
      <c r="A61" t="s">
        <v>21</v>
      </c>
      <c r="B61">
        <v>4679</v>
      </c>
      <c r="K61" t="s">
        <v>38</v>
      </c>
      <c r="L61" t="str">
        <f>A64</f>
        <v>E8</v>
      </c>
      <c r="M61">
        <f>B64</f>
        <v>28316</v>
      </c>
      <c r="N61">
        <f t="shared" si="1"/>
        <v>8.1846338295534018</v>
      </c>
      <c r="O61">
        <f t="shared" si="2"/>
        <v>327.3853531821361</v>
      </c>
    </row>
    <row r="62" spans="1:15" x14ac:dyDescent="0.6">
      <c r="A62" t="s">
        <v>29</v>
      </c>
      <c r="B62">
        <v>5241</v>
      </c>
      <c r="K62" t="s">
        <v>30</v>
      </c>
      <c r="L62" t="str">
        <f>A76</f>
        <v>F8</v>
      </c>
      <c r="M62">
        <f>B76</f>
        <v>52041</v>
      </c>
      <c r="N62">
        <f t="shared" si="1"/>
        <v>16.085856062876744</v>
      </c>
      <c r="O62">
        <f t="shared" si="2"/>
        <v>643.43424251506974</v>
      </c>
    </row>
    <row r="63" spans="1:15" x14ac:dyDescent="0.6">
      <c r="A63" t="s">
        <v>38</v>
      </c>
      <c r="B63">
        <v>4049</v>
      </c>
      <c r="K63" t="s">
        <v>39</v>
      </c>
      <c r="L63" t="str">
        <f>A88</f>
        <v>G8</v>
      </c>
      <c r="M63">
        <f>B88</f>
        <v>47854</v>
      </c>
      <c r="N63">
        <f t="shared" si="1"/>
        <v>14.691444366736604</v>
      </c>
      <c r="O63">
        <f t="shared" si="2"/>
        <v>587.65777466946417</v>
      </c>
    </row>
    <row r="64" spans="1:15" x14ac:dyDescent="0.6">
      <c r="A64" t="s">
        <v>45</v>
      </c>
      <c r="B64">
        <v>28316</v>
      </c>
      <c r="K64" t="s">
        <v>40</v>
      </c>
      <c r="L64" t="str">
        <f>A100</f>
        <v>H8</v>
      </c>
      <c r="M64">
        <f>B100</f>
        <v>29636</v>
      </c>
      <c r="N64">
        <f t="shared" si="1"/>
        <v>8.6242381856329313</v>
      </c>
      <c r="O64">
        <f t="shared" si="2"/>
        <v>344.96952742531727</v>
      </c>
    </row>
    <row r="65" spans="1:15" x14ac:dyDescent="0.6">
      <c r="A65" t="s">
        <v>53</v>
      </c>
      <c r="B65">
        <v>5212</v>
      </c>
      <c r="K65" t="s">
        <v>48</v>
      </c>
      <c r="L65" t="str">
        <f>A101</f>
        <v>H9</v>
      </c>
      <c r="M65">
        <f>B101</f>
        <v>14935</v>
      </c>
      <c r="N65">
        <f t="shared" si="1"/>
        <v>3.7283111865987282</v>
      </c>
      <c r="O65">
        <f t="shared" si="2"/>
        <v>149.13244746394912</v>
      </c>
    </row>
    <row r="66" spans="1:15" x14ac:dyDescent="0.6">
      <c r="A66" t="s">
        <v>61</v>
      </c>
      <c r="B66">
        <v>3980</v>
      </c>
      <c r="K66" t="s">
        <v>47</v>
      </c>
      <c r="L66" t="str">
        <f>A89</f>
        <v>G9</v>
      </c>
      <c r="M66">
        <f>B89</f>
        <v>8472</v>
      </c>
      <c r="N66">
        <f t="shared" si="1"/>
        <v>1.5759150098244914</v>
      </c>
      <c r="O66">
        <f t="shared" si="2"/>
        <v>63.036600392979658</v>
      </c>
    </row>
    <row r="67" spans="1:15" x14ac:dyDescent="0.6">
      <c r="A67" t="s">
        <v>69</v>
      </c>
      <c r="B67">
        <v>49667</v>
      </c>
      <c r="K67" t="s">
        <v>46</v>
      </c>
      <c r="L67" t="str">
        <f>A77</f>
        <v>F9</v>
      </c>
      <c r="M67">
        <f>B77</f>
        <v>6673</v>
      </c>
      <c r="N67">
        <f t="shared" si="1"/>
        <v>0.9767875578645886</v>
      </c>
      <c r="O67">
        <f t="shared" si="2"/>
        <v>39.07150231458354</v>
      </c>
    </row>
    <row r="68" spans="1:15" x14ac:dyDescent="0.6">
      <c r="A68" t="s">
        <v>77</v>
      </c>
      <c r="B68">
        <v>4341</v>
      </c>
      <c r="K68" t="s">
        <v>45</v>
      </c>
      <c r="L68" t="str">
        <f>A65</f>
        <v>E9</v>
      </c>
      <c r="M68">
        <f>B65</f>
        <v>5212</v>
      </c>
      <c r="N68">
        <f t="shared" si="1"/>
        <v>0.49022546374929232</v>
      </c>
      <c r="O68">
        <f t="shared" si="2"/>
        <v>19.609018549971694</v>
      </c>
    </row>
    <row r="69" spans="1:15" x14ac:dyDescent="0.6">
      <c r="A69" t="s">
        <v>97</v>
      </c>
      <c r="B69">
        <v>4093</v>
      </c>
      <c r="K69" t="s">
        <v>44</v>
      </c>
      <c r="L69" t="str">
        <f>A53</f>
        <v>D9</v>
      </c>
      <c r="M69">
        <f>B53</f>
        <v>4570</v>
      </c>
      <c r="N69">
        <f t="shared" si="1"/>
        <v>0.27641789056515803</v>
      </c>
      <c r="O69">
        <f t="shared" si="2"/>
        <v>11.056715622606321</v>
      </c>
    </row>
    <row r="70" spans="1:15" x14ac:dyDescent="0.6">
      <c r="A70" t="s">
        <v>98</v>
      </c>
      <c r="B70">
        <v>4725</v>
      </c>
      <c r="K70" t="s">
        <v>43</v>
      </c>
      <c r="L70" t="str">
        <f>A41</f>
        <v>C9</v>
      </c>
      <c r="M70">
        <f>B41</f>
        <v>4220</v>
      </c>
      <c r="N70">
        <f t="shared" si="1"/>
        <v>0.15985612948346489</v>
      </c>
      <c r="O70">
        <f t="shared" si="2"/>
        <v>6.3942451793385953</v>
      </c>
    </row>
    <row r="71" spans="1:15" x14ac:dyDescent="0.6">
      <c r="A71" t="s">
        <v>99</v>
      </c>
      <c r="B71">
        <v>46007</v>
      </c>
      <c r="K71" t="s">
        <v>42</v>
      </c>
      <c r="L71" t="str">
        <f>A29</f>
        <v>B9</v>
      </c>
      <c r="M71">
        <f>B29</f>
        <v>4347</v>
      </c>
      <c r="N71">
        <f t="shared" si="1"/>
        <v>0.20215139707596497</v>
      </c>
      <c r="O71">
        <f t="shared" si="2"/>
        <v>8.0860558830385987</v>
      </c>
    </row>
    <row r="72" spans="1:15" x14ac:dyDescent="0.6">
      <c r="A72" t="s">
        <v>14</v>
      </c>
      <c r="B72">
        <v>3926</v>
      </c>
      <c r="K72" t="s">
        <v>41</v>
      </c>
      <c r="L72" t="str">
        <f>A17</f>
        <v>A9</v>
      </c>
      <c r="M72">
        <f>B17</f>
        <v>4260</v>
      </c>
      <c r="N72">
        <f t="shared" si="1"/>
        <v>0.17317747360708696</v>
      </c>
      <c r="O72">
        <f t="shared" si="2"/>
        <v>6.9270989442834789</v>
      </c>
    </row>
    <row r="73" spans="1:15" x14ac:dyDescent="0.6">
      <c r="A73" t="s">
        <v>22</v>
      </c>
      <c r="B73">
        <v>4073</v>
      </c>
      <c r="K73" t="s">
        <v>49</v>
      </c>
      <c r="L73" t="str">
        <f>A18</f>
        <v>A10</v>
      </c>
      <c r="M73">
        <f>B18</f>
        <v>4120</v>
      </c>
      <c r="N73">
        <f t="shared" si="1"/>
        <v>0.12655276917440972</v>
      </c>
      <c r="O73">
        <f t="shared" si="2"/>
        <v>5.0621107669763887</v>
      </c>
    </row>
    <row r="74" spans="1:15" x14ac:dyDescent="0.6">
      <c r="A74" t="s">
        <v>32</v>
      </c>
      <c r="B74">
        <v>4481</v>
      </c>
      <c r="K74" t="s">
        <v>50</v>
      </c>
      <c r="L74" t="str">
        <f>A30</f>
        <v>B10</v>
      </c>
      <c r="M74">
        <f>B30</f>
        <v>3998</v>
      </c>
      <c r="N74">
        <f t="shared" ref="N74:N96" si="3">(M74-3740)/3002.7</f>
        <v>8.5922669597362375E-2</v>
      </c>
      <c r="O74">
        <f t="shared" ref="O74:O96" si="4">N74*40</f>
        <v>3.4369067838944951</v>
      </c>
    </row>
    <row r="75" spans="1:15" x14ac:dyDescent="0.6">
      <c r="A75" t="s">
        <v>30</v>
      </c>
      <c r="B75">
        <v>3958</v>
      </c>
      <c r="K75" t="s">
        <v>51</v>
      </c>
      <c r="L75" t="str">
        <f>A42</f>
        <v>C10</v>
      </c>
      <c r="M75">
        <f>B42</f>
        <v>3774</v>
      </c>
      <c r="N75">
        <f t="shared" si="3"/>
        <v>1.1323142505078763E-2</v>
      </c>
      <c r="O75">
        <f t="shared" si="4"/>
        <v>0.45292570020315054</v>
      </c>
    </row>
    <row r="76" spans="1:15" x14ac:dyDescent="0.6">
      <c r="A76" t="s">
        <v>46</v>
      </c>
      <c r="B76">
        <v>52041</v>
      </c>
      <c r="K76" t="s">
        <v>52</v>
      </c>
      <c r="L76" t="str">
        <f>A54</f>
        <v>D10</v>
      </c>
      <c r="M76">
        <f>B54</f>
        <v>3735</v>
      </c>
      <c r="N76">
        <f t="shared" si="3"/>
        <v>-1.6651680154527594E-3</v>
      </c>
      <c r="O76">
        <f t="shared" si="4"/>
        <v>-6.6606720618110377E-2</v>
      </c>
    </row>
    <row r="77" spans="1:15" x14ac:dyDescent="0.6">
      <c r="A77" t="s">
        <v>54</v>
      </c>
      <c r="B77">
        <v>6673</v>
      </c>
      <c r="K77" t="s">
        <v>53</v>
      </c>
      <c r="L77" t="str">
        <f>A66</f>
        <v>E10</v>
      </c>
      <c r="M77">
        <f>B66</f>
        <v>3980</v>
      </c>
      <c r="N77">
        <f t="shared" si="3"/>
        <v>7.9928064741732446E-2</v>
      </c>
      <c r="O77">
        <f t="shared" si="4"/>
        <v>3.1971225896692976</v>
      </c>
    </row>
    <row r="78" spans="1:15" x14ac:dyDescent="0.6">
      <c r="A78" t="s">
        <v>62</v>
      </c>
      <c r="B78">
        <v>3814</v>
      </c>
      <c r="K78" t="s">
        <v>54</v>
      </c>
      <c r="L78" t="str">
        <f>A78</f>
        <v>F10</v>
      </c>
      <c r="M78">
        <f>B78</f>
        <v>3814</v>
      </c>
      <c r="N78">
        <f t="shared" si="3"/>
        <v>2.4644486628700838E-2</v>
      </c>
      <c r="O78">
        <f t="shared" si="4"/>
        <v>0.9857794651480335</v>
      </c>
    </row>
    <row r="79" spans="1:15" x14ac:dyDescent="0.6">
      <c r="A79" t="s">
        <v>70</v>
      </c>
      <c r="B79">
        <v>33770</v>
      </c>
      <c r="K79" t="s">
        <v>55</v>
      </c>
      <c r="L79" t="str">
        <f>A90</f>
        <v>G10</v>
      </c>
      <c r="M79">
        <f>B90</f>
        <v>4381</v>
      </c>
      <c r="N79">
        <f t="shared" si="3"/>
        <v>0.21347453958104373</v>
      </c>
      <c r="O79">
        <f t="shared" si="4"/>
        <v>8.5389815832417497</v>
      </c>
    </row>
    <row r="80" spans="1:15" x14ac:dyDescent="0.6">
      <c r="A80" t="s">
        <v>78</v>
      </c>
      <c r="B80">
        <v>4357</v>
      </c>
      <c r="K80" t="s">
        <v>56</v>
      </c>
      <c r="L80" t="str">
        <f>A102</f>
        <v>H10</v>
      </c>
      <c r="M80">
        <f>B102</f>
        <v>4950</v>
      </c>
      <c r="N80">
        <f t="shared" si="3"/>
        <v>0.40297065973956775</v>
      </c>
      <c r="O80">
        <f t="shared" si="4"/>
        <v>16.118826389582711</v>
      </c>
    </row>
    <row r="81" spans="1:15" x14ac:dyDescent="0.6">
      <c r="A81" t="s">
        <v>100</v>
      </c>
      <c r="B81">
        <v>3740</v>
      </c>
      <c r="K81" t="s">
        <v>64</v>
      </c>
      <c r="L81" t="str">
        <f>A103</f>
        <v>H11</v>
      </c>
      <c r="M81">
        <f>B103</f>
        <v>6491</v>
      </c>
      <c r="N81">
        <f t="shared" si="3"/>
        <v>0.91617544210210811</v>
      </c>
      <c r="O81">
        <f t="shared" si="4"/>
        <v>36.647017684084325</v>
      </c>
    </row>
    <row r="82" spans="1:15" x14ac:dyDescent="0.6">
      <c r="A82" t="s">
        <v>101</v>
      </c>
      <c r="B82">
        <v>5978</v>
      </c>
      <c r="K82" t="s">
        <v>63</v>
      </c>
      <c r="L82" t="str">
        <f>A91</f>
        <v>G11</v>
      </c>
      <c r="M82">
        <f>B91</f>
        <v>11603</v>
      </c>
      <c r="N82">
        <f t="shared" si="3"/>
        <v>2.6186432211010091</v>
      </c>
      <c r="O82">
        <f t="shared" si="4"/>
        <v>104.74572884404037</v>
      </c>
    </row>
    <row r="83" spans="1:15" x14ac:dyDescent="0.6">
      <c r="A83" t="s">
        <v>102</v>
      </c>
      <c r="B83">
        <v>48590</v>
      </c>
      <c r="K83" t="s">
        <v>62</v>
      </c>
      <c r="L83" t="str">
        <f>A79</f>
        <v>F11</v>
      </c>
      <c r="M83">
        <f>B79</f>
        <v>33770</v>
      </c>
      <c r="N83">
        <f t="shared" si="3"/>
        <v>10.000999100809272</v>
      </c>
      <c r="O83">
        <f t="shared" si="4"/>
        <v>400.0399640323709</v>
      </c>
    </row>
    <row r="84" spans="1:15" x14ac:dyDescent="0.6">
      <c r="A84" t="s">
        <v>15</v>
      </c>
      <c r="B84">
        <v>3760</v>
      </c>
      <c r="K84" t="s">
        <v>61</v>
      </c>
      <c r="L84" t="str">
        <f>A67</f>
        <v>E11</v>
      </c>
      <c r="M84">
        <f>B67</f>
        <v>49667</v>
      </c>
      <c r="N84">
        <f t="shared" si="3"/>
        <v>15.295234289139776</v>
      </c>
      <c r="O84">
        <f t="shared" si="4"/>
        <v>611.80937156559105</v>
      </c>
    </row>
    <row r="85" spans="1:15" x14ac:dyDescent="0.6">
      <c r="A85" t="s">
        <v>23</v>
      </c>
      <c r="B85">
        <v>3708</v>
      </c>
      <c r="K85" t="s">
        <v>60</v>
      </c>
      <c r="L85" t="str">
        <f>A55</f>
        <v>D11</v>
      </c>
      <c r="M85">
        <f>B55</f>
        <v>44275</v>
      </c>
      <c r="N85">
        <f t="shared" si="3"/>
        <v>13.49951710127552</v>
      </c>
      <c r="O85">
        <f t="shared" si="4"/>
        <v>539.98068405102083</v>
      </c>
    </row>
    <row r="86" spans="1:15" x14ac:dyDescent="0.6">
      <c r="A86" t="s">
        <v>31</v>
      </c>
      <c r="B86">
        <v>4171</v>
      </c>
      <c r="K86" t="s">
        <v>59</v>
      </c>
      <c r="L86" t="str">
        <f>A43</f>
        <v>C11</v>
      </c>
      <c r="M86">
        <f>B43</f>
        <v>31864</v>
      </c>
      <c r="N86">
        <f t="shared" si="3"/>
        <v>9.3662370533186809</v>
      </c>
      <c r="O86">
        <f t="shared" si="4"/>
        <v>374.64948213274727</v>
      </c>
    </row>
    <row r="87" spans="1:15" x14ac:dyDescent="0.6">
      <c r="A87" t="s">
        <v>39</v>
      </c>
      <c r="B87">
        <v>4103</v>
      </c>
      <c r="K87" t="s">
        <v>58</v>
      </c>
      <c r="L87" t="str">
        <f>A31</f>
        <v>B11</v>
      </c>
      <c r="M87">
        <f>B31</f>
        <v>13074</v>
      </c>
      <c r="N87">
        <f t="shared" si="3"/>
        <v>3.1085356512472111</v>
      </c>
      <c r="O87">
        <f t="shared" si="4"/>
        <v>124.34142604988844</v>
      </c>
    </row>
    <row r="88" spans="1:15" x14ac:dyDescent="0.6">
      <c r="A88" t="s">
        <v>47</v>
      </c>
      <c r="B88">
        <v>47854</v>
      </c>
      <c r="K88" t="s">
        <v>57</v>
      </c>
      <c r="L88" t="str">
        <f>A19</f>
        <v>A11</v>
      </c>
      <c r="M88">
        <f>B19</f>
        <v>7964</v>
      </c>
      <c r="N88">
        <f t="shared" si="3"/>
        <v>1.4067339394544911</v>
      </c>
      <c r="O88">
        <f t="shared" si="4"/>
        <v>56.269357578179644</v>
      </c>
    </row>
    <row r="89" spans="1:15" x14ac:dyDescent="0.6">
      <c r="A89" t="s">
        <v>55</v>
      </c>
      <c r="B89">
        <v>8472</v>
      </c>
      <c r="K89" t="s">
        <v>65</v>
      </c>
      <c r="L89" t="str">
        <f>A20</f>
        <v>A12</v>
      </c>
      <c r="M89">
        <f>B20</f>
        <v>6454</v>
      </c>
      <c r="N89">
        <f t="shared" si="3"/>
        <v>0.90385319878775772</v>
      </c>
      <c r="O89">
        <f t="shared" si="4"/>
        <v>36.154127951510311</v>
      </c>
    </row>
    <row r="90" spans="1:15" x14ac:dyDescent="0.6">
      <c r="A90" t="s">
        <v>63</v>
      </c>
      <c r="B90">
        <v>4381</v>
      </c>
      <c r="K90" t="s">
        <v>66</v>
      </c>
      <c r="L90" t="str">
        <f>A32</f>
        <v>B12</v>
      </c>
      <c r="M90">
        <f>B32</f>
        <v>5036</v>
      </c>
      <c r="N90">
        <f t="shared" si="3"/>
        <v>0.43161154960535519</v>
      </c>
      <c r="O90">
        <f t="shared" si="4"/>
        <v>17.264461984214208</v>
      </c>
    </row>
    <row r="91" spans="1:15" x14ac:dyDescent="0.6">
      <c r="A91" t="s">
        <v>71</v>
      </c>
      <c r="B91">
        <v>11603</v>
      </c>
      <c r="K91" t="s">
        <v>67</v>
      </c>
      <c r="L91" t="str">
        <f>A44</f>
        <v>C12</v>
      </c>
      <c r="M91">
        <f>B44</f>
        <v>4489</v>
      </c>
      <c r="N91">
        <f t="shared" si="3"/>
        <v>0.24944216871482333</v>
      </c>
      <c r="O91">
        <f t="shared" si="4"/>
        <v>9.9776867485929337</v>
      </c>
    </row>
    <row r="92" spans="1:15" x14ac:dyDescent="0.6">
      <c r="A92" t="s">
        <v>79</v>
      </c>
      <c r="B92">
        <v>4187</v>
      </c>
      <c r="K92" t="s">
        <v>68</v>
      </c>
      <c r="L92" t="str">
        <f>A56</f>
        <v>D12</v>
      </c>
      <c r="M92">
        <f>B56</f>
        <v>4248</v>
      </c>
      <c r="N92">
        <f t="shared" si="3"/>
        <v>0.16918107037000035</v>
      </c>
      <c r="O92">
        <f t="shared" si="4"/>
        <v>6.7672428148000137</v>
      </c>
    </row>
    <row r="93" spans="1:15" x14ac:dyDescent="0.6">
      <c r="A93" t="s">
        <v>103</v>
      </c>
      <c r="B93">
        <v>3822</v>
      </c>
      <c r="K93" t="s">
        <v>69</v>
      </c>
      <c r="L93" t="str">
        <f>A68</f>
        <v>E12</v>
      </c>
      <c r="M93">
        <f>B68</f>
        <v>4341</v>
      </c>
      <c r="N93">
        <f t="shared" si="3"/>
        <v>0.20015319545742166</v>
      </c>
      <c r="O93">
        <f t="shared" si="4"/>
        <v>8.006127818296866</v>
      </c>
    </row>
    <row r="94" spans="1:15" x14ac:dyDescent="0.6">
      <c r="A94" t="s">
        <v>104</v>
      </c>
      <c r="B94">
        <v>9453</v>
      </c>
      <c r="K94" t="s">
        <v>70</v>
      </c>
      <c r="L94" t="str">
        <f>A80</f>
        <v>F12</v>
      </c>
      <c r="M94">
        <f>B80</f>
        <v>4357</v>
      </c>
      <c r="N94">
        <f t="shared" si="3"/>
        <v>0.20548173310687048</v>
      </c>
      <c r="O94">
        <f t="shared" si="4"/>
        <v>8.2192693242748192</v>
      </c>
    </row>
    <row r="95" spans="1:15" x14ac:dyDescent="0.6">
      <c r="A95" t="s">
        <v>105</v>
      </c>
      <c r="B95">
        <v>21128</v>
      </c>
      <c r="K95" t="s">
        <v>71</v>
      </c>
      <c r="L95" t="str">
        <f>A92</f>
        <v>G12</v>
      </c>
      <c r="M95">
        <f>B92</f>
        <v>4187</v>
      </c>
      <c r="N95">
        <f t="shared" si="3"/>
        <v>0.14886602058147669</v>
      </c>
      <c r="O95">
        <f t="shared" si="4"/>
        <v>5.9546408232590675</v>
      </c>
    </row>
    <row r="96" spans="1:15" x14ac:dyDescent="0.6">
      <c r="A96" t="s">
        <v>16</v>
      </c>
      <c r="B96">
        <v>3774</v>
      </c>
      <c r="K96" t="s">
        <v>72</v>
      </c>
      <c r="L96" t="str">
        <f>A104</f>
        <v>H12</v>
      </c>
      <c r="M96">
        <f>B104</f>
        <v>4116</v>
      </c>
      <c r="N96">
        <f t="shared" si="3"/>
        <v>0.12522063476204751</v>
      </c>
      <c r="O96">
        <f t="shared" si="4"/>
        <v>5.0088253904819</v>
      </c>
    </row>
    <row r="97" spans="1:2" x14ac:dyDescent="0.6">
      <c r="A97" t="s">
        <v>24</v>
      </c>
      <c r="B97">
        <v>3759</v>
      </c>
    </row>
    <row r="98" spans="1:2" x14ac:dyDescent="0.6">
      <c r="A98" t="s">
        <v>33</v>
      </c>
      <c r="B98">
        <v>3950</v>
      </c>
    </row>
    <row r="99" spans="1:2" x14ac:dyDescent="0.6">
      <c r="A99" t="s">
        <v>40</v>
      </c>
      <c r="B99">
        <v>4058</v>
      </c>
    </row>
    <row r="100" spans="1:2" x14ac:dyDescent="0.6">
      <c r="A100" t="s">
        <v>48</v>
      </c>
      <c r="B100">
        <v>29636</v>
      </c>
    </row>
    <row r="101" spans="1:2" x14ac:dyDescent="0.6">
      <c r="A101" t="s">
        <v>56</v>
      </c>
      <c r="B101">
        <v>14935</v>
      </c>
    </row>
    <row r="102" spans="1:2" x14ac:dyDescent="0.6">
      <c r="A102" t="s">
        <v>64</v>
      </c>
      <c r="B102">
        <v>4950</v>
      </c>
    </row>
    <row r="103" spans="1:2" x14ac:dyDescent="0.6">
      <c r="A103" t="s">
        <v>72</v>
      </c>
      <c r="B103">
        <v>6491</v>
      </c>
    </row>
    <row r="104" spans="1:2" x14ac:dyDescent="0.6">
      <c r="A104" t="s">
        <v>80</v>
      </c>
      <c r="B104">
        <v>4116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workbookViewId="0">
      <selection activeCell="Q16" sqref="Q16"/>
    </sheetView>
  </sheetViews>
  <sheetFormatPr defaultRowHeight="13" x14ac:dyDescent="0.6"/>
  <cols>
    <col min="11" max="11" width="24.40625" customWidth="1"/>
    <col min="12" max="12" width="15.86328125" customWidth="1"/>
  </cols>
  <sheetData>
    <row r="1" spans="1:98" x14ac:dyDescent="0.6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6">
      <c r="B2">
        <v>1</v>
      </c>
      <c r="C2">
        <v>65001</v>
      </c>
      <c r="D2">
        <v>3907</v>
      </c>
      <c r="E2">
        <v>5685</v>
      </c>
      <c r="F2">
        <v>4712</v>
      </c>
      <c r="G2">
        <v>29844</v>
      </c>
      <c r="H2">
        <v>24207</v>
      </c>
      <c r="I2">
        <v>3913</v>
      </c>
      <c r="J2">
        <v>4396</v>
      </c>
      <c r="K2">
        <v>4270</v>
      </c>
      <c r="L2">
        <v>4152</v>
      </c>
      <c r="M2">
        <v>7861</v>
      </c>
      <c r="N2">
        <v>6331</v>
      </c>
      <c r="O2">
        <v>47293</v>
      </c>
      <c r="P2">
        <v>4104</v>
      </c>
      <c r="Q2">
        <v>7309</v>
      </c>
      <c r="R2">
        <v>4207</v>
      </c>
      <c r="S2">
        <v>17673</v>
      </c>
      <c r="T2">
        <v>17982</v>
      </c>
      <c r="U2">
        <v>3918</v>
      </c>
      <c r="V2">
        <v>5647</v>
      </c>
      <c r="W2">
        <v>4357</v>
      </c>
      <c r="X2">
        <v>3998</v>
      </c>
      <c r="Y2">
        <v>12579</v>
      </c>
      <c r="Z2">
        <v>5237</v>
      </c>
      <c r="AA2">
        <v>22065</v>
      </c>
      <c r="AB2">
        <v>3912</v>
      </c>
      <c r="AC2">
        <v>8702</v>
      </c>
      <c r="AD2">
        <v>4092</v>
      </c>
      <c r="AE2">
        <v>8071</v>
      </c>
      <c r="AF2">
        <v>9669</v>
      </c>
      <c r="AG2">
        <v>3828</v>
      </c>
      <c r="AH2">
        <v>7874</v>
      </c>
      <c r="AI2">
        <v>4236</v>
      </c>
      <c r="AJ2">
        <v>3753</v>
      </c>
      <c r="AK2">
        <v>30975</v>
      </c>
      <c r="AL2">
        <v>4563</v>
      </c>
      <c r="AM2">
        <v>8562</v>
      </c>
      <c r="AN2">
        <v>3879</v>
      </c>
      <c r="AO2">
        <v>13848</v>
      </c>
      <c r="AP2">
        <v>4050</v>
      </c>
      <c r="AQ2">
        <v>5548</v>
      </c>
      <c r="AR2">
        <v>6489</v>
      </c>
      <c r="AS2">
        <v>3833</v>
      </c>
      <c r="AT2">
        <v>14334</v>
      </c>
      <c r="AU2">
        <v>4549</v>
      </c>
      <c r="AV2">
        <v>3802</v>
      </c>
      <c r="AW2">
        <v>42445</v>
      </c>
      <c r="AX2">
        <v>4276</v>
      </c>
      <c r="AY2">
        <v>5094</v>
      </c>
      <c r="AZ2">
        <v>3884</v>
      </c>
      <c r="BA2">
        <v>28183</v>
      </c>
      <c r="BB2">
        <v>4031</v>
      </c>
      <c r="BC2">
        <v>4789</v>
      </c>
      <c r="BD2">
        <v>5252</v>
      </c>
      <c r="BE2">
        <v>4052</v>
      </c>
      <c r="BF2">
        <v>27691</v>
      </c>
      <c r="BG2">
        <v>5243</v>
      </c>
      <c r="BH2">
        <v>3793</v>
      </c>
      <c r="BI2">
        <v>45804</v>
      </c>
      <c r="BJ2">
        <v>4341</v>
      </c>
      <c r="BK2">
        <v>4143</v>
      </c>
      <c r="BL2">
        <v>4626</v>
      </c>
      <c r="BM2">
        <v>45267</v>
      </c>
      <c r="BN2">
        <v>3982</v>
      </c>
      <c r="BO2">
        <v>4081</v>
      </c>
      <c r="BP2">
        <v>4518</v>
      </c>
      <c r="BQ2">
        <v>3984</v>
      </c>
      <c r="BR2">
        <v>49020</v>
      </c>
      <c r="BS2">
        <v>6592</v>
      </c>
      <c r="BT2">
        <v>3847</v>
      </c>
      <c r="BU2">
        <v>32195</v>
      </c>
      <c r="BV2">
        <v>4425</v>
      </c>
      <c r="BW2">
        <v>3926</v>
      </c>
      <c r="BX2">
        <v>5991</v>
      </c>
      <c r="BY2">
        <v>46917</v>
      </c>
      <c r="BZ2">
        <v>3842</v>
      </c>
      <c r="CA2">
        <v>3822</v>
      </c>
      <c r="CB2">
        <v>4226</v>
      </c>
      <c r="CC2">
        <v>4112</v>
      </c>
      <c r="CD2">
        <v>45991</v>
      </c>
      <c r="CE2">
        <v>8475</v>
      </c>
      <c r="CF2">
        <v>4329</v>
      </c>
      <c r="CG2">
        <v>11290</v>
      </c>
      <c r="CH2">
        <v>4171</v>
      </c>
      <c r="CI2">
        <v>3947</v>
      </c>
      <c r="CJ2">
        <v>9360</v>
      </c>
      <c r="CK2">
        <v>20477</v>
      </c>
      <c r="CL2">
        <v>3818</v>
      </c>
      <c r="CM2">
        <v>3822</v>
      </c>
      <c r="CN2">
        <v>4098</v>
      </c>
      <c r="CO2">
        <v>4090</v>
      </c>
      <c r="CP2">
        <v>28853</v>
      </c>
      <c r="CQ2">
        <v>14396</v>
      </c>
      <c r="CR2">
        <v>4986</v>
      </c>
      <c r="CS2">
        <v>6413</v>
      </c>
      <c r="CT2">
        <v>4078</v>
      </c>
    </row>
    <row r="7" spans="1:98" x14ac:dyDescent="0.6">
      <c r="N7" s="1" t="s">
        <v>109</v>
      </c>
    </row>
    <row r="8" spans="1:98" x14ac:dyDescent="0.6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6">
      <c r="A9" t="s">
        <v>82</v>
      </c>
      <c r="B9">
        <v>65001</v>
      </c>
      <c r="G9">
        <f>'Plate 1'!G9</f>
        <v>30</v>
      </c>
      <c r="H9" t="str">
        <f t="shared" ref="H9:I9" si="0">A9</f>
        <v>A1</v>
      </c>
      <c r="I9">
        <f t="shared" si="0"/>
        <v>65001</v>
      </c>
      <c r="K9" t="s">
        <v>82</v>
      </c>
      <c r="L9" t="str">
        <f>A10</f>
        <v>A2</v>
      </c>
      <c r="M9">
        <f>B10</f>
        <v>3907</v>
      </c>
      <c r="N9">
        <f>(M9-3926)/2792.3</f>
        <v>-6.8044264584750918E-3</v>
      </c>
      <c r="O9">
        <f>N9*40</f>
        <v>-0.27217705833900369</v>
      </c>
    </row>
    <row r="10" spans="1:98" x14ac:dyDescent="0.6">
      <c r="A10" t="s">
        <v>83</v>
      </c>
      <c r="B10">
        <v>3907</v>
      </c>
      <c r="G10">
        <f>'Plate 1'!G10</f>
        <v>15</v>
      </c>
      <c r="H10" t="str">
        <f>A21</f>
        <v>B1</v>
      </c>
      <c r="I10">
        <f>B21</f>
        <v>47293</v>
      </c>
      <c r="K10" t="s">
        <v>85</v>
      </c>
      <c r="L10" t="str">
        <f>A22</f>
        <v>B2</v>
      </c>
      <c r="M10">
        <f>B22</f>
        <v>4104</v>
      </c>
      <c r="N10">
        <f t="shared" ref="N10:N73" si="1">(M10-3926)/2792.3</f>
        <v>6.3746732084661389E-2</v>
      </c>
      <c r="O10">
        <f t="shared" ref="O10:O73" si="2">N10*40</f>
        <v>2.5498692833864558</v>
      </c>
    </row>
    <row r="11" spans="1:98" x14ac:dyDescent="0.6">
      <c r="A11" t="s">
        <v>84</v>
      </c>
      <c r="B11">
        <v>5685</v>
      </c>
      <c r="G11">
        <f>'Plate 1'!G11</f>
        <v>7.5</v>
      </c>
      <c r="H11" t="str">
        <f>A33</f>
        <v>C1</v>
      </c>
      <c r="I11">
        <f>B33</f>
        <v>22065</v>
      </c>
      <c r="K11" t="s">
        <v>88</v>
      </c>
      <c r="L11" t="str">
        <f>A34</f>
        <v>C2</v>
      </c>
      <c r="M11">
        <f>B34</f>
        <v>3912</v>
      </c>
      <c r="N11">
        <f t="shared" si="1"/>
        <v>-5.0137879167711204E-3</v>
      </c>
      <c r="O11">
        <f t="shared" si="2"/>
        <v>-0.20055151667084481</v>
      </c>
    </row>
    <row r="12" spans="1:98" x14ac:dyDescent="0.6">
      <c r="A12" t="s">
        <v>9</v>
      </c>
      <c r="B12">
        <v>4712</v>
      </c>
      <c r="G12">
        <f>'Plate 1'!G12</f>
        <v>1.875</v>
      </c>
      <c r="H12" t="str">
        <f>A45</f>
        <v>D1</v>
      </c>
      <c r="I12">
        <f>B45</f>
        <v>8562</v>
      </c>
      <c r="K12" t="s">
        <v>91</v>
      </c>
      <c r="L12" t="str">
        <f>A46</f>
        <v>D2</v>
      </c>
      <c r="M12">
        <f>B46</f>
        <v>3879</v>
      </c>
      <c r="N12">
        <f t="shared" si="1"/>
        <v>-1.6832002292017333E-2</v>
      </c>
      <c r="O12">
        <f t="shared" si="2"/>
        <v>-0.67328009168069336</v>
      </c>
    </row>
    <row r="13" spans="1:98" x14ac:dyDescent="0.6">
      <c r="A13" t="s">
        <v>17</v>
      </c>
      <c r="B13">
        <v>29844</v>
      </c>
      <c r="G13">
        <f>'Plate 1'!G13</f>
        <v>0.46875</v>
      </c>
      <c r="H13" t="str">
        <f>A57</f>
        <v>E1</v>
      </c>
      <c r="I13">
        <f>B57</f>
        <v>5094</v>
      </c>
      <c r="K13" t="s">
        <v>94</v>
      </c>
      <c r="L13" t="str">
        <f>A58</f>
        <v>E2</v>
      </c>
      <c r="M13">
        <f>B58</f>
        <v>3884</v>
      </c>
      <c r="N13">
        <f t="shared" si="1"/>
        <v>-1.504136375031336E-2</v>
      </c>
      <c r="O13">
        <f t="shared" si="2"/>
        <v>-0.60165455001253443</v>
      </c>
    </row>
    <row r="14" spans="1:98" x14ac:dyDescent="0.6">
      <c r="A14" t="s">
        <v>25</v>
      </c>
      <c r="B14">
        <v>24207</v>
      </c>
      <c r="G14">
        <f>'Plate 1'!G14</f>
        <v>0.1171875</v>
      </c>
      <c r="H14" t="str">
        <f>A69</f>
        <v>F1</v>
      </c>
      <c r="I14">
        <f>B69</f>
        <v>4143</v>
      </c>
      <c r="K14" t="s">
        <v>97</v>
      </c>
      <c r="L14" t="str">
        <f>A70</f>
        <v>F2</v>
      </c>
      <c r="M14">
        <f>B70</f>
        <v>4626</v>
      </c>
      <c r="N14">
        <f t="shared" si="1"/>
        <v>0.25068939583855604</v>
      </c>
      <c r="O14">
        <f t="shared" si="2"/>
        <v>10.027575833542242</v>
      </c>
    </row>
    <row r="15" spans="1:98" x14ac:dyDescent="0.6">
      <c r="A15" t="s">
        <v>34</v>
      </c>
      <c r="B15">
        <v>3913</v>
      </c>
      <c r="G15">
        <f>'Plate 1'!G15</f>
        <v>0</v>
      </c>
      <c r="H15" t="str">
        <f>A81</f>
        <v>G1</v>
      </c>
      <c r="I15">
        <f>B81</f>
        <v>3926</v>
      </c>
      <c r="K15" t="s">
        <v>100</v>
      </c>
      <c r="L15" t="str">
        <f>A82</f>
        <v>G2</v>
      </c>
      <c r="M15">
        <f>B82</f>
        <v>5991</v>
      </c>
      <c r="N15">
        <f t="shared" si="1"/>
        <v>0.73953371772374021</v>
      </c>
      <c r="O15">
        <f t="shared" si="2"/>
        <v>29.581348708949609</v>
      </c>
    </row>
    <row r="16" spans="1:98" x14ac:dyDescent="0.6">
      <c r="A16" t="s">
        <v>41</v>
      </c>
      <c r="B16">
        <v>4396</v>
      </c>
      <c r="K16" t="s">
        <v>103</v>
      </c>
      <c r="L16" t="str">
        <f>A94</f>
        <v>H2</v>
      </c>
      <c r="M16">
        <f>B94</f>
        <v>9360</v>
      </c>
      <c r="N16">
        <f t="shared" si="1"/>
        <v>1.9460659671238763</v>
      </c>
      <c r="O16">
        <f t="shared" si="2"/>
        <v>77.842638684955048</v>
      </c>
    </row>
    <row r="17" spans="1:15" x14ac:dyDescent="0.6">
      <c r="A17" t="s">
        <v>49</v>
      </c>
      <c r="B17">
        <v>4270</v>
      </c>
      <c r="K17" t="s">
        <v>104</v>
      </c>
      <c r="L17" t="str">
        <f>A95</f>
        <v>H3</v>
      </c>
      <c r="M17">
        <f>B95</f>
        <v>20477</v>
      </c>
      <c r="N17">
        <f t="shared" si="1"/>
        <v>5.9273717007484867</v>
      </c>
      <c r="O17">
        <f t="shared" si="2"/>
        <v>237.09486802993948</v>
      </c>
    </row>
    <row r="18" spans="1:15" x14ac:dyDescent="0.6">
      <c r="A18" t="s">
        <v>57</v>
      </c>
      <c r="B18">
        <v>4152</v>
      </c>
      <c r="K18" t="s">
        <v>101</v>
      </c>
      <c r="L18" t="str">
        <f>A83</f>
        <v>G3</v>
      </c>
      <c r="M18">
        <f>B83</f>
        <v>46917</v>
      </c>
      <c r="N18">
        <f t="shared" si="1"/>
        <v>15.396268309279089</v>
      </c>
      <c r="O18">
        <f t="shared" si="2"/>
        <v>615.85073237116353</v>
      </c>
    </row>
    <row r="19" spans="1:15" x14ac:dyDescent="0.6">
      <c r="A19" t="s">
        <v>65</v>
      </c>
      <c r="B19">
        <v>7861</v>
      </c>
      <c r="K19" t="s">
        <v>98</v>
      </c>
      <c r="L19" t="str">
        <f>A71</f>
        <v>F3</v>
      </c>
      <c r="M19">
        <f>B71</f>
        <v>45267</v>
      </c>
      <c r="N19">
        <f t="shared" si="1"/>
        <v>14.805357590516778</v>
      </c>
      <c r="O19">
        <f t="shared" si="2"/>
        <v>592.2143036206711</v>
      </c>
    </row>
    <row r="20" spans="1:15" x14ac:dyDescent="0.6">
      <c r="A20" t="s">
        <v>73</v>
      </c>
      <c r="B20">
        <v>6331</v>
      </c>
      <c r="K20" t="s">
        <v>95</v>
      </c>
      <c r="L20" t="str">
        <f>A59</f>
        <v>E3</v>
      </c>
      <c r="M20">
        <f>B59</f>
        <v>28183</v>
      </c>
      <c r="N20">
        <f t="shared" si="1"/>
        <v>8.6871038212226477</v>
      </c>
      <c r="O20">
        <f t="shared" si="2"/>
        <v>347.48415284890592</v>
      </c>
    </row>
    <row r="21" spans="1:15" x14ac:dyDescent="0.6">
      <c r="A21" t="s">
        <v>85</v>
      </c>
      <c r="B21">
        <v>47293</v>
      </c>
      <c r="K21" t="s">
        <v>92</v>
      </c>
      <c r="L21" t="str">
        <f>A47</f>
        <v>D3</v>
      </c>
      <c r="M21">
        <f>B47</f>
        <v>13848</v>
      </c>
      <c r="N21">
        <f t="shared" si="1"/>
        <v>3.553343122157361</v>
      </c>
      <c r="O21">
        <f t="shared" si="2"/>
        <v>142.13372488629443</v>
      </c>
    </row>
    <row r="22" spans="1:15" x14ac:dyDescent="0.6">
      <c r="A22" t="s">
        <v>86</v>
      </c>
      <c r="B22">
        <v>4104</v>
      </c>
      <c r="K22" t="s">
        <v>89</v>
      </c>
      <c r="L22" t="str">
        <f>A35</f>
        <v>C3</v>
      </c>
      <c r="M22">
        <f>B35</f>
        <v>8702</v>
      </c>
      <c r="N22">
        <f t="shared" si="1"/>
        <v>1.7104179350356337</v>
      </c>
      <c r="O22">
        <f t="shared" si="2"/>
        <v>68.416717401425345</v>
      </c>
    </row>
    <row r="23" spans="1:15" x14ac:dyDescent="0.6">
      <c r="A23" t="s">
        <v>87</v>
      </c>
      <c r="B23">
        <v>7309</v>
      </c>
      <c r="K23" t="s">
        <v>86</v>
      </c>
      <c r="L23" t="str">
        <f>A23</f>
        <v>B3</v>
      </c>
      <c r="M23">
        <f>B23</f>
        <v>7309</v>
      </c>
      <c r="N23">
        <f t="shared" si="1"/>
        <v>1.2115460373169071</v>
      </c>
      <c r="O23">
        <f t="shared" si="2"/>
        <v>48.461841492676285</v>
      </c>
    </row>
    <row r="24" spans="1:15" x14ac:dyDescent="0.6">
      <c r="A24" t="s">
        <v>10</v>
      </c>
      <c r="B24">
        <v>4207</v>
      </c>
      <c r="K24" t="s">
        <v>83</v>
      </c>
      <c r="L24" t="str">
        <f>A11</f>
        <v>A3</v>
      </c>
      <c r="M24">
        <f>B11</f>
        <v>5685</v>
      </c>
      <c r="N24">
        <f t="shared" si="1"/>
        <v>0.6299466389714572</v>
      </c>
      <c r="O24">
        <f t="shared" si="2"/>
        <v>25.19786555885829</v>
      </c>
    </row>
    <row r="25" spans="1:15" x14ac:dyDescent="0.6">
      <c r="A25" t="s">
        <v>18</v>
      </c>
      <c r="B25">
        <v>17673</v>
      </c>
      <c r="K25" t="s">
        <v>84</v>
      </c>
      <c r="L25" t="str">
        <f>A12</f>
        <v>A4</v>
      </c>
      <c r="M25">
        <f>B12</f>
        <v>4712</v>
      </c>
      <c r="N25">
        <f t="shared" si="1"/>
        <v>0.2814883787558643</v>
      </c>
      <c r="O25">
        <f t="shared" si="2"/>
        <v>11.259535150234573</v>
      </c>
    </row>
    <row r="26" spans="1:15" x14ac:dyDescent="0.6">
      <c r="A26" t="s">
        <v>26</v>
      </c>
      <c r="B26">
        <v>17982</v>
      </c>
      <c r="K26" t="s">
        <v>87</v>
      </c>
      <c r="L26" t="str">
        <f>A24</f>
        <v>B4</v>
      </c>
      <c r="M26">
        <f>B24</f>
        <v>4207</v>
      </c>
      <c r="N26">
        <f t="shared" si="1"/>
        <v>0.10063388604376319</v>
      </c>
      <c r="O26">
        <f t="shared" si="2"/>
        <v>4.025355441750528</v>
      </c>
    </row>
    <row r="27" spans="1:15" x14ac:dyDescent="0.6">
      <c r="A27" t="s">
        <v>35</v>
      </c>
      <c r="B27">
        <v>3918</v>
      </c>
      <c r="K27" t="s">
        <v>90</v>
      </c>
      <c r="L27" t="str">
        <f>A36</f>
        <v>C4</v>
      </c>
      <c r="M27">
        <f>B36</f>
        <v>4092</v>
      </c>
      <c r="N27">
        <f t="shared" si="1"/>
        <v>5.9449199584571857E-2</v>
      </c>
      <c r="O27">
        <f t="shared" si="2"/>
        <v>2.3779679833828742</v>
      </c>
    </row>
    <row r="28" spans="1:15" x14ac:dyDescent="0.6">
      <c r="A28" t="s">
        <v>42</v>
      </c>
      <c r="B28">
        <v>5647</v>
      </c>
      <c r="K28" t="s">
        <v>93</v>
      </c>
      <c r="L28" t="str">
        <f>A48</f>
        <v>D4</v>
      </c>
      <c r="M28">
        <f>B48</f>
        <v>4050</v>
      </c>
      <c r="N28">
        <f t="shared" si="1"/>
        <v>4.4407835834258495E-2</v>
      </c>
      <c r="O28">
        <f t="shared" si="2"/>
        <v>1.7763134333703399</v>
      </c>
    </row>
    <row r="29" spans="1:15" x14ac:dyDescent="0.6">
      <c r="A29" t="s">
        <v>50</v>
      </c>
      <c r="B29">
        <v>4357</v>
      </c>
      <c r="K29" t="s">
        <v>96</v>
      </c>
      <c r="L29" t="str">
        <f>A60</f>
        <v>E4</v>
      </c>
      <c r="M29">
        <f>B60</f>
        <v>4031</v>
      </c>
      <c r="N29">
        <f t="shared" si="1"/>
        <v>3.7603409375783402E-2</v>
      </c>
      <c r="O29">
        <f t="shared" si="2"/>
        <v>1.5041363750313361</v>
      </c>
    </row>
    <row r="30" spans="1:15" x14ac:dyDescent="0.6">
      <c r="A30" t="s">
        <v>58</v>
      </c>
      <c r="B30">
        <v>3998</v>
      </c>
      <c r="K30" t="s">
        <v>99</v>
      </c>
      <c r="L30" t="str">
        <f>A72</f>
        <v>F4</v>
      </c>
      <c r="M30">
        <f>B72</f>
        <v>3982</v>
      </c>
      <c r="N30">
        <f t="shared" si="1"/>
        <v>2.0055151667084482E-2</v>
      </c>
      <c r="O30">
        <f t="shared" si="2"/>
        <v>0.80220606668337924</v>
      </c>
    </row>
    <row r="31" spans="1:15" x14ac:dyDescent="0.6">
      <c r="A31" t="s">
        <v>66</v>
      </c>
      <c r="B31">
        <v>12579</v>
      </c>
      <c r="K31" t="s">
        <v>102</v>
      </c>
      <c r="L31" t="str">
        <f>A84</f>
        <v>G4</v>
      </c>
      <c r="M31">
        <f>B84</f>
        <v>3842</v>
      </c>
      <c r="N31">
        <f t="shared" si="1"/>
        <v>-3.0082727500626721E-2</v>
      </c>
      <c r="O31">
        <f t="shared" si="2"/>
        <v>-1.2033091000250689</v>
      </c>
    </row>
    <row r="32" spans="1:15" x14ac:dyDescent="0.6">
      <c r="A32" t="s">
        <v>74</v>
      </c>
      <c r="B32">
        <v>5237</v>
      </c>
      <c r="K32" t="s">
        <v>105</v>
      </c>
      <c r="L32" t="str">
        <f>A96</f>
        <v>H4</v>
      </c>
      <c r="M32">
        <f>B96</f>
        <v>3818</v>
      </c>
      <c r="N32">
        <f t="shared" si="1"/>
        <v>-3.8677792500805788E-2</v>
      </c>
      <c r="O32">
        <f t="shared" si="2"/>
        <v>-1.5471117000322314</v>
      </c>
    </row>
    <row r="33" spans="1:15" x14ac:dyDescent="0.6">
      <c r="A33" t="s">
        <v>88</v>
      </c>
      <c r="B33">
        <v>22065</v>
      </c>
      <c r="K33" t="s">
        <v>16</v>
      </c>
      <c r="L33" t="str">
        <f>A97</f>
        <v>H5</v>
      </c>
      <c r="M33">
        <f>B97</f>
        <v>3822</v>
      </c>
      <c r="N33">
        <f t="shared" si="1"/>
        <v>-3.7245281667442606E-2</v>
      </c>
      <c r="O33">
        <f t="shared" si="2"/>
        <v>-1.4898112666977044</v>
      </c>
    </row>
    <row r="34" spans="1:15" x14ac:dyDescent="0.6">
      <c r="A34" t="s">
        <v>89</v>
      </c>
      <c r="B34">
        <v>3912</v>
      </c>
      <c r="K34" t="s">
        <v>15</v>
      </c>
      <c r="L34" t="str">
        <f>A85</f>
        <v>G5</v>
      </c>
      <c r="M34">
        <f>B85</f>
        <v>3822</v>
      </c>
      <c r="N34">
        <f t="shared" si="1"/>
        <v>-3.7245281667442606E-2</v>
      </c>
      <c r="O34">
        <f t="shared" si="2"/>
        <v>-1.4898112666977044</v>
      </c>
    </row>
    <row r="35" spans="1:15" x14ac:dyDescent="0.6">
      <c r="A35" t="s">
        <v>90</v>
      </c>
      <c r="B35">
        <v>8702</v>
      </c>
      <c r="K35" t="s">
        <v>14</v>
      </c>
      <c r="L35" t="str">
        <f>A73</f>
        <v>F5</v>
      </c>
      <c r="M35">
        <f>B73</f>
        <v>4081</v>
      </c>
      <c r="N35">
        <f t="shared" si="1"/>
        <v>5.5509794792823114E-2</v>
      </c>
      <c r="O35">
        <f t="shared" si="2"/>
        <v>2.2203917917129248</v>
      </c>
    </row>
    <row r="36" spans="1:15" x14ac:dyDescent="0.6">
      <c r="A36" t="s">
        <v>11</v>
      </c>
      <c r="B36">
        <v>4092</v>
      </c>
      <c r="K36" t="s">
        <v>13</v>
      </c>
      <c r="L36" t="str">
        <f>A61</f>
        <v>E5</v>
      </c>
      <c r="M36">
        <f>B61</f>
        <v>4789</v>
      </c>
      <c r="N36">
        <f t="shared" si="1"/>
        <v>0.30906421229810549</v>
      </c>
      <c r="O36">
        <f t="shared" si="2"/>
        <v>12.36256849192422</v>
      </c>
    </row>
    <row r="37" spans="1:15" x14ac:dyDescent="0.6">
      <c r="A37" t="s">
        <v>19</v>
      </c>
      <c r="B37">
        <v>8071</v>
      </c>
      <c r="K37" t="s">
        <v>12</v>
      </c>
      <c r="L37" t="str">
        <f>A49</f>
        <v>D5</v>
      </c>
      <c r="M37">
        <f>B49</f>
        <v>5548</v>
      </c>
      <c r="N37">
        <f t="shared" si="1"/>
        <v>0.58088314292876841</v>
      </c>
      <c r="O37">
        <f t="shared" si="2"/>
        <v>23.235325717150737</v>
      </c>
    </row>
    <row r="38" spans="1:15" x14ac:dyDescent="0.6">
      <c r="A38" t="s">
        <v>27</v>
      </c>
      <c r="B38">
        <v>9669</v>
      </c>
      <c r="K38" t="s">
        <v>11</v>
      </c>
      <c r="L38" t="str">
        <f>A37</f>
        <v>C5</v>
      </c>
      <c r="M38">
        <f>B37</f>
        <v>8071</v>
      </c>
      <c r="N38">
        <f t="shared" si="1"/>
        <v>1.4844393510725924</v>
      </c>
      <c r="O38">
        <f t="shared" si="2"/>
        <v>59.377574042903696</v>
      </c>
    </row>
    <row r="39" spans="1:15" x14ac:dyDescent="0.6">
      <c r="A39" t="s">
        <v>36</v>
      </c>
      <c r="B39">
        <v>3828</v>
      </c>
      <c r="K39" t="s">
        <v>10</v>
      </c>
      <c r="L39" t="str">
        <f>A25</f>
        <v>B5</v>
      </c>
      <c r="M39">
        <f>B25</f>
        <v>17673</v>
      </c>
      <c r="N39">
        <f t="shared" si="1"/>
        <v>4.9231816065608989</v>
      </c>
      <c r="O39">
        <f t="shared" si="2"/>
        <v>196.92726426243595</v>
      </c>
    </row>
    <row r="40" spans="1:15" x14ac:dyDescent="0.6">
      <c r="A40" t="s">
        <v>43</v>
      </c>
      <c r="B40">
        <v>7874</v>
      </c>
      <c r="K40" t="s">
        <v>9</v>
      </c>
      <c r="L40" t="str">
        <f>A13</f>
        <v>A5</v>
      </c>
      <c r="M40">
        <f>B13</f>
        <v>29844</v>
      </c>
      <c r="N40">
        <f t="shared" si="1"/>
        <v>9.2819539447767063</v>
      </c>
      <c r="O40">
        <f t="shared" si="2"/>
        <v>371.27815779106822</v>
      </c>
    </row>
    <row r="41" spans="1:15" x14ac:dyDescent="0.6">
      <c r="A41" t="s">
        <v>51</v>
      </c>
      <c r="B41">
        <v>4236</v>
      </c>
      <c r="K41" t="s">
        <v>17</v>
      </c>
      <c r="L41" t="str">
        <f>A14</f>
        <v>A6</v>
      </c>
      <c r="M41">
        <f>B14</f>
        <v>24207</v>
      </c>
      <c r="N41">
        <f t="shared" si="1"/>
        <v>7.2631880528596495</v>
      </c>
      <c r="O41">
        <f t="shared" si="2"/>
        <v>290.52752211438599</v>
      </c>
    </row>
    <row r="42" spans="1:15" x14ac:dyDescent="0.6">
      <c r="A42" t="s">
        <v>59</v>
      </c>
      <c r="B42">
        <v>3753</v>
      </c>
      <c r="K42" t="s">
        <v>18</v>
      </c>
      <c r="L42" t="str">
        <f>A26</f>
        <v>B6</v>
      </c>
      <c r="M42">
        <f>B26</f>
        <v>17982</v>
      </c>
      <c r="N42">
        <f t="shared" si="1"/>
        <v>5.0338430684382045</v>
      </c>
      <c r="O42">
        <f t="shared" si="2"/>
        <v>201.35372273752819</v>
      </c>
    </row>
    <row r="43" spans="1:15" x14ac:dyDescent="0.6">
      <c r="A43" t="s">
        <v>67</v>
      </c>
      <c r="B43">
        <v>30975</v>
      </c>
      <c r="K43" t="s">
        <v>19</v>
      </c>
      <c r="L43" t="str">
        <f>A38</f>
        <v>C6</v>
      </c>
      <c r="M43">
        <f>B38</f>
        <v>9669</v>
      </c>
      <c r="N43">
        <f t="shared" si="1"/>
        <v>2.0567274290011817</v>
      </c>
      <c r="O43">
        <f t="shared" si="2"/>
        <v>82.269097160047266</v>
      </c>
    </row>
    <row r="44" spans="1:15" x14ac:dyDescent="0.6">
      <c r="A44" t="s">
        <v>75</v>
      </c>
      <c r="B44">
        <v>4563</v>
      </c>
      <c r="K44" t="s">
        <v>20</v>
      </c>
      <c r="L44" t="str">
        <f>A50</f>
        <v>D6</v>
      </c>
      <c r="M44">
        <f>B50</f>
        <v>6489</v>
      </c>
      <c r="N44">
        <f t="shared" si="1"/>
        <v>0.91788131647745586</v>
      </c>
      <c r="O44">
        <f t="shared" si="2"/>
        <v>36.715252659098233</v>
      </c>
    </row>
    <row r="45" spans="1:15" x14ac:dyDescent="0.6">
      <c r="A45" t="s">
        <v>91</v>
      </c>
      <c r="B45">
        <v>8562</v>
      </c>
      <c r="K45" t="s">
        <v>21</v>
      </c>
      <c r="L45" t="str">
        <f>A62</f>
        <v>E6</v>
      </c>
      <c r="M45">
        <f>B62</f>
        <v>5252</v>
      </c>
      <c r="N45">
        <f t="shared" si="1"/>
        <v>0.47487734125989323</v>
      </c>
      <c r="O45">
        <f t="shared" si="2"/>
        <v>18.995093650395731</v>
      </c>
    </row>
    <row r="46" spans="1:15" x14ac:dyDescent="0.6">
      <c r="A46" t="s">
        <v>92</v>
      </c>
      <c r="B46">
        <v>3879</v>
      </c>
      <c r="K46" t="s">
        <v>22</v>
      </c>
      <c r="L46" t="str">
        <f>A74</f>
        <v>F6</v>
      </c>
      <c r="M46">
        <f>B74</f>
        <v>4518</v>
      </c>
      <c r="N46">
        <f t="shared" si="1"/>
        <v>0.21201160333775024</v>
      </c>
      <c r="O46">
        <f t="shared" si="2"/>
        <v>8.4804641335100097</v>
      </c>
    </row>
    <row r="47" spans="1:15" x14ac:dyDescent="0.6">
      <c r="A47" t="s">
        <v>93</v>
      </c>
      <c r="B47">
        <v>13848</v>
      </c>
      <c r="K47" t="s">
        <v>23</v>
      </c>
      <c r="L47" t="str">
        <f>A86</f>
        <v>G6</v>
      </c>
      <c r="M47">
        <f>B86</f>
        <v>4226</v>
      </c>
      <c r="N47">
        <f t="shared" si="1"/>
        <v>0.10743831250223829</v>
      </c>
      <c r="O47">
        <f t="shared" si="2"/>
        <v>4.297532500089531</v>
      </c>
    </row>
    <row r="48" spans="1:15" x14ac:dyDescent="0.6">
      <c r="A48" t="s">
        <v>12</v>
      </c>
      <c r="B48">
        <v>4050</v>
      </c>
      <c r="K48" t="s">
        <v>24</v>
      </c>
      <c r="L48" t="str">
        <f>A98</f>
        <v>H6</v>
      </c>
      <c r="M48">
        <f>B98</f>
        <v>4098</v>
      </c>
      <c r="N48">
        <f t="shared" si="1"/>
        <v>6.1597965834616623E-2</v>
      </c>
      <c r="O48">
        <f t="shared" si="2"/>
        <v>2.4639186333846648</v>
      </c>
    </row>
    <row r="49" spans="1:15" x14ac:dyDescent="0.6">
      <c r="A49" t="s">
        <v>20</v>
      </c>
      <c r="B49">
        <v>5548</v>
      </c>
      <c r="K49" t="s">
        <v>33</v>
      </c>
      <c r="L49" t="str">
        <f>A99</f>
        <v>H7</v>
      </c>
      <c r="M49">
        <f>B99</f>
        <v>4090</v>
      </c>
      <c r="N49">
        <f t="shared" si="1"/>
        <v>5.8732944167890266E-2</v>
      </c>
      <c r="O49">
        <f t="shared" si="2"/>
        <v>2.3493177667156107</v>
      </c>
    </row>
    <row r="50" spans="1:15" x14ac:dyDescent="0.6">
      <c r="A50" t="s">
        <v>28</v>
      </c>
      <c r="B50">
        <v>6489</v>
      </c>
      <c r="K50" t="s">
        <v>31</v>
      </c>
      <c r="L50" t="str">
        <f>A87</f>
        <v>G7</v>
      </c>
      <c r="M50">
        <f>B87</f>
        <v>4112</v>
      </c>
      <c r="N50">
        <f t="shared" si="1"/>
        <v>6.6611753751387739E-2</v>
      </c>
      <c r="O50">
        <f t="shared" si="2"/>
        <v>2.6644701500555095</v>
      </c>
    </row>
    <row r="51" spans="1:15" x14ac:dyDescent="0.6">
      <c r="A51" t="s">
        <v>37</v>
      </c>
      <c r="B51">
        <v>3833</v>
      </c>
      <c r="K51" t="s">
        <v>32</v>
      </c>
      <c r="L51" t="str">
        <f>A75</f>
        <v>F7</v>
      </c>
      <c r="M51">
        <f>B75</f>
        <v>3984</v>
      </c>
      <c r="N51">
        <f t="shared" si="1"/>
        <v>2.0771407083766069E-2</v>
      </c>
      <c r="O51">
        <f t="shared" si="2"/>
        <v>0.83085628335064277</v>
      </c>
    </row>
    <row r="52" spans="1:15" x14ac:dyDescent="0.6">
      <c r="A52" t="s">
        <v>44</v>
      </c>
      <c r="B52">
        <v>14334</v>
      </c>
      <c r="K52" t="s">
        <v>29</v>
      </c>
      <c r="L52" t="str">
        <f>A63</f>
        <v>E7</v>
      </c>
      <c r="M52">
        <f>B63</f>
        <v>4052</v>
      </c>
      <c r="N52">
        <f t="shared" si="1"/>
        <v>4.5124091250940079E-2</v>
      </c>
      <c r="O52">
        <f t="shared" si="2"/>
        <v>1.8049636500376032</v>
      </c>
    </row>
    <row r="53" spans="1:15" x14ac:dyDescent="0.6">
      <c r="A53" t="s">
        <v>52</v>
      </c>
      <c r="B53">
        <v>4549</v>
      </c>
      <c r="K53" t="s">
        <v>28</v>
      </c>
      <c r="L53" t="str">
        <f>A51</f>
        <v>D7</v>
      </c>
      <c r="M53">
        <f>B51</f>
        <v>3833</v>
      </c>
      <c r="N53">
        <f t="shared" si="1"/>
        <v>-3.330587687569387E-2</v>
      </c>
      <c r="O53">
        <f t="shared" si="2"/>
        <v>-1.3322350750277547</v>
      </c>
    </row>
    <row r="54" spans="1:15" x14ac:dyDescent="0.6">
      <c r="A54" t="s">
        <v>60</v>
      </c>
      <c r="B54">
        <v>3802</v>
      </c>
      <c r="K54" t="s">
        <v>27</v>
      </c>
      <c r="L54" t="str">
        <f>A39</f>
        <v>C7</v>
      </c>
      <c r="M54">
        <f>B39</f>
        <v>3828</v>
      </c>
      <c r="N54">
        <f t="shared" si="1"/>
        <v>-3.509651541739784E-2</v>
      </c>
      <c r="O54">
        <f t="shared" si="2"/>
        <v>-1.4038606166959136</v>
      </c>
    </row>
    <row r="55" spans="1:15" x14ac:dyDescent="0.6">
      <c r="A55" t="s">
        <v>68</v>
      </c>
      <c r="B55">
        <v>42445</v>
      </c>
      <c r="K55" t="s">
        <v>26</v>
      </c>
      <c r="L55" t="str">
        <f>A27</f>
        <v>B7</v>
      </c>
      <c r="M55">
        <f>B27</f>
        <v>3918</v>
      </c>
      <c r="N55">
        <f t="shared" si="1"/>
        <v>-2.8650216667263544E-3</v>
      </c>
      <c r="O55">
        <f t="shared" si="2"/>
        <v>-0.11460086666905417</v>
      </c>
    </row>
    <row r="56" spans="1:15" x14ac:dyDescent="0.6">
      <c r="A56" t="s">
        <v>76</v>
      </c>
      <c r="B56">
        <v>4276</v>
      </c>
      <c r="K56" t="s">
        <v>25</v>
      </c>
      <c r="L56" t="str">
        <f>A15</f>
        <v>A7</v>
      </c>
      <c r="M56">
        <f>B15</f>
        <v>3913</v>
      </c>
      <c r="N56">
        <f t="shared" si="1"/>
        <v>-4.6556602084303258E-3</v>
      </c>
      <c r="O56">
        <f t="shared" si="2"/>
        <v>-0.18622640833721305</v>
      </c>
    </row>
    <row r="57" spans="1:15" x14ac:dyDescent="0.6">
      <c r="A57" t="s">
        <v>94</v>
      </c>
      <c r="B57">
        <v>5094</v>
      </c>
      <c r="K57" t="s">
        <v>34</v>
      </c>
      <c r="L57" t="str">
        <f>A16</f>
        <v>A8</v>
      </c>
      <c r="M57">
        <f>B16</f>
        <v>4396</v>
      </c>
      <c r="N57">
        <f t="shared" si="1"/>
        <v>0.16832002292017331</v>
      </c>
      <c r="O57">
        <f t="shared" si="2"/>
        <v>6.7328009168069327</v>
      </c>
    </row>
    <row r="58" spans="1:15" x14ac:dyDescent="0.6">
      <c r="A58" t="s">
        <v>95</v>
      </c>
      <c r="B58">
        <v>3884</v>
      </c>
      <c r="K58" t="s">
        <v>35</v>
      </c>
      <c r="L58" t="str">
        <f>A28</f>
        <v>B8</v>
      </c>
      <c r="M58">
        <f>B28</f>
        <v>5647</v>
      </c>
      <c r="N58">
        <f t="shared" si="1"/>
        <v>0.61633778605450695</v>
      </c>
      <c r="O58">
        <f t="shared" si="2"/>
        <v>24.653511442180278</v>
      </c>
    </row>
    <row r="59" spans="1:15" x14ac:dyDescent="0.6">
      <c r="A59" t="s">
        <v>96</v>
      </c>
      <c r="B59">
        <v>28183</v>
      </c>
      <c r="K59" t="s">
        <v>36</v>
      </c>
      <c r="L59" t="str">
        <f>A40</f>
        <v>C8</v>
      </c>
      <c r="M59">
        <f>B40</f>
        <v>7874</v>
      </c>
      <c r="N59">
        <f t="shared" si="1"/>
        <v>1.413888192529456</v>
      </c>
      <c r="O59">
        <f t="shared" si="2"/>
        <v>56.555527701178235</v>
      </c>
    </row>
    <row r="60" spans="1:15" x14ac:dyDescent="0.6">
      <c r="A60" t="s">
        <v>13</v>
      </c>
      <c r="B60">
        <v>4031</v>
      </c>
      <c r="K60" t="s">
        <v>37</v>
      </c>
      <c r="L60" t="str">
        <f>A52</f>
        <v>D8</v>
      </c>
      <c r="M60">
        <f>B52</f>
        <v>14334</v>
      </c>
      <c r="N60">
        <f t="shared" si="1"/>
        <v>3.727393188410987</v>
      </c>
      <c r="O60">
        <f t="shared" si="2"/>
        <v>149.09572753643948</v>
      </c>
    </row>
    <row r="61" spans="1:15" x14ac:dyDescent="0.6">
      <c r="A61" t="s">
        <v>21</v>
      </c>
      <c r="B61">
        <v>4789</v>
      </c>
      <c r="K61" t="s">
        <v>38</v>
      </c>
      <c r="L61" t="str">
        <f>A64</f>
        <v>E8</v>
      </c>
      <c r="M61">
        <f>B64</f>
        <v>27691</v>
      </c>
      <c r="N61">
        <f t="shared" si="1"/>
        <v>8.5109049887189769</v>
      </c>
      <c r="O61">
        <f t="shared" si="2"/>
        <v>340.43619954875908</v>
      </c>
    </row>
    <row r="62" spans="1:15" x14ac:dyDescent="0.6">
      <c r="A62" t="s">
        <v>29</v>
      </c>
      <c r="B62">
        <v>5252</v>
      </c>
      <c r="K62" t="s">
        <v>30</v>
      </c>
      <c r="L62" t="str">
        <f>A76</f>
        <v>F8</v>
      </c>
      <c r="M62">
        <f>B76</f>
        <v>49020</v>
      </c>
      <c r="N62">
        <f t="shared" si="1"/>
        <v>16.149410879919778</v>
      </c>
      <c r="O62">
        <f t="shared" si="2"/>
        <v>645.97643519679104</v>
      </c>
    </row>
    <row r="63" spans="1:15" x14ac:dyDescent="0.6">
      <c r="A63" t="s">
        <v>38</v>
      </c>
      <c r="B63">
        <v>4052</v>
      </c>
      <c r="K63" t="s">
        <v>39</v>
      </c>
      <c r="L63" t="str">
        <f>A88</f>
        <v>G8</v>
      </c>
      <c r="M63">
        <f>B88</f>
        <v>45991</v>
      </c>
      <c r="N63">
        <f t="shared" si="1"/>
        <v>15.064642051355513</v>
      </c>
      <c r="O63">
        <f t="shared" si="2"/>
        <v>602.58568205422057</v>
      </c>
    </row>
    <row r="64" spans="1:15" x14ac:dyDescent="0.6">
      <c r="A64" t="s">
        <v>45</v>
      </c>
      <c r="B64">
        <v>27691</v>
      </c>
      <c r="K64" t="s">
        <v>40</v>
      </c>
      <c r="L64" t="str">
        <f>A100</f>
        <v>H8</v>
      </c>
      <c r="M64">
        <f>B100</f>
        <v>28853</v>
      </c>
      <c r="N64">
        <f t="shared" si="1"/>
        <v>8.9270493858109798</v>
      </c>
      <c r="O64">
        <f t="shared" si="2"/>
        <v>357.08197543243921</v>
      </c>
    </row>
    <row r="65" spans="1:15" x14ac:dyDescent="0.6">
      <c r="A65" t="s">
        <v>53</v>
      </c>
      <c r="B65">
        <v>5243</v>
      </c>
      <c r="K65" t="s">
        <v>48</v>
      </c>
      <c r="L65" t="str">
        <f>A101</f>
        <v>H9</v>
      </c>
      <c r="M65">
        <f>B101</f>
        <v>14396</v>
      </c>
      <c r="N65">
        <f t="shared" si="1"/>
        <v>3.7495971063281162</v>
      </c>
      <c r="O65">
        <f t="shared" si="2"/>
        <v>149.98388425312464</v>
      </c>
    </row>
    <row r="66" spans="1:15" x14ac:dyDescent="0.6">
      <c r="A66" t="s">
        <v>61</v>
      </c>
      <c r="B66">
        <v>3793</v>
      </c>
      <c r="K66" t="s">
        <v>47</v>
      </c>
      <c r="L66" t="str">
        <f>A89</f>
        <v>G9</v>
      </c>
      <c r="M66">
        <f>B89</f>
        <v>8475</v>
      </c>
      <c r="N66">
        <f t="shared" si="1"/>
        <v>1.6291229452422733</v>
      </c>
      <c r="O66">
        <f t="shared" si="2"/>
        <v>65.164917809690934</v>
      </c>
    </row>
    <row r="67" spans="1:15" x14ac:dyDescent="0.6">
      <c r="A67" t="s">
        <v>69</v>
      </c>
      <c r="B67">
        <v>45804</v>
      </c>
      <c r="K67" t="s">
        <v>46</v>
      </c>
      <c r="L67" t="str">
        <f>A77</f>
        <v>F9</v>
      </c>
      <c r="M67">
        <f>B77</f>
        <v>6592</v>
      </c>
      <c r="N67">
        <f t="shared" si="1"/>
        <v>0.95476847043655766</v>
      </c>
      <c r="O67">
        <f t="shared" si="2"/>
        <v>38.190738817462304</v>
      </c>
    </row>
    <row r="68" spans="1:15" x14ac:dyDescent="0.6">
      <c r="A68" t="s">
        <v>77</v>
      </c>
      <c r="B68">
        <v>4341</v>
      </c>
      <c r="K68" t="s">
        <v>45</v>
      </c>
      <c r="L68" t="str">
        <f>A65</f>
        <v>E9</v>
      </c>
      <c r="M68">
        <f>B65</f>
        <v>5243</v>
      </c>
      <c r="N68">
        <f t="shared" si="1"/>
        <v>0.4716541918848261</v>
      </c>
      <c r="O68">
        <f t="shared" si="2"/>
        <v>18.866167675393044</v>
      </c>
    </row>
    <row r="69" spans="1:15" x14ac:dyDescent="0.6">
      <c r="A69" t="s">
        <v>97</v>
      </c>
      <c r="B69">
        <v>4143</v>
      </c>
      <c r="K69" t="s">
        <v>44</v>
      </c>
      <c r="L69" t="str">
        <f>A53</f>
        <v>D9</v>
      </c>
      <c r="M69">
        <f>B53</f>
        <v>4549</v>
      </c>
      <c r="N69">
        <f t="shared" si="1"/>
        <v>0.22311356229631485</v>
      </c>
      <c r="O69">
        <f t="shared" si="2"/>
        <v>8.9245424918525948</v>
      </c>
    </row>
    <row r="70" spans="1:15" x14ac:dyDescent="0.6">
      <c r="A70" t="s">
        <v>98</v>
      </c>
      <c r="B70">
        <v>4626</v>
      </c>
      <c r="K70" t="s">
        <v>43</v>
      </c>
      <c r="L70" t="str">
        <f>A41</f>
        <v>C9</v>
      </c>
      <c r="M70">
        <f>B41</f>
        <v>4236</v>
      </c>
      <c r="N70">
        <f t="shared" si="1"/>
        <v>0.11101958958564623</v>
      </c>
      <c r="O70">
        <f t="shared" si="2"/>
        <v>4.4407835834258496</v>
      </c>
    </row>
    <row r="71" spans="1:15" x14ac:dyDescent="0.6">
      <c r="A71" t="s">
        <v>99</v>
      </c>
      <c r="B71">
        <v>45267</v>
      </c>
      <c r="K71" t="s">
        <v>42</v>
      </c>
      <c r="L71" t="str">
        <f>A29</f>
        <v>B9</v>
      </c>
      <c r="M71">
        <f>B29</f>
        <v>4357</v>
      </c>
      <c r="N71">
        <f t="shared" si="1"/>
        <v>0.15435304229488234</v>
      </c>
      <c r="O71">
        <f t="shared" si="2"/>
        <v>6.1741216917952935</v>
      </c>
    </row>
    <row r="72" spans="1:15" x14ac:dyDescent="0.6">
      <c r="A72" t="s">
        <v>14</v>
      </c>
      <c r="B72">
        <v>3982</v>
      </c>
      <c r="K72" t="s">
        <v>41</v>
      </c>
      <c r="L72" t="str">
        <f>A17</f>
        <v>A9</v>
      </c>
      <c r="M72">
        <f>B17</f>
        <v>4270</v>
      </c>
      <c r="N72">
        <f t="shared" si="1"/>
        <v>0.12319593166923325</v>
      </c>
      <c r="O72">
        <f t="shared" si="2"/>
        <v>4.9278372667693295</v>
      </c>
    </row>
    <row r="73" spans="1:15" x14ac:dyDescent="0.6">
      <c r="A73" t="s">
        <v>22</v>
      </c>
      <c r="B73">
        <v>4081</v>
      </c>
      <c r="K73" t="s">
        <v>49</v>
      </c>
      <c r="L73" t="str">
        <f>A18</f>
        <v>A10</v>
      </c>
      <c r="M73">
        <f>B18</f>
        <v>4152</v>
      </c>
      <c r="N73">
        <f t="shared" si="1"/>
        <v>8.0936862085019518E-2</v>
      </c>
      <c r="O73">
        <f t="shared" si="2"/>
        <v>3.2374744834007805</v>
      </c>
    </row>
    <row r="74" spans="1:15" x14ac:dyDescent="0.6">
      <c r="A74" t="s">
        <v>32</v>
      </c>
      <c r="B74">
        <v>4518</v>
      </c>
      <c r="K74" t="s">
        <v>50</v>
      </c>
      <c r="L74" t="str">
        <f>A30</f>
        <v>B10</v>
      </c>
      <c r="M74">
        <f>B30</f>
        <v>3998</v>
      </c>
      <c r="N74">
        <f t="shared" ref="N74:N96" si="3">(M74-3926)/2792.3</f>
        <v>2.5785195000537189E-2</v>
      </c>
      <c r="O74">
        <f t="shared" ref="O74:O96" si="4">N74*40</f>
        <v>1.0314078000214875</v>
      </c>
    </row>
    <row r="75" spans="1:15" x14ac:dyDescent="0.6">
      <c r="A75" t="s">
        <v>30</v>
      </c>
      <c r="B75">
        <v>3984</v>
      </c>
      <c r="K75" t="s">
        <v>51</v>
      </c>
      <c r="L75" t="str">
        <f>A42</f>
        <v>C10</v>
      </c>
      <c r="M75">
        <f>B42</f>
        <v>3753</v>
      </c>
      <c r="N75">
        <f t="shared" si="3"/>
        <v>-6.1956093542957412E-2</v>
      </c>
      <c r="O75">
        <f t="shared" si="4"/>
        <v>-2.4782437417182965</v>
      </c>
    </row>
    <row r="76" spans="1:15" x14ac:dyDescent="0.6">
      <c r="A76" t="s">
        <v>46</v>
      </c>
      <c r="B76">
        <v>49020</v>
      </c>
      <c r="K76" t="s">
        <v>52</v>
      </c>
      <c r="L76" t="str">
        <f>A54</f>
        <v>D10</v>
      </c>
      <c r="M76">
        <f>B54</f>
        <v>3802</v>
      </c>
      <c r="N76">
        <f t="shared" si="3"/>
        <v>-4.4407835834258495E-2</v>
      </c>
      <c r="O76">
        <f t="shared" si="4"/>
        <v>-1.7763134333703399</v>
      </c>
    </row>
    <row r="77" spans="1:15" x14ac:dyDescent="0.6">
      <c r="A77" t="s">
        <v>54</v>
      </c>
      <c r="B77">
        <v>6592</v>
      </c>
      <c r="K77" t="s">
        <v>53</v>
      </c>
      <c r="L77" t="str">
        <f>A66</f>
        <v>E10</v>
      </c>
      <c r="M77">
        <f>B66</f>
        <v>3793</v>
      </c>
      <c r="N77">
        <f t="shared" si="3"/>
        <v>-4.7630985209325641E-2</v>
      </c>
      <c r="O77">
        <f t="shared" si="4"/>
        <v>-1.9052394083730255</v>
      </c>
    </row>
    <row r="78" spans="1:15" x14ac:dyDescent="0.6">
      <c r="A78" t="s">
        <v>62</v>
      </c>
      <c r="B78">
        <v>3847</v>
      </c>
      <c r="K78" t="s">
        <v>54</v>
      </c>
      <c r="L78" t="str">
        <f>A78</f>
        <v>F10</v>
      </c>
      <c r="M78">
        <f>B78</f>
        <v>3847</v>
      </c>
      <c r="N78">
        <f t="shared" si="3"/>
        <v>-2.829208895892275E-2</v>
      </c>
      <c r="O78">
        <f t="shared" si="4"/>
        <v>-1.13168355835691</v>
      </c>
    </row>
    <row r="79" spans="1:15" x14ac:dyDescent="0.6">
      <c r="A79" t="s">
        <v>70</v>
      </c>
      <c r="B79">
        <v>32195</v>
      </c>
      <c r="K79" t="s">
        <v>55</v>
      </c>
      <c r="L79" t="str">
        <f>A90</f>
        <v>G10</v>
      </c>
      <c r="M79">
        <f>B90</f>
        <v>4329</v>
      </c>
      <c r="N79">
        <f t="shared" si="3"/>
        <v>0.14432546646134009</v>
      </c>
      <c r="O79">
        <f t="shared" si="4"/>
        <v>5.7730186584536032</v>
      </c>
    </row>
    <row r="80" spans="1:15" x14ac:dyDescent="0.6">
      <c r="A80" t="s">
        <v>78</v>
      </c>
      <c r="B80">
        <v>4425</v>
      </c>
      <c r="K80" t="s">
        <v>56</v>
      </c>
      <c r="L80" t="str">
        <f>A102</f>
        <v>H10</v>
      </c>
      <c r="M80">
        <f>B102</f>
        <v>4986</v>
      </c>
      <c r="N80">
        <f t="shared" si="3"/>
        <v>0.37961537084124197</v>
      </c>
      <c r="O80">
        <f t="shared" si="4"/>
        <v>15.184614833649679</v>
      </c>
    </row>
    <row r="81" spans="1:15" x14ac:dyDescent="0.6">
      <c r="A81" t="s">
        <v>100</v>
      </c>
      <c r="B81">
        <v>3926</v>
      </c>
      <c r="K81" t="s">
        <v>64</v>
      </c>
      <c r="L81" t="str">
        <f>A103</f>
        <v>H11</v>
      </c>
      <c r="M81">
        <f>B103</f>
        <v>6413</v>
      </c>
      <c r="N81">
        <f t="shared" si="3"/>
        <v>0.89066361064355548</v>
      </c>
      <c r="O81">
        <f t="shared" si="4"/>
        <v>35.626544425742217</v>
      </c>
    </row>
    <row r="82" spans="1:15" x14ac:dyDescent="0.6">
      <c r="A82" t="s">
        <v>101</v>
      </c>
      <c r="B82">
        <v>5991</v>
      </c>
      <c r="K82" t="s">
        <v>63</v>
      </c>
      <c r="L82" t="str">
        <f>A91</f>
        <v>G11</v>
      </c>
      <c r="M82">
        <f>B91</f>
        <v>11290</v>
      </c>
      <c r="N82">
        <f t="shared" si="3"/>
        <v>2.6372524442216094</v>
      </c>
      <c r="O82">
        <f t="shared" si="4"/>
        <v>105.49009776886437</v>
      </c>
    </row>
    <row r="83" spans="1:15" x14ac:dyDescent="0.6">
      <c r="A83" t="s">
        <v>102</v>
      </c>
      <c r="B83">
        <v>46917</v>
      </c>
      <c r="K83" t="s">
        <v>62</v>
      </c>
      <c r="L83" t="str">
        <f>A79</f>
        <v>F11</v>
      </c>
      <c r="M83">
        <f>B79</f>
        <v>32195</v>
      </c>
      <c r="N83">
        <f t="shared" si="3"/>
        <v>10.123912187085914</v>
      </c>
      <c r="O83">
        <f t="shared" si="4"/>
        <v>404.95648748343655</v>
      </c>
    </row>
    <row r="84" spans="1:15" x14ac:dyDescent="0.6">
      <c r="A84" t="s">
        <v>15</v>
      </c>
      <c r="B84">
        <v>3842</v>
      </c>
      <c r="K84" t="s">
        <v>61</v>
      </c>
      <c r="L84" t="str">
        <f>A67</f>
        <v>E11</v>
      </c>
      <c r="M84">
        <f>B67</f>
        <v>45804</v>
      </c>
      <c r="N84">
        <f t="shared" si="3"/>
        <v>14.997672169895784</v>
      </c>
      <c r="O84">
        <f t="shared" si="4"/>
        <v>599.90688679583138</v>
      </c>
    </row>
    <row r="85" spans="1:15" x14ac:dyDescent="0.6">
      <c r="A85" t="s">
        <v>23</v>
      </c>
      <c r="B85">
        <v>3822</v>
      </c>
      <c r="K85" t="s">
        <v>60</v>
      </c>
      <c r="L85" t="str">
        <f>A55</f>
        <v>D11</v>
      </c>
      <c r="M85">
        <f>B55</f>
        <v>42445</v>
      </c>
      <c r="N85">
        <f t="shared" si="3"/>
        <v>13.794721197579056</v>
      </c>
      <c r="O85">
        <f t="shared" si="4"/>
        <v>551.78884790316226</v>
      </c>
    </row>
    <row r="86" spans="1:15" x14ac:dyDescent="0.6">
      <c r="A86" t="s">
        <v>31</v>
      </c>
      <c r="B86">
        <v>4226</v>
      </c>
      <c r="K86" t="s">
        <v>59</v>
      </c>
      <c r="L86" t="str">
        <f>A43</f>
        <v>C11</v>
      </c>
      <c r="M86">
        <f>B43</f>
        <v>30975</v>
      </c>
      <c r="N86">
        <f t="shared" si="3"/>
        <v>9.6869963829101451</v>
      </c>
      <c r="O86">
        <f t="shared" si="4"/>
        <v>387.4798553164058</v>
      </c>
    </row>
    <row r="87" spans="1:15" x14ac:dyDescent="0.6">
      <c r="A87" t="s">
        <v>39</v>
      </c>
      <c r="B87">
        <v>4112</v>
      </c>
      <c r="K87" t="s">
        <v>58</v>
      </c>
      <c r="L87" t="str">
        <f>A31</f>
        <v>B11</v>
      </c>
      <c r="M87">
        <f>B31</f>
        <v>12579</v>
      </c>
      <c r="N87">
        <f t="shared" si="3"/>
        <v>3.0988790602728931</v>
      </c>
      <c r="O87">
        <f t="shared" si="4"/>
        <v>123.95516241091572</v>
      </c>
    </row>
    <row r="88" spans="1:15" x14ac:dyDescent="0.6">
      <c r="A88" t="s">
        <v>47</v>
      </c>
      <c r="B88">
        <v>45991</v>
      </c>
      <c r="K88" t="s">
        <v>57</v>
      </c>
      <c r="L88" t="str">
        <f>A19</f>
        <v>A11</v>
      </c>
      <c r="M88">
        <f>B19</f>
        <v>7861</v>
      </c>
      <c r="N88">
        <f t="shared" si="3"/>
        <v>1.4092325323210255</v>
      </c>
      <c r="O88">
        <f t="shared" si="4"/>
        <v>56.369301292841023</v>
      </c>
    </row>
    <row r="89" spans="1:15" x14ac:dyDescent="0.6">
      <c r="A89" t="s">
        <v>55</v>
      </c>
      <c r="B89">
        <v>8475</v>
      </c>
      <c r="K89" t="s">
        <v>65</v>
      </c>
      <c r="L89" t="str">
        <f>A20</f>
        <v>A12</v>
      </c>
      <c r="M89">
        <f>B20</f>
        <v>6331</v>
      </c>
      <c r="N89">
        <f t="shared" si="3"/>
        <v>0.86129713855961032</v>
      </c>
      <c r="O89">
        <f t="shared" si="4"/>
        <v>34.45188554238441</v>
      </c>
    </row>
    <row r="90" spans="1:15" x14ac:dyDescent="0.6">
      <c r="A90" t="s">
        <v>63</v>
      </c>
      <c r="B90">
        <v>4329</v>
      </c>
      <c r="K90" t="s">
        <v>66</v>
      </c>
      <c r="L90" t="str">
        <f>A32</f>
        <v>B12</v>
      </c>
      <c r="M90">
        <f>B32</f>
        <v>5237</v>
      </c>
      <c r="N90">
        <f t="shared" si="3"/>
        <v>0.46950542563478131</v>
      </c>
      <c r="O90">
        <f t="shared" si="4"/>
        <v>18.780217025391252</v>
      </c>
    </row>
    <row r="91" spans="1:15" x14ac:dyDescent="0.6">
      <c r="A91" t="s">
        <v>71</v>
      </c>
      <c r="B91">
        <v>11290</v>
      </c>
      <c r="K91" t="s">
        <v>67</v>
      </c>
      <c r="L91" t="str">
        <f>A44</f>
        <v>C12</v>
      </c>
      <c r="M91">
        <f>B44</f>
        <v>4563</v>
      </c>
      <c r="N91">
        <f t="shared" si="3"/>
        <v>0.22812735021308597</v>
      </c>
      <c r="O91">
        <f t="shared" si="4"/>
        <v>9.1250940085234387</v>
      </c>
    </row>
    <row r="92" spans="1:15" x14ac:dyDescent="0.6">
      <c r="A92" t="s">
        <v>79</v>
      </c>
      <c r="B92">
        <v>4171</v>
      </c>
      <c r="K92" t="s">
        <v>68</v>
      </c>
      <c r="L92" t="str">
        <f>A56</f>
        <v>D12</v>
      </c>
      <c r="M92">
        <f>B56</f>
        <v>4276</v>
      </c>
      <c r="N92">
        <f t="shared" si="3"/>
        <v>0.12534469791927802</v>
      </c>
      <c r="O92">
        <f t="shared" si="4"/>
        <v>5.013787916771121</v>
      </c>
    </row>
    <row r="93" spans="1:15" x14ac:dyDescent="0.6">
      <c r="A93" t="s">
        <v>103</v>
      </c>
      <c r="B93">
        <v>3947</v>
      </c>
      <c r="K93" t="s">
        <v>69</v>
      </c>
      <c r="L93" t="str">
        <f>A68</f>
        <v>E12</v>
      </c>
      <c r="M93">
        <f>B68</f>
        <v>4341</v>
      </c>
      <c r="N93">
        <f t="shared" si="3"/>
        <v>0.14862299896142964</v>
      </c>
      <c r="O93">
        <f t="shared" si="4"/>
        <v>5.9449199584571852</v>
      </c>
    </row>
    <row r="94" spans="1:15" x14ac:dyDescent="0.6">
      <c r="A94" t="s">
        <v>104</v>
      </c>
      <c r="B94">
        <v>9360</v>
      </c>
      <c r="K94" t="s">
        <v>70</v>
      </c>
      <c r="L94" t="str">
        <f>A80</f>
        <v>F12</v>
      </c>
      <c r="M94">
        <f>B80</f>
        <v>4425</v>
      </c>
      <c r="N94">
        <f t="shared" si="3"/>
        <v>0.17870572646205635</v>
      </c>
      <c r="O94">
        <f t="shared" si="4"/>
        <v>7.1482290584822543</v>
      </c>
    </row>
    <row r="95" spans="1:15" x14ac:dyDescent="0.6">
      <c r="A95" t="s">
        <v>105</v>
      </c>
      <c r="B95">
        <v>20477</v>
      </c>
      <c r="K95" t="s">
        <v>71</v>
      </c>
      <c r="L95" t="str">
        <f>A92</f>
        <v>G12</v>
      </c>
      <c r="M95">
        <f>B92</f>
        <v>4171</v>
      </c>
      <c r="N95">
        <f t="shared" si="3"/>
        <v>8.7741288543494611E-2</v>
      </c>
      <c r="O95">
        <f t="shared" si="4"/>
        <v>3.5096515417397844</v>
      </c>
    </row>
    <row r="96" spans="1:15" x14ac:dyDescent="0.6">
      <c r="A96" t="s">
        <v>16</v>
      </c>
      <c r="B96">
        <v>3818</v>
      </c>
      <c r="K96" t="s">
        <v>72</v>
      </c>
      <c r="L96" t="str">
        <f>A104</f>
        <v>H12</v>
      </c>
      <c r="M96">
        <f>B104</f>
        <v>4078</v>
      </c>
      <c r="N96">
        <f t="shared" si="3"/>
        <v>5.4435411667800734E-2</v>
      </c>
      <c r="O96">
        <f t="shared" si="4"/>
        <v>2.1774164667120295</v>
      </c>
    </row>
    <row r="97" spans="1:2" x14ac:dyDescent="0.6">
      <c r="A97" t="s">
        <v>24</v>
      </c>
      <c r="B97">
        <v>3822</v>
      </c>
    </row>
    <row r="98" spans="1:2" x14ac:dyDescent="0.6">
      <c r="A98" t="s">
        <v>33</v>
      </c>
      <c r="B98">
        <v>4098</v>
      </c>
    </row>
    <row r="99" spans="1:2" x14ac:dyDescent="0.6">
      <c r="A99" t="s">
        <v>40</v>
      </c>
      <c r="B99">
        <v>4090</v>
      </c>
    </row>
    <row r="100" spans="1:2" x14ac:dyDescent="0.6">
      <c r="A100" t="s">
        <v>48</v>
      </c>
      <c r="B100">
        <v>28853</v>
      </c>
    </row>
    <row r="101" spans="1:2" x14ac:dyDescent="0.6">
      <c r="A101" t="s">
        <v>56</v>
      </c>
      <c r="B101">
        <v>14396</v>
      </c>
    </row>
    <row r="102" spans="1:2" x14ac:dyDescent="0.6">
      <c r="A102" t="s">
        <v>64</v>
      </c>
      <c r="B102">
        <v>4986</v>
      </c>
    </row>
    <row r="103" spans="1:2" x14ac:dyDescent="0.6">
      <c r="A103" t="s">
        <v>72</v>
      </c>
      <c r="B103">
        <v>6413</v>
      </c>
    </row>
    <row r="104" spans="1:2" x14ac:dyDescent="0.6">
      <c r="A104" t="s">
        <v>80</v>
      </c>
      <c r="B104">
        <v>4078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B1" workbookViewId="0">
      <selection activeCell="K30" sqref="K30"/>
    </sheetView>
  </sheetViews>
  <sheetFormatPr defaultRowHeight="13" x14ac:dyDescent="0.6"/>
  <cols>
    <col min="2" max="2" width="15.40625" customWidth="1"/>
    <col min="3" max="3" width="13.1328125" style="2" customWidth="1"/>
    <col min="4" max="6" width="10.1328125" customWidth="1"/>
    <col min="7" max="8" width="14.7265625" customWidth="1"/>
    <col min="9" max="9" width="15.26953125" bestFit="1" customWidth="1"/>
    <col min="10" max="10" width="15.7265625" bestFit="1" customWidth="1"/>
    <col min="11" max="11" width="12" bestFit="1" customWidth="1"/>
    <col min="12" max="12" width="15.1328125" bestFit="1" customWidth="1"/>
  </cols>
  <sheetData>
    <row r="1" spans="1:15" x14ac:dyDescent="0.6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6">
      <c r="A2" s="7">
        <v>1</v>
      </c>
      <c r="B2" s="7" t="s">
        <v>82</v>
      </c>
      <c r="C2" s="7" t="s">
        <v>83</v>
      </c>
      <c r="D2" s="7">
        <f>'Plate 1'!N9</f>
        <v>-4.2684372776855585E-2</v>
      </c>
      <c r="E2" s="7">
        <f>'Plate 2'!N9</f>
        <v>1.6318646551437041E-2</v>
      </c>
      <c r="F2" s="7">
        <f>'Plate 3'!N9</f>
        <v>-6.8044264584750918E-3</v>
      </c>
      <c r="G2" s="7">
        <f>AVERAGE(D2:F2)</f>
        <v>-1.1056717561297879E-2</v>
      </c>
      <c r="H2" s="7">
        <f>STDEV(D2:F2)</f>
        <v>2.9730465135632801E-2</v>
      </c>
      <c r="I2" s="7">
        <f>G2*40</f>
        <v>-0.44226870245191513</v>
      </c>
      <c r="L2" s="9" t="s">
        <v>116</v>
      </c>
      <c r="M2" s="3"/>
      <c r="N2" s="3"/>
      <c r="O2" s="3"/>
    </row>
    <row r="3" spans="1:15" x14ac:dyDescent="0.6">
      <c r="A3" s="7">
        <v>2</v>
      </c>
      <c r="B3" s="7" t="s">
        <v>85</v>
      </c>
      <c r="C3" s="7" t="s">
        <v>86</v>
      </c>
      <c r="D3" s="7">
        <f>'Plate 1'!N10</f>
        <v>2.8117483654595345E-2</v>
      </c>
      <c r="E3" s="7">
        <f>'Plate 2'!N10</f>
        <v>1.4320444932893729E-2</v>
      </c>
      <c r="F3" s="7">
        <f>'Plate 3'!N10</f>
        <v>6.3746732084661389E-2</v>
      </c>
      <c r="G3" s="7">
        <f t="shared" ref="G3:G66" si="0">AVERAGE(D3:F3)</f>
        <v>3.539488689071682E-2</v>
      </c>
      <c r="H3" s="7">
        <f t="shared" ref="H3:H66" si="1">STDEV(D3:F3)</f>
        <v>2.5504115624700292E-2</v>
      </c>
      <c r="I3" s="7">
        <f t="shared" ref="I3:I66" si="2">G3*40</f>
        <v>1.4157954756286728</v>
      </c>
      <c r="M3" s="3"/>
      <c r="N3" s="10"/>
      <c r="O3" s="11"/>
    </row>
    <row r="4" spans="1:15" x14ac:dyDescent="0.6">
      <c r="A4" s="7">
        <v>3</v>
      </c>
      <c r="B4" s="7" t="s">
        <v>88</v>
      </c>
      <c r="C4" s="7" t="s">
        <v>89</v>
      </c>
      <c r="D4" s="7">
        <f>'Plate 1'!N11</f>
        <v>-3.8280429553846675E-2</v>
      </c>
      <c r="E4" s="7">
        <f>'Plate 2'!N11</f>
        <v>-6.6606720618110366E-4</v>
      </c>
      <c r="F4" s="7">
        <f>'Plate 3'!N11</f>
        <v>-5.0137879167711204E-3</v>
      </c>
      <c r="G4" s="7">
        <f t="shared" si="0"/>
        <v>-1.4653428225599634E-2</v>
      </c>
      <c r="H4" s="7">
        <f t="shared" si="1"/>
        <v>2.0576735957582387E-2</v>
      </c>
      <c r="I4" s="7">
        <f t="shared" si="2"/>
        <v>-0.5861371290239854</v>
      </c>
      <c r="M4" s="3"/>
      <c r="N4" s="10"/>
      <c r="O4" s="11"/>
    </row>
    <row r="5" spans="1:15" x14ac:dyDescent="0.6">
      <c r="A5" s="7">
        <v>4</v>
      </c>
      <c r="B5" s="7" t="s">
        <v>91</v>
      </c>
      <c r="C5" s="7" t="s">
        <v>92</v>
      </c>
      <c r="D5" s="7">
        <f>'Plate 1'!N12</f>
        <v>-4.3700667366780716E-2</v>
      </c>
      <c r="E5" s="7">
        <f>'Plate 2'!N12</f>
        <v>-1.6984713757618144E-2</v>
      </c>
      <c r="F5" s="7">
        <f>'Plate 3'!N12</f>
        <v>-1.6832002292017333E-2</v>
      </c>
      <c r="G5" s="7">
        <f t="shared" si="0"/>
        <v>-2.5839127805472067E-2</v>
      </c>
      <c r="H5" s="7">
        <f t="shared" si="1"/>
        <v>1.5468735462961302E-2</v>
      </c>
      <c r="I5" s="7">
        <f t="shared" si="2"/>
        <v>-1.0335651122188827</v>
      </c>
      <c r="M5" s="3"/>
      <c r="N5" s="10"/>
      <c r="O5" s="11"/>
    </row>
    <row r="6" spans="1:15" x14ac:dyDescent="0.6">
      <c r="A6" s="7">
        <v>5</v>
      </c>
      <c r="B6" s="7" t="s">
        <v>94</v>
      </c>
      <c r="C6" s="7" t="s">
        <v>95</v>
      </c>
      <c r="D6" s="7">
        <f>'Plate 1'!N13</f>
        <v>-3.015007283444561E-2</v>
      </c>
      <c r="E6" s="7">
        <f>'Plate 2'!N13</f>
        <v>3.8298864355413464E-2</v>
      </c>
      <c r="F6" s="7">
        <f>'Plate 3'!N13</f>
        <v>-1.504136375031336E-2</v>
      </c>
      <c r="G6" s="7">
        <f t="shared" si="0"/>
        <v>-2.297524076448502E-3</v>
      </c>
      <c r="H6" s="7">
        <f t="shared" si="1"/>
        <v>3.5959954641659339E-2</v>
      </c>
      <c r="I6" s="7">
        <f t="shared" si="2"/>
        <v>-9.1900963057940085E-2</v>
      </c>
      <c r="M6" s="12"/>
      <c r="N6" s="10"/>
      <c r="O6" s="11"/>
    </row>
    <row r="7" spans="1:15" x14ac:dyDescent="0.6">
      <c r="A7" s="7">
        <v>6</v>
      </c>
      <c r="B7" s="7" t="s">
        <v>97</v>
      </c>
      <c r="C7" s="7" t="s">
        <v>98</v>
      </c>
      <c r="D7" s="7">
        <f>'Plate 1'!N14</f>
        <v>0.22629492868999626</v>
      </c>
      <c r="E7" s="7">
        <f>'Plate 2'!N14</f>
        <v>0.32803809904419357</v>
      </c>
      <c r="F7" s="7">
        <f>'Plate 3'!N14</f>
        <v>0.25068939583855604</v>
      </c>
      <c r="G7" s="7">
        <f t="shared" si="0"/>
        <v>0.26834080785758196</v>
      </c>
      <c r="H7" s="7">
        <f t="shared" si="1"/>
        <v>5.3118710810126472E-2</v>
      </c>
      <c r="I7" s="7">
        <f t="shared" si="2"/>
        <v>10.733632314303279</v>
      </c>
      <c r="M7" s="3"/>
      <c r="N7" s="10"/>
      <c r="O7" s="11"/>
    </row>
    <row r="8" spans="1:15" x14ac:dyDescent="0.6">
      <c r="A8" s="7">
        <v>7</v>
      </c>
      <c r="B8" s="7" t="s">
        <v>100</v>
      </c>
      <c r="C8" s="7" t="s">
        <v>101</v>
      </c>
      <c r="D8" s="7">
        <f>'Plate 1'!N15</f>
        <v>0.7388461668755717</v>
      </c>
      <c r="E8" s="7">
        <f>'Plate 2'!N15</f>
        <v>0.74532920371665501</v>
      </c>
      <c r="F8" s="7">
        <f>'Plate 3'!N15</f>
        <v>0.73953371772374021</v>
      </c>
      <c r="G8" s="7">
        <f t="shared" si="0"/>
        <v>0.74123636277198901</v>
      </c>
      <c r="H8" s="7">
        <f t="shared" si="1"/>
        <v>3.5611363061465911E-3</v>
      </c>
      <c r="I8" s="7">
        <f t="shared" si="2"/>
        <v>29.649454510879561</v>
      </c>
      <c r="M8" s="3"/>
      <c r="N8" s="10"/>
      <c r="O8" s="11"/>
    </row>
    <row r="9" spans="1:15" x14ac:dyDescent="0.6">
      <c r="A9" s="7">
        <v>8</v>
      </c>
      <c r="B9" s="7" t="s">
        <v>103</v>
      </c>
      <c r="C9" s="7" t="s">
        <v>104</v>
      </c>
      <c r="D9" s="7">
        <f>'Plate 1'!N16</f>
        <v>2.0359768284833497</v>
      </c>
      <c r="E9" s="7">
        <f>'Plate 2'!N16</f>
        <v>1.9026209744563227</v>
      </c>
      <c r="F9" s="7">
        <f>'Plate 3'!N16</f>
        <v>1.9460659671238763</v>
      </c>
      <c r="G9" s="7">
        <f t="shared" si="0"/>
        <v>1.9615545900211828</v>
      </c>
      <c r="H9" s="7">
        <f t="shared" si="1"/>
        <v>6.8013741481120271E-2</v>
      </c>
      <c r="I9" s="7">
        <f t="shared" si="2"/>
        <v>78.462183600847311</v>
      </c>
      <c r="M9" s="3"/>
      <c r="N9" s="10"/>
      <c r="O9" s="11"/>
    </row>
    <row r="10" spans="1:15" x14ac:dyDescent="0.6">
      <c r="A10" s="7">
        <v>9</v>
      </c>
      <c r="B10" s="7" t="s">
        <v>104</v>
      </c>
      <c r="C10" s="7" t="s">
        <v>105</v>
      </c>
      <c r="D10" s="7">
        <f>'Plate 1'!N17</f>
        <v>5.9554862969612792</v>
      </c>
      <c r="E10" s="7">
        <f>'Plate 2'!N17</f>
        <v>5.790788290538516</v>
      </c>
      <c r="F10" s="7">
        <f>'Plate 3'!N17</f>
        <v>5.9273717007484867</v>
      </c>
      <c r="G10" s="7">
        <f t="shared" si="0"/>
        <v>5.8912154294160937</v>
      </c>
      <c r="H10" s="7">
        <f t="shared" si="1"/>
        <v>8.8101165130799172E-2</v>
      </c>
      <c r="I10" s="7">
        <f t="shared" si="2"/>
        <v>235.64861717664374</v>
      </c>
      <c r="M10" s="3"/>
      <c r="N10" s="10"/>
      <c r="O10" s="11"/>
    </row>
    <row r="11" spans="1:15" x14ac:dyDescent="0.6">
      <c r="A11" s="7">
        <v>10</v>
      </c>
      <c r="B11" s="7" t="s">
        <v>101</v>
      </c>
      <c r="C11" s="7" t="s">
        <v>102</v>
      </c>
      <c r="D11" s="7">
        <f>'Plate 1'!N18</f>
        <v>15.805413462515668</v>
      </c>
      <c r="E11" s="7">
        <f>'Plate 2'!N18</f>
        <v>14.936557098611251</v>
      </c>
      <c r="F11" s="7">
        <f>'Plate 3'!N18</f>
        <v>15.396268309279089</v>
      </c>
      <c r="G11" s="7">
        <f t="shared" si="0"/>
        <v>15.379412956802001</v>
      </c>
      <c r="H11" s="7">
        <f t="shared" si="1"/>
        <v>0.43467335144294988</v>
      </c>
      <c r="I11" s="7">
        <f t="shared" si="2"/>
        <v>615.1765182720801</v>
      </c>
      <c r="M11" s="3"/>
      <c r="N11" s="10"/>
      <c r="O11" s="11"/>
    </row>
    <row r="12" spans="1:15" x14ac:dyDescent="0.6">
      <c r="A12" s="7">
        <v>11</v>
      </c>
      <c r="B12" s="7" t="s">
        <v>98</v>
      </c>
      <c r="C12" s="7" t="s">
        <v>99</v>
      </c>
      <c r="D12" s="7">
        <f>'Plate 1'!N19</f>
        <v>14.842982485856567</v>
      </c>
      <c r="E12" s="7">
        <f>'Plate 2'!N19</f>
        <v>14.076331301828356</v>
      </c>
      <c r="F12" s="7">
        <f>'Plate 3'!N19</f>
        <v>14.805357590516778</v>
      </c>
      <c r="G12" s="7">
        <f t="shared" si="0"/>
        <v>14.574890459400565</v>
      </c>
      <c r="H12" s="7">
        <f t="shared" si="1"/>
        <v>0.43217454041933911</v>
      </c>
      <c r="I12" s="7">
        <f t="shared" si="2"/>
        <v>582.99561837602266</v>
      </c>
      <c r="M12" s="3"/>
      <c r="N12" s="10"/>
      <c r="O12" s="11"/>
    </row>
    <row r="13" spans="1:15" x14ac:dyDescent="0.6">
      <c r="A13" s="7">
        <v>12</v>
      </c>
      <c r="B13" s="7" t="s">
        <v>95</v>
      </c>
      <c r="C13" s="7" t="s">
        <v>96</v>
      </c>
      <c r="D13" s="7">
        <f>'Plate 1'!N20</f>
        <v>8.3024492699617198</v>
      </c>
      <c r="E13" s="7">
        <f>'Plate 2'!N20</f>
        <v>8.1553268724814334</v>
      </c>
      <c r="F13" s="7">
        <f>'Plate 3'!N20</f>
        <v>8.6871038212226477</v>
      </c>
      <c r="G13" s="7">
        <f t="shared" si="0"/>
        <v>8.3816266545552676</v>
      </c>
      <c r="H13" s="7">
        <f t="shared" si="1"/>
        <v>0.27458782652629538</v>
      </c>
      <c r="I13" s="7">
        <f t="shared" si="2"/>
        <v>335.26506618221072</v>
      </c>
      <c r="M13" s="12"/>
      <c r="N13" s="10"/>
      <c r="O13" s="11"/>
    </row>
    <row r="14" spans="1:15" x14ac:dyDescent="0.6">
      <c r="A14" s="7">
        <v>13</v>
      </c>
      <c r="B14" s="7" t="s">
        <v>92</v>
      </c>
      <c r="C14" s="7" t="s">
        <v>93</v>
      </c>
      <c r="D14" s="7">
        <f>'Plate 1'!N21</f>
        <v>3.4357532436735663</v>
      </c>
      <c r="E14" s="7">
        <f>'Plate 2'!N21</f>
        <v>3.3876178106370936</v>
      </c>
      <c r="F14" s="7">
        <f>'Plate 3'!N21</f>
        <v>3.553343122157361</v>
      </c>
      <c r="G14" s="7">
        <f t="shared" si="0"/>
        <v>3.4589047254893401</v>
      </c>
      <c r="H14" s="7">
        <f t="shared" si="1"/>
        <v>8.5253815470757735E-2</v>
      </c>
      <c r="I14" s="7">
        <f t="shared" si="2"/>
        <v>138.35618901957361</v>
      </c>
    </row>
    <row r="15" spans="1:15" x14ac:dyDescent="0.6">
      <c r="A15" s="7">
        <v>14</v>
      </c>
      <c r="B15" s="7" t="s">
        <v>89</v>
      </c>
      <c r="C15" s="7" t="s">
        <v>90</v>
      </c>
      <c r="D15" s="7">
        <f>'Plate 1'!N22</f>
        <v>1.6663843626139097</v>
      </c>
      <c r="E15" s="7">
        <f>'Plate 2'!N22</f>
        <v>1.7424318113697672</v>
      </c>
      <c r="F15" s="7">
        <f>'Plate 3'!N22</f>
        <v>1.7104179350356337</v>
      </c>
      <c r="G15" s="7">
        <f t="shared" si="0"/>
        <v>1.7064113696731036</v>
      </c>
      <c r="H15" s="7">
        <f t="shared" si="1"/>
        <v>3.8181710805984911E-2</v>
      </c>
      <c r="I15" s="7">
        <f t="shared" si="2"/>
        <v>68.256454786924138</v>
      </c>
    </row>
    <row r="16" spans="1:15" x14ac:dyDescent="0.6">
      <c r="A16" s="7">
        <v>15</v>
      </c>
      <c r="B16" s="7" t="s">
        <v>86</v>
      </c>
      <c r="C16" s="7" t="s">
        <v>87</v>
      </c>
      <c r="D16" s="7">
        <f>'Plate 1'!N23</f>
        <v>1.1230055218672719</v>
      </c>
      <c r="E16" s="7">
        <f>'Plate 2'!N23</f>
        <v>1.1662836780231125</v>
      </c>
      <c r="F16" s="7">
        <f>'Plate 3'!N23</f>
        <v>1.2115460373169071</v>
      </c>
      <c r="G16" s="7">
        <f t="shared" si="0"/>
        <v>1.1669450790690972</v>
      </c>
      <c r="H16" s="7">
        <f t="shared" si="1"/>
        <v>4.4273963088134513E-2</v>
      </c>
      <c r="I16" s="7">
        <f t="shared" si="2"/>
        <v>46.677803162763887</v>
      </c>
    </row>
    <row r="17" spans="1:12" x14ac:dyDescent="0.6">
      <c r="A17" s="7">
        <v>16</v>
      </c>
      <c r="B17" s="7" t="s">
        <v>83</v>
      </c>
      <c r="C17" s="7" t="s">
        <v>84</v>
      </c>
      <c r="D17" s="7">
        <f>'Plate 1'!N24</f>
        <v>0.55692943527897287</v>
      </c>
      <c r="E17" s="7">
        <f>'Plate 2'!N24</f>
        <v>0.65008159323275727</v>
      </c>
      <c r="F17" s="7">
        <f>'Plate 3'!N24</f>
        <v>0.6299466389714572</v>
      </c>
      <c r="G17" s="7">
        <f t="shared" si="0"/>
        <v>0.61231922249439574</v>
      </c>
      <c r="H17" s="7">
        <f t="shared" si="1"/>
        <v>4.901403361899051E-2</v>
      </c>
      <c r="I17" s="7">
        <f t="shared" si="2"/>
        <v>24.492768899775829</v>
      </c>
    </row>
    <row r="18" spans="1:12" x14ac:dyDescent="0.6">
      <c r="A18" s="7">
        <v>17</v>
      </c>
      <c r="B18" s="7" t="s">
        <v>84</v>
      </c>
      <c r="C18" s="7" t="s">
        <v>9</v>
      </c>
      <c r="D18" s="7">
        <f>'Plate 1'!N25</f>
        <v>0.22561739896337951</v>
      </c>
      <c r="E18" s="7">
        <f>'Plate 2'!N25</f>
        <v>0.33869517434309127</v>
      </c>
      <c r="F18" s="7">
        <f>'Plate 3'!N25</f>
        <v>0.2814883787558643</v>
      </c>
      <c r="G18" s="7">
        <f t="shared" si="0"/>
        <v>0.28193365068744503</v>
      </c>
      <c r="H18" s="7">
        <f t="shared" si="1"/>
        <v>5.6540202701493174E-2</v>
      </c>
      <c r="I18" s="7">
        <f t="shared" si="2"/>
        <v>11.277346027497801</v>
      </c>
    </row>
    <row r="19" spans="1:12" x14ac:dyDescent="0.6">
      <c r="A19" s="7">
        <v>18</v>
      </c>
      <c r="B19" s="7" t="s">
        <v>87</v>
      </c>
      <c r="C19" s="7" t="s">
        <v>10</v>
      </c>
      <c r="D19" s="7">
        <f>'Plate 1'!N26</f>
        <v>6.8091737524983903E-2</v>
      </c>
      <c r="E19" s="7">
        <f>'Plate 2'!N26</f>
        <v>0.14720085256602392</v>
      </c>
      <c r="F19" s="7">
        <f>'Plate 3'!N26</f>
        <v>0.10063388604376319</v>
      </c>
      <c r="G19" s="7">
        <f t="shared" si="0"/>
        <v>0.10530882537825699</v>
      </c>
      <c r="H19" s="7">
        <f t="shared" si="1"/>
        <v>3.9761216203481858E-2</v>
      </c>
      <c r="I19" s="7">
        <f t="shared" si="2"/>
        <v>4.2123530151302795</v>
      </c>
    </row>
    <row r="20" spans="1:12" x14ac:dyDescent="0.6">
      <c r="A20" s="7">
        <v>19</v>
      </c>
      <c r="B20" s="7" t="s">
        <v>90</v>
      </c>
      <c r="C20" s="7" t="s">
        <v>11</v>
      </c>
      <c r="D20" s="7">
        <f>'Plate 1'!N27</f>
        <v>2.4729835021511569E-2</v>
      </c>
      <c r="E20" s="7">
        <f>'Plate 2'!N27</f>
        <v>9.1917274452992317E-2</v>
      </c>
      <c r="F20" s="7">
        <f>'Plate 3'!N27</f>
        <v>5.9449199584571857E-2</v>
      </c>
      <c r="G20" s="7">
        <f t="shared" si="0"/>
        <v>5.8698769686358586E-2</v>
      </c>
      <c r="H20" s="7">
        <f t="shared" si="1"/>
        <v>3.3600005403479072E-2</v>
      </c>
      <c r="I20" s="7">
        <f t="shared" si="2"/>
        <v>2.3479507874543435</v>
      </c>
    </row>
    <row r="21" spans="1:12" x14ac:dyDescent="0.6">
      <c r="A21" s="7">
        <v>20</v>
      </c>
      <c r="B21" s="7" t="s">
        <v>93</v>
      </c>
      <c r="C21" s="7" t="s">
        <v>12</v>
      </c>
      <c r="D21" s="7">
        <f>'Plate 1'!N28</f>
        <v>1.6938243165418882E-2</v>
      </c>
      <c r="E21" s="7">
        <f>'Plate 2'!N28</f>
        <v>9.258334165917341E-2</v>
      </c>
      <c r="F21" s="7">
        <f>'Plate 3'!N28</f>
        <v>4.4407835834258495E-2</v>
      </c>
      <c r="G21" s="7">
        <f t="shared" si="0"/>
        <v>5.1309806886283595E-2</v>
      </c>
      <c r="H21" s="7">
        <f t="shared" si="1"/>
        <v>3.8291946083147815E-2</v>
      </c>
      <c r="I21" s="7">
        <f t="shared" si="2"/>
        <v>2.0523922754513437</v>
      </c>
    </row>
    <row r="22" spans="1:12" x14ac:dyDescent="0.6">
      <c r="A22" s="7">
        <v>21</v>
      </c>
      <c r="B22" s="7" t="s">
        <v>96</v>
      </c>
      <c r="C22" s="7" t="s">
        <v>13</v>
      </c>
      <c r="D22" s="7">
        <f>'Plate 1'!N29</f>
        <v>1.7954537755344016E-2</v>
      </c>
      <c r="E22" s="7">
        <f>'Plate 2'!N29</f>
        <v>8.2925367169547418E-2</v>
      </c>
      <c r="F22" s="7">
        <f>'Plate 3'!N29</f>
        <v>3.7603409375783402E-2</v>
      </c>
      <c r="G22" s="7">
        <f t="shared" si="0"/>
        <v>4.6161104766891614E-2</v>
      </c>
      <c r="H22" s="7">
        <f t="shared" si="1"/>
        <v>3.3320080754668434E-2</v>
      </c>
      <c r="I22" s="7">
        <f t="shared" si="2"/>
        <v>1.8464441906756646</v>
      </c>
    </row>
    <row r="23" spans="1:12" x14ac:dyDescent="0.6">
      <c r="A23" s="7">
        <v>22</v>
      </c>
      <c r="B23" s="7" t="s">
        <v>99</v>
      </c>
      <c r="C23" s="7" t="s">
        <v>14</v>
      </c>
      <c r="D23" s="7">
        <f>'Plate 1'!N30</f>
        <v>1.6938243165418882E-3</v>
      </c>
      <c r="E23" s="7">
        <f>'Plate 2'!N30</f>
        <v>6.1944250174842647E-2</v>
      </c>
      <c r="F23" s="7">
        <f>'Plate 3'!N30</f>
        <v>2.0055151667084482E-2</v>
      </c>
      <c r="G23" s="7">
        <f t="shared" si="0"/>
        <v>2.7897742052823003E-2</v>
      </c>
      <c r="H23" s="7">
        <f t="shared" si="1"/>
        <v>3.0881355572505365E-2</v>
      </c>
      <c r="I23" s="7">
        <f t="shared" si="2"/>
        <v>1.1159096821129202</v>
      </c>
      <c r="J23">
        <f>SUM(I2:I23)</f>
        <v>2187.8286258492235</v>
      </c>
      <c r="K23" t="e">
        <f>J23/L2*100</f>
        <v>#VALUE!</v>
      </c>
    </row>
    <row r="24" spans="1:12" x14ac:dyDescent="0.6">
      <c r="A24">
        <v>23</v>
      </c>
      <c r="B24" t="s">
        <v>102</v>
      </c>
      <c r="C24" t="s">
        <v>15</v>
      </c>
      <c r="D24">
        <f>'Plate 1'!N31</f>
        <v>-3.6925370100613163E-2</v>
      </c>
      <c r="E24">
        <f>'Plate 2'!N31</f>
        <v>6.6606720618110375E-3</v>
      </c>
      <c r="F24">
        <f>'Plate 3'!N31</f>
        <v>-3.0082727500626721E-2</v>
      </c>
      <c r="G24">
        <f t="shared" si="0"/>
        <v>-2.0115808513142947E-2</v>
      </c>
      <c r="H24">
        <f t="shared" si="1"/>
        <v>2.3440144483843382E-2</v>
      </c>
      <c r="I24" s="7">
        <f t="shared" si="2"/>
        <v>-0.80463234052571786</v>
      </c>
      <c r="L24" s="5"/>
    </row>
    <row r="25" spans="1:12" x14ac:dyDescent="0.6">
      <c r="A25">
        <v>24</v>
      </c>
      <c r="B25" t="s">
        <v>105</v>
      </c>
      <c r="C25" t="s">
        <v>16</v>
      </c>
      <c r="D25">
        <f>'Plate 1'!N32</f>
        <v>-2.4052305294894813E-2</v>
      </c>
      <c r="E25">
        <f>'Plate 2'!N32</f>
        <v>1.1323142505078763E-2</v>
      </c>
      <c r="F25">
        <f>'Plate 3'!N32</f>
        <v>-3.8677792500805788E-2</v>
      </c>
      <c r="G25">
        <f t="shared" si="0"/>
        <v>-1.7135651763540611E-2</v>
      </c>
      <c r="H25">
        <f t="shared" si="1"/>
        <v>2.5708042465739565E-2</v>
      </c>
      <c r="I25" s="7">
        <f t="shared" si="2"/>
        <v>-0.68542607054162441</v>
      </c>
    </row>
    <row r="26" spans="1:12" x14ac:dyDescent="0.6">
      <c r="A26">
        <v>25</v>
      </c>
      <c r="B26" t="s">
        <v>16</v>
      </c>
      <c r="C26" t="s">
        <v>24</v>
      </c>
      <c r="D26">
        <f>'Plate 1'!N33</f>
        <v>-3.6925370100613163E-2</v>
      </c>
      <c r="E26">
        <f>'Plate 2'!N33</f>
        <v>6.3276384587204852E-3</v>
      </c>
      <c r="F26">
        <f>'Plate 3'!N33</f>
        <v>-3.7245281667442606E-2</v>
      </c>
      <c r="G26">
        <f t="shared" si="0"/>
        <v>-2.261433776977843E-2</v>
      </c>
      <c r="H26">
        <f t="shared" si="1"/>
        <v>2.5064997044900977E-2</v>
      </c>
      <c r="I26" s="7">
        <f t="shared" si="2"/>
        <v>-0.90457351079113724</v>
      </c>
    </row>
    <row r="27" spans="1:12" x14ac:dyDescent="0.6">
      <c r="A27">
        <v>26</v>
      </c>
      <c r="B27" t="s">
        <v>15</v>
      </c>
      <c r="C27" t="s">
        <v>23</v>
      </c>
      <c r="D27">
        <f>'Plate 1'!N34</f>
        <v>-3.9635489007080187E-2</v>
      </c>
      <c r="E27">
        <f>'Plate 2'!N34</f>
        <v>-1.0657075298897659E-2</v>
      </c>
      <c r="F27">
        <f>'Plate 3'!N34</f>
        <v>-3.7245281667442606E-2</v>
      </c>
      <c r="G27">
        <f t="shared" si="0"/>
        <v>-2.9179281991140154E-2</v>
      </c>
      <c r="H27">
        <f t="shared" si="1"/>
        <v>1.608516019019483E-2</v>
      </c>
      <c r="I27" s="7">
        <f t="shared" si="2"/>
        <v>-1.1671712796456062</v>
      </c>
    </row>
    <row r="28" spans="1:12" x14ac:dyDescent="0.6">
      <c r="A28">
        <v>27</v>
      </c>
      <c r="B28" t="s">
        <v>14</v>
      </c>
      <c r="C28" t="s">
        <v>22</v>
      </c>
      <c r="D28">
        <f>'Plate 1'!N35</f>
        <v>3.5570310647379651E-2</v>
      </c>
      <c r="E28">
        <f>'Plate 2'!N35</f>
        <v>0.11090018982915377</v>
      </c>
      <c r="F28">
        <f>'Plate 3'!N35</f>
        <v>5.5509794792823114E-2</v>
      </c>
      <c r="G28">
        <f t="shared" si="0"/>
        <v>6.7326765089785509E-2</v>
      </c>
      <c r="H28">
        <f t="shared" si="1"/>
        <v>3.9030478662638E-2</v>
      </c>
      <c r="I28" s="7">
        <f t="shared" si="2"/>
        <v>2.6930706035914205</v>
      </c>
    </row>
    <row r="29" spans="1:12" x14ac:dyDescent="0.6">
      <c r="A29">
        <v>28</v>
      </c>
      <c r="B29" t="s">
        <v>13</v>
      </c>
      <c r="C29" t="s">
        <v>21</v>
      </c>
      <c r="D29">
        <f>'Plate 1'!N36</f>
        <v>0.25678376638775025</v>
      </c>
      <c r="E29">
        <f>'Plate 2'!N36</f>
        <v>0.31271855330202819</v>
      </c>
      <c r="F29">
        <f>'Plate 3'!N36</f>
        <v>0.30906421229810549</v>
      </c>
      <c r="G29">
        <f t="shared" si="0"/>
        <v>0.29285551066262799</v>
      </c>
      <c r="H29">
        <f t="shared" si="1"/>
        <v>3.1292436838913147E-2</v>
      </c>
      <c r="I29" s="7">
        <f t="shared" si="2"/>
        <v>11.71422042650512</v>
      </c>
    </row>
    <row r="30" spans="1:12" x14ac:dyDescent="0.6">
      <c r="A30">
        <v>29</v>
      </c>
      <c r="B30" t="s">
        <v>12</v>
      </c>
      <c r="C30" t="s">
        <v>20</v>
      </c>
      <c r="D30">
        <f>'Plate 1'!N37</f>
        <v>0.52305294894813503</v>
      </c>
      <c r="E30">
        <f>'Plate 2'!N37</f>
        <v>0.6007926199753556</v>
      </c>
      <c r="F30">
        <f>'Plate 3'!N37</f>
        <v>0.58088314292876841</v>
      </c>
      <c r="G30">
        <f t="shared" si="0"/>
        <v>0.56824290395075305</v>
      </c>
      <c r="H30">
        <f t="shared" si="1"/>
        <v>4.0381875190747693E-2</v>
      </c>
      <c r="I30" s="7">
        <f t="shared" si="2"/>
        <v>22.729716158030122</v>
      </c>
    </row>
    <row r="31" spans="1:12" x14ac:dyDescent="0.6">
      <c r="A31">
        <v>30</v>
      </c>
      <c r="B31" t="s">
        <v>11</v>
      </c>
      <c r="C31" t="s">
        <v>19</v>
      </c>
      <c r="D31">
        <f>'Plate 1'!N38</f>
        <v>1.3885971747010399</v>
      </c>
      <c r="E31">
        <f>'Plate 2'!N38</f>
        <v>1.492989642654944</v>
      </c>
      <c r="F31">
        <f>'Plate 3'!N38</f>
        <v>1.4844393510725924</v>
      </c>
      <c r="G31">
        <f t="shared" si="0"/>
        <v>1.4553420561428589</v>
      </c>
      <c r="H31">
        <f t="shared" si="1"/>
        <v>5.7960644152283622E-2</v>
      </c>
      <c r="I31" s="7">
        <f t="shared" si="2"/>
        <v>58.213682245714359</v>
      </c>
    </row>
    <row r="32" spans="1:12" x14ac:dyDescent="0.6">
      <c r="A32">
        <v>31</v>
      </c>
      <c r="B32" t="s">
        <v>10</v>
      </c>
      <c r="C32" t="s">
        <v>18</v>
      </c>
      <c r="D32">
        <f>'Plate 1'!N39</f>
        <v>4.6898607676411803</v>
      </c>
      <c r="E32">
        <f>'Plate 2'!N39</f>
        <v>4.8216605055450099</v>
      </c>
      <c r="F32">
        <f>'Plate 3'!N39</f>
        <v>4.9231816065608989</v>
      </c>
      <c r="G32">
        <f t="shared" si="0"/>
        <v>4.811567626582363</v>
      </c>
      <c r="H32">
        <f t="shared" si="1"/>
        <v>0.11698740583014179</v>
      </c>
      <c r="I32" s="7">
        <f t="shared" si="2"/>
        <v>192.46270506329452</v>
      </c>
    </row>
    <row r="33" spans="1:12" x14ac:dyDescent="0.6">
      <c r="A33">
        <v>32</v>
      </c>
      <c r="B33" t="s">
        <v>9</v>
      </c>
      <c r="C33" t="s">
        <v>17</v>
      </c>
      <c r="D33">
        <f>'Plate 1'!N40</f>
        <v>8.7753650191402137</v>
      </c>
      <c r="E33">
        <f>'Plate 2'!N40</f>
        <v>8.8883338328837382</v>
      </c>
      <c r="F33">
        <f>'Plate 3'!N40</f>
        <v>9.2819539447767063</v>
      </c>
      <c r="G33">
        <f t="shared" si="0"/>
        <v>8.98188426560022</v>
      </c>
      <c r="H33">
        <f t="shared" si="1"/>
        <v>0.26593579580504884</v>
      </c>
      <c r="I33" s="7">
        <f t="shared" si="2"/>
        <v>359.27537062400881</v>
      </c>
    </row>
    <row r="34" spans="1:12" x14ac:dyDescent="0.6">
      <c r="A34">
        <v>33</v>
      </c>
      <c r="B34" t="s">
        <v>17</v>
      </c>
      <c r="C34" t="s">
        <v>25</v>
      </c>
      <c r="D34">
        <f>'Plate 1'!N41</f>
        <v>6.9653443544835527</v>
      </c>
      <c r="E34">
        <f>'Plate 2'!N41</f>
        <v>6.862157391680821</v>
      </c>
      <c r="F34">
        <f>'Plate 3'!N41</f>
        <v>7.2631880528596495</v>
      </c>
      <c r="G34">
        <f t="shared" si="0"/>
        <v>7.030229933008008</v>
      </c>
      <c r="H34">
        <f t="shared" si="1"/>
        <v>0.20824024953577541</v>
      </c>
      <c r="I34" s="7">
        <f t="shared" si="2"/>
        <v>281.2091973203203</v>
      </c>
    </row>
    <row r="35" spans="1:12" x14ac:dyDescent="0.6">
      <c r="A35">
        <v>34</v>
      </c>
      <c r="B35" t="s">
        <v>18</v>
      </c>
      <c r="C35" t="s">
        <v>26</v>
      </c>
      <c r="D35">
        <f>'Plate 1'!N42</f>
        <v>4.7186557810223926</v>
      </c>
      <c r="E35">
        <f>'Plate 2'!N42</f>
        <v>4.8642888067406007</v>
      </c>
      <c r="F35">
        <f>'Plate 3'!N42</f>
        <v>5.0338430684382045</v>
      </c>
      <c r="G35">
        <f t="shared" si="0"/>
        <v>4.8722625520670659</v>
      </c>
      <c r="H35">
        <f t="shared" si="1"/>
        <v>0.15774486361854353</v>
      </c>
      <c r="I35" s="7">
        <f t="shared" si="2"/>
        <v>194.89050208268264</v>
      </c>
    </row>
    <row r="36" spans="1:12" x14ac:dyDescent="0.6">
      <c r="A36">
        <v>35</v>
      </c>
      <c r="B36" t="s">
        <v>19</v>
      </c>
      <c r="C36" t="s">
        <v>27</v>
      </c>
      <c r="D36">
        <f>'Plate 1'!N43</f>
        <v>1.9302821911311359</v>
      </c>
      <c r="E36">
        <f>'Plate 2'!N43</f>
        <v>2.0827921537283114</v>
      </c>
      <c r="F36">
        <f>'Plate 3'!N43</f>
        <v>2.0567274290011817</v>
      </c>
      <c r="G36">
        <f t="shared" si="0"/>
        <v>2.0232672579535431</v>
      </c>
      <c r="H36">
        <f t="shared" si="1"/>
        <v>8.1575176725220147E-2</v>
      </c>
      <c r="I36" s="7">
        <f t="shared" si="2"/>
        <v>80.930690318141728</v>
      </c>
    </row>
    <row r="37" spans="1:12" x14ac:dyDescent="0.6">
      <c r="A37">
        <v>36</v>
      </c>
      <c r="B37" t="s">
        <v>20</v>
      </c>
      <c r="C37" t="s">
        <v>28</v>
      </c>
      <c r="D37">
        <f>'Plate 1'!N44</f>
        <v>0.86520546088959649</v>
      </c>
      <c r="E37">
        <f>'Plate 2'!N44</f>
        <v>0.9301628534319113</v>
      </c>
      <c r="F37">
        <f>'Plate 3'!N44</f>
        <v>0.91788131647745586</v>
      </c>
      <c r="G37">
        <f t="shared" si="0"/>
        <v>0.90441654359965451</v>
      </c>
      <c r="H37">
        <f t="shared" si="1"/>
        <v>3.4508561154620372E-2</v>
      </c>
      <c r="I37" s="7">
        <f t="shared" si="2"/>
        <v>36.17666174398618</v>
      </c>
    </row>
    <row r="38" spans="1:12" x14ac:dyDescent="0.6">
      <c r="A38">
        <v>37</v>
      </c>
      <c r="B38" t="s">
        <v>21</v>
      </c>
      <c r="C38" t="s">
        <v>29</v>
      </c>
      <c r="D38">
        <f>'Plate 1'!N45</f>
        <v>0.43361902503472338</v>
      </c>
      <c r="E38">
        <f>'Plate 2'!N45</f>
        <v>0.49988343823891834</v>
      </c>
      <c r="F38">
        <f>'Plate 3'!N45</f>
        <v>0.47487734125989323</v>
      </c>
      <c r="G38">
        <f t="shared" si="0"/>
        <v>0.46945993484451165</v>
      </c>
      <c r="H38">
        <f t="shared" si="1"/>
        <v>3.346273051509896E-2</v>
      </c>
      <c r="I38" s="7">
        <f t="shared" si="2"/>
        <v>18.778397393780466</v>
      </c>
    </row>
    <row r="39" spans="1:12" x14ac:dyDescent="0.6">
      <c r="A39">
        <v>38</v>
      </c>
      <c r="B39" t="s">
        <v>22</v>
      </c>
      <c r="C39" t="s">
        <v>32</v>
      </c>
      <c r="D39">
        <f>'Plate 1'!N46</f>
        <v>0.18157796673329041</v>
      </c>
      <c r="E39">
        <f>'Plate 2'!N46</f>
        <v>0.24677789989009893</v>
      </c>
      <c r="F39">
        <f>'Plate 3'!N46</f>
        <v>0.21201160333775024</v>
      </c>
      <c r="G39">
        <f t="shared" si="0"/>
        <v>0.21345582332037985</v>
      </c>
      <c r="H39">
        <f t="shared" si="1"/>
        <v>3.2623950549124751E-2</v>
      </c>
      <c r="I39" s="7">
        <f t="shared" si="2"/>
        <v>8.5382329328151947</v>
      </c>
    </row>
    <row r="40" spans="1:12" x14ac:dyDescent="0.6">
      <c r="A40">
        <v>39</v>
      </c>
      <c r="B40" t="s">
        <v>23</v>
      </c>
      <c r="C40" t="s">
        <v>31</v>
      </c>
      <c r="D40">
        <f>'Plate 1'!N47</f>
        <v>0.10027439953927979</v>
      </c>
      <c r="E40">
        <f>'Plate 2'!N47</f>
        <v>0.14353748293202784</v>
      </c>
      <c r="F40">
        <f>'Plate 3'!N47</f>
        <v>0.10743831250223829</v>
      </c>
      <c r="G40">
        <f t="shared" si="0"/>
        <v>0.11708339832451531</v>
      </c>
      <c r="H40">
        <f t="shared" si="1"/>
        <v>2.3188237461076754E-2</v>
      </c>
      <c r="I40" s="7">
        <f t="shared" si="2"/>
        <v>4.6833359329806123</v>
      </c>
    </row>
    <row r="41" spans="1:12" x14ac:dyDescent="0.6">
      <c r="A41">
        <v>40</v>
      </c>
      <c r="B41" t="s">
        <v>24</v>
      </c>
      <c r="C41" t="s">
        <v>33</v>
      </c>
      <c r="D41">
        <f>'Plate 1'!N48</f>
        <v>5.9283851078966089E-2</v>
      </c>
      <c r="E41">
        <f>'Plate 2'!N48</f>
        <v>6.9937056649015894E-2</v>
      </c>
      <c r="F41">
        <f>'Plate 3'!N48</f>
        <v>6.1597965834616623E-2</v>
      </c>
      <c r="G41">
        <f t="shared" si="0"/>
        <v>6.3606291187532873E-2</v>
      </c>
      <c r="H41">
        <f t="shared" si="1"/>
        <v>5.603367315446103E-3</v>
      </c>
      <c r="I41" s="7">
        <f t="shared" si="2"/>
        <v>2.5442516475013148</v>
      </c>
    </row>
    <row r="42" spans="1:12" x14ac:dyDescent="0.6">
      <c r="A42">
        <v>41</v>
      </c>
      <c r="B42" t="s">
        <v>33</v>
      </c>
      <c r="C42" t="s">
        <v>40</v>
      </c>
      <c r="D42">
        <f>'Plate 1'!N49</f>
        <v>6.0638910532199601E-2</v>
      </c>
      <c r="E42">
        <f>'Plate 2'!N49</f>
        <v>0.10590468578279549</v>
      </c>
      <c r="F42">
        <f>'Plate 3'!N49</f>
        <v>5.8732944167890266E-2</v>
      </c>
      <c r="G42">
        <f t="shared" si="0"/>
        <v>7.5092180160961794E-2</v>
      </c>
      <c r="H42">
        <f t="shared" si="1"/>
        <v>2.6701424193610306E-2</v>
      </c>
      <c r="I42" s="7">
        <f t="shared" si="2"/>
        <v>3.0036872064384719</v>
      </c>
    </row>
    <row r="43" spans="1:12" x14ac:dyDescent="0.6">
      <c r="A43">
        <v>42</v>
      </c>
      <c r="B43" t="s">
        <v>31</v>
      </c>
      <c r="C43" t="s">
        <v>39</v>
      </c>
      <c r="D43">
        <f>'Plate 1'!N50</f>
        <v>4.4378197093397471E-2</v>
      </c>
      <c r="E43">
        <f>'Plate 2'!N50</f>
        <v>0.12089119792187032</v>
      </c>
      <c r="F43">
        <f>'Plate 3'!N50</f>
        <v>6.6611753751387739E-2</v>
      </c>
      <c r="G43">
        <f t="shared" si="0"/>
        <v>7.7293716255551856E-2</v>
      </c>
      <c r="H43">
        <f t="shared" si="1"/>
        <v>3.9359091276981326E-2</v>
      </c>
      <c r="I43" s="7">
        <f t="shared" si="2"/>
        <v>3.0917486502220743</v>
      </c>
    </row>
    <row r="44" spans="1:12" x14ac:dyDescent="0.6">
      <c r="A44">
        <v>43</v>
      </c>
      <c r="B44" t="s">
        <v>32</v>
      </c>
      <c r="C44" t="s">
        <v>30</v>
      </c>
      <c r="D44">
        <f>'Plate 1'!N51</f>
        <v>7.7915918560926859E-3</v>
      </c>
      <c r="E44">
        <f>'Plate 2'!N51</f>
        <v>7.2601325473740305E-2</v>
      </c>
      <c r="F44">
        <f>'Plate 3'!N51</f>
        <v>2.0771407083766069E-2</v>
      </c>
      <c r="G44">
        <f t="shared" si="0"/>
        <v>3.3721441471199688E-2</v>
      </c>
      <c r="H44">
        <f t="shared" si="1"/>
        <v>3.4290712093428384E-2</v>
      </c>
      <c r="I44" s="7">
        <f t="shared" si="2"/>
        <v>1.3488576588479875</v>
      </c>
    </row>
    <row r="45" spans="1:12" x14ac:dyDescent="0.6">
      <c r="A45">
        <v>44</v>
      </c>
      <c r="B45" t="s">
        <v>29</v>
      </c>
      <c r="C45" t="s">
        <v>38</v>
      </c>
      <c r="D45">
        <f>'Plate 1'!N52</f>
        <v>6.3010264575358244E-2</v>
      </c>
      <c r="E45">
        <f>'Plate 2'!N52</f>
        <v>0.10290738335498052</v>
      </c>
      <c r="F45">
        <f>'Plate 3'!N52</f>
        <v>4.5124091250940079E-2</v>
      </c>
      <c r="G45">
        <f t="shared" si="0"/>
        <v>7.034724639375961E-2</v>
      </c>
      <c r="H45">
        <f t="shared" si="1"/>
        <v>2.958210080856126E-2</v>
      </c>
      <c r="I45" s="7">
        <f t="shared" si="2"/>
        <v>2.8138898557503844</v>
      </c>
      <c r="J45">
        <f>SUM(I24:I45)</f>
        <v>1281.5364146631075</v>
      </c>
      <c r="K45" t="e">
        <f>J45/L24*100</f>
        <v>#DIV/0!</v>
      </c>
    </row>
    <row r="46" spans="1:12" x14ac:dyDescent="0.6">
      <c r="A46" s="6">
        <v>45</v>
      </c>
      <c r="B46" s="6" t="s">
        <v>28</v>
      </c>
      <c r="C46" s="6" t="s">
        <v>37</v>
      </c>
      <c r="D46" s="6">
        <f>'Plate 1'!N53</f>
        <v>-5.5896202445882309E-2</v>
      </c>
      <c r="E46" s="6">
        <f>'Plate 2'!N53</f>
        <v>2.0648083391614214E-2</v>
      </c>
      <c r="F46" s="6">
        <f>'Plate 3'!N53</f>
        <v>-3.330587687569387E-2</v>
      </c>
      <c r="G46" s="6">
        <f t="shared" si="0"/>
        <v>-2.2851331976653993E-2</v>
      </c>
      <c r="H46" s="6">
        <f t="shared" si="1"/>
        <v>3.9328489106214379E-2</v>
      </c>
      <c r="I46" s="7">
        <f t="shared" si="2"/>
        <v>-0.91405327906615974</v>
      </c>
      <c r="L46" s="5"/>
    </row>
    <row r="47" spans="1:12" x14ac:dyDescent="0.6">
      <c r="A47" s="6">
        <v>46</v>
      </c>
      <c r="B47" s="6" t="s">
        <v>27</v>
      </c>
      <c r="C47" s="6" t="s">
        <v>36</v>
      </c>
      <c r="D47" s="6">
        <f>'Plate 1'!N54</f>
        <v>-6.3687794301974993E-2</v>
      </c>
      <c r="E47" s="6">
        <f>'Plate 2'!N54</f>
        <v>-1.3654377726712626E-2</v>
      </c>
      <c r="F47" s="6">
        <f>'Plate 3'!N54</f>
        <v>-3.509651541739784E-2</v>
      </c>
      <c r="G47" s="6">
        <f t="shared" si="0"/>
        <v>-3.7479562482028488E-2</v>
      </c>
      <c r="H47" s="6">
        <f t="shared" si="1"/>
        <v>2.5101690750477714E-2</v>
      </c>
      <c r="I47" s="7">
        <f t="shared" si="2"/>
        <v>-1.4991824992811396</v>
      </c>
    </row>
    <row r="48" spans="1:12" x14ac:dyDescent="0.6">
      <c r="A48" s="6">
        <v>47</v>
      </c>
      <c r="B48" s="6" t="s">
        <v>26</v>
      </c>
      <c r="C48" s="6" t="s">
        <v>35</v>
      </c>
      <c r="D48" s="6">
        <f>'Plate 1'!N55</f>
        <v>-3.455401605745452E-2</v>
      </c>
      <c r="E48" s="6">
        <f>'Plate 2'!N55</f>
        <v>6.6606720618110375E-3</v>
      </c>
      <c r="F48" s="6">
        <f>'Plate 3'!N55</f>
        <v>-2.8650216667263544E-3</v>
      </c>
      <c r="G48" s="6">
        <f t="shared" si="0"/>
        <v>-1.0252788554123279E-2</v>
      </c>
      <c r="H48" s="6">
        <f t="shared" si="1"/>
        <v>2.1577695749986171E-2</v>
      </c>
      <c r="I48" s="7">
        <f t="shared" si="2"/>
        <v>-0.41011154216493118</v>
      </c>
    </row>
    <row r="49" spans="1:9" x14ac:dyDescent="0.6">
      <c r="A49" s="6">
        <v>48</v>
      </c>
      <c r="B49" s="6" t="s">
        <v>25</v>
      </c>
      <c r="C49" s="6" t="s">
        <v>34</v>
      </c>
      <c r="D49" s="6">
        <f>'Plate 1'!N56</f>
        <v>-4.1329313323622073E-2</v>
      </c>
      <c r="E49" s="6">
        <f>'Plate 2'!N56</f>
        <v>3.2304259499783529E-2</v>
      </c>
      <c r="F49" s="6">
        <f>'Plate 3'!N56</f>
        <v>-4.6556602084303258E-3</v>
      </c>
      <c r="G49" s="6">
        <f t="shared" si="0"/>
        <v>-4.5602380107562903E-3</v>
      </c>
      <c r="H49" s="6">
        <f t="shared" si="1"/>
        <v>3.6816879155243468E-2</v>
      </c>
      <c r="I49" s="7">
        <f t="shared" si="2"/>
        <v>-0.1824095204302516</v>
      </c>
    </row>
    <row r="50" spans="1:9" x14ac:dyDescent="0.6">
      <c r="A50" s="6">
        <v>49</v>
      </c>
      <c r="B50" s="6" t="s">
        <v>34</v>
      </c>
      <c r="C50" s="6" t="s">
        <v>41</v>
      </c>
      <c r="D50" s="6">
        <f>'Plate 1'!N57</f>
        <v>0.11992276161116569</v>
      </c>
      <c r="E50" s="6">
        <f>'Plate 2'!N57</f>
        <v>0.21713790921503981</v>
      </c>
      <c r="F50" s="6">
        <f>'Plate 3'!N57</f>
        <v>0.16832002292017331</v>
      </c>
      <c r="G50" s="6">
        <f t="shared" si="0"/>
        <v>0.16846023124879295</v>
      </c>
      <c r="H50" s="6">
        <f t="shared" si="1"/>
        <v>4.8607725463061087E-2</v>
      </c>
      <c r="I50" s="7">
        <f t="shared" si="2"/>
        <v>6.7384092499517179</v>
      </c>
    </row>
    <row r="51" spans="1:9" x14ac:dyDescent="0.6">
      <c r="A51" s="6">
        <v>50</v>
      </c>
      <c r="B51" s="6" t="s">
        <v>35</v>
      </c>
      <c r="C51" s="6" t="s">
        <v>42</v>
      </c>
      <c r="D51" s="6">
        <f>'Plate 1'!N58</f>
        <v>0.55862325959551473</v>
      </c>
      <c r="E51" s="6">
        <f>'Plate 2'!N58</f>
        <v>0.6334299130782296</v>
      </c>
      <c r="F51" s="6">
        <f>'Plate 3'!N58</f>
        <v>0.61633778605450695</v>
      </c>
      <c r="G51" s="6">
        <f t="shared" si="0"/>
        <v>0.60279698624275035</v>
      </c>
      <c r="H51" s="6">
        <f t="shared" si="1"/>
        <v>3.9198517777810082E-2</v>
      </c>
      <c r="I51" s="7">
        <f t="shared" si="2"/>
        <v>24.111879449710013</v>
      </c>
    </row>
    <row r="52" spans="1:9" x14ac:dyDescent="0.6">
      <c r="A52" s="6">
        <v>51</v>
      </c>
      <c r="B52" s="6" t="s">
        <v>36</v>
      </c>
      <c r="C52" s="6" t="s">
        <v>43</v>
      </c>
      <c r="D52" s="6">
        <f>'Plate 1'!N59</f>
        <v>1.324909380399065</v>
      </c>
      <c r="E52" s="6">
        <f>'Plate 2'!N59</f>
        <v>1.4470310054284479</v>
      </c>
      <c r="F52" s="6">
        <f>'Plate 3'!N59</f>
        <v>1.413888192529456</v>
      </c>
      <c r="G52" s="6">
        <f t="shared" si="0"/>
        <v>1.3952761927856561</v>
      </c>
      <c r="H52" s="6">
        <f t="shared" si="1"/>
        <v>6.3152416626774427E-2</v>
      </c>
      <c r="I52" s="7">
        <f t="shared" si="2"/>
        <v>55.811047711426241</v>
      </c>
    </row>
    <row r="53" spans="1:9" x14ac:dyDescent="0.6">
      <c r="A53" s="6">
        <v>52</v>
      </c>
      <c r="B53" s="6" t="s">
        <v>37</v>
      </c>
      <c r="C53" s="6" t="s">
        <v>44</v>
      </c>
      <c r="D53" s="6">
        <f>'Plate 1'!N60</f>
        <v>3.5502557674717976</v>
      </c>
      <c r="E53" s="6">
        <f>'Plate 2'!N60</f>
        <v>3.7000033303360311</v>
      </c>
      <c r="F53" s="6">
        <f>'Plate 3'!N60</f>
        <v>3.727393188410987</v>
      </c>
      <c r="G53" s="6">
        <f t="shared" si="0"/>
        <v>3.6592174287396055</v>
      </c>
      <c r="H53" s="6">
        <f t="shared" si="1"/>
        <v>9.5352156771736918E-2</v>
      </c>
      <c r="I53" s="7">
        <f t="shared" si="2"/>
        <v>146.36869714958422</v>
      </c>
    </row>
    <row r="54" spans="1:9" x14ac:dyDescent="0.6">
      <c r="A54" s="6">
        <v>53</v>
      </c>
      <c r="B54" s="6" t="s">
        <v>38</v>
      </c>
      <c r="C54" s="6" t="s">
        <v>45</v>
      </c>
      <c r="D54" s="6">
        <f>'Plate 1'!N61</f>
        <v>8.3292116941630816</v>
      </c>
      <c r="E54" s="6">
        <f>'Plate 2'!N61</f>
        <v>8.1846338295534018</v>
      </c>
      <c r="F54" s="6">
        <f>'Plate 3'!N61</f>
        <v>8.5109049887189769</v>
      </c>
      <c r="G54" s="6">
        <f t="shared" si="0"/>
        <v>8.341583504145154</v>
      </c>
      <c r="H54" s="6">
        <f t="shared" si="1"/>
        <v>0.16348704409673076</v>
      </c>
      <c r="I54" s="7">
        <f t="shared" si="2"/>
        <v>333.66334016580618</v>
      </c>
    </row>
    <row r="55" spans="1:9" x14ac:dyDescent="0.6">
      <c r="A55" s="6">
        <v>54</v>
      </c>
      <c r="B55" s="6" t="s">
        <v>30</v>
      </c>
      <c r="C55" s="6" t="s">
        <v>46</v>
      </c>
      <c r="D55" s="6">
        <f>'Plate 1'!N62</f>
        <v>15.569294352789727</v>
      </c>
      <c r="E55" s="6">
        <f>'Plate 2'!N62</f>
        <v>16.085856062876744</v>
      </c>
      <c r="F55" s="6">
        <f>'Plate 3'!N62</f>
        <v>16.149410879919778</v>
      </c>
      <c r="G55" s="6">
        <f t="shared" si="0"/>
        <v>15.934853765195415</v>
      </c>
      <c r="H55" s="6">
        <f t="shared" si="1"/>
        <v>0.3181745852376297</v>
      </c>
      <c r="I55" s="7">
        <f t="shared" si="2"/>
        <v>637.39415060781664</v>
      </c>
    </row>
    <row r="56" spans="1:9" x14ac:dyDescent="0.6">
      <c r="A56" s="6">
        <v>55</v>
      </c>
      <c r="B56" s="6" t="s">
        <v>39</v>
      </c>
      <c r="C56" s="6" t="s">
        <v>47</v>
      </c>
      <c r="D56" s="6">
        <f>'Plate 1'!N63</f>
        <v>16.296622514312816</v>
      </c>
      <c r="E56" s="6">
        <f>'Plate 2'!N63</f>
        <v>14.691444366736604</v>
      </c>
      <c r="F56" s="6">
        <f>'Plate 3'!N63</f>
        <v>15.064642051355513</v>
      </c>
      <c r="G56" s="6">
        <f t="shared" si="0"/>
        <v>15.35090297746831</v>
      </c>
      <c r="H56" s="6">
        <f t="shared" si="1"/>
        <v>0.84000488672880169</v>
      </c>
      <c r="I56" s="7">
        <f t="shared" si="2"/>
        <v>614.03611909873246</v>
      </c>
    </row>
    <row r="57" spans="1:9" x14ac:dyDescent="0.6">
      <c r="A57" s="6">
        <v>56</v>
      </c>
      <c r="B57" s="6" t="s">
        <v>40</v>
      </c>
      <c r="C57" s="6" t="s">
        <v>48</v>
      </c>
      <c r="D57" s="6">
        <f>'Plate 1'!N64</f>
        <v>9.3648158812967921</v>
      </c>
      <c r="E57" s="6">
        <f>'Plate 2'!N64</f>
        <v>8.6242381856329313</v>
      </c>
      <c r="F57" s="6">
        <f>'Plate 3'!N64</f>
        <v>8.9270493858109798</v>
      </c>
      <c r="G57" s="6">
        <f t="shared" si="0"/>
        <v>8.9720344842469029</v>
      </c>
      <c r="H57" s="6">
        <f t="shared" si="1"/>
        <v>0.3723326135858443</v>
      </c>
      <c r="I57" s="7">
        <f t="shared" si="2"/>
        <v>358.88137936987613</v>
      </c>
    </row>
    <row r="58" spans="1:9" x14ac:dyDescent="0.6">
      <c r="A58" s="6">
        <v>57</v>
      </c>
      <c r="B58" s="6" t="s">
        <v>48</v>
      </c>
      <c r="C58" s="6" t="s">
        <v>56</v>
      </c>
      <c r="D58" s="6">
        <f>'Plate 1'!N65</f>
        <v>3.8883431010535587</v>
      </c>
      <c r="E58" s="6">
        <f>'Plate 2'!N65</f>
        <v>3.7283111865987282</v>
      </c>
      <c r="F58" s="6">
        <f>'Plate 3'!N65</f>
        <v>3.7495971063281162</v>
      </c>
      <c r="G58" s="6">
        <f t="shared" si="0"/>
        <v>3.7887504646601342</v>
      </c>
      <c r="H58" s="6">
        <f t="shared" si="1"/>
        <v>8.6903926910848597E-2</v>
      </c>
      <c r="I58" s="7">
        <f t="shared" si="2"/>
        <v>151.55001858640537</v>
      </c>
    </row>
    <row r="59" spans="1:9" x14ac:dyDescent="0.6">
      <c r="A59" s="6">
        <v>58</v>
      </c>
      <c r="B59" s="6" t="s">
        <v>47</v>
      </c>
      <c r="C59" s="6" t="s">
        <v>55</v>
      </c>
      <c r="D59" s="6">
        <f>'Plate 1'!N66</f>
        <v>1.6426708221823232</v>
      </c>
      <c r="E59" s="6">
        <f>'Plate 2'!N66</f>
        <v>1.5759150098244914</v>
      </c>
      <c r="F59" s="6">
        <f>'Plate 3'!N66</f>
        <v>1.6291229452422733</v>
      </c>
      <c r="G59" s="6">
        <f t="shared" si="0"/>
        <v>1.615902925749696</v>
      </c>
      <c r="H59" s="6">
        <f t="shared" si="1"/>
        <v>3.5286843262420139E-2</v>
      </c>
      <c r="I59" s="7">
        <f t="shared" si="2"/>
        <v>64.636117029987844</v>
      </c>
    </row>
    <row r="60" spans="1:9" x14ac:dyDescent="0.6">
      <c r="A60" s="6">
        <v>59</v>
      </c>
      <c r="B60" s="6" t="s">
        <v>46</v>
      </c>
      <c r="C60" s="6" t="s">
        <v>54</v>
      </c>
      <c r="D60" s="6">
        <f>'Plate 1'!N67</f>
        <v>0.92753819573833796</v>
      </c>
      <c r="E60" s="6">
        <f>'Plate 2'!N67</f>
        <v>0.9767875578645886</v>
      </c>
      <c r="F60" s="6">
        <f>'Plate 3'!N67</f>
        <v>0.95476847043655766</v>
      </c>
      <c r="G60" s="6">
        <f t="shared" si="0"/>
        <v>0.95303140801316133</v>
      </c>
      <c r="H60" s="6">
        <f t="shared" si="1"/>
        <v>2.4670588903747799E-2</v>
      </c>
      <c r="I60" s="7">
        <f t="shared" si="2"/>
        <v>38.121256320526456</v>
      </c>
    </row>
    <row r="61" spans="1:9" x14ac:dyDescent="0.6">
      <c r="A61" s="6">
        <v>60</v>
      </c>
      <c r="B61" s="6" t="s">
        <v>45</v>
      </c>
      <c r="C61" s="6" t="s">
        <v>53</v>
      </c>
      <c r="D61" s="6">
        <f>'Plate 1'!N68</f>
        <v>0.46952810054541144</v>
      </c>
      <c r="E61" s="6">
        <f>'Plate 2'!N68</f>
        <v>0.49022546374929232</v>
      </c>
      <c r="F61" s="6">
        <f>'Plate 3'!N68</f>
        <v>0.4716541918848261</v>
      </c>
      <c r="G61" s="6">
        <f t="shared" si="0"/>
        <v>0.4771359187265099</v>
      </c>
      <c r="H61" s="6">
        <f t="shared" si="1"/>
        <v>1.1385614070987498E-2</v>
      </c>
      <c r="I61" s="7">
        <f t="shared" si="2"/>
        <v>19.085436749060396</v>
      </c>
    </row>
    <row r="62" spans="1:9" x14ac:dyDescent="0.6">
      <c r="A62" s="6">
        <v>61</v>
      </c>
      <c r="B62" s="6" t="s">
        <v>44</v>
      </c>
      <c r="C62" s="6" t="s">
        <v>52</v>
      </c>
      <c r="D62" s="6">
        <f>'Plate 1'!N69</f>
        <v>0.19953250448863444</v>
      </c>
      <c r="E62" s="6">
        <f>'Plate 2'!N69</f>
        <v>0.27641789056515803</v>
      </c>
      <c r="F62" s="6">
        <f>'Plate 3'!N69</f>
        <v>0.22311356229631485</v>
      </c>
      <c r="G62" s="6">
        <f t="shared" si="0"/>
        <v>0.23302131911670243</v>
      </c>
      <c r="H62" s="6">
        <f t="shared" si="1"/>
        <v>3.938861995479126E-2</v>
      </c>
      <c r="I62" s="7">
        <f t="shared" si="2"/>
        <v>9.3208527646680963</v>
      </c>
    </row>
    <row r="63" spans="1:9" x14ac:dyDescent="0.6">
      <c r="A63" s="6">
        <v>62</v>
      </c>
      <c r="B63" s="6" t="s">
        <v>43</v>
      </c>
      <c r="C63" s="6" t="s">
        <v>51</v>
      </c>
      <c r="D63" s="6">
        <f>'Plate 1'!N70</f>
        <v>7.8932213150851985E-2</v>
      </c>
      <c r="E63" s="6">
        <f>'Plate 2'!N70</f>
        <v>0.15985612948346489</v>
      </c>
      <c r="F63" s="6">
        <f>'Plate 3'!N70</f>
        <v>0.11101958958564623</v>
      </c>
      <c r="G63" s="6">
        <f t="shared" si="0"/>
        <v>0.11660264407332104</v>
      </c>
      <c r="H63" s="6">
        <f t="shared" si="1"/>
        <v>4.0749821247598079E-2</v>
      </c>
      <c r="I63" s="7">
        <f t="shared" si="2"/>
        <v>4.6641057629328415</v>
      </c>
    </row>
    <row r="64" spans="1:9" x14ac:dyDescent="0.6">
      <c r="A64" s="6">
        <v>63</v>
      </c>
      <c r="B64" s="6" t="s">
        <v>42</v>
      </c>
      <c r="C64" s="6" t="s">
        <v>50</v>
      </c>
      <c r="D64" s="6">
        <f>'Plate 1'!N71</f>
        <v>0.1195839967478573</v>
      </c>
      <c r="E64" s="6">
        <f>'Plate 2'!N71</f>
        <v>0.20215139707596497</v>
      </c>
      <c r="F64" s="6">
        <f>'Plate 3'!N71</f>
        <v>0.15435304229488234</v>
      </c>
      <c r="G64" s="6">
        <f t="shared" si="0"/>
        <v>0.15869614537290153</v>
      </c>
      <c r="H64" s="6">
        <f t="shared" si="1"/>
        <v>4.1454683782357088E-2</v>
      </c>
      <c r="I64" s="7">
        <f t="shared" si="2"/>
        <v>6.3478458149160613</v>
      </c>
    </row>
    <row r="65" spans="1:12" x14ac:dyDescent="0.6">
      <c r="A65" s="6">
        <v>64</v>
      </c>
      <c r="B65" s="6" t="s">
        <v>41</v>
      </c>
      <c r="C65" s="6" t="s">
        <v>49</v>
      </c>
      <c r="D65" s="6">
        <f>'Plate 1'!N72</f>
        <v>7.7915918560926861E-2</v>
      </c>
      <c r="E65" s="6">
        <f>'Plate 2'!N72</f>
        <v>0.17317747360708696</v>
      </c>
      <c r="F65" s="6">
        <f>'Plate 3'!N72</f>
        <v>0.12319593166923325</v>
      </c>
      <c r="G65" s="6">
        <f t="shared" si="0"/>
        <v>0.12476310794574903</v>
      </c>
      <c r="H65" s="6">
        <f t="shared" si="1"/>
        <v>4.7650110163192663E-2</v>
      </c>
      <c r="I65" s="7">
        <f t="shared" si="2"/>
        <v>4.9905243178299612</v>
      </c>
    </row>
    <row r="66" spans="1:12" x14ac:dyDescent="0.6">
      <c r="A66" s="6">
        <v>65</v>
      </c>
      <c r="B66" s="6" t="s">
        <v>49</v>
      </c>
      <c r="C66" s="6" t="s">
        <v>57</v>
      </c>
      <c r="D66" s="6">
        <f>'Plate 1'!N73</f>
        <v>3.5909075510688032E-2</v>
      </c>
      <c r="E66" s="6">
        <f>'Plate 2'!N73</f>
        <v>0.12655276917440972</v>
      </c>
      <c r="F66" s="6">
        <f>'Plate 3'!N73</f>
        <v>8.0936862085019518E-2</v>
      </c>
      <c r="G66" s="6">
        <f t="shared" si="0"/>
        <v>8.1132902256705761E-2</v>
      </c>
      <c r="H66" s="6">
        <f t="shared" si="1"/>
        <v>4.5322164821004991E-2</v>
      </c>
      <c r="I66" s="7">
        <f t="shared" si="2"/>
        <v>3.2453160902682305</v>
      </c>
    </row>
    <row r="67" spans="1:12" x14ac:dyDescent="0.6">
      <c r="A67" s="6">
        <v>66</v>
      </c>
      <c r="B67" s="6" t="s">
        <v>50</v>
      </c>
      <c r="C67" s="6" t="s">
        <v>58</v>
      </c>
      <c r="D67" s="6">
        <f>'Plate 1'!N74</f>
        <v>-8.1303567194010631E-3</v>
      </c>
      <c r="E67" s="6">
        <f>'Plate 2'!N74</f>
        <v>8.5922669597362375E-2</v>
      </c>
      <c r="F67" s="6">
        <f>'Plate 3'!N74</f>
        <v>2.5785195000537189E-2</v>
      </c>
      <c r="G67" s="6">
        <f t="shared" ref="G67:G73" si="3">AVERAGE(D67:F67)</f>
        <v>3.4525835959499505E-2</v>
      </c>
      <c r="H67" s="6">
        <f t="shared" ref="H67:H73" si="4">STDEV(D67:F67)</f>
        <v>4.7631838544355667E-2</v>
      </c>
      <c r="I67" s="7">
        <f t="shared" ref="I67:I89" si="5">G67*40</f>
        <v>1.3810334383799803</v>
      </c>
      <c r="J67">
        <f>SUM(I46:I67)</f>
        <v>2477.3417728369359</v>
      </c>
      <c r="K67" t="e">
        <f>J67/L46*100</f>
        <v>#DIV/0!</v>
      </c>
    </row>
    <row r="68" spans="1:12" x14ac:dyDescent="0.6">
      <c r="A68">
        <v>67</v>
      </c>
      <c r="B68" t="s">
        <v>51</v>
      </c>
      <c r="C68" t="s">
        <v>59</v>
      </c>
      <c r="D68">
        <f>'Plate 1'!N75</f>
        <v>-8.6385040143636294E-2</v>
      </c>
      <c r="E68">
        <f>'Plate 2'!N75</f>
        <v>1.1323142505078763E-2</v>
      </c>
      <c r="F68">
        <f>'Plate 3'!N75</f>
        <v>-6.1956093542957412E-2</v>
      </c>
      <c r="G68">
        <f t="shared" si="3"/>
        <v>-4.5672663727171652E-2</v>
      </c>
      <c r="H68">
        <f t="shared" si="4"/>
        <v>5.0848646039524797E-2</v>
      </c>
      <c r="I68" s="7">
        <f t="shared" si="5"/>
        <v>-1.8269065490868661</v>
      </c>
      <c r="L68" s="5"/>
    </row>
    <row r="69" spans="1:12" x14ac:dyDescent="0.6">
      <c r="A69">
        <v>68</v>
      </c>
      <c r="B69" t="s">
        <v>52</v>
      </c>
      <c r="C69" t="s">
        <v>60</v>
      </c>
      <c r="D69">
        <f>'Plate 1'!N76</f>
        <v>-6.9446796978217415E-2</v>
      </c>
      <c r="E69">
        <f>'Plate 2'!N76</f>
        <v>-1.6651680154527594E-3</v>
      </c>
      <c r="F69">
        <f>'Plate 3'!N76</f>
        <v>-4.4407835834258495E-2</v>
      </c>
      <c r="G69">
        <f t="shared" si="3"/>
        <v>-3.8506600275976223E-2</v>
      </c>
      <c r="H69">
        <f t="shared" si="4"/>
        <v>3.4273980539867632E-2</v>
      </c>
      <c r="I69" s="7">
        <f t="shared" si="5"/>
        <v>-1.5402640110390489</v>
      </c>
    </row>
    <row r="70" spans="1:12" x14ac:dyDescent="0.6">
      <c r="A70">
        <v>69</v>
      </c>
      <c r="B70" t="s">
        <v>53</v>
      </c>
      <c r="C70" t="s">
        <v>61</v>
      </c>
      <c r="D70">
        <f>'Plate 1'!N77</f>
        <v>-6.470408889190013E-2</v>
      </c>
      <c r="E70">
        <f>'Plate 2'!N77</f>
        <v>7.9928064741732446E-2</v>
      </c>
      <c r="F70">
        <f>'Plate 3'!N77</f>
        <v>-4.7630985209325641E-2</v>
      </c>
      <c r="G70">
        <f t="shared" si="3"/>
        <v>-1.0802336453164441E-2</v>
      </c>
      <c r="H70">
        <f t="shared" si="4"/>
        <v>7.9037187406177323E-2</v>
      </c>
      <c r="I70" s="7">
        <f t="shared" si="5"/>
        <v>-0.43209345812657762</v>
      </c>
    </row>
    <row r="71" spans="1:12" x14ac:dyDescent="0.6">
      <c r="A71">
        <v>70</v>
      </c>
      <c r="B71" t="s">
        <v>54</v>
      </c>
      <c r="C71" t="s">
        <v>62</v>
      </c>
      <c r="D71">
        <f>'Plate 1'!N78</f>
        <v>-4.2006843050238829E-2</v>
      </c>
      <c r="E71">
        <f>'Plate 2'!N78</f>
        <v>2.4644486628700838E-2</v>
      </c>
      <c r="F71">
        <f>'Plate 3'!N78</f>
        <v>-2.829208895892275E-2</v>
      </c>
      <c r="G71">
        <f t="shared" si="3"/>
        <v>-1.5218148460153581E-2</v>
      </c>
      <c r="H71">
        <f t="shared" si="4"/>
        <v>3.5196532174586369E-2</v>
      </c>
      <c r="I71" s="7">
        <f t="shared" si="5"/>
        <v>-0.6087259384061432</v>
      </c>
    </row>
    <row r="72" spans="1:12" x14ac:dyDescent="0.6">
      <c r="A72">
        <v>71</v>
      </c>
      <c r="B72" t="s">
        <v>55</v>
      </c>
      <c r="C72" t="s">
        <v>63</v>
      </c>
      <c r="D72">
        <f>'Plate 1'!N79</f>
        <v>0.13550594532335106</v>
      </c>
      <c r="E72">
        <f>'Plate 2'!N79</f>
        <v>0.21347453958104373</v>
      </c>
      <c r="F72">
        <f>'Plate 3'!N79</f>
        <v>0.14432546646134009</v>
      </c>
      <c r="G72">
        <f t="shared" si="3"/>
        <v>0.16443531712191164</v>
      </c>
      <c r="H72">
        <f t="shared" si="4"/>
        <v>4.2697540828753093E-2</v>
      </c>
      <c r="I72" s="7">
        <f t="shared" si="5"/>
        <v>6.5774126848764656</v>
      </c>
    </row>
    <row r="73" spans="1:12" x14ac:dyDescent="0.6">
      <c r="A73">
        <v>72</v>
      </c>
      <c r="B73" t="s">
        <v>56</v>
      </c>
      <c r="C73" t="s">
        <v>64</v>
      </c>
      <c r="D73">
        <f>'Plate 1'!N80</f>
        <v>0.39364477116433483</v>
      </c>
      <c r="E73">
        <f>'Plate 2'!N80</f>
        <v>0.40297065973956775</v>
      </c>
      <c r="F73">
        <f>'Plate 3'!N80</f>
        <v>0.37961537084124197</v>
      </c>
      <c r="G73">
        <f t="shared" si="3"/>
        <v>0.39207693391504822</v>
      </c>
      <c r="H73">
        <f t="shared" si="4"/>
        <v>1.175631596680069E-2</v>
      </c>
      <c r="I73" s="7">
        <f t="shared" si="5"/>
        <v>15.683077356601929</v>
      </c>
    </row>
    <row r="74" spans="1:12" x14ac:dyDescent="0.6">
      <c r="A74">
        <v>73</v>
      </c>
      <c r="B74" t="s">
        <v>64</v>
      </c>
      <c r="C74" t="s">
        <v>72</v>
      </c>
      <c r="D74">
        <f>'Plate 1'!N81</f>
        <v>0.90145330126359291</v>
      </c>
      <c r="E74">
        <f>'Plate 2'!N81</f>
        <v>0.91617544210210811</v>
      </c>
      <c r="F74">
        <f>'Plate 3'!N81</f>
        <v>0.89066361064355548</v>
      </c>
      <c r="G74">
        <f t="shared" ref="G74:G89" si="6">AVERAGE(D74:F74)</f>
        <v>0.90276411800308554</v>
      </c>
      <c r="H74">
        <f t="shared" ref="H74:H89" si="7">STDEV(D74:F74)</f>
        <v>1.280632915732683E-2</v>
      </c>
      <c r="I74" s="7">
        <f t="shared" si="5"/>
        <v>36.110564720123421</v>
      </c>
    </row>
    <row r="75" spans="1:12" x14ac:dyDescent="0.6">
      <c r="A75">
        <v>74</v>
      </c>
      <c r="B75" t="s">
        <v>63</v>
      </c>
      <c r="C75" t="s">
        <v>71</v>
      </c>
      <c r="D75">
        <f>'Plate 1'!N82</f>
        <v>2.6626918256038481</v>
      </c>
      <c r="E75">
        <f>'Plate 2'!N82</f>
        <v>2.6186432211010091</v>
      </c>
      <c r="F75">
        <f>'Plate 3'!N82</f>
        <v>2.6372524442216094</v>
      </c>
      <c r="G75">
        <f t="shared" si="6"/>
        <v>2.6395291636421554</v>
      </c>
      <c r="H75">
        <f t="shared" si="7"/>
        <v>2.2112382914371773E-2</v>
      </c>
      <c r="I75" s="7">
        <f t="shared" si="5"/>
        <v>105.58116654568622</v>
      </c>
    </row>
    <row r="76" spans="1:12" x14ac:dyDescent="0.6">
      <c r="A76">
        <v>75</v>
      </c>
      <c r="B76" t="s">
        <v>62</v>
      </c>
      <c r="C76" t="s">
        <v>70</v>
      </c>
      <c r="D76">
        <f>'Plate 1'!N83</f>
        <v>10.236119109725939</v>
      </c>
      <c r="E76">
        <f>'Plate 2'!N83</f>
        <v>10.000999100809272</v>
      </c>
      <c r="F76">
        <f>'Plate 3'!N83</f>
        <v>10.123912187085914</v>
      </c>
      <c r="G76">
        <f t="shared" si="6"/>
        <v>10.120343465873708</v>
      </c>
      <c r="H76">
        <f t="shared" si="7"/>
        <v>0.11760062277284587</v>
      </c>
      <c r="I76" s="7">
        <f t="shared" si="5"/>
        <v>404.81373863494832</v>
      </c>
    </row>
    <row r="77" spans="1:12" x14ac:dyDescent="0.6">
      <c r="A77">
        <v>76</v>
      </c>
      <c r="B77" t="s">
        <v>61</v>
      </c>
      <c r="C77" t="s">
        <v>69</v>
      </c>
      <c r="D77">
        <f>'Plate 1'!N84</f>
        <v>15.642806328127646</v>
      </c>
      <c r="E77">
        <f>'Plate 2'!N84</f>
        <v>15.295234289139776</v>
      </c>
      <c r="F77">
        <f>'Plate 3'!N84</f>
        <v>14.997672169895784</v>
      </c>
      <c r="G77">
        <f t="shared" si="6"/>
        <v>15.311904262387735</v>
      </c>
      <c r="H77">
        <f t="shared" si="7"/>
        <v>0.3228899758980589</v>
      </c>
      <c r="I77" s="7">
        <f t="shared" si="5"/>
        <v>612.47617049550945</v>
      </c>
    </row>
    <row r="78" spans="1:12" x14ac:dyDescent="0.6">
      <c r="A78">
        <v>77</v>
      </c>
      <c r="B78" t="s">
        <v>60</v>
      </c>
      <c r="C78" t="s">
        <v>68</v>
      </c>
      <c r="D78">
        <f>'Plate 1'!N85</f>
        <v>13.365290152105423</v>
      </c>
      <c r="E78">
        <f>'Plate 2'!N85</f>
        <v>13.49951710127552</v>
      </c>
      <c r="F78">
        <f>'Plate 3'!N85</f>
        <v>13.794721197579056</v>
      </c>
      <c r="G78">
        <f t="shared" si="6"/>
        <v>13.553176150320001</v>
      </c>
      <c r="H78">
        <f t="shared" si="7"/>
        <v>0.21968665381040506</v>
      </c>
      <c r="I78" s="7">
        <f t="shared" si="5"/>
        <v>542.12704601280007</v>
      </c>
    </row>
    <row r="79" spans="1:12" x14ac:dyDescent="0.6">
      <c r="A79">
        <v>78</v>
      </c>
      <c r="B79" t="s">
        <v>59</v>
      </c>
      <c r="C79" t="s">
        <v>67</v>
      </c>
      <c r="D79">
        <f>'Plate 1'!N86</f>
        <v>9.330939394965954</v>
      </c>
      <c r="E79">
        <f>'Plate 2'!N86</f>
        <v>9.3662370533186809</v>
      </c>
      <c r="F79">
        <f>'Plate 3'!N86</f>
        <v>9.6869963829101451</v>
      </c>
      <c r="G79">
        <f t="shared" si="6"/>
        <v>9.4613909437315939</v>
      </c>
      <c r="H79">
        <f t="shared" si="7"/>
        <v>0.19617553825976078</v>
      </c>
      <c r="I79" s="7">
        <f t="shared" si="5"/>
        <v>378.45563774926376</v>
      </c>
    </row>
    <row r="80" spans="1:12" x14ac:dyDescent="0.6">
      <c r="A80">
        <v>79</v>
      </c>
      <c r="B80" t="s">
        <v>58</v>
      </c>
      <c r="C80" t="s">
        <v>66</v>
      </c>
      <c r="D80">
        <f>'Plate 1'!N87</f>
        <v>2.9631762593583795</v>
      </c>
      <c r="E80">
        <f>'Plate 2'!N87</f>
        <v>3.1085356512472111</v>
      </c>
      <c r="F80">
        <f>'Plate 3'!N87</f>
        <v>3.0988790602728931</v>
      </c>
      <c r="G80">
        <f t="shared" si="6"/>
        <v>3.0568636569594947</v>
      </c>
      <c r="H80">
        <f t="shared" si="7"/>
        <v>8.1279202685947807E-2</v>
      </c>
      <c r="I80" s="7">
        <f t="shared" si="5"/>
        <v>122.27454627837979</v>
      </c>
    </row>
    <row r="81" spans="1:11" x14ac:dyDescent="0.6">
      <c r="A81">
        <v>80</v>
      </c>
      <c r="B81" t="s">
        <v>57</v>
      </c>
      <c r="C81" t="s">
        <v>65</v>
      </c>
      <c r="D81">
        <f>'Plate 1'!N88</f>
        <v>1.301534604830787</v>
      </c>
      <c r="E81">
        <f>'Plate 2'!N88</f>
        <v>1.4067339394544911</v>
      </c>
      <c r="F81">
        <f>'Plate 3'!N88</f>
        <v>1.4092325323210255</v>
      </c>
      <c r="G81">
        <f t="shared" si="6"/>
        <v>1.3725003588687679</v>
      </c>
      <c r="H81">
        <f t="shared" si="7"/>
        <v>6.1470842081531425E-2</v>
      </c>
      <c r="I81" s="7">
        <f t="shared" si="5"/>
        <v>54.900014354750716</v>
      </c>
    </row>
    <row r="82" spans="1:11" x14ac:dyDescent="0.6">
      <c r="A82">
        <v>81</v>
      </c>
      <c r="B82" t="s">
        <v>65</v>
      </c>
      <c r="C82" t="s">
        <v>73</v>
      </c>
      <c r="D82">
        <f>'Plate 1'!N89</f>
        <v>0.75917205867407433</v>
      </c>
      <c r="E82">
        <f>'Plate 2'!N89</f>
        <v>0.90385319878775772</v>
      </c>
      <c r="F82">
        <f>'Plate 3'!N89</f>
        <v>0.86129713855961032</v>
      </c>
      <c r="G82">
        <f t="shared" si="6"/>
        <v>0.84144079867381416</v>
      </c>
      <c r="H82">
        <f t="shared" si="7"/>
        <v>7.4356329598723583E-2</v>
      </c>
      <c r="I82" s="7">
        <f t="shared" si="5"/>
        <v>33.657631946952563</v>
      </c>
    </row>
    <row r="83" spans="1:11" x14ac:dyDescent="0.6">
      <c r="A83">
        <v>82</v>
      </c>
      <c r="B83" t="s">
        <v>66</v>
      </c>
      <c r="C83" t="s">
        <v>74</v>
      </c>
      <c r="D83">
        <f>'Plate 1'!N90</f>
        <v>0.33334462549544358</v>
      </c>
      <c r="E83">
        <f>'Plate 2'!N90</f>
        <v>0.43161154960535519</v>
      </c>
      <c r="F83">
        <f>'Plate 3'!N90</f>
        <v>0.46950542563478131</v>
      </c>
      <c r="G83">
        <f t="shared" si="6"/>
        <v>0.41148720024519331</v>
      </c>
      <c r="H83">
        <f t="shared" si="7"/>
        <v>7.02757636139488E-2</v>
      </c>
      <c r="I83" s="7">
        <f t="shared" si="5"/>
        <v>16.459488009807732</v>
      </c>
    </row>
    <row r="84" spans="1:11" x14ac:dyDescent="0.6">
      <c r="A84">
        <v>83</v>
      </c>
      <c r="B84" t="s">
        <v>67</v>
      </c>
      <c r="C84" t="s">
        <v>75</v>
      </c>
      <c r="D84">
        <f>'Plate 1'!N91</f>
        <v>0.1771740235102815</v>
      </c>
      <c r="E84">
        <f>'Plate 2'!N91</f>
        <v>0.24944216871482333</v>
      </c>
      <c r="F84">
        <f>'Plate 3'!N91</f>
        <v>0.22812735021308597</v>
      </c>
      <c r="G84">
        <f t="shared" si="6"/>
        <v>0.21824784747939693</v>
      </c>
      <c r="H84">
        <f t="shared" si="7"/>
        <v>3.7133201229155144E-2</v>
      </c>
      <c r="I84" s="7">
        <f t="shared" si="5"/>
        <v>8.7299138991758767</v>
      </c>
    </row>
    <row r="85" spans="1:11" x14ac:dyDescent="0.6">
      <c r="A85">
        <v>84</v>
      </c>
      <c r="B85" t="s">
        <v>68</v>
      </c>
      <c r="C85" t="s">
        <v>76</v>
      </c>
      <c r="D85">
        <f>'Plate 1'!N92</f>
        <v>8.6046275280327919E-2</v>
      </c>
      <c r="E85">
        <f>'Plate 2'!N92</f>
        <v>0.16918107037000035</v>
      </c>
      <c r="F85">
        <f>'Plate 3'!N92</f>
        <v>0.12534469791927802</v>
      </c>
      <c r="G85">
        <f t="shared" si="6"/>
        <v>0.12685734785653544</v>
      </c>
      <c r="H85">
        <f t="shared" si="7"/>
        <v>4.1588034589590435E-2</v>
      </c>
      <c r="I85" s="7">
        <f t="shared" si="5"/>
        <v>5.0742939142614176</v>
      </c>
    </row>
    <row r="86" spans="1:11" x14ac:dyDescent="0.6">
      <c r="A86">
        <v>85</v>
      </c>
      <c r="B86" t="s">
        <v>69</v>
      </c>
      <c r="C86" t="s">
        <v>77</v>
      </c>
      <c r="D86">
        <f>'Plate 1'!N93</f>
        <v>0.10704969680544733</v>
      </c>
      <c r="E86">
        <f>'Plate 2'!N93</f>
        <v>0.20015319545742166</v>
      </c>
      <c r="F86">
        <f>'Plate 3'!N93</f>
        <v>0.14862299896142964</v>
      </c>
      <c r="G86">
        <f t="shared" si="6"/>
        <v>0.15194196374143287</v>
      </c>
      <c r="H86">
        <f t="shared" si="7"/>
        <v>4.6640401056570288E-2</v>
      </c>
      <c r="I86" s="7">
        <f t="shared" si="5"/>
        <v>6.0776785496573149</v>
      </c>
    </row>
    <row r="87" spans="1:11" x14ac:dyDescent="0.6">
      <c r="A87">
        <v>86</v>
      </c>
      <c r="B87" t="s">
        <v>70</v>
      </c>
      <c r="C87" t="s">
        <v>78</v>
      </c>
      <c r="D87">
        <f>'Plate 1'!N94</f>
        <v>0.12737558860394999</v>
      </c>
      <c r="E87">
        <f>'Plate 2'!N94</f>
        <v>0.20548173310687048</v>
      </c>
      <c r="F87">
        <f>'Plate 3'!N94</f>
        <v>0.17870572646205635</v>
      </c>
      <c r="G87">
        <f t="shared" si="6"/>
        <v>0.1705210160576256</v>
      </c>
      <c r="H87">
        <f t="shared" si="7"/>
        <v>3.9691114441157832E-2</v>
      </c>
      <c r="I87" s="7">
        <f t="shared" si="5"/>
        <v>6.8208406423050238</v>
      </c>
    </row>
    <row r="88" spans="1:11" x14ac:dyDescent="0.6">
      <c r="A88">
        <v>87</v>
      </c>
      <c r="B88" t="s">
        <v>71</v>
      </c>
      <c r="C88" t="s">
        <v>79</v>
      </c>
      <c r="D88">
        <f>'Plate 1'!N95</f>
        <v>5.7590026762424203E-2</v>
      </c>
      <c r="E88">
        <f>'Plate 2'!N95</f>
        <v>0.14886602058147669</v>
      </c>
      <c r="F88">
        <f>'Plate 3'!N95</f>
        <v>8.7741288543494611E-2</v>
      </c>
      <c r="G88">
        <f t="shared" si="6"/>
        <v>9.8065778629131836E-2</v>
      </c>
      <c r="H88">
        <f t="shared" si="7"/>
        <v>4.6505624214284488E-2</v>
      </c>
      <c r="I88" s="7">
        <f t="shared" si="5"/>
        <v>3.9226311451652736</v>
      </c>
    </row>
    <row r="89" spans="1:11" x14ac:dyDescent="0.6">
      <c r="A89">
        <v>88</v>
      </c>
      <c r="B89" t="s">
        <v>72</v>
      </c>
      <c r="C89" t="s">
        <v>80</v>
      </c>
      <c r="D89">
        <f>'Plate 1'!N96</f>
        <v>3.6247840373996407E-2</v>
      </c>
      <c r="E89">
        <f>'Plate 2'!N96</f>
        <v>0.12522063476204751</v>
      </c>
      <c r="F89">
        <f>'Plate 3'!N96</f>
        <v>5.4435411667800734E-2</v>
      </c>
      <c r="G89">
        <f t="shared" si="6"/>
        <v>7.1967962267948216E-2</v>
      </c>
      <c r="H89">
        <f t="shared" si="7"/>
        <v>4.7006194094126076E-2</v>
      </c>
      <c r="I89" s="7">
        <f t="shared" si="5"/>
        <v>2.8787184907179286</v>
      </c>
      <c r="J89">
        <f>SUM(I68:I89)</f>
        <v>2358.2125814743245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2022-11-22T00:16:43Z</dcterms:modified>
</cp:coreProperties>
</file>