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21109 Batch 129 Water yr\"/>
    </mc:Choice>
  </mc:AlternateContent>
  <xr:revisionPtr revIDLastSave="0" documentId="13_ncr:1_{82767829-BCCA-4DD0-A74F-ADFA1DB903DA}" xr6:coauthVersionLast="47" xr6:coauthVersionMax="47" xr10:uidLastSave="{00000000-0000-0000-0000-000000000000}"/>
  <bookViews>
    <workbookView xWindow="19167" yWindow="1833" windowWidth="12786" windowHeight="7187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9" i="1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O79" i="6" s="1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O92" i="6" l="1"/>
  <c r="O84" i="6"/>
  <c r="O76" i="6"/>
  <c r="O9" i="6"/>
  <c r="O96" i="6"/>
  <c r="O88" i="6"/>
  <c r="O80" i="6"/>
  <c r="O72" i="6"/>
  <c r="O64" i="6"/>
  <c r="O56" i="6"/>
  <c r="F41" i="3"/>
  <c r="O40" i="6"/>
  <c r="O32" i="6"/>
  <c r="O24" i="6"/>
  <c r="O16" i="6"/>
  <c r="O95" i="6"/>
  <c r="F32" i="3"/>
  <c r="O62" i="6"/>
  <c r="F23" i="3"/>
  <c r="O87" i="6"/>
  <c r="O23" i="6"/>
  <c r="O78" i="6"/>
  <c r="O38" i="6"/>
  <c r="O93" i="6"/>
  <c r="F78" i="3"/>
  <c r="F70" i="3"/>
  <c r="F62" i="3"/>
  <c r="O61" i="6"/>
  <c r="O53" i="6"/>
  <c r="O45" i="6"/>
  <c r="O37" i="6"/>
  <c r="O29" i="6"/>
  <c r="F14" i="3"/>
  <c r="O13" i="6"/>
  <c r="O63" i="6"/>
  <c r="O15" i="6"/>
  <c r="O94" i="6"/>
  <c r="O46" i="6"/>
  <c r="O14" i="6"/>
  <c r="O71" i="6"/>
  <c r="O70" i="6"/>
  <c r="O68" i="6"/>
  <c r="F53" i="3"/>
  <c r="O52" i="6"/>
  <c r="O44" i="6"/>
  <c r="O36" i="6"/>
  <c r="O28" i="6"/>
  <c r="O20" i="6"/>
  <c r="O12" i="6"/>
  <c r="O31" i="6"/>
  <c r="F79" i="3"/>
  <c r="O54" i="6"/>
  <c r="O22" i="6"/>
  <c r="O47" i="6"/>
  <c r="O83" i="6"/>
  <c r="O59" i="6"/>
  <c r="O35" i="6"/>
  <c r="O27" i="6"/>
  <c r="F83" i="3"/>
  <c r="O82" i="6"/>
  <c r="O74" i="6"/>
  <c r="O66" i="6"/>
  <c r="O58" i="6"/>
  <c r="O50" i="6"/>
  <c r="O42" i="6"/>
  <c r="O34" i="6"/>
  <c r="O26" i="6"/>
  <c r="O18" i="6"/>
  <c r="O10" i="6"/>
  <c r="O55" i="6"/>
  <c r="O91" i="6"/>
  <c r="O67" i="6"/>
  <c r="O51" i="6"/>
  <c r="O19" i="6"/>
  <c r="F68" i="3"/>
  <c r="O43" i="6"/>
  <c r="O11" i="6"/>
  <c r="O89" i="6"/>
  <c r="O81" i="6"/>
  <c r="O73" i="6"/>
  <c r="F58" i="3"/>
  <c r="O57" i="6"/>
  <c r="F42" i="3"/>
  <c r="O41" i="6"/>
  <c r="O33" i="6"/>
  <c r="O25" i="6"/>
  <c r="O17" i="6"/>
  <c r="O83" i="5"/>
  <c r="O59" i="5"/>
  <c r="O27" i="5"/>
  <c r="O9" i="5"/>
  <c r="O96" i="5"/>
  <c r="O88" i="5"/>
  <c r="O80" i="5"/>
  <c r="O72" i="5"/>
  <c r="E57" i="3"/>
  <c r="O56" i="5"/>
  <c r="O48" i="5"/>
  <c r="O40" i="5"/>
  <c r="O32" i="5"/>
  <c r="E17" i="3"/>
  <c r="E9" i="3"/>
  <c r="O79" i="5"/>
  <c r="O47" i="5"/>
  <c r="O23" i="5"/>
  <c r="E87" i="3"/>
  <c r="O86" i="5"/>
  <c r="O78" i="5"/>
  <c r="O70" i="5"/>
  <c r="O62" i="5"/>
  <c r="E47" i="3"/>
  <c r="O46" i="5"/>
  <c r="O38" i="5"/>
  <c r="O30" i="5"/>
  <c r="O22" i="5"/>
  <c r="O14" i="5"/>
  <c r="O71" i="5"/>
  <c r="E24" i="3"/>
  <c r="O93" i="5"/>
  <c r="O85" i="5"/>
  <c r="O77" i="5"/>
  <c r="E62" i="3"/>
  <c r="O61" i="5"/>
  <c r="O53" i="5"/>
  <c r="O45" i="5"/>
  <c r="E30" i="3"/>
  <c r="O29" i="5"/>
  <c r="O21" i="5"/>
  <c r="O13" i="5"/>
  <c r="O87" i="5"/>
  <c r="O39" i="5"/>
  <c r="O95" i="5"/>
  <c r="O55" i="5"/>
  <c r="E8" i="3"/>
  <c r="O92" i="5"/>
  <c r="O84" i="5"/>
  <c r="O76" i="5"/>
  <c r="O68" i="5"/>
  <c r="O60" i="5"/>
  <c r="O52" i="5"/>
  <c r="O44" i="5"/>
  <c r="O36" i="5"/>
  <c r="E21" i="3"/>
  <c r="O20" i="5"/>
  <c r="O12" i="5"/>
  <c r="O63" i="5"/>
  <c r="O91" i="5"/>
  <c r="O67" i="5"/>
  <c r="O43" i="5"/>
  <c r="O19" i="5"/>
  <c r="O90" i="5"/>
  <c r="O82" i="5"/>
  <c r="O74" i="5"/>
  <c r="O66" i="5"/>
  <c r="O58" i="5"/>
  <c r="O50" i="5"/>
  <c r="E35" i="3"/>
  <c r="E27" i="3"/>
  <c r="E19" i="3"/>
  <c r="O18" i="5"/>
  <c r="O10" i="5"/>
  <c r="O75" i="5"/>
  <c r="O51" i="5"/>
  <c r="O35" i="5"/>
  <c r="E4" i="3"/>
  <c r="E82" i="3"/>
  <c r="E74" i="3"/>
  <c r="O73" i="5"/>
  <c r="O65" i="5"/>
  <c r="O57" i="5"/>
  <c r="O49" i="5"/>
  <c r="O41" i="5"/>
  <c r="O33" i="5"/>
  <c r="O25" i="5"/>
  <c r="O17" i="5"/>
  <c r="O21" i="1"/>
  <c r="O84" i="1"/>
  <c r="O68" i="1"/>
  <c r="O52" i="1"/>
  <c r="O36" i="1"/>
  <c r="O20" i="1"/>
  <c r="O53" i="1"/>
  <c r="D76" i="3"/>
  <c r="O67" i="1"/>
  <c r="O51" i="1"/>
  <c r="O35" i="1"/>
  <c r="O19" i="1"/>
  <c r="O37" i="1"/>
  <c r="O82" i="1"/>
  <c r="O66" i="1"/>
  <c r="O50" i="1"/>
  <c r="O34" i="1"/>
  <c r="O18" i="1"/>
  <c r="O69" i="1"/>
  <c r="O9" i="1"/>
  <c r="O81" i="1"/>
  <c r="O65" i="1"/>
  <c r="D58" i="3"/>
  <c r="O49" i="1"/>
  <c r="O33" i="1"/>
  <c r="O17" i="1"/>
  <c r="O96" i="1"/>
  <c r="O80" i="1"/>
  <c r="O64" i="1"/>
  <c r="O48" i="1"/>
  <c r="O32" i="1"/>
  <c r="O16" i="1"/>
  <c r="O95" i="1"/>
  <c r="O79" i="1"/>
  <c r="O63" i="1"/>
  <c r="O47" i="1"/>
  <c r="D24" i="3"/>
  <c r="O15" i="1"/>
  <c r="D78" i="3"/>
  <c r="D87" i="3"/>
  <c r="O78" i="1"/>
  <c r="O62" i="1"/>
  <c r="O46" i="1"/>
  <c r="O30" i="1"/>
  <c r="O14" i="1"/>
  <c r="O93" i="1"/>
  <c r="O77" i="1"/>
  <c r="D54" i="3"/>
  <c r="O45" i="1"/>
  <c r="O29" i="1"/>
  <c r="O13" i="1"/>
  <c r="O92" i="1"/>
  <c r="O76" i="1"/>
  <c r="D53" i="3"/>
  <c r="O44" i="1"/>
  <c r="D21" i="3"/>
  <c r="D5" i="3"/>
  <c r="O91" i="1"/>
  <c r="O75" i="1"/>
  <c r="O27" i="1"/>
  <c r="O11" i="1"/>
  <c r="O90" i="1"/>
  <c r="O74" i="1"/>
  <c r="O58" i="1"/>
  <c r="O42" i="1"/>
  <c r="O26" i="1"/>
  <c r="O10" i="1"/>
  <c r="O89" i="1"/>
  <c r="D66" i="3"/>
  <c r="O57" i="1"/>
  <c r="O41" i="1"/>
  <c r="O25" i="1"/>
  <c r="D81" i="3"/>
  <c r="O72" i="1"/>
  <c r="O56" i="1"/>
  <c r="O40" i="1"/>
  <c r="O24" i="1"/>
  <c r="D80" i="3"/>
  <c r="O71" i="1"/>
  <c r="O55" i="1"/>
  <c r="D32" i="3"/>
  <c r="O23" i="1"/>
  <c r="O86" i="1"/>
  <c r="O70" i="1"/>
  <c r="O54" i="1"/>
  <c r="O38" i="1"/>
  <c r="O22" i="1"/>
  <c r="D52" i="3"/>
  <c r="O59" i="1"/>
  <c r="D36" i="3"/>
  <c r="O43" i="1"/>
  <c r="G9" i="6"/>
  <c r="F66" i="3"/>
  <c r="E41" i="3"/>
  <c r="D44" i="3"/>
  <c r="D60" i="3"/>
  <c r="D28" i="3"/>
  <c r="D56" i="3"/>
  <c r="D40" i="3"/>
  <c r="D64" i="3"/>
  <c r="D72" i="3"/>
  <c r="F46" i="3"/>
  <c r="F4" i="3"/>
  <c r="E83" i="3"/>
  <c r="E77" i="3"/>
  <c r="E66" i="3"/>
  <c r="E45" i="3"/>
  <c r="E26" i="3"/>
  <c r="D70" i="3"/>
  <c r="D22" i="3"/>
  <c r="D2" i="3"/>
  <c r="F30" i="3"/>
  <c r="F21" i="3"/>
  <c r="F88" i="3"/>
  <c r="F72" i="3"/>
  <c r="F22" i="3"/>
  <c r="D74" i="3"/>
  <c r="F85" i="3"/>
  <c r="F54" i="3"/>
  <c r="F43" i="3"/>
  <c r="E89" i="3"/>
  <c r="F76" i="3"/>
  <c r="E50" i="3"/>
  <c r="E48" i="3"/>
  <c r="E40" i="3"/>
  <c r="E32" i="3"/>
  <c r="F18" i="3"/>
  <c r="E68" i="3"/>
  <c r="F49" i="3"/>
  <c r="F82" i="3"/>
  <c r="F69" i="3"/>
  <c r="F65" i="3"/>
  <c r="G10" i="1"/>
  <c r="G10" i="6" s="1"/>
  <c r="F25" i="3"/>
  <c r="D49" i="3"/>
  <c r="D33" i="3"/>
  <c r="D13" i="3"/>
  <c r="E78" i="3"/>
  <c r="F74" i="3"/>
  <c r="E46" i="3"/>
  <c r="E39" i="3"/>
  <c r="E11" i="3"/>
  <c r="F89" i="3"/>
  <c r="E60" i="3"/>
  <c r="F50" i="3"/>
  <c r="F47" i="3"/>
  <c r="F12" i="3"/>
  <c r="F7" i="3"/>
  <c r="D89" i="3"/>
  <c r="D73" i="3"/>
  <c r="D37" i="3"/>
  <c r="D17" i="3"/>
  <c r="F77" i="3"/>
  <c r="D41" i="3"/>
  <c r="F38" i="3"/>
  <c r="E33" i="3"/>
  <c r="F26" i="3"/>
  <c r="E23" i="3"/>
  <c r="E7" i="3"/>
  <c r="E3" i="3"/>
  <c r="F87" i="3"/>
  <c r="F86" i="3"/>
  <c r="E71" i="3"/>
  <c r="F59" i="3"/>
  <c r="F35" i="3"/>
  <c r="E34" i="3"/>
  <c r="F27" i="3"/>
  <c r="F13" i="3"/>
  <c r="F8" i="3"/>
  <c r="E86" i="3"/>
  <c r="F52" i="3"/>
  <c r="F2" i="3"/>
  <c r="F80" i="3"/>
  <c r="F48" i="3"/>
  <c r="F84" i="3"/>
  <c r="E79" i="3"/>
  <c r="F64" i="3"/>
  <c r="E59" i="3"/>
  <c r="F36" i="3"/>
  <c r="F40" i="3"/>
  <c r="F24" i="3"/>
  <c r="F28" i="3"/>
  <c r="O77" i="6" l="1"/>
  <c r="F20" i="3"/>
  <c r="F44" i="3"/>
  <c r="F67" i="3"/>
  <c r="F31" i="3"/>
  <c r="F60" i="3"/>
  <c r="G60" i="3" s="1"/>
  <c r="I60" i="3" s="1"/>
  <c r="F55" i="3"/>
  <c r="O64" i="5"/>
  <c r="O69" i="5"/>
  <c r="E54" i="3"/>
  <c r="E25" i="3"/>
  <c r="E37" i="3"/>
  <c r="E81" i="3"/>
  <c r="O94" i="5"/>
  <c r="E13" i="3"/>
  <c r="E15" i="3"/>
  <c r="E2" i="3"/>
  <c r="E43" i="3"/>
  <c r="E38" i="3"/>
  <c r="E53" i="3"/>
  <c r="G53" i="3" s="1"/>
  <c r="I53" i="3" s="1"/>
  <c r="E75" i="3"/>
  <c r="D57" i="3"/>
  <c r="D9" i="3"/>
  <c r="D45" i="3"/>
  <c r="O60" i="1"/>
  <c r="D61" i="3"/>
  <c r="O87" i="1"/>
  <c r="O85" i="1"/>
  <c r="D69" i="3"/>
  <c r="D29" i="3"/>
  <c r="D65" i="3"/>
  <c r="D62" i="3"/>
  <c r="D77" i="3"/>
  <c r="H77" i="3" s="1"/>
  <c r="D68" i="3"/>
  <c r="G68" i="3" s="1"/>
  <c r="I68" i="3" s="1"/>
  <c r="D84" i="3"/>
  <c r="F56" i="3"/>
  <c r="O49" i="6"/>
  <c r="O75" i="6"/>
  <c r="O90" i="6"/>
  <c r="O86" i="6"/>
  <c r="O60" i="6"/>
  <c r="O69" i="6"/>
  <c r="O30" i="6"/>
  <c r="O48" i="6"/>
  <c r="F63" i="3"/>
  <c r="O65" i="6"/>
  <c r="O21" i="6"/>
  <c r="O85" i="6"/>
  <c r="O39" i="6"/>
  <c r="E73" i="3"/>
  <c r="O81" i="5"/>
  <c r="O26" i="5"/>
  <c r="O28" i="5"/>
  <c r="O54" i="5"/>
  <c r="O34" i="5"/>
  <c r="O37" i="5"/>
  <c r="O24" i="5"/>
  <c r="E58" i="3"/>
  <c r="O15" i="5"/>
  <c r="E69" i="3"/>
  <c r="G69" i="3" s="1"/>
  <c r="I69" i="3" s="1"/>
  <c r="O89" i="5"/>
  <c r="O11" i="5"/>
  <c r="E29" i="3"/>
  <c r="O16" i="5"/>
  <c r="O42" i="5"/>
  <c r="E63" i="3"/>
  <c r="E52" i="3"/>
  <c r="H52" i="3" s="1"/>
  <c r="O31" i="5"/>
  <c r="D88" i="3"/>
  <c r="O39" i="1"/>
  <c r="O88" i="1"/>
  <c r="O12" i="1"/>
  <c r="O83" i="1"/>
  <c r="D48" i="3"/>
  <c r="H48" i="3" s="1"/>
  <c r="O28" i="1"/>
  <c r="O61" i="1"/>
  <c r="O94" i="1"/>
  <c r="O73" i="1"/>
  <c r="O31" i="1"/>
  <c r="F5" i="3"/>
  <c r="F75" i="3"/>
  <c r="F51" i="3"/>
  <c r="F34" i="3"/>
  <c r="F16" i="3"/>
  <c r="E5" i="3"/>
  <c r="E42" i="3"/>
  <c r="F17" i="3"/>
  <c r="G17" i="3" s="1"/>
  <c r="I17" i="3" s="1"/>
  <c r="D86" i="3"/>
  <c r="H86" i="3" s="1"/>
  <c r="E70" i="3"/>
  <c r="G70" i="3" s="1"/>
  <c r="I70" i="3" s="1"/>
  <c r="G62" i="3"/>
  <c r="I62" i="3" s="1"/>
  <c r="E31" i="3"/>
  <c r="E84" i="3"/>
  <c r="E16" i="3"/>
  <c r="E51" i="3"/>
  <c r="G66" i="3"/>
  <c r="I66" i="3" s="1"/>
  <c r="E65" i="3"/>
  <c r="G65" i="3" s="1"/>
  <c r="I65" i="3" s="1"/>
  <c r="E85" i="3"/>
  <c r="E55" i="3"/>
  <c r="D82" i="3"/>
  <c r="G82" i="3" s="1"/>
  <c r="I82" i="3" s="1"/>
  <c r="H66" i="3"/>
  <c r="H54" i="3"/>
  <c r="G21" i="3"/>
  <c r="I21" i="3" s="1"/>
  <c r="F10" i="3"/>
  <c r="F39" i="3"/>
  <c r="G41" i="3"/>
  <c r="I41" i="3" s="1"/>
  <c r="H62" i="3"/>
  <c r="H87" i="3"/>
  <c r="F37" i="3"/>
  <c r="G54" i="3"/>
  <c r="I54" i="3" s="1"/>
  <c r="F61" i="3"/>
  <c r="E88" i="3"/>
  <c r="E49" i="3"/>
  <c r="G49" i="3" s="1"/>
  <c r="I49" i="3" s="1"/>
  <c r="H2" i="3"/>
  <c r="H21" i="3"/>
  <c r="D25" i="3"/>
  <c r="D46" i="3"/>
  <c r="G46" i="3" s="1"/>
  <c r="I46" i="3" s="1"/>
  <c r="H74" i="3"/>
  <c r="D85" i="3"/>
  <c r="G11" i="1"/>
  <c r="G11" i="5" s="1"/>
  <c r="G10" i="5"/>
  <c r="H68" i="3"/>
  <c r="D7" i="3"/>
  <c r="G7" i="3" s="1"/>
  <c r="I7" i="3" s="1"/>
  <c r="D15" i="3"/>
  <c r="D23" i="3"/>
  <c r="D31" i="3"/>
  <c r="D39" i="3"/>
  <c r="D47" i="3"/>
  <c r="H47" i="3" s="1"/>
  <c r="D55" i="3"/>
  <c r="D63" i="3"/>
  <c r="D71" i="3"/>
  <c r="D79" i="3"/>
  <c r="H79" i="3" s="1"/>
  <c r="F3" i="3"/>
  <c r="F19" i="3"/>
  <c r="F57" i="3"/>
  <c r="G57" i="3" s="1"/>
  <c r="I57" i="3" s="1"/>
  <c r="E72" i="3"/>
  <c r="D8" i="3"/>
  <c r="G8" i="3" s="1"/>
  <c r="I8" i="3" s="1"/>
  <c r="D16" i="3"/>
  <c r="E6" i="3"/>
  <c r="E10" i="3"/>
  <c r="F15" i="3"/>
  <c r="E20" i="3"/>
  <c r="F29" i="3"/>
  <c r="E56" i="3"/>
  <c r="E76" i="3"/>
  <c r="G76" i="3" s="1"/>
  <c r="I76" i="3" s="1"/>
  <c r="F81" i="3"/>
  <c r="F6" i="3"/>
  <c r="E14" i="3"/>
  <c r="F45" i="3"/>
  <c r="F71" i="3"/>
  <c r="D10" i="3"/>
  <c r="D18" i="3"/>
  <c r="D30" i="3"/>
  <c r="D38" i="3"/>
  <c r="H24" i="3"/>
  <c r="H40" i="3"/>
  <c r="D3" i="3"/>
  <c r="D11" i="3"/>
  <c r="D19" i="3"/>
  <c r="D27" i="3"/>
  <c r="D35" i="3"/>
  <c r="G35" i="3" s="1"/>
  <c r="I35" i="3" s="1"/>
  <c r="D43" i="3"/>
  <c r="H43" i="3" s="1"/>
  <c r="D51" i="3"/>
  <c r="D59" i="3"/>
  <c r="H59" i="3" s="1"/>
  <c r="D67" i="3"/>
  <c r="D75" i="3"/>
  <c r="D83" i="3"/>
  <c r="G83" i="3" s="1"/>
  <c r="I83" i="3" s="1"/>
  <c r="F9" i="3"/>
  <c r="H9" i="3" s="1"/>
  <c r="E36" i="3"/>
  <c r="G36" i="3" s="1"/>
  <c r="I36" i="3" s="1"/>
  <c r="E64" i="3"/>
  <c r="H64" i="3" s="1"/>
  <c r="F73" i="3"/>
  <c r="G73" i="3" s="1"/>
  <c r="I73" i="3" s="1"/>
  <c r="D4" i="3"/>
  <c r="G4" i="3" s="1"/>
  <c r="D12" i="3"/>
  <c r="D20" i="3"/>
  <c r="F11" i="3"/>
  <c r="E18" i="3"/>
  <c r="E28" i="3"/>
  <c r="H28" i="3" s="1"/>
  <c r="F33" i="3"/>
  <c r="G33" i="3" s="1"/>
  <c r="I33" i="3" s="1"/>
  <c r="E80" i="3"/>
  <c r="H80" i="3" s="1"/>
  <c r="E12" i="3"/>
  <c r="E44" i="3"/>
  <c r="H44" i="3" s="1"/>
  <c r="E61" i="3"/>
  <c r="E67" i="3"/>
  <c r="D6" i="3"/>
  <c r="D14" i="3"/>
  <c r="D26" i="3"/>
  <c r="G26" i="3" s="1"/>
  <c r="I26" i="3" s="1"/>
  <c r="D34" i="3"/>
  <c r="D42" i="3"/>
  <c r="D50" i="3"/>
  <c r="G50" i="3" s="1"/>
  <c r="I50" i="3" s="1"/>
  <c r="E22" i="3"/>
  <c r="H32" i="3"/>
  <c r="H89" i="3"/>
  <c r="G13" i="3"/>
  <c r="I13" i="3" s="1"/>
  <c r="G32" i="3"/>
  <c r="I32" i="3" s="1"/>
  <c r="G89" i="3"/>
  <c r="I89" i="3" s="1"/>
  <c r="G74" i="3"/>
  <c r="I74" i="3" s="1"/>
  <c r="H53" i="3"/>
  <c r="G58" i="3"/>
  <c r="I58" i="3" s="1"/>
  <c r="H58" i="3"/>
  <c r="H78" i="3"/>
  <c r="G78" i="3"/>
  <c r="I78" i="3" s="1"/>
  <c r="H13" i="3"/>
  <c r="H41" i="3"/>
  <c r="G77" i="3"/>
  <c r="I77" i="3" s="1"/>
  <c r="G87" i="3"/>
  <c r="I87" i="3" s="1"/>
  <c r="H60" i="3"/>
  <c r="G24" i="3"/>
  <c r="I24" i="3" s="1"/>
  <c r="G40" i="3"/>
  <c r="I40" i="3" s="1"/>
  <c r="G2" i="3"/>
  <c r="I2" i="3" s="1"/>
  <c r="H63" i="3" l="1"/>
  <c r="G52" i="3"/>
  <c r="I52" i="3" s="1"/>
  <c r="H69" i="3"/>
  <c r="G45" i="3"/>
  <c r="I45" i="3" s="1"/>
  <c r="G81" i="3"/>
  <c r="I81" i="3" s="1"/>
  <c r="G37" i="3"/>
  <c r="I37" i="3" s="1"/>
  <c r="H38" i="3"/>
  <c r="G48" i="3"/>
  <c r="I48" i="3" s="1"/>
  <c r="G84" i="3"/>
  <c r="I84" i="3" s="1"/>
  <c r="G5" i="3"/>
  <c r="I5" i="3" s="1"/>
  <c r="H29" i="3"/>
  <c r="G29" i="3"/>
  <c r="I29" i="3" s="1"/>
  <c r="H75" i="3"/>
  <c r="G3" i="3"/>
  <c r="I3" i="3" s="1"/>
  <c r="G34" i="3"/>
  <c r="I34" i="3" s="1"/>
  <c r="H20" i="3"/>
  <c r="H84" i="3"/>
  <c r="H5" i="3"/>
  <c r="G9" i="3"/>
  <c r="I9" i="3" s="1"/>
  <c r="G44" i="3"/>
  <c r="I44" i="3" s="1"/>
  <c r="H65" i="3"/>
  <c r="H73" i="3"/>
  <c r="H3" i="3"/>
  <c r="H17" i="3"/>
  <c r="G85" i="3"/>
  <c r="I85" i="3" s="1"/>
  <c r="H46" i="3"/>
  <c r="G79" i="3"/>
  <c r="I79" i="3" s="1"/>
  <c r="G86" i="3"/>
  <c r="I86" i="3" s="1"/>
  <c r="G12" i="1"/>
  <c r="G13" i="1" s="1"/>
  <c r="H71" i="3"/>
  <c r="H7" i="3"/>
  <c r="G31" i="3"/>
  <c r="I31" i="3" s="1"/>
  <c r="H61" i="3"/>
  <c r="H81" i="3"/>
  <c r="H57" i="3"/>
  <c r="G55" i="3"/>
  <c r="I55" i="3" s="1"/>
  <c r="G80" i="3"/>
  <c r="I80" i="3" s="1"/>
  <c r="H36" i="3"/>
  <c r="H42" i="3"/>
  <c r="G61" i="3"/>
  <c r="I61" i="3" s="1"/>
  <c r="H49" i="3"/>
  <c r="G38" i="3"/>
  <c r="I38" i="3" s="1"/>
  <c r="G63" i="3"/>
  <c r="I63" i="3" s="1"/>
  <c r="H8" i="3"/>
  <c r="G11" i="6"/>
  <c r="G28" i="3"/>
  <c r="I28" i="3" s="1"/>
  <c r="H82" i="3"/>
  <c r="H70" i="3"/>
  <c r="H19" i="3"/>
  <c r="G64" i="3"/>
  <c r="I64" i="3" s="1"/>
  <c r="H12" i="3"/>
  <c r="H35" i="3"/>
  <c r="G20" i="3"/>
  <c r="I20" i="3" s="1"/>
  <c r="G43" i="3"/>
  <c r="I43" i="3" s="1"/>
  <c r="H33" i="3"/>
  <c r="H37" i="3"/>
  <c r="H15" i="3"/>
  <c r="G19" i="3"/>
  <c r="I19" i="3" s="1"/>
  <c r="G71" i="3"/>
  <c r="G88" i="3"/>
  <c r="I88" i="3" s="1"/>
  <c r="H88" i="3"/>
  <c r="G12" i="3"/>
  <c r="I12" i="3" s="1"/>
  <c r="H55" i="3"/>
  <c r="H85" i="3"/>
  <c r="H83" i="3"/>
  <c r="H34" i="3"/>
  <c r="G59" i="3"/>
  <c r="I59" i="3" s="1"/>
  <c r="G15" i="3"/>
  <c r="I15" i="3" s="1"/>
  <c r="G42" i="3"/>
  <c r="I42" i="3" s="1"/>
  <c r="G47" i="3"/>
  <c r="I47" i="3" s="1"/>
  <c r="H31" i="3"/>
  <c r="H25" i="3"/>
  <c r="G25" i="3"/>
  <c r="H51" i="3"/>
  <c r="G51" i="3"/>
  <c r="I51" i="3" s="1"/>
  <c r="H22" i="3"/>
  <c r="G22" i="3"/>
  <c r="I22" i="3" s="1"/>
  <c r="G11" i="3"/>
  <c r="I11" i="3" s="1"/>
  <c r="H11" i="3"/>
  <c r="H30" i="3"/>
  <c r="G30" i="3"/>
  <c r="I30" i="3" s="1"/>
  <c r="G56" i="3"/>
  <c r="I56" i="3" s="1"/>
  <c r="H56" i="3"/>
  <c r="G23" i="3"/>
  <c r="I23" i="3" s="1"/>
  <c r="H23" i="3"/>
  <c r="H45" i="3"/>
  <c r="H76" i="3"/>
  <c r="H14" i="3"/>
  <c r="G14" i="3"/>
  <c r="I14" i="3" s="1"/>
  <c r="G67" i="3"/>
  <c r="I67" i="3" s="1"/>
  <c r="H67" i="3"/>
  <c r="G75" i="3"/>
  <c r="I75" i="3" s="1"/>
  <c r="G18" i="3"/>
  <c r="I18" i="3" s="1"/>
  <c r="H18" i="3"/>
  <c r="G72" i="3"/>
  <c r="I72" i="3" s="1"/>
  <c r="H72" i="3"/>
  <c r="H26" i="3"/>
  <c r="H6" i="3"/>
  <c r="G6" i="3"/>
  <c r="I6" i="3" s="1"/>
  <c r="I4" i="3"/>
  <c r="H4" i="3"/>
  <c r="H27" i="3"/>
  <c r="G27" i="3"/>
  <c r="I27" i="3" s="1"/>
  <c r="H50" i="3"/>
  <c r="H10" i="3"/>
  <c r="G10" i="3"/>
  <c r="I10" i="3" s="1"/>
  <c r="G16" i="3"/>
  <c r="I16" i="3" s="1"/>
  <c r="H16" i="3"/>
  <c r="H39" i="3"/>
  <c r="G39" i="3"/>
  <c r="I39" i="3" s="1"/>
  <c r="G12" i="5"/>
  <c r="G12" i="6" l="1"/>
  <c r="J67" i="3"/>
  <c r="K67" i="3" s="1"/>
  <c r="I71" i="3"/>
  <c r="J89" i="3" s="1"/>
  <c r="K89" i="3" s="1"/>
  <c r="I25" i="3"/>
  <c r="J45" i="3" s="1"/>
  <c r="K45" i="3" s="1"/>
  <c r="J23" i="3"/>
  <c r="K23" i="3" s="1"/>
  <c r="G13" i="6"/>
  <c r="G14" i="1"/>
  <c r="G13" i="5"/>
  <c r="G14" i="5" l="1"/>
  <c r="G14" i="6"/>
</calcChain>
</file>

<file path=xl/sharedStrings.xml><?xml version="1.0" encoding="utf-8"?>
<sst xmlns="http://schemas.openxmlformats.org/spreadsheetml/2006/main" count="1062" uniqueCount="120">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</sst>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65015</c:v>
                </c:pt>
                <c:pt idx="1">
                  <c:v>52867</c:v>
                </c:pt>
                <c:pt idx="2">
                  <c:v>22379</c:v>
                </c:pt>
                <c:pt idx="3">
                  <c:v>8852</c:v>
                </c:pt>
                <c:pt idx="4">
                  <c:v>4806</c:v>
                </c:pt>
                <c:pt idx="5">
                  <c:v>4090</c:v>
                </c:pt>
                <c:pt idx="6">
                  <c:v>3738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38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52867</c:v>
                </c:pt>
                <c:pt idx="1">
                  <c:v>22379</c:v>
                </c:pt>
                <c:pt idx="2">
                  <c:v>8852</c:v>
                </c:pt>
                <c:pt idx="3">
                  <c:v>4806</c:v>
                </c:pt>
                <c:pt idx="4">
                  <c:v>4090</c:v>
                </c:pt>
                <c:pt idx="5">
                  <c:v>3738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65011</c:v>
                </c:pt>
                <c:pt idx="1">
                  <c:v>52310</c:v>
                </c:pt>
                <c:pt idx="2">
                  <c:v>22277</c:v>
                </c:pt>
                <c:pt idx="3">
                  <c:v>8852</c:v>
                </c:pt>
                <c:pt idx="4">
                  <c:v>4809</c:v>
                </c:pt>
                <c:pt idx="5">
                  <c:v>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52310</c:v>
                </c:pt>
                <c:pt idx="1">
                  <c:v>22277</c:v>
                </c:pt>
                <c:pt idx="2">
                  <c:v>8852</c:v>
                </c:pt>
                <c:pt idx="3">
                  <c:v>4809</c:v>
                </c:pt>
                <c:pt idx="4">
                  <c:v>4098</c:v>
                </c:pt>
                <c:pt idx="5">
                  <c:v>3752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64986</c:v>
                </c:pt>
                <c:pt idx="1">
                  <c:v>48563</c:v>
                </c:pt>
                <c:pt idx="2">
                  <c:v>21131</c:v>
                </c:pt>
                <c:pt idx="3">
                  <c:v>8628</c:v>
                </c:pt>
                <c:pt idx="4">
                  <c:v>4791</c:v>
                </c:pt>
                <c:pt idx="5">
                  <c:v>4129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9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48563</c:v>
                </c:pt>
                <c:pt idx="1">
                  <c:v>21131</c:v>
                </c:pt>
                <c:pt idx="2">
                  <c:v>8628</c:v>
                </c:pt>
                <c:pt idx="3">
                  <c:v>4791</c:v>
                </c:pt>
                <c:pt idx="4">
                  <c:v>4129</c:v>
                </c:pt>
                <c:pt idx="5">
                  <c:v>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Consolidated!$G$1</c:f>
              <c:strCache>
                <c:ptCount val="1"/>
                <c:pt idx="0">
                  <c:v>Average yield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Consolidated!$G$2:$G$23</c:f>
              <c:numCache>
                <c:formatCode>General</c:formatCode>
                <c:ptCount val="22"/>
                <c:pt idx="0">
                  <c:v>4.2548358031195166E-2</c:v>
                </c:pt>
                <c:pt idx="1">
                  <c:v>5.143428783756409E-2</c:v>
                </c:pt>
                <c:pt idx="2">
                  <c:v>6.6912376344181471E-2</c:v>
                </c:pt>
                <c:pt idx="3">
                  <c:v>0.11326513280473975</c:v>
                </c:pt>
                <c:pt idx="4">
                  <c:v>0.33431942926337266</c:v>
                </c:pt>
                <c:pt idx="5">
                  <c:v>0.80439195618737891</c:v>
                </c:pt>
                <c:pt idx="6">
                  <c:v>1.6497606727994338</c:v>
                </c:pt>
                <c:pt idx="7">
                  <c:v>3.4159390575142226</c:v>
                </c:pt>
                <c:pt idx="8">
                  <c:v>7.863393010604617</c:v>
                </c:pt>
                <c:pt idx="9">
                  <c:v>15.461081270791764</c:v>
                </c:pt>
                <c:pt idx="10">
                  <c:v>12.49656110145272</c:v>
                </c:pt>
                <c:pt idx="11">
                  <c:v>8.550552911660553</c:v>
                </c:pt>
                <c:pt idx="12">
                  <c:v>4.31033492681469</c:v>
                </c:pt>
                <c:pt idx="13">
                  <c:v>2.0034816267268494</c:v>
                </c:pt>
                <c:pt idx="14">
                  <c:v>1.1765586015751774</c:v>
                </c:pt>
                <c:pt idx="15">
                  <c:v>0.67568664560566905</c:v>
                </c:pt>
                <c:pt idx="16">
                  <c:v>0.41663894796913592</c:v>
                </c:pt>
                <c:pt idx="17">
                  <c:v>0.23791743000742197</c:v>
                </c:pt>
                <c:pt idx="18">
                  <c:v>0.20830089797354914</c:v>
                </c:pt>
                <c:pt idx="19">
                  <c:v>0.18416170068221238</c:v>
                </c:pt>
                <c:pt idx="20">
                  <c:v>0.10942939253196153</c:v>
                </c:pt>
                <c:pt idx="21">
                  <c:v>7.6149267670903298E-2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B-401E-A7E2-A5CA65B961EF}"/>
            </c:ext>
          </c:extLst>
        </c:ser>
        <c:ser>
          <c:idx val="1"/>
          <c:order val="1"/>
          <c:tx>
            <c:v>Average Yield 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Consolidated!$A$1:$A$23</c:f>
              <c:strCache>
                <c:ptCount val="23"/>
                <c:pt idx="0">
                  <c:v>Fraction 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Consolidated!$G$24:$G$45</c:f>
              <c:numCache>
                <c:formatCode>General</c:formatCode>
                <c:ptCount val="22"/>
                <c:pt idx="0">
                  <c:v>2.7945705602565925E-2</c:v>
                </c:pt>
                <c:pt idx="1">
                  <c:v>5.389170377793287E-2</c:v>
                </c:pt>
                <c:pt idx="2">
                  <c:v>0.10216816013385137</c:v>
                </c:pt>
                <c:pt idx="3">
                  <c:v>0.26106697472637219</c:v>
                </c:pt>
                <c:pt idx="4">
                  <c:v>0.58203009546882789</c:v>
                </c:pt>
                <c:pt idx="5">
                  <c:v>1.0722403787758734</c:v>
                </c:pt>
                <c:pt idx="6">
                  <c:v>2.5471424495441846</c:v>
                </c:pt>
                <c:pt idx="7">
                  <c:v>5.103579575049328</c:v>
                </c:pt>
                <c:pt idx="8">
                  <c:v>11.103492938843159</c:v>
                </c:pt>
                <c:pt idx="9">
                  <c:v>17.037688968542806</c:v>
                </c:pt>
                <c:pt idx="10">
                  <c:v>11.928711500678205</c:v>
                </c:pt>
                <c:pt idx="11">
                  <c:v>7.8172482577796911</c:v>
                </c:pt>
                <c:pt idx="12">
                  <c:v>3.5866914922839825</c:v>
                </c:pt>
                <c:pt idx="13">
                  <c:v>1.7055584693700654</c:v>
                </c:pt>
                <c:pt idx="14">
                  <c:v>1.0738960116334446</c:v>
                </c:pt>
                <c:pt idx="15">
                  <c:v>0.643830773610091</c:v>
                </c:pt>
                <c:pt idx="16">
                  <c:v>0.33475040225938085</c:v>
                </c:pt>
                <c:pt idx="17">
                  <c:v>0.17174836290714915</c:v>
                </c:pt>
                <c:pt idx="18">
                  <c:v>0.19274499028613934</c:v>
                </c:pt>
                <c:pt idx="19">
                  <c:v>0.15900131298673936</c:v>
                </c:pt>
                <c:pt idx="20">
                  <c:v>9.2674895536297111E-2</c:v>
                </c:pt>
                <c:pt idx="21">
                  <c:v>0.11623964162830679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B-401E-A7E2-A5CA65B961EF}"/>
            </c:ext>
          </c:extLst>
        </c:ser>
        <c:ser>
          <c:idx val="2"/>
          <c:order val="2"/>
          <c:tx>
            <c:v>Average 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Consolidated!$A$1:$A$23</c:f>
              <c:strCache>
                <c:ptCount val="23"/>
                <c:pt idx="0">
                  <c:v>Fraction 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Consolidated!$G$46:$G$67</c:f>
              <c:numCache>
                <c:formatCode>General</c:formatCode>
                <c:ptCount val="22"/>
                <c:pt idx="0">
                  <c:v>2.9303985380204612E-2</c:v>
                </c:pt>
                <c:pt idx="1">
                  <c:v>1.178525380209243E-2</c:v>
                </c:pt>
                <c:pt idx="2">
                  <c:v>5.8427805511392893E-2</c:v>
                </c:pt>
                <c:pt idx="3">
                  <c:v>0.14212431720689025</c:v>
                </c:pt>
                <c:pt idx="4">
                  <c:v>0.30240282172351002</c:v>
                </c:pt>
                <c:pt idx="5">
                  <c:v>0.64648184488544791</c:v>
                </c:pt>
                <c:pt idx="6">
                  <c:v>1.1430711695538389</c:v>
                </c:pt>
                <c:pt idx="7">
                  <c:v>2.6643046114719371</c:v>
                </c:pt>
                <c:pt idx="8">
                  <c:v>5.7965640274965509</c:v>
                </c:pt>
                <c:pt idx="9">
                  <c:v>10.916556694896423</c:v>
                </c:pt>
                <c:pt idx="10">
                  <c:v>13.328126915475766</c:v>
                </c:pt>
                <c:pt idx="11">
                  <c:v>8.2502872671340111</c:v>
                </c:pt>
                <c:pt idx="12">
                  <c:v>3.6437474450163037</c:v>
                </c:pt>
                <c:pt idx="13">
                  <c:v>1.4251243610709377</c:v>
                </c:pt>
                <c:pt idx="14">
                  <c:v>0.78982445488019204</c:v>
                </c:pt>
                <c:pt idx="15">
                  <c:v>0.3967125811040122</c:v>
                </c:pt>
                <c:pt idx="16">
                  <c:v>0.24089368648355725</c:v>
                </c:pt>
                <c:pt idx="17">
                  <c:v>0.15243950718494756</c:v>
                </c:pt>
                <c:pt idx="18">
                  <c:v>0.17731951727580544</c:v>
                </c:pt>
                <c:pt idx="19">
                  <c:v>0.18465710951926173</c:v>
                </c:pt>
                <c:pt idx="20">
                  <c:v>0.11847168374354138</c:v>
                </c:pt>
                <c:pt idx="21">
                  <c:v>6.0663479425355694E-2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9B-401E-A7E2-A5CA65B961EF}"/>
            </c:ext>
          </c:extLst>
        </c:ser>
        <c:ser>
          <c:idx val="3"/>
          <c:order val="3"/>
          <c:tx>
            <c:v>Average P4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Consolidated!$A$1:$A$23</c:f>
              <c:strCache>
                <c:ptCount val="23"/>
                <c:pt idx="0">
                  <c:v>Fraction 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Consolidated!$G$68:$G$89</c:f>
              <c:numCache>
                <c:formatCode>General</c:formatCode>
                <c:ptCount val="22"/>
                <c:pt idx="0">
                  <c:v>1.9082448787304366E-2</c:v>
                </c:pt>
                <c:pt idx="1">
                  <c:v>1.6810636129486082E-2</c:v>
                </c:pt>
                <c:pt idx="2">
                  <c:v>4.6279651767209391E-2</c:v>
                </c:pt>
                <c:pt idx="3">
                  <c:v>9.8602435041407352E-2</c:v>
                </c:pt>
                <c:pt idx="4">
                  <c:v>0.32581251341976047</c:v>
                </c:pt>
                <c:pt idx="5">
                  <c:v>0.66430503681577657</c:v>
                </c:pt>
                <c:pt idx="6">
                  <c:v>1.3645078577058489</c:v>
                </c:pt>
                <c:pt idx="7">
                  <c:v>2.9088704718078429</c:v>
                </c:pt>
                <c:pt idx="8">
                  <c:v>6.6273934015800036</c:v>
                </c:pt>
                <c:pt idx="9">
                  <c:v>10.267352522616871</c:v>
                </c:pt>
                <c:pt idx="10">
                  <c:v>9.2052465860507251</c:v>
                </c:pt>
                <c:pt idx="11">
                  <c:v>5.383742880625646</c:v>
                </c:pt>
                <c:pt idx="12">
                  <c:v>2.5952224365586996</c:v>
                </c:pt>
                <c:pt idx="13">
                  <c:v>1.3747613529420344</c:v>
                </c:pt>
                <c:pt idx="14">
                  <c:v>0.82293658724292307</c:v>
                </c:pt>
                <c:pt idx="15">
                  <c:v>0.45501545538321841</c:v>
                </c:pt>
                <c:pt idx="16">
                  <c:v>0.28668432214319578</c:v>
                </c:pt>
                <c:pt idx="17">
                  <c:v>0.19072426519161392</c:v>
                </c:pt>
                <c:pt idx="18">
                  <c:v>0.14806973280266747</c:v>
                </c:pt>
                <c:pt idx="19">
                  <c:v>0.1163367804028098</c:v>
                </c:pt>
                <c:pt idx="20">
                  <c:v>6.6026181363600486E-2</c:v>
                </c:pt>
                <c:pt idx="21">
                  <c:v>7.4467099786147503E-2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9B-401E-A7E2-A5CA65B96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512622" cy="47237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395287</xdr:colOff>
      <xdr:row>2</xdr:row>
      <xdr:rowOff>47625</xdr:rowOff>
    </xdr:from>
    <xdr:to>
      <xdr:col>15</xdr:col>
      <xdr:colOff>280987</xdr:colOff>
      <xdr:row>19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69A401-E840-908A-906C-4C11163FE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topLeftCell="A4" workbookViewId="0">
      <selection activeCell="N9" sqref="N9"/>
    </sheetView>
  </sheetViews>
  <sheetFormatPr defaultRowHeight="13" x14ac:dyDescent="0.6"/>
  <cols>
    <col min="11" max="11" width="24.40625" customWidth="1"/>
    <col min="12" max="12" width="15.86328125" customWidth="1"/>
  </cols>
  <sheetData>
    <row r="1" spans="1:98" x14ac:dyDescent="0.6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6">
      <c r="B2">
        <v>1</v>
      </c>
      <c r="C2">
        <v>65015</v>
      </c>
      <c r="D2">
        <v>3887</v>
      </c>
      <c r="E2">
        <v>5811</v>
      </c>
      <c r="F2">
        <v>5021</v>
      </c>
      <c r="G2">
        <v>56707</v>
      </c>
      <c r="H2">
        <v>40718</v>
      </c>
      <c r="I2">
        <v>4186</v>
      </c>
      <c r="J2">
        <v>4673</v>
      </c>
      <c r="K2">
        <v>4316</v>
      </c>
      <c r="L2">
        <v>4115</v>
      </c>
      <c r="M2">
        <v>8000</v>
      </c>
      <c r="N2">
        <v>6294</v>
      </c>
      <c r="O2">
        <v>52867</v>
      </c>
      <c r="P2">
        <v>3917</v>
      </c>
      <c r="Q2">
        <v>7388</v>
      </c>
      <c r="R2">
        <v>4481</v>
      </c>
      <c r="S2">
        <v>38087</v>
      </c>
      <c r="T2">
        <v>27144</v>
      </c>
      <c r="U2">
        <v>3925</v>
      </c>
      <c r="V2">
        <v>5745</v>
      </c>
      <c r="W2">
        <v>4298</v>
      </c>
      <c r="X2">
        <v>3935</v>
      </c>
      <c r="Y2">
        <v>11765</v>
      </c>
      <c r="Z2">
        <v>5164</v>
      </c>
      <c r="AA2">
        <v>22379</v>
      </c>
      <c r="AB2">
        <v>3960</v>
      </c>
      <c r="AC2">
        <v>9908</v>
      </c>
      <c r="AD2">
        <v>4387</v>
      </c>
      <c r="AE2">
        <v>19472</v>
      </c>
      <c r="AF2">
        <v>14819</v>
      </c>
      <c r="AG2">
        <v>3787</v>
      </c>
      <c r="AH2">
        <v>7282</v>
      </c>
      <c r="AI2">
        <v>4226</v>
      </c>
      <c r="AJ2">
        <v>3817</v>
      </c>
      <c r="AK2">
        <v>20417</v>
      </c>
      <c r="AL2">
        <v>4643</v>
      </c>
      <c r="AM2">
        <v>8852</v>
      </c>
      <c r="AN2">
        <v>4102</v>
      </c>
      <c r="AO2">
        <v>17322</v>
      </c>
      <c r="AP2">
        <v>4324</v>
      </c>
      <c r="AQ2">
        <v>11646</v>
      </c>
      <c r="AR2">
        <v>8999</v>
      </c>
      <c r="AS2">
        <v>3852</v>
      </c>
      <c r="AT2">
        <v>11997</v>
      </c>
      <c r="AU2">
        <v>4487</v>
      </c>
      <c r="AV2">
        <v>3800</v>
      </c>
      <c r="AW2">
        <v>30922</v>
      </c>
      <c r="AX2">
        <v>4351</v>
      </c>
      <c r="AY2">
        <v>4806</v>
      </c>
      <c r="AZ2">
        <v>4773</v>
      </c>
      <c r="BA2">
        <v>30096</v>
      </c>
      <c r="BB2">
        <v>4096</v>
      </c>
      <c r="BC2">
        <v>7049</v>
      </c>
      <c r="BD2">
        <v>7060</v>
      </c>
      <c r="BE2">
        <v>4081</v>
      </c>
      <c r="BF2">
        <v>21566</v>
      </c>
      <c r="BG2">
        <v>4961</v>
      </c>
      <c r="BH2">
        <v>3905</v>
      </c>
      <c r="BI2">
        <v>35425</v>
      </c>
      <c r="BJ2">
        <v>4225</v>
      </c>
      <c r="BK2">
        <v>4090</v>
      </c>
      <c r="BL2">
        <v>6226</v>
      </c>
      <c r="BM2">
        <v>42550</v>
      </c>
      <c r="BN2">
        <v>3998</v>
      </c>
      <c r="BO2">
        <v>5545</v>
      </c>
      <c r="BP2">
        <v>5754</v>
      </c>
      <c r="BQ2">
        <v>4039</v>
      </c>
      <c r="BR2">
        <v>37798</v>
      </c>
      <c r="BS2">
        <v>6534</v>
      </c>
      <c r="BT2">
        <v>4061</v>
      </c>
      <c r="BU2">
        <v>24245</v>
      </c>
      <c r="BV2">
        <v>4121</v>
      </c>
      <c r="BW2">
        <v>3738</v>
      </c>
      <c r="BX2">
        <v>8911</v>
      </c>
      <c r="BY2">
        <v>51855</v>
      </c>
      <c r="BZ2">
        <v>3836</v>
      </c>
      <c r="CA2">
        <v>4578</v>
      </c>
      <c r="CB2">
        <v>4792</v>
      </c>
      <c r="CC2">
        <v>4246</v>
      </c>
      <c r="CD2">
        <v>46853</v>
      </c>
      <c r="CE2">
        <v>8177</v>
      </c>
      <c r="CF2">
        <v>4765</v>
      </c>
      <c r="CG2">
        <v>12746</v>
      </c>
      <c r="CH2">
        <v>3962</v>
      </c>
      <c r="CI2">
        <v>3815</v>
      </c>
      <c r="CJ2">
        <v>14351</v>
      </c>
      <c r="CK2">
        <v>27922</v>
      </c>
      <c r="CL2">
        <v>3913</v>
      </c>
      <c r="CM2">
        <v>4075</v>
      </c>
      <c r="CN2">
        <v>4283</v>
      </c>
      <c r="CO2">
        <v>4282</v>
      </c>
      <c r="CP2">
        <v>29807</v>
      </c>
      <c r="CQ2">
        <v>15143</v>
      </c>
      <c r="CR2">
        <v>5797</v>
      </c>
      <c r="CS2">
        <v>7966</v>
      </c>
      <c r="CT2">
        <v>3987</v>
      </c>
    </row>
    <row r="7" spans="1:98" x14ac:dyDescent="0.6">
      <c r="N7" s="9" t="s">
        <v>115</v>
      </c>
    </row>
    <row r="8" spans="1:98" x14ac:dyDescent="0.6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6">
      <c r="A9" t="s">
        <v>82</v>
      </c>
      <c r="B9">
        <v>65015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65015</v>
      </c>
      <c r="K9" t="s">
        <v>82</v>
      </c>
      <c r="L9" s="8" t="str">
        <f>A10</f>
        <v>A2</v>
      </c>
      <c r="M9" s="8">
        <f>B10</f>
        <v>3887</v>
      </c>
      <c r="N9" s="8">
        <f>(M9-3738)/3111.8</f>
        <v>4.7882254643614626E-2</v>
      </c>
      <c r="O9" s="8">
        <f>N9*40</f>
        <v>1.915290185744585</v>
      </c>
    </row>
    <row r="10" spans="1:98" x14ac:dyDescent="0.6">
      <c r="A10" t="s">
        <v>83</v>
      </c>
      <c r="B10">
        <v>3887</v>
      </c>
      <c r="E10">
        <f>E9/2</f>
        <v>15</v>
      </c>
      <c r="G10">
        <f>G9/2</f>
        <v>15</v>
      </c>
      <c r="H10" t="str">
        <f>A21</f>
        <v>B1</v>
      </c>
      <c r="I10">
        <f>B21</f>
        <v>52867</v>
      </c>
      <c r="K10" t="s">
        <v>85</v>
      </c>
      <c r="L10" s="8" t="str">
        <f>A22</f>
        <v>B2</v>
      </c>
      <c r="M10" s="8">
        <f>B22</f>
        <v>3917</v>
      </c>
      <c r="N10" s="8">
        <f t="shared" ref="N10:N73" si="1">(M10-3738)/3111.8</f>
        <v>5.7522977055080658E-2</v>
      </c>
      <c r="O10" s="8">
        <f t="shared" ref="O10:O73" si="2">N10*40</f>
        <v>2.3009190822032264</v>
      </c>
    </row>
    <row r="11" spans="1:98" x14ac:dyDescent="0.6">
      <c r="A11" t="s">
        <v>84</v>
      </c>
      <c r="B11">
        <v>5811</v>
      </c>
      <c r="E11">
        <f>E10/2</f>
        <v>7.5</v>
      </c>
      <c r="G11">
        <f>G10/2</f>
        <v>7.5</v>
      </c>
      <c r="H11" t="str">
        <f>A33</f>
        <v>C1</v>
      </c>
      <c r="I11">
        <f>B33</f>
        <v>22379</v>
      </c>
      <c r="K11" t="s">
        <v>88</v>
      </c>
      <c r="L11" s="8" t="str">
        <f>A34</f>
        <v>C2</v>
      </c>
      <c r="M11" s="8">
        <f>B34</f>
        <v>3960</v>
      </c>
      <c r="N11" s="8">
        <f t="shared" si="1"/>
        <v>7.1341345844848636E-2</v>
      </c>
      <c r="O11" s="8">
        <f t="shared" si="2"/>
        <v>2.8536538337939454</v>
      </c>
    </row>
    <row r="12" spans="1:98" x14ac:dyDescent="0.6">
      <c r="A12" t="s">
        <v>9</v>
      </c>
      <c r="B12">
        <v>5021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8852</v>
      </c>
      <c r="K12" t="s">
        <v>91</v>
      </c>
      <c r="L12" s="8" t="str">
        <f>A46</f>
        <v>D2</v>
      </c>
      <c r="M12" s="8">
        <f>B46</f>
        <v>4102</v>
      </c>
      <c r="N12" s="8">
        <f t="shared" si="1"/>
        <v>0.11697409859245451</v>
      </c>
      <c r="O12" s="8">
        <f t="shared" si="2"/>
        <v>4.6789639436981805</v>
      </c>
    </row>
    <row r="13" spans="1:98" x14ac:dyDescent="0.6">
      <c r="A13" t="s">
        <v>17</v>
      </c>
      <c r="B13">
        <v>56707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4806</v>
      </c>
      <c r="K13" t="s">
        <v>94</v>
      </c>
      <c r="L13" s="8" t="str">
        <f>A58</f>
        <v>E2</v>
      </c>
      <c r="M13" s="8">
        <f>B58</f>
        <v>4773</v>
      </c>
      <c r="N13" s="8">
        <f t="shared" si="1"/>
        <v>0.33260492319557811</v>
      </c>
      <c r="O13" s="8">
        <f t="shared" si="2"/>
        <v>13.304196927823124</v>
      </c>
    </row>
    <row r="14" spans="1:98" x14ac:dyDescent="0.6">
      <c r="A14" t="s">
        <v>25</v>
      </c>
      <c r="B14">
        <v>40718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4090</v>
      </c>
      <c r="K14" t="s">
        <v>97</v>
      </c>
      <c r="L14" s="8" t="str">
        <f>A70</f>
        <v>F2</v>
      </c>
      <c r="M14" s="8">
        <f>B70</f>
        <v>6226</v>
      </c>
      <c r="N14" s="8">
        <f t="shared" si="1"/>
        <v>0.79953724532424963</v>
      </c>
      <c r="O14" s="8">
        <f t="shared" si="2"/>
        <v>31.981489812969986</v>
      </c>
    </row>
    <row r="15" spans="1:98" x14ac:dyDescent="0.6">
      <c r="A15" t="s">
        <v>34</v>
      </c>
      <c r="B15">
        <v>4186</v>
      </c>
      <c r="G15">
        <f t="shared" ref="G15" si="3">E15*1.14</f>
        <v>0</v>
      </c>
      <c r="H15" t="str">
        <f>A81</f>
        <v>G1</v>
      </c>
      <c r="I15">
        <f>B81</f>
        <v>3738</v>
      </c>
      <c r="K15" t="s">
        <v>100</v>
      </c>
      <c r="L15" s="8" t="str">
        <f>A82</f>
        <v>G2</v>
      </c>
      <c r="M15" s="8">
        <f>B82</f>
        <v>8911</v>
      </c>
      <c r="N15" s="8">
        <f t="shared" si="1"/>
        <v>1.6623819011504595</v>
      </c>
      <c r="O15" s="8">
        <f t="shared" si="2"/>
        <v>66.495276046018375</v>
      </c>
    </row>
    <row r="16" spans="1:98" x14ac:dyDescent="0.6">
      <c r="A16" t="s">
        <v>41</v>
      </c>
      <c r="B16">
        <v>4673</v>
      </c>
      <c r="K16" t="s">
        <v>103</v>
      </c>
      <c r="L16" s="8" t="str">
        <f>A94</f>
        <v>H2</v>
      </c>
      <c r="M16" s="8">
        <f>B94</f>
        <v>14351</v>
      </c>
      <c r="N16" s="8">
        <f t="shared" si="1"/>
        <v>3.4105662317629664</v>
      </c>
      <c r="O16" s="8">
        <f t="shared" si="2"/>
        <v>136.42264927051866</v>
      </c>
    </row>
    <row r="17" spans="1:15" x14ac:dyDescent="0.6">
      <c r="A17" t="s">
        <v>49</v>
      </c>
      <c r="B17">
        <v>4316</v>
      </c>
      <c r="K17" t="s">
        <v>104</v>
      </c>
      <c r="L17" s="8" t="str">
        <f>A95</f>
        <v>H3</v>
      </c>
      <c r="M17" s="8">
        <f>B95</f>
        <v>27922</v>
      </c>
      <c r="N17" s="8">
        <f t="shared" si="1"/>
        <v>7.7717076932964835</v>
      </c>
      <c r="O17" s="8">
        <f t="shared" si="2"/>
        <v>310.86830773185932</v>
      </c>
    </row>
    <row r="18" spans="1:15" x14ac:dyDescent="0.6">
      <c r="A18" t="s">
        <v>57</v>
      </c>
      <c r="B18">
        <v>4115</v>
      </c>
      <c r="K18" t="s">
        <v>101</v>
      </c>
      <c r="L18" s="8" t="str">
        <f>A83</f>
        <v>G3</v>
      </c>
      <c r="M18" s="8">
        <f>B83</f>
        <v>51855</v>
      </c>
      <c r="N18" s="8">
        <f t="shared" si="1"/>
        <v>15.462754675750368</v>
      </c>
      <c r="O18" s="8">
        <f t="shared" si="2"/>
        <v>618.51018703001478</v>
      </c>
    </row>
    <row r="19" spans="1:15" x14ac:dyDescent="0.6">
      <c r="A19" t="s">
        <v>65</v>
      </c>
      <c r="B19">
        <v>8000</v>
      </c>
      <c r="K19" t="s">
        <v>98</v>
      </c>
      <c r="L19" s="8" t="str">
        <f>A71</f>
        <v>F3</v>
      </c>
      <c r="M19" s="8">
        <f>B71</f>
        <v>42550</v>
      </c>
      <c r="N19" s="8">
        <f t="shared" si="1"/>
        <v>12.472523941127321</v>
      </c>
      <c r="O19" s="8">
        <f t="shared" si="2"/>
        <v>498.90095764509283</v>
      </c>
    </row>
    <row r="20" spans="1:15" x14ac:dyDescent="0.6">
      <c r="A20" t="s">
        <v>73</v>
      </c>
      <c r="B20">
        <v>6294</v>
      </c>
      <c r="K20" t="s">
        <v>95</v>
      </c>
      <c r="L20" s="8" t="str">
        <f>A59</f>
        <v>E3</v>
      </c>
      <c r="M20" s="8">
        <f>B59</f>
        <v>30096</v>
      </c>
      <c r="N20" s="8">
        <f t="shared" si="1"/>
        <v>8.4703387107140564</v>
      </c>
      <c r="O20" s="8">
        <f t="shared" si="2"/>
        <v>338.81354842856229</v>
      </c>
    </row>
    <row r="21" spans="1:15" x14ac:dyDescent="0.6">
      <c r="A21" t="s">
        <v>85</v>
      </c>
      <c r="B21">
        <v>52867</v>
      </c>
      <c r="K21" t="s">
        <v>92</v>
      </c>
      <c r="L21" s="8" t="str">
        <f>A47</f>
        <v>D3</v>
      </c>
      <c r="M21" s="8">
        <f>B47</f>
        <v>17322</v>
      </c>
      <c r="N21" s="8">
        <f t="shared" si="1"/>
        <v>4.3653191079118194</v>
      </c>
      <c r="O21" s="8">
        <f t="shared" si="2"/>
        <v>174.61276431647278</v>
      </c>
    </row>
    <row r="22" spans="1:15" x14ac:dyDescent="0.6">
      <c r="A22" t="s">
        <v>86</v>
      </c>
      <c r="B22">
        <v>3917</v>
      </c>
      <c r="K22" t="s">
        <v>89</v>
      </c>
      <c r="L22" s="8" t="str">
        <f>A35</f>
        <v>C3</v>
      </c>
      <c r="M22" s="8">
        <f>B35</f>
        <v>9908</v>
      </c>
      <c r="N22" s="8">
        <f t="shared" si="1"/>
        <v>1.9827752426248473</v>
      </c>
      <c r="O22" s="8">
        <f t="shared" si="2"/>
        <v>79.311009704993893</v>
      </c>
    </row>
    <row r="23" spans="1:15" x14ac:dyDescent="0.6">
      <c r="A23" t="s">
        <v>87</v>
      </c>
      <c r="B23">
        <v>7388</v>
      </c>
      <c r="K23" t="s">
        <v>86</v>
      </c>
      <c r="L23" s="8" t="str">
        <f>A23</f>
        <v>B3</v>
      </c>
      <c r="M23" s="8">
        <f>B23</f>
        <v>7388</v>
      </c>
      <c r="N23" s="8">
        <f t="shared" si="1"/>
        <v>1.1729545600617006</v>
      </c>
      <c r="O23" s="8">
        <f t="shared" si="2"/>
        <v>46.918182402468027</v>
      </c>
    </row>
    <row r="24" spans="1:15" x14ac:dyDescent="0.6">
      <c r="A24" t="s">
        <v>10</v>
      </c>
      <c r="B24">
        <v>4481</v>
      </c>
      <c r="K24" t="s">
        <v>83</v>
      </c>
      <c r="L24" s="8" t="str">
        <f>A11</f>
        <v>A3</v>
      </c>
      <c r="M24" s="8">
        <f>B11</f>
        <v>5811</v>
      </c>
      <c r="N24" s="8">
        <f t="shared" si="1"/>
        <v>0.6661739186323028</v>
      </c>
      <c r="O24" s="8">
        <f t="shared" si="2"/>
        <v>26.646956745292112</v>
      </c>
    </row>
    <row r="25" spans="1:15" x14ac:dyDescent="0.6">
      <c r="A25" t="s">
        <v>18</v>
      </c>
      <c r="B25">
        <v>38087</v>
      </c>
      <c r="K25" t="s">
        <v>84</v>
      </c>
      <c r="L25" s="8" t="str">
        <f>A12</f>
        <v>A4</v>
      </c>
      <c r="M25" s="8">
        <f>B12</f>
        <v>5021</v>
      </c>
      <c r="N25" s="8">
        <f t="shared" si="1"/>
        <v>0.41230156179703065</v>
      </c>
      <c r="O25" s="8">
        <f t="shared" si="2"/>
        <v>16.492062471881226</v>
      </c>
    </row>
    <row r="26" spans="1:15" x14ac:dyDescent="0.6">
      <c r="A26" t="s">
        <v>26</v>
      </c>
      <c r="B26">
        <v>27144</v>
      </c>
      <c r="K26" t="s">
        <v>87</v>
      </c>
      <c r="L26" s="8" t="str">
        <f>A24</f>
        <v>B4</v>
      </c>
      <c r="M26" s="8">
        <f>B24</f>
        <v>4481</v>
      </c>
      <c r="N26" s="8">
        <f t="shared" si="1"/>
        <v>0.23876855839064207</v>
      </c>
      <c r="O26" s="8">
        <f t="shared" si="2"/>
        <v>9.5507423356256833</v>
      </c>
    </row>
    <row r="27" spans="1:15" x14ac:dyDescent="0.6">
      <c r="A27" t="s">
        <v>35</v>
      </c>
      <c r="B27">
        <v>3925</v>
      </c>
      <c r="K27" t="s">
        <v>90</v>
      </c>
      <c r="L27" s="8" t="str">
        <f>A36</f>
        <v>C4</v>
      </c>
      <c r="M27" s="8">
        <f>B36</f>
        <v>4387</v>
      </c>
      <c r="N27" s="8">
        <f t="shared" si="1"/>
        <v>0.20856096150138181</v>
      </c>
      <c r="O27" s="8">
        <f t="shared" si="2"/>
        <v>8.3424384600552735</v>
      </c>
    </row>
    <row r="28" spans="1:15" x14ac:dyDescent="0.6">
      <c r="A28" t="s">
        <v>42</v>
      </c>
      <c r="B28">
        <v>5745</v>
      </c>
      <c r="K28" t="s">
        <v>93</v>
      </c>
      <c r="L28" s="8" t="str">
        <f>A48</f>
        <v>D4</v>
      </c>
      <c r="M28" s="8">
        <f>B48</f>
        <v>4324</v>
      </c>
      <c r="N28" s="8">
        <f t="shared" si="1"/>
        <v>0.18831544443730316</v>
      </c>
      <c r="O28" s="8">
        <f t="shared" si="2"/>
        <v>7.5326177774921268</v>
      </c>
    </row>
    <row r="29" spans="1:15" x14ac:dyDescent="0.6">
      <c r="A29" t="s">
        <v>50</v>
      </c>
      <c r="B29">
        <v>4298</v>
      </c>
      <c r="K29" t="s">
        <v>96</v>
      </c>
      <c r="L29" s="8" t="str">
        <f>A60</f>
        <v>E4</v>
      </c>
      <c r="M29" s="8">
        <f>B60</f>
        <v>4096</v>
      </c>
      <c r="N29" s="8">
        <f t="shared" si="1"/>
        <v>0.11504595411016132</v>
      </c>
      <c r="O29" s="8">
        <f t="shared" si="2"/>
        <v>4.6018381644064528</v>
      </c>
    </row>
    <row r="30" spans="1:15" x14ac:dyDescent="0.6">
      <c r="A30" t="s">
        <v>58</v>
      </c>
      <c r="B30">
        <v>3935</v>
      </c>
      <c r="K30" t="s">
        <v>99</v>
      </c>
      <c r="L30" s="8" t="str">
        <f>A72</f>
        <v>F4</v>
      </c>
      <c r="M30" s="8">
        <f>B72</f>
        <v>3998</v>
      </c>
      <c r="N30" s="8">
        <f t="shared" si="1"/>
        <v>8.3552927566038937E-2</v>
      </c>
      <c r="O30" s="8">
        <f t="shared" si="2"/>
        <v>3.3421171026415575</v>
      </c>
    </row>
    <row r="31" spans="1:15" x14ac:dyDescent="0.6">
      <c r="A31" t="s">
        <v>66</v>
      </c>
      <c r="B31">
        <v>11765</v>
      </c>
      <c r="K31" t="s">
        <v>102</v>
      </c>
      <c r="L31" s="8" t="str">
        <f>A84</f>
        <v>G4</v>
      </c>
      <c r="M31" s="8">
        <f>B84</f>
        <v>3836</v>
      </c>
      <c r="N31" s="8">
        <f t="shared" si="1"/>
        <v>3.1493026544122373E-2</v>
      </c>
      <c r="O31" s="8">
        <f t="shared" si="2"/>
        <v>1.2597210617648948</v>
      </c>
    </row>
    <row r="32" spans="1:15" x14ac:dyDescent="0.6">
      <c r="A32" t="s">
        <v>74</v>
      </c>
      <c r="B32">
        <v>5164</v>
      </c>
      <c r="K32" t="s">
        <v>105</v>
      </c>
      <c r="L32" t="str">
        <f>A96</f>
        <v>H4</v>
      </c>
      <c r="M32">
        <f>B96</f>
        <v>3913</v>
      </c>
      <c r="N32" s="8">
        <f t="shared" si="1"/>
        <v>5.6237547400218517E-2</v>
      </c>
      <c r="O32" s="8">
        <f t="shared" si="2"/>
        <v>2.2495018960087405</v>
      </c>
    </row>
    <row r="33" spans="1:15" x14ac:dyDescent="0.6">
      <c r="A33" t="s">
        <v>88</v>
      </c>
      <c r="B33">
        <v>22379</v>
      </c>
      <c r="K33" t="s">
        <v>16</v>
      </c>
      <c r="L33" t="str">
        <f>A97</f>
        <v>H5</v>
      </c>
      <c r="M33">
        <f>B97</f>
        <v>4075</v>
      </c>
      <c r="N33" s="8">
        <f t="shared" si="1"/>
        <v>0.1082974484221351</v>
      </c>
      <c r="O33" s="8">
        <f t="shared" si="2"/>
        <v>4.3318979368854036</v>
      </c>
    </row>
    <row r="34" spans="1:15" x14ac:dyDescent="0.6">
      <c r="A34" t="s">
        <v>89</v>
      </c>
      <c r="B34">
        <v>3960</v>
      </c>
      <c r="K34" t="s">
        <v>15</v>
      </c>
      <c r="L34" t="str">
        <f>A85</f>
        <v>G5</v>
      </c>
      <c r="M34">
        <f>B85</f>
        <v>4578</v>
      </c>
      <c r="N34" s="8">
        <f t="shared" si="1"/>
        <v>0.2699402275210489</v>
      </c>
      <c r="O34" s="8">
        <f t="shared" si="2"/>
        <v>10.797609100841957</v>
      </c>
    </row>
    <row r="35" spans="1:15" x14ac:dyDescent="0.6">
      <c r="A35" t="s">
        <v>90</v>
      </c>
      <c r="B35">
        <v>9908</v>
      </c>
      <c r="K35" t="s">
        <v>14</v>
      </c>
      <c r="L35" t="str">
        <f>A73</f>
        <v>F5</v>
      </c>
      <c r="M35">
        <f>B73</f>
        <v>5545</v>
      </c>
      <c r="N35" s="8">
        <f t="shared" si="1"/>
        <v>0.58069284658397069</v>
      </c>
      <c r="O35" s="8">
        <f t="shared" si="2"/>
        <v>23.227713863358829</v>
      </c>
    </row>
    <row r="36" spans="1:15" x14ac:dyDescent="0.6">
      <c r="A36" t="s">
        <v>11</v>
      </c>
      <c r="B36">
        <v>4387</v>
      </c>
      <c r="K36" t="s">
        <v>13</v>
      </c>
      <c r="L36" t="str">
        <f>A61</f>
        <v>E5</v>
      </c>
      <c r="M36">
        <f>B61</f>
        <v>7049</v>
      </c>
      <c r="N36" s="8">
        <f t="shared" si="1"/>
        <v>1.0640143968121345</v>
      </c>
      <c r="O36" s="8">
        <f t="shared" si="2"/>
        <v>42.56057587248538</v>
      </c>
    </row>
    <row r="37" spans="1:15" x14ac:dyDescent="0.6">
      <c r="A37" t="s">
        <v>19</v>
      </c>
      <c r="B37">
        <v>19472</v>
      </c>
      <c r="K37" t="s">
        <v>12</v>
      </c>
      <c r="L37" t="str">
        <f>A49</f>
        <v>D5</v>
      </c>
      <c r="M37">
        <f>B49</f>
        <v>11646</v>
      </c>
      <c r="N37" s="8">
        <f t="shared" si="1"/>
        <v>2.5412944276624461</v>
      </c>
      <c r="O37" s="8">
        <f t="shared" si="2"/>
        <v>101.65177710649785</v>
      </c>
    </row>
    <row r="38" spans="1:15" x14ac:dyDescent="0.6">
      <c r="A38" t="s">
        <v>27</v>
      </c>
      <c r="B38">
        <v>14819</v>
      </c>
      <c r="K38" t="s">
        <v>11</v>
      </c>
      <c r="L38" t="str">
        <f>A37</f>
        <v>C5</v>
      </c>
      <c r="M38">
        <f>B37</f>
        <v>19472</v>
      </c>
      <c r="N38" s="8">
        <f t="shared" si="1"/>
        <v>5.0562375474002179</v>
      </c>
      <c r="O38" s="8">
        <f t="shared" si="2"/>
        <v>202.24950189600872</v>
      </c>
    </row>
    <row r="39" spans="1:15" x14ac:dyDescent="0.6">
      <c r="A39" t="s">
        <v>36</v>
      </c>
      <c r="B39">
        <v>3787</v>
      </c>
      <c r="K39" t="s">
        <v>10</v>
      </c>
      <c r="L39" t="str">
        <f>A25</f>
        <v>B5</v>
      </c>
      <c r="M39">
        <f>B25</f>
        <v>38087</v>
      </c>
      <c r="N39" s="8">
        <f t="shared" si="1"/>
        <v>11.038305803714891</v>
      </c>
      <c r="O39" s="8">
        <f t="shared" si="2"/>
        <v>441.53223214859565</v>
      </c>
    </row>
    <row r="40" spans="1:15" x14ac:dyDescent="0.6">
      <c r="A40" t="s">
        <v>43</v>
      </c>
      <c r="B40">
        <v>7282</v>
      </c>
      <c r="K40" t="s">
        <v>9</v>
      </c>
      <c r="L40" t="str">
        <f>A13</f>
        <v>A5</v>
      </c>
      <c r="M40">
        <f>B13</f>
        <v>56707</v>
      </c>
      <c r="N40" s="8">
        <f t="shared" si="1"/>
        <v>17.021980847098142</v>
      </c>
      <c r="O40" s="8">
        <f t="shared" si="2"/>
        <v>680.87923388392574</v>
      </c>
    </row>
    <row r="41" spans="1:15" x14ac:dyDescent="0.6">
      <c r="A41" t="s">
        <v>51</v>
      </c>
      <c r="B41">
        <v>4226</v>
      </c>
      <c r="K41" t="s">
        <v>17</v>
      </c>
      <c r="L41" t="str">
        <f>A14</f>
        <v>A6</v>
      </c>
      <c r="M41">
        <f>B14</f>
        <v>40718</v>
      </c>
      <c r="N41" s="8">
        <f t="shared" si="1"/>
        <v>11.883797159200462</v>
      </c>
      <c r="O41" s="8">
        <f t="shared" si="2"/>
        <v>475.35188636801848</v>
      </c>
    </row>
    <row r="42" spans="1:15" x14ac:dyDescent="0.6">
      <c r="A42" t="s">
        <v>59</v>
      </c>
      <c r="B42">
        <v>3817</v>
      </c>
      <c r="K42" t="s">
        <v>18</v>
      </c>
      <c r="L42" t="str">
        <f>A26</f>
        <v>B6</v>
      </c>
      <c r="M42">
        <f>B26</f>
        <v>27144</v>
      </c>
      <c r="N42" s="8">
        <f t="shared" si="1"/>
        <v>7.5216916254257979</v>
      </c>
      <c r="O42" s="8">
        <f t="shared" si="2"/>
        <v>300.86766501703192</v>
      </c>
    </row>
    <row r="43" spans="1:15" x14ac:dyDescent="0.6">
      <c r="A43" t="s">
        <v>67</v>
      </c>
      <c r="B43">
        <v>20417</v>
      </c>
      <c r="K43" t="s">
        <v>19</v>
      </c>
      <c r="L43" t="str">
        <f>A38</f>
        <v>C6</v>
      </c>
      <c r="M43">
        <f>B38</f>
        <v>14819</v>
      </c>
      <c r="N43" s="8">
        <f t="shared" si="1"/>
        <v>3.5609615013818368</v>
      </c>
      <c r="O43" s="8">
        <f t="shared" si="2"/>
        <v>142.43846005527348</v>
      </c>
    </row>
    <row r="44" spans="1:15" x14ac:dyDescent="0.6">
      <c r="A44" t="s">
        <v>75</v>
      </c>
      <c r="B44">
        <v>4643</v>
      </c>
      <c r="K44" t="s">
        <v>20</v>
      </c>
      <c r="L44" t="str">
        <f>A50</f>
        <v>D6</v>
      </c>
      <c r="M44">
        <f>B50</f>
        <v>8999</v>
      </c>
      <c r="N44" s="8">
        <f t="shared" si="1"/>
        <v>1.6906613535574264</v>
      </c>
      <c r="O44" s="8">
        <f t="shared" si="2"/>
        <v>67.626454142297064</v>
      </c>
    </row>
    <row r="45" spans="1:15" x14ac:dyDescent="0.6">
      <c r="A45" t="s">
        <v>91</v>
      </c>
      <c r="B45">
        <v>8852</v>
      </c>
      <c r="K45" t="s">
        <v>21</v>
      </c>
      <c r="L45" t="str">
        <f>A62</f>
        <v>E6</v>
      </c>
      <c r="M45">
        <f>B62</f>
        <v>7060</v>
      </c>
      <c r="N45" s="8">
        <f t="shared" si="1"/>
        <v>1.0675493283630053</v>
      </c>
      <c r="O45" s="8">
        <f t="shared" si="2"/>
        <v>42.701973134520216</v>
      </c>
    </row>
    <row r="46" spans="1:15" x14ac:dyDescent="0.6">
      <c r="A46" t="s">
        <v>92</v>
      </c>
      <c r="B46">
        <v>4102</v>
      </c>
      <c r="K46" t="s">
        <v>22</v>
      </c>
      <c r="L46" t="str">
        <f>A74</f>
        <v>F6</v>
      </c>
      <c r="M46">
        <f>B74</f>
        <v>5754</v>
      </c>
      <c r="N46" s="8">
        <f t="shared" si="1"/>
        <v>0.64785654605051735</v>
      </c>
      <c r="O46" s="8">
        <f t="shared" si="2"/>
        <v>25.914261842020693</v>
      </c>
    </row>
    <row r="47" spans="1:15" x14ac:dyDescent="0.6">
      <c r="A47" t="s">
        <v>93</v>
      </c>
      <c r="B47">
        <v>17322</v>
      </c>
      <c r="K47" t="s">
        <v>23</v>
      </c>
      <c r="L47" t="str">
        <f>A86</f>
        <v>G6</v>
      </c>
      <c r="M47">
        <f>B86</f>
        <v>4792</v>
      </c>
      <c r="N47" s="8">
        <f t="shared" si="1"/>
        <v>0.33871071405617326</v>
      </c>
      <c r="O47" s="8">
        <f t="shared" si="2"/>
        <v>13.548428562246929</v>
      </c>
    </row>
    <row r="48" spans="1:15" x14ac:dyDescent="0.6">
      <c r="A48" t="s">
        <v>12</v>
      </c>
      <c r="B48">
        <v>4324</v>
      </c>
      <c r="K48" t="s">
        <v>24</v>
      </c>
      <c r="L48" t="str">
        <f>A98</f>
        <v>H6</v>
      </c>
      <c r="M48">
        <f>B98</f>
        <v>4283</v>
      </c>
      <c r="N48" s="8">
        <f t="shared" si="1"/>
        <v>0.17513979047496625</v>
      </c>
      <c r="O48" s="8">
        <f t="shared" si="2"/>
        <v>7.0055916189986505</v>
      </c>
    </row>
    <row r="49" spans="1:15" x14ac:dyDescent="0.6">
      <c r="A49" t="s">
        <v>20</v>
      </c>
      <c r="B49">
        <v>11646</v>
      </c>
      <c r="K49" t="s">
        <v>33</v>
      </c>
      <c r="L49" t="str">
        <f>A99</f>
        <v>H7</v>
      </c>
      <c r="M49">
        <f>B99</f>
        <v>4282</v>
      </c>
      <c r="N49" s="8">
        <f t="shared" si="1"/>
        <v>0.17481843306125072</v>
      </c>
      <c r="O49" s="8">
        <f t="shared" si="2"/>
        <v>6.9927373224500293</v>
      </c>
    </row>
    <row r="50" spans="1:15" x14ac:dyDescent="0.6">
      <c r="A50" t="s">
        <v>28</v>
      </c>
      <c r="B50">
        <v>8999</v>
      </c>
      <c r="K50" t="s">
        <v>31</v>
      </c>
      <c r="L50" t="str">
        <f>A87</f>
        <v>G7</v>
      </c>
      <c r="M50">
        <f>B87</f>
        <v>4246</v>
      </c>
      <c r="N50" s="8">
        <f t="shared" si="1"/>
        <v>0.16324956616749148</v>
      </c>
      <c r="O50" s="8">
        <f t="shared" si="2"/>
        <v>6.5299826466996596</v>
      </c>
    </row>
    <row r="51" spans="1:15" x14ac:dyDescent="0.6">
      <c r="A51" t="s">
        <v>37</v>
      </c>
      <c r="B51">
        <v>3852</v>
      </c>
      <c r="K51" t="s">
        <v>32</v>
      </c>
      <c r="L51" t="str">
        <f>A75</f>
        <v>F7</v>
      </c>
      <c r="M51">
        <f>B75</f>
        <v>4039</v>
      </c>
      <c r="N51" s="8">
        <f t="shared" si="1"/>
        <v>9.6728581528375851E-2</v>
      </c>
      <c r="O51" s="8">
        <f t="shared" si="2"/>
        <v>3.8691432611350338</v>
      </c>
    </row>
    <row r="52" spans="1:15" x14ac:dyDescent="0.6">
      <c r="A52" t="s">
        <v>44</v>
      </c>
      <c r="B52">
        <v>11997</v>
      </c>
      <c r="K52" t="s">
        <v>29</v>
      </c>
      <c r="L52" t="str">
        <f>A63</f>
        <v>E7</v>
      </c>
      <c r="M52">
        <f>B63</f>
        <v>4081</v>
      </c>
      <c r="N52" s="8">
        <f t="shared" si="1"/>
        <v>0.11022559290442829</v>
      </c>
      <c r="O52" s="8">
        <f t="shared" si="2"/>
        <v>4.4090237161771313</v>
      </c>
    </row>
    <row r="53" spans="1:15" x14ac:dyDescent="0.6">
      <c r="A53" t="s">
        <v>52</v>
      </c>
      <c r="B53">
        <v>4487</v>
      </c>
      <c r="K53" t="s">
        <v>28</v>
      </c>
      <c r="L53" t="str">
        <f>A51</f>
        <v>D7</v>
      </c>
      <c r="M53">
        <f>B51</f>
        <v>3852</v>
      </c>
      <c r="N53" s="8">
        <f t="shared" si="1"/>
        <v>3.6634745163570924E-2</v>
      </c>
      <c r="O53" s="8">
        <f t="shared" si="2"/>
        <v>1.465389806542837</v>
      </c>
    </row>
    <row r="54" spans="1:15" x14ac:dyDescent="0.6">
      <c r="A54" t="s">
        <v>60</v>
      </c>
      <c r="B54">
        <v>3800</v>
      </c>
      <c r="K54" t="s">
        <v>27</v>
      </c>
      <c r="L54" s="8" t="str">
        <f>A39</f>
        <v>C7</v>
      </c>
      <c r="M54" s="8">
        <f>B39</f>
        <v>3787</v>
      </c>
      <c r="N54" s="8">
        <f t="shared" si="1"/>
        <v>1.5746513272061186E-2</v>
      </c>
      <c r="O54" s="8">
        <f t="shared" si="2"/>
        <v>0.62986053088244742</v>
      </c>
    </row>
    <row r="55" spans="1:15" x14ac:dyDescent="0.6">
      <c r="A55" t="s">
        <v>68</v>
      </c>
      <c r="B55">
        <v>30922</v>
      </c>
      <c r="K55" t="s">
        <v>26</v>
      </c>
      <c r="L55" s="8" t="str">
        <f>A27</f>
        <v>B7</v>
      </c>
      <c r="M55" s="8">
        <f>B27</f>
        <v>3925</v>
      </c>
      <c r="N55" s="8">
        <f t="shared" si="1"/>
        <v>6.0093836364804934E-2</v>
      </c>
      <c r="O55" s="8">
        <f t="shared" si="2"/>
        <v>2.4037534545921972</v>
      </c>
    </row>
    <row r="56" spans="1:15" x14ac:dyDescent="0.6">
      <c r="A56" t="s">
        <v>76</v>
      </c>
      <c r="B56">
        <v>4351</v>
      </c>
      <c r="K56" t="s">
        <v>25</v>
      </c>
      <c r="L56" s="8" t="str">
        <f>A15</f>
        <v>A7</v>
      </c>
      <c r="M56" s="8">
        <f>B15</f>
        <v>4186</v>
      </c>
      <c r="N56" s="8">
        <f t="shared" si="1"/>
        <v>0.14396812134455941</v>
      </c>
      <c r="O56" s="8">
        <f t="shared" si="2"/>
        <v>5.7587248537823763</v>
      </c>
    </row>
    <row r="57" spans="1:15" x14ac:dyDescent="0.6">
      <c r="A57" t="s">
        <v>94</v>
      </c>
      <c r="B57">
        <v>4806</v>
      </c>
      <c r="K57" t="s">
        <v>34</v>
      </c>
      <c r="L57" s="8" t="str">
        <f>A16</f>
        <v>A8</v>
      </c>
      <c r="M57" s="8">
        <f>B16</f>
        <v>4673</v>
      </c>
      <c r="N57" s="8">
        <f t="shared" si="1"/>
        <v>0.30046918182402466</v>
      </c>
      <c r="O57" s="8">
        <f t="shared" si="2"/>
        <v>12.018767272960986</v>
      </c>
    </row>
    <row r="58" spans="1:15" x14ac:dyDescent="0.6">
      <c r="A58" t="s">
        <v>95</v>
      </c>
      <c r="B58">
        <v>4773</v>
      </c>
      <c r="K58" t="s">
        <v>35</v>
      </c>
      <c r="L58" s="8" t="str">
        <f>A28</f>
        <v>B8</v>
      </c>
      <c r="M58" s="8">
        <f>B28</f>
        <v>5745</v>
      </c>
      <c r="N58" s="8">
        <f t="shared" si="1"/>
        <v>0.64496432932707759</v>
      </c>
      <c r="O58" s="8">
        <f t="shared" si="2"/>
        <v>25.798573173083103</v>
      </c>
    </row>
    <row r="59" spans="1:15" x14ac:dyDescent="0.6">
      <c r="A59" t="s">
        <v>96</v>
      </c>
      <c r="B59">
        <v>30096</v>
      </c>
      <c r="K59" t="s">
        <v>36</v>
      </c>
      <c r="L59" s="8" t="str">
        <f>A40</f>
        <v>C8</v>
      </c>
      <c r="M59" s="8">
        <f>B40</f>
        <v>7282</v>
      </c>
      <c r="N59" s="8">
        <f t="shared" si="1"/>
        <v>1.1388906742078539</v>
      </c>
      <c r="O59" s="8">
        <f t="shared" si="2"/>
        <v>45.555626968314158</v>
      </c>
    </row>
    <row r="60" spans="1:15" x14ac:dyDescent="0.6">
      <c r="A60" t="s">
        <v>13</v>
      </c>
      <c r="B60">
        <v>4096</v>
      </c>
      <c r="K60" t="s">
        <v>37</v>
      </c>
      <c r="L60" s="8" t="str">
        <f>A52</f>
        <v>D8</v>
      </c>
      <c r="M60" s="8">
        <f>B52</f>
        <v>11997</v>
      </c>
      <c r="N60" s="8">
        <f t="shared" si="1"/>
        <v>2.6540908798765988</v>
      </c>
      <c r="O60" s="8">
        <f t="shared" si="2"/>
        <v>106.16363519506395</v>
      </c>
    </row>
    <row r="61" spans="1:15" x14ac:dyDescent="0.6">
      <c r="A61" t="s">
        <v>21</v>
      </c>
      <c r="B61">
        <v>7049</v>
      </c>
      <c r="K61" t="s">
        <v>38</v>
      </c>
      <c r="L61" s="8" t="str">
        <f>A64</f>
        <v>E8</v>
      </c>
      <c r="M61" s="8">
        <f>B64</f>
        <v>21566</v>
      </c>
      <c r="N61" s="8">
        <f t="shared" si="1"/>
        <v>5.7291599717205477</v>
      </c>
      <c r="O61" s="8">
        <f t="shared" si="2"/>
        <v>229.16639886882191</v>
      </c>
    </row>
    <row r="62" spans="1:15" x14ac:dyDescent="0.6">
      <c r="A62" t="s">
        <v>29</v>
      </c>
      <c r="B62">
        <v>7060</v>
      </c>
      <c r="K62" t="s">
        <v>30</v>
      </c>
      <c r="L62" s="8" t="str">
        <f>A76</f>
        <v>F8</v>
      </c>
      <c r="M62" s="8">
        <f>B76</f>
        <v>37798</v>
      </c>
      <c r="N62" s="8">
        <f t="shared" si="1"/>
        <v>10.945433511151101</v>
      </c>
      <c r="O62" s="8">
        <f t="shared" si="2"/>
        <v>437.81734044604406</v>
      </c>
    </row>
    <row r="63" spans="1:15" x14ac:dyDescent="0.6">
      <c r="A63" t="s">
        <v>38</v>
      </c>
      <c r="B63">
        <v>4081</v>
      </c>
      <c r="K63" t="s">
        <v>39</v>
      </c>
      <c r="L63" s="8" t="str">
        <f>A88</f>
        <v>G8</v>
      </c>
      <c r="M63" s="8">
        <f>B88</f>
        <v>46853</v>
      </c>
      <c r="N63" s="8">
        <f t="shared" si="1"/>
        <v>13.855324892345266</v>
      </c>
      <c r="O63" s="8">
        <f t="shared" si="2"/>
        <v>554.21299569381063</v>
      </c>
    </row>
    <row r="64" spans="1:15" x14ac:dyDescent="0.6">
      <c r="A64" t="s">
        <v>45</v>
      </c>
      <c r="B64">
        <v>21566</v>
      </c>
      <c r="K64" t="s">
        <v>40</v>
      </c>
      <c r="L64" s="8" t="str">
        <f>A100</f>
        <v>H8</v>
      </c>
      <c r="M64" s="8">
        <f>B100</f>
        <v>29807</v>
      </c>
      <c r="N64" s="8">
        <f t="shared" si="1"/>
        <v>8.3774664181502665</v>
      </c>
      <c r="O64" s="8">
        <f t="shared" si="2"/>
        <v>335.09865672601063</v>
      </c>
    </row>
    <row r="65" spans="1:15" x14ac:dyDescent="0.6">
      <c r="A65" t="s">
        <v>53</v>
      </c>
      <c r="B65">
        <v>4961</v>
      </c>
      <c r="K65" t="s">
        <v>48</v>
      </c>
      <c r="L65" s="8" t="str">
        <f>A101</f>
        <v>H9</v>
      </c>
      <c r="M65" s="8">
        <f>B101</f>
        <v>15143</v>
      </c>
      <c r="N65" s="8">
        <f t="shared" si="1"/>
        <v>3.6650813034256697</v>
      </c>
      <c r="O65" s="8">
        <f t="shared" si="2"/>
        <v>146.6032521370268</v>
      </c>
    </row>
    <row r="66" spans="1:15" x14ac:dyDescent="0.6">
      <c r="A66" t="s">
        <v>61</v>
      </c>
      <c r="B66">
        <v>3905</v>
      </c>
      <c r="K66" t="s">
        <v>47</v>
      </c>
      <c r="L66" s="8" t="str">
        <f>A89</f>
        <v>G9</v>
      </c>
      <c r="M66" s="8">
        <f>B89</f>
        <v>8177</v>
      </c>
      <c r="N66" s="8">
        <f t="shared" si="1"/>
        <v>1.4265055594832572</v>
      </c>
      <c r="O66" s="8">
        <f t="shared" si="2"/>
        <v>57.060222379330284</v>
      </c>
    </row>
    <row r="67" spans="1:15" x14ac:dyDescent="0.6">
      <c r="A67" t="s">
        <v>69</v>
      </c>
      <c r="B67">
        <v>35425</v>
      </c>
      <c r="K67" t="s">
        <v>46</v>
      </c>
      <c r="L67" s="8" t="str">
        <f>A77</f>
        <v>F9</v>
      </c>
      <c r="M67" s="8">
        <f>B77</f>
        <v>6534</v>
      </c>
      <c r="N67" s="8">
        <f t="shared" si="1"/>
        <v>0.89851532874863416</v>
      </c>
      <c r="O67" s="8">
        <f t="shared" si="2"/>
        <v>35.940613149945364</v>
      </c>
    </row>
    <row r="68" spans="1:15" x14ac:dyDescent="0.6">
      <c r="A68" t="s">
        <v>77</v>
      </c>
      <c r="B68">
        <v>4225</v>
      </c>
      <c r="K68" t="s">
        <v>45</v>
      </c>
      <c r="L68" s="8" t="str">
        <f>A65</f>
        <v>E9</v>
      </c>
      <c r="M68" s="8">
        <f>B65</f>
        <v>4961</v>
      </c>
      <c r="N68" s="8">
        <f t="shared" si="1"/>
        <v>0.39302011697409855</v>
      </c>
      <c r="O68" s="8">
        <f t="shared" si="2"/>
        <v>15.720804678963942</v>
      </c>
    </row>
    <row r="69" spans="1:15" x14ac:dyDescent="0.6">
      <c r="A69" t="s">
        <v>97</v>
      </c>
      <c r="B69">
        <v>4090</v>
      </c>
      <c r="K69" t="s">
        <v>44</v>
      </c>
      <c r="L69" s="8" t="str">
        <f>A53</f>
        <v>D9</v>
      </c>
      <c r="M69" s="8">
        <f>B53</f>
        <v>4487</v>
      </c>
      <c r="N69" s="8">
        <f t="shared" si="1"/>
        <v>0.24069670287293526</v>
      </c>
      <c r="O69" s="8">
        <f t="shared" si="2"/>
        <v>9.6278681149174101</v>
      </c>
    </row>
    <row r="70" spans="1:15" x14ac:dyDescent="0.6">
      <c r="A70" t="s">
        <v>98</v>
      </c>
      <c r="B70">
        <v>6226</v>
      </c>
      <c r="K70" t="s">
        <v>43</v>
      </c>
      <c r="L70" s="8" t="str">
        <f>A41</f>
        <v>C9</v>
      </c>
      <c r="M70" s="8">
        <f>B41</f>
        <v>4226</v>
      </c>
      <c r="N70" s="8">
        <f t="shared" si="1"/>
        <v>0.1568224178931808</v>
      </c>
      <c r="O70" s="8">
        <f t="shared" si="2"/>
        <v>6.2728967157272315</v>
      </c>
    </row>
    <row r="71" spans="1:15" x14ac:dyDescent="0.6">
      <c r="A71" t="s">
        <v>99</v>
      </c>
      <c r="B71">
        <v>42550</v>
      </c>
      <c r="K71" t="s">
        <v>42</v>
      </c>
      <c r="L71" s="8" t="str">
        <f>A29</f>
        <v>B9</v>
      </c>
      <c r="M71" s="8">
        <f>B29</f>
        <v>4298</v>
      </c>
      <c r="N71" s="8">
        <f t="shared" si="1"/>
        <v>0.17996015168069926</v>
      </c>
      <c r="O71" s="8">
        <f t="shared" si="2"/>
        <v>7.1984060672279702</v>
      </c>
    </row>
    <row r="72" spans="1:15" x14ac:dyDescent="0.6">
      <c r="A72" t="s">
        <v>14</v>
      </c>
      <c r="B72">
        <v>3998</v>
      </c>
      <c r="K72" t="s">
        <v>41</v>
      </c>
      <c r="L72" s="8" t="str">
        <f>A17</f>
        <v>A9</v>
      </c>
      <c r="M72" s="8">
        <f>B17</f>
        <v>4316</v>
      </c>
      <c r="N72" s="8">
        <f t="shared" si="1"/>
        <v>0.18574458512757888</v>
      </c>
      <c r="O72" s="8">
        <f t="shared" si="2"/>
        <v>7.429783405103155</v>
      </c>
    </row>
    <row r="73" spans="1:15" x14ac:dyDescent="0.6">
      <c r="A73" t="s">
        <v>22</v>
      </c>
      <c r="B73">
        <v>5545</v>
      </c>
      <c r="K73" t="s">
        <v>49</v>
      </c>
      <c r="L73" s="8" t="str">
        <f>A18</f>
        <v>A10</v>
      </c>
      <c r="M73" s="8">
        <f>B18</f>
        <v>4115</v>
      </c>
      <c r="N73" s="8">
        <f t="shared" si="1"/>
        <v>0.12115174497075647</v>
      </c>
      <c r="O73" s="8">
        <f t="shared" si="2"/>
        <v>4.8460697988302588</v>
      </c>
    </row>
    <row r="74" spans="1:15" x14ac:dyDescent="0.6">
      <c r="A74" t="s">
        <v>32</v>
      </c>
      <c r="B74">
        <v>5754</v>
      </c>
      <c r="K74" t="s">
        <v>50</v>
      </c>
      <c r="L74" s="8" t="str">
        <f>A30</f>
        <v>B10</v>
      </c>
      <c r="M74" s="8">
        <f>B30</f>
        <v>3935</v>
      </c>
      <c r="N74" s="8">
        <f t="shared" ref="N74:N96" si="4">(M74-3738)/3111.8</f>
        <v>6.3307410501960273E-2</v>
      </c>
      <c r="O74" s="8">
        <f t="shared" ref="O74:O96" si="5">N74*40</f>
        <v>2.5322964200784108</v>
      </c>
    </row>
    <row r="75" spans="1:15" x14ac:dyDescent="0.6">
      <c r="A75" t="s">
        <v>30</v>
      </c>
      <c r="B75">
        <v>4039</v>
      </c>
      <c r="K75" t="s">
        <v>51</v>
      </c>
      <c r="L75" s="8" t="str">
        <f>A42</f>
        <v>C10</v>
      </c>
      <c r="M75" s="8">
        <f>B42</f>
        <v>3817</v>
      </c>
      <c r="N75" s="8">
        <f t="shared" si="4"/>
        <v>2.5387235683527219E-2</v>
      </c>
      <c r="O75" s="8">
        <f t="shared" si="5"/>
        <v>1.0154894273410888</v>
      </c>
    </row>
    <row r="76" spans="1:15" x14ac:dyDescent="0.6">
      <c r="A76" t="s">
        <v>46</v>
      </c>
      <c r="B76">
        <v>37798</v>
      </c>
      <c r="K76" t="s">
        <v>52</v>
      </c>
      <c r="L76" t="str">
        <f>A54</f>
        <v>D10</v>
      </c>
      <c r="M76">
        <f>B54</f>
        <v>3800</v>
      </c>
      <c r="N76" s="8">
        <f t="shared" si="4"/>
        <v>1.9924159650363132E-2</v>
      </c>
      <c r="O76" s="8">
        <f t="shared" si="5"/>
        <v>0.7969663860145253</v>
      </c>
    </row>
    <row r="77" spans="1:15" x14ac:dyDescent="0.6">
      <c r="A77" t="s">
        <v>54</v>
      </c>
      <c r="B77">
        <v>6534</v>
      </c>
      <c r="K77" t="s">
        <v>53</v>
      </c>
      <c r="L77" t="str">
        <f>A66</f>
        <v>E10</v>
      </c>
      <c r="M77">
        <f>B66</f>
        <v>3905</v>
      </c>
      <c r="N77" s="8">
        <f t="shared" si="4"/>
        <v>5.3666688090494241E-2</v>
      </c>
      <c r="O77" s="8">
        <f t="shared" si="5"/>
        <v>2.1466675236197696</v>
      </c>
    </row>
    <row r="78" spans="1:15" x14ac:dyDescent="0.6">
      <c r="A78" t="s">
        <v>62</v>
      </c>
      <c r="B78">
        <v>4061</v>
      </c>
      <c r="K78" t="s">
        <v>54</v>
      </c>
      <c r="L78" t="str">
        <f>A78</f>
        <v>F10</v>
      </c>
      <c r="M78">
        <f>B78</f>
        <v>4061</v>
      </c>
      <c r="N78" s="8">
        <f t="shared" si="4"/>
        <v>0.10379844463011761</v>
      </c>
      <c r="O78" s="8">
        <f t="shared" si="5"/>
        <v>4.151937785204705</v>
      </c>
    </row>
    <row r="79" spans="1:15" x14ac:dyDescent="0.6">
      <c r="A79" t="s">
        <v>70</v>
      </c>
      <c r="B79">
        <v>24245</v>
      </c>
      <c r="K79" t="s">
        <v>55</v>
      </c>
      <c r="L79" t="str">
        <f>A90</f>
        <v>G10</v>
      </c>
      <c r="M79">
        <f>B90</f>
        <v>4765</v>
      </c>
      <c r="N79" s="8">
        <f t="shared" si="4"/>
        <v>0.33003406388585382</v>
      </c>
      <c r="O79" s="8">
        <f t="shared" si="5"/>
        <v>13.201362555434153</v>
      </c>
    </row>
    <row r="80" spans="1:15" x14ac:dyDescent="0.6">
      <c r="A80" t="s">
        <v>78</v>
      </c>
      <c r="B80">
        <v>4121</v>
      </c>
      <c r="K80" t="s">
        <v>56</v>
      </c>
      <c r="L80" t="str">
        <f>A102</f>
        <v>H10</v>
      </c>
      <c r="M80">
        <f>B102</f>
        <v>5797</v>
      </c>
      <c r="N80" s="8">
        <f t="shared" si="4"/>
        <v>0.66167491484028529</v>
      </c>
      <c r="O80" s="8">
        <f t="shared" si="5"/>
        <v>26.466996593611412</v>
      </c>
    </row>
    <row r="81" spans="1:15" x14ac:dyDescent="0.6">
      <c r="A81" t="s">
        <v>100</v>
      </c>
      <c r="B81">
        <v>3738</v>
      </c>
      <c r="K81" t="s">
        <v>64</v>
      </c>
      <c r="L81" t="str">
        <f>A103</f>
        <v>H11</v>
      </c>
      <c r="M81">
        <f>B103</f>
        <v>7966</v>
      </c>
      <c r="N81" s="8">
        <f t="shared" si="4"/>
        <v>1.3586991451892794</v>
      </c>
      <c r="O81" s="8">
        <f t="shared" si="5"/>
        <v>54.347965807571171</v>
      </c>
    </row>
    <row r="82" spans="1:15" x14ac:dyDescent="0.6">
      <c r="A82" t="s">
        <v>101</v>
      </c>
      <c r="B82">
        <v>8911</v>
      </c>
      <c r="K82" t="s">
        <v>63</v>
      </c>
      <c r="L82" t="str">
        <f>A91</f>
        <v>G11</v>
      </c>
      <c r="M82">
        <f>B91</f>
        <v>12746</v>
      </c>
      <c r="N82" s="8">
        <f t="shared" si="4"/>
        <v>2.894787582749534</v>
      </c>
      <c r="O82" s="8">
        <f t="shared" si="5"/>
        <v>115.79150330998135</v>
      </c>
    </row>
    <row r="83" spans="1:15" x14ac:dyDescent="0.6">
      <c r="A83" t="s">
        <v>102</v>
      </c>
      <c r="B83">
        <v>51855</v>
      </c>
      <c r="K83" t="s">
        <v>62</v>
      </c>
      <c r="L83" t="str">
        <f>A79</f>
        <v>F11</v>
      </c>
      <c r="M83">
        <f>B79</f>
        <v>24245</v>
      </c>
      <c r="N83" s="8">
        <f t="shared" si="4"/>
        <v>6.5900764830644638</v>
      </c>
      <c r="O83" s="8">
        <f t="shared" si="5"/>
        <v>263.60305932257853</v>
      </c>
    </row>
    <row r="84" spans="1:15" x14ac:dyDescent="0.6">
      <c r="A84" t="s">
        <v>15</v>
      </c>
      <c r="B84">
        <v>3836</v>
      </c>
      <c r="K84" t="s">
        <v>61</v>
      </c>
      <c r="L84" t="str">
        <f>A67</f>
        <v>E11</v>
      </c>
      <c r="M84">
        <f>B67</f>
        <v>35425</v>
      </c>
      <c r="N84" s="8">
        <f t="shared" si="4"/>
        <v>10.182852368404138</v>
      </c>
      <c r="O84" s="8">
        <f t="shared" si="5"/>
        <v>407.31409473616554</v>
      </c>
    </row>
    <row r="85" spans="1:15" x14ac:dyDescent="0.6">
      <c r="A85" t="s">
        <v>23</v>
      </c>
      <c r="B85">
        <v>4578</v>
      </c>
      <c r="K85" t="s">
        <v>60</v>
      </c>
      <c r="L85" t="str">
        <f>A55</f>
        <v>D11</v>
      </c>
      <c r="M85">
        <f>B55</f>
        <v>30922</v>
      </c>
      <c r="N85" s="8">
        <f t="shared" si="4"/>
        <v>8.7357799344430873</v>
      </c>
      <c r="O85" s="8">
        <f t="shared" si="5"/>
        <v>349.43119737772349</v>
      </c>
    </row>
    <row r="86" spans="1:15" x14ac:dyDescent="0.6">
      <c r="A86" t="s">
        <v>31</v>
      </c>
      <c r="B86">
        <v>4792</v>
      </c>
      <c r="K86" t="s">
        <v>59</v>
      </c>
      <c r="L86" t="str">
        <f>A43</f>
        <v>C11</v>
      </c>
      <c r="M86">
        <f>B43</f>
        <v>20417</v>
      </c>
      <c r="N86" s="8">
        <f t="shared" si="4"/>
        <v>5.359920303361398</v>
      </c>
      <c r="O86" s="8">
        <f t="shared" si="5"/>
        <v>214.39681213445593</v>
      </c>
    </row>
    <row r="87" spans="1:15" x14ac:dyDescent="0.6">
      <c r="A87" t="s">
        <v>39</v>
      </c>
      <c r="B87">
        <v>4246</v>
      </c>
      <c r="K87" t="s">
        <v>58</v>
      </c>
      <c r="L87" t="str">
        <f>A31</f>
        <v>B11</v>
      </c>
      <c r="M87">
        <f>B31</f>
        <v>11765</v>
      </c>
      <c r="N87" s="8">
        <f t="shared" si="4"/>
        <v>2.5795359598945948</v>
      </c>
      <c r="O87" s="8">
        <f t="shared" si="5"/>
        <v>103.1814383957838</v>
      </c>
    </row>
    <row r="88" spans="1:15" x14ac:dyDescent="0.6">
      <c r="A88" t="s">
        <v>47</v>
      </c>
      <c r="B88">
        <v>46853</v>
      </c>
      <c r="K88" t="s">
        <v>57</v>
      </c>
      <c r="L88" t="str">
        <f>A19</f>
        <v>A11</v>
      </c>
      <c r="M88">
        <f>B19</f>
        <v>8000</v>
      </c>
      <c r="N88" s="8">
        <f t="shared" si="4"/>
        <v>1.3696252972556076</v>
      </c>
      <c r="O88" s="8">
        <f t="shared" si="5"/>
        <v>54.785011890224304</v>
      </c>
    </row>
    <row r="89" spans="1:15" x14ac:dyDescent="0.6">
      <c r="A89" t="s">
        <v>55</v>
      </c>
      <c r="B89">
        <v>8177</v>
      </c>
      <c r="K89" t="s">
        <v>65</v>
      </c>
      <c r="L89" t="str">
        <f>A20</f>
        <v>A12</v>
      </c>
      <c r="M89">
        <f>B20</f>
        <v>6294</v>
      </c>
      <c r="N89" s="8">
        <f t="shared" si="4"/>
        <v>0.8213895494569059</v>
      </c>
      <c r="O89" s="8">
        <f t="shared" si="5"/>
        <v>32.855581978276234</v>
      </c>
    </row>
    <row r="90" spans="1:15" x14ac:dyDescent="0.6">
      <c r="A90" t="s">
        <v>63</v>
      </c>
      <c r="B90">
        <v>4765</v>
      </c>
      <c r="K90" t="s">
        <v>66</v>
      </c>
      <c r="L90" t="str">
        <f>A32</f>
        <v>B12</v>
      </c>
      <c r="M90">
        <f>B32</f>
        <v>5164</v>
      </c>
      <c r="N90" s="8">
        <f t="shared" si="4"/>
        <v>0.45825567195835204</v>
      </c>
      <c r="O90" s="8">
        <f t="shared" si="5"/>
        <v>18.330226878334081</v>
      </c>
    </row>
    <row r="91" spans="1:15" x14ac:dyDescent="0.6">
      <c r="A91" t="s">
        <v>71</v>
      </c>
      <c r="B91">
        <v>12746</v>
      </c>
      <c r="K91" t="s">
        <v>67</v>
      </c>
      <c r="L91" t="str">
        <f>A44</f>
        <v>C12</v>
      </c>
      <c r="M91">
        <f>B44</f>
        <v>4643</v>
      </c>
      <c r="N91" s="8">
        <f t="shared" si="4"/>
        <v>0.29082845941255864</v>
      </c>
      <c r="O91" s="8">
        <f t="shared" si="5"/>
        <v>11.633138376502345</v>
      </c>
    </row>
    <row r="92" spans="1:15" x14ac:dyDescent="0.6">
      <c r="A92" t="s">
        <v>79</v>
      </c>
      <c r="B92">
        <v>3962</v>
      </c>
      <c r="K92" t="s">
        <v>68</v>
      </c>
      <c r="L92" t="str">
        <f>A56</f>
        <v>D12</v>
      </c>
      <c r="M92">
        <f>B56</f>
        <v>4351</v>
      </c>
      <c r="N92" s="8">
        <f t="shared" si="4"/>
        <v>0.1969920946076226</v>
      </c>
      <c r="O92" s="8">
        <f t="shared" si="5"/>
        <v>7.8796837843049037</v>
      </c>
    </row>
    <row r="93" spans="1:15" x14ac:dyDescent="0.6">
      <c r="A93" t="s">
        <v>103</v>
      </c>
      <c r="B93">
        <v>3815</v>
      </c>
      <c r="K93" t="s">
        <v>69</v>
      </c>
      <c r="L93" t="str">
        <f>A68</f>
        <v>E12</v>
      </c>
      <c r="M93">
        <f>B68</f>
        <v>4225</v>
      </c>
      <c r="N93" s="8">
        <f t="shared" si="4"/>
        <v>0.15650106047946524</v>
      </c>
      <c r="O93" s="8">
        <f t="shared" si="5"/>
        <v>6.2600424191786095</v>
      </c>
    </row>
    <row r="94" spans="1:15" x14ac:dyDescent="0.6">
      <c r="A94" t="s">
        <v>104</v>
      </c>
      <c r="B94">
        <v>14351</v>
      </c>
      <c r="K94" t="s">
        <v>70</v>
      </c>
      <c r="L94" t="str">
        <f>A80</f>
        <v>F12</v>
      </c>
      <c r="M94">
        <f>B80</f>
        <v>4121</v>
      </c>
      <c r="N94" s="8">
        <f t="shared" si="4"/>
        <v>0.12307988945304968</v>
      </c>
      <c r="O94" s="8">
        <f t="shared" si="5"/>
        <v>4.9231955781219874</v>
      </c>
    </row>
    <row r="95" spans="1:15" x14ac:dyDescent="0.6">
      <c r="A95" t="s">
        <v>105</v>
      </c>
      <c r="B95">
        <v>27922</v>
      </c>
      <c r="K95" t="s">
        <v>71</v>
      </c>
      <c r="L95" t="str">
        <f>A92</f>
        <v>G12</v>
      </c>
      <c r="M95">
        <f>B92</f>
        <v>3962</v>
      </c>
      <c r="N95" s="8">
        <f t="shared" si="4"/>
        <v>7.1984060672279707E-2</v>
      </c>
      <c r="O95" s="8">
        <f t="shared" si="5"/>
        <v>2.8793624268911882</v>
      </c>
    </row>
    <row r="96" spans="1:15" x14ac:dyDescent="0.6">
      <c r="A96" t="s">
        <v>16</v>
      </c>
      <c r="B96">
        <v>3913</v>
      </c>
      <c r="K96" t="s">
        <v>72</v>
      </c>
      <c r="L96" t="str">
        <f>A104</f>
        <v>H12</v>
      </c>
      <c r="M96">
        <f>B104</f>
        <v>3987</v>
      </c>
      <c r="N96" s="8">
        <f t="shared" si="4"/>
        <v>8.0017996015168069E-2</v>
      </c>
      <c r="O96" s="8">
        <f t="shared" si="5"/>
        <v>3.2007198406067228</v>
      </c>
    </row>
    <row r="97" spans="1:2" x14ac:dyDescent="0.6">
      <c r="A97" t="s">
        <v>24</v>
      </c>
      <c r="B97">
        <v>4075</v>
      </c>
    </row>
    <row r="98" spans="1:2" x14ac:dyDescent="0.6">
      <c r="A98" t="s">
        <v>33</v>
      </c>
      <c r="B98">
        <v>4283</v>
      </c>
    </row>
    <row r="99" spans="1:2" x14ac:dyDescent="0.6">
      <c r="A99" t="s">
        <v>40</v>
      </c>
      <c r="B99">
        <v>4282</v>
      </c>
    </row>
    <row r="100" spans="1:2" x14ac:dyDescent="0.6">
      <c r="A100" t="s">
        <v>48</v>
      </c>
      <c r="B100">
        <v>29807</v>
      </c>
    </row>
    <row r="101" spans="1:2" x14ac:dyDescent="0.6">
      <c r="A101" t="s">
        <v>56</v>
      </c>
      <c r="B101">
        <v>15143</v>
      </c>
    </row>
    <row r="102" spans="1:2" x14ac:dyDescent="0.6">
      <c r="A102" t="s">
        <v>64</v>
      </c>
      <c r="B102">
        <v>5797</v>
      </c>
    </row>
    <row r="103" spans="1:2" x14ac:dyDescent="0.6">
      <c r="A103" t="s">
        <v>72</v>
      </c>
      <c r="B103">
        <v>7966</v>
      </c>
    </row>
    <row r="104" spans="1:2" x14ac:dyDescent="0.6">
      <c r="A104" t="s">
        <v>80</v>
      </c>
      <c r="B104">
        <v>3987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topLeftCell="A7" workbookViewId="0">
      <selection activeCell="N12" sqref="N12"/>
    </sheetView>
  </sheetViews>
  <sheetFormatPr defaultRowHeight="13" x14ac:dyDescent="0.6"/>
  <cols>
    <col min="11" max="11" width="24.40625" customWidth="1"/>
    <col min="12" max="12" width="15.86328125" customWidth="1"/>
  </cols>
  <sheetData>
    <row r="1" spans="1:98" x14ac:dyDescent="0.6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6">
      <c r="B2">
        <v>1</v>
      </c>
      <c r="C2">
        <v>65011</v>
      </c>
      <c r="D2">
        <v>3871</v>
      </c>
      <c r="E2">
        <v>5828</v>
      </c>
      <c r="F2">
        <v>5024</v>
      </c>
      <c r="G2">
        <v>56232</v>
      </c>
      <c r="H2">
        <v>40451</v>
      </c>
      <c r="I2">
        <v>4179</v>
      </c>
      <c r="J2">
        <v>4681</v>
      </c>
      <c r="K2">
        <v>4308</v>
      </c>
      <c r="L2">
        <v>4113</v>
      </c>
      <c r="M2">
        <v>8002</v>
      </c>
      <c r="N2">
        <v>6298</v>
      </c>
      <c r="O2">
        <v>52310</v>
      </c>
      <c r="P2">
        <v>3905</v>
      </c>
      <c r="Q2">
        <v>7321</v>
      </c>
      <c r="R2">
        <v>4469</v>
      </c>
      <c r="S2">
        <v>37930</v>
      </c>
      <c r="T2">
        <v>27778</v>
      </c>
      <c r="U2">
        <v>3913</v>
      </c>
      <c r="V2">
        <v>5722</v>
      </c>
      <c r="W2">
        <v>4284</v>
      </c>
      <c r="X2">
        <v>3927</v>
      </c>
      <c r="Y2">
        <v>11721</v>
      </c>
      <c r="Z2">
        <v>5158</v>
      </c>
      <c r="AA2">
        <v>22277</v>
      </c>
      <c r="AB2">
        <v>3947</v>
      </c>
      <c r="AC2">
        <v>9841</v>
      </c>
      <c r="AD2">
        <v>4375</v>
      </c>
      <c r="AE2">
        <v>19412</v>
      </c>
      <c r="AF2">
        <v>14790</v>
      </c>
      <c r="AG2">
        <v>3781</v>
      </c>
      <c r="AH2">
        <v>7228</v>
      </c>
      <c r="AI2">
        <v>4199</v>
      </c>
      <c r="AJ2">
        <v>3796</v>
      </c>
      <c r="AK2">
        <v>20262</v>
      </c>
      <c r="AL2">
        <v>4625</v>
      </c>
      <c r="AM2">
        <v>8852</v>
      </c>
      <c r="AN2">
        <v>4094</v>
      </c>
      <c r="AO2">
        <v>16943</v>
      </c>
      <c r="AP2">
        <v>4302</v>
      </c>
      <c r="AQ2">
        <v>11399</v>
      </c>
      <c r="AR2">
        <v>8972</v>
      </c>
      <c r="AS2">
        <v>3819</v>
      </c>
      <c r="AT2">
        <v>11858</v>
      </c>
      <c r="AU2">
        <v>4470</v>
      </c>
      <c r="AV2">
        <v>3794</v>
      </c>
      <c r="AW2">
        <v>32469</v>
      </c>
      <c r="AX2">
        <v>4324</v>
      </c>
      <c r="AY2">
        <v>4809</v>
      </c>
      <c r="AZ2">
        <v>4773</v>
      </c>
      <c r="BA2">
        <v>29973</v>
      </c>
      <c r="BB2">
        <v>4071</v>
      </c>
      <c r="BC2">
        <v>7025</v>
      </c>
      <c r="BD2">
        <v>7024</v>
      </c>
      <c r="BE2">
        <v>4086</v>
      </c>
      <c r="BF2">
        <v>21561</v>
      </c>
      <c r="BG2">
        <v>4948</v>
      </c>
      <c r="BH2">
        <v>3879</v>
      </c>
      <c r="BI2">
        <v>35315</v>
      </c>
      <c r="BJ2">
        <v>4191</v>
      </c>
      <c r="BK2">
        <v>4098</v>
      </c>
      <c r="BL2">
        <v>6194</v>
      </c>
      <c r="BM2">
        <v>42187</v>
      </c>
      <c r="BN2">
        <v>3972</v>
      </c>
      <c r="BO2">
        <v>5502</v>
      </c>
      <c r="BP2">
        <v>5707</v>
      </c>
      <c r="BQ2">
        <v>4017</v>
      </c>
      <c r="BR2">
        <v>37199</v>
      </c>
      <c r="BS2">
        <v>5970</v>
      </c>
      <c r="BT2">
        <v>4037</v>
      </c>
      <c r="BU2">
        <v>23976</v>
      </c>
      <c r="BV2">
        <v>4096</v>
      </c>
      <c r="BW2">
        <v>3752</v>
      </c>
      <c r="BX2">
        <v>8746</v>
      </c>
      <c r="BY2">
        <v>51026</v>
      </c>
      <c r="BZ2">
        <v>3845</v>
      </c>
      <c r="CA2">
        <v>4536</v>
      </c>
      <c r="CB2">
        <v>4769</v>
      </c>
      <c r="CC2">
        <v>4229</v>
      </c>
      <c r="CD2">
        <v>45556</v>
      </c>
      <c r="CE2">
        <v>8093</v>
      </c>
      <c r="CF2">
        <v>4711</v>
      </c>
      <c r="CG2">
        <v>12664</v>
      </c>
      <c r="CH2">
        <v>3939</v>
      </c>
      <c r="CI2">
        <v>3852</v>
      </c>
      <c r="CJ2">
        <v>14206</v>
      </c>
      <c r="CK2">
        <v>27918</v>
      </c>
      <c r="CL2">
        <v>3923</v>
      </c>
      <c r="CM2">
        <v>4055</v>
      </c>
      <c r="CN2">
        <v>4282</v>
      </c>
      <c r="CO2">
        <v>4253</v>
      </c>
      <c r="CP2">
        <v>28840</v>
      </c>
      <c r="CQ2">
        <v>14885</v>
      </c>
      <c r="CR2">
        <v>5780</v>
      </c>
      <c r="CS2">
        <v>7955</v>
      </c>
      <c r="CT2">
        <v>3976</v>
      </c>
    </row>
    <row r="7" spans="1:98" ht="18" x14ac:dyDescent="0.8">
      <c r="N7" s="4" t="s">
        <v>110</v>
      </c>
    </row>
    <row r="8" spans="1:98" x14ac:dyDescent="0.6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6">
      <c r="A9" t="s">
        <v>82</v>
      </c>
      <c r="B9">
        <v>65011</v>
      </c>
      <c r="G9">
        <f>'Plate 1'!G9</f>
        <v>30</v>
      </c>
      <c r="H9" t="str">
        <f t="shared" ref="H9:I9" si="0">A9</f>
        <v>A1</v>
      </c>
      <c r="I9">
        <f t="shared" si="0"/>
        <v>65011</v>
      </c>
      <c r="K9" t="s">
        <v>82</v>
      </c>
      <c r="L9" t="str">
        <f>A10</f>
        <v>A2</v>
      </c>
      <c r="M9">
        <f>B10</f>
        <v>3871</v>
      </c>
      <c r="N9">
        <f>(M9-3752)/3078.6</f>
        <v>3.8653933606184632E-2</v>
      </c>
      <c r="O9">
        <f>N9*40</f>
        <v>1.5461573442473853</v>
      </c>
    </row>
    <row r="10" spans="1:98" x14ac:dyDescent="0.6">
      <c r="A10" t="s">
        <v>83</v>
      </c>
      <c r="B10">
        <v>3871</v>
      </c>
      <c r="G10">
        <f>'Plate 1'!G10</f>
        <v>15</v>
      </c>
      <c r="H10" t="str">
        <f>A21</f>
        <v>B1</v>
      </c>
      <c r="I10">
        <f>B21</f>
        <v>52310</v>
      </c>
      <c r="K10" t="s">
        <v>85</v>
      </c>
      <c r="L10" t="str">
        <f>A22</f>
        <v>B2</v>
      </c>
      <c r="M10">
        <f>B22</f>
        <v>3905</v>
      </c>
      <c r="N10">
        <f t="shared" ref="N10:N73" si="1">(M10-3752)/3078.6</f>
        <v>4.9697914636523094E-2</v>
      </c>
      <c r="O10">
        <f t="shared" ref="O10:O73" si="2">N10*40</f>
        <v>1.9879165854609238</v>
      </c>
    </row>
    <row r="11" spans="1:98" x14ac:dyDescent="0.6">
      <c r="A11" t="s">
        <v>84</v>
      </c>
      <c r="B11">
        <v>5828</v>
      </c>
      <c r="G11">
        <f>'Plate 1'!G11</f>
        <v>7.5</v>
      </c>
      <c r="H11" t="str">
        <f>A33</f>
        <v>C1</v>
      </c>
      <c r="I11">
        <f>B33</f>
        <v>22277</v>
      </c>
      <c r="K11" t="s">
        <v>88</v>
      </c>
      <c r="L11" t="str">
        <f>A34</f>
        <v>C2</v>
      </c>
      <c r="M11">
        <f>B34</f>
        <v>3947</v>
      </c>
      <c r="N11">
        <f t="shared" si="1"/>
        <v>6.334047943870591E-2</v>
      </c>
      <c r="O11">
        <f t="shared" si="2"/>
        <v>2.5336191775482364</v>
      </c>
    </row>
    <row r="12" spans="1:98" x14ac:dyDescent="0.6">
      <c r="A12" t="s">
        <v>9</v>
      </c>
      <c r="B12">
        <v>5024</v>
      </c>
      <c r="G12">
        <f>'Plate 1'!G12</f>
        <v>1.875</v>
      </c>
      <c r="H12" t="str">
        <f>A45</f>
        <v>D1</v>
      </c>
      <c r="I12">
        <f>B45</f>
        <v>8852</v>
      </c>
      <c r="K12" t="s">
        <v>91</v>
      </c>
      <c r="L12" t="str">
        <f>A46</f>
        <v>D2</v>
      </c>
      <c r="M12">
        <f>B46</f>
        <v>4094</v>
      </c>
      <c r="N12">
        <f t="shared" si="1"/>
        <v>0.11108945624634574</v>
      </c>
      <c r="O12">
        <f t="shared" si="2"/>
        <v>4.4435782498538297</v>
      </c>
    </row>
    <row r="13" spans="1:98" x14ac:dyDescent="0.6">
      <c r="A13" t="s">
        <v>17</v>
      </c>
      <c r="B13">
        <v>56232</v>
      </c>
      <c r="G13">
        <f>'Plate 1'!G13</f>
        <v>0.46875</v>
      </c>
      <c r="H13" t="str">
        <f>A57</f>
        <v>E1</v>
      </c>
      <c r="I13">
        <f>B57</f>
        <v>4809</v>
      </c>
      <c r="K13" t="s">
        <v>94</v>
      </c>
      <c r="L13" t="str">
        <f>A58</f>
        <v>E2</v>
      </c>
      <c r="M13">
        <f>B58</f>
        <v>4773</v>
      </c>
      <c r="N13">
        <f t="shared" si="1"/>
        <v>0.33164425388163454</v>
      </c>
      <c r="O13">
        <f t="shared" si="2"/>
        <v>13.265770155265383</v>
      </c>
    </row>
    <row r="14" spans="1:98" x14ac:dyDescent="0.6">
      <c r="A14" t="s">
        <v>25</v>
      </c>
      <c r="B14">
        <v>40451</v>
      </c>
      <c r="G14">
        <f>'Plate 1'!G14</f>
        <v>0.1171875</v>
      </c>
      <c r="H14" t="str">
        <f>A69</f>
        <v>F1</v>
      </c>
      <c r="I14">
        <f>B69</f>
        <v>4098</v>
      </c>
      <c r="K14" t="s">
        <v>97</v>
      </c>
      <c r="L14" t="str">
        <f>A70</f>
        <v>F2</v>
      </c>
      <c r="M14">
        <f>B70</f>
        <v>6194</v>
      </c>
      <c r="N14">
        <f t="shared" si="1"/>
        <v>0.79321769635548633</v>
      </c>
      <c r="O14">
        <f t="shared" si="2"/>
        <v>31.728707854219454</v>
      </c>
    </row>
    <row r="15" spans="1:98" x14ac:dyDescent="0.6">
      <c r="A15" t="s">
        <v>34</v>
      </c>
      <c r="B15">
        <v>4179</v>
      </c>
      <c r="G15">
        <f>'Plate 1'!G15</f>
        <v>0</v>
      </c>
      <c r="H15" t="str">
        <f>A81</f>
        <v>G1</v>
      </c>
      <c r="I15">
        <f>B81</f>
        <v>3752</v>
      </c>
      <c r="K15" t="s">
        <v>100</v>
      </c>
      <c r="L15" t="str">
        <f>A82</f>
        <v>G2</v>
      </c>
      <c r="M15">
        <f>B82</f>
        <v>8746</v>
      </c>
      <c r="N15">
        <f t="shared" si="1"/>
        <v>1.6221659195738323</v>
      </c>
      <c r="O15">
        <f t="shared" si="2"/>
        <v>64.886636782953289</v>
      </c>
    </row>
    <row r="16" spans="1:98" x14ac:dyDescent="0.6">
      <c r="A16" t="s">
        <v>41</v>
      </c>
      <c r="B16">
        <v>4681</v>
      </c>
      <c r="K16" t="s">
        <v>103</v>
      </c>
      <c r="L16" t="str">
        <f>A94</f>
        <v>H2</v>
      </c>
      <c r="M16">
        <f>B94</f>
        <v>14206</v>
      </c>
      <c r="N16">
        <f t="shared" si="1"/>
        <v>3.3956993438575975</v>
      </c>
      <c r="O16">
        <f t="shared" si="2"/>
        <v>135.82797375430391</v>
      </c>
    </row>
    <row r="17" spans="1:15" x14ac:dyDescent="0.6">
      <c r="A17" t="s">
        <v>49</v>
      </c>
      <c r="B17">
        <v>4308</v>
      </c>
      <c r="K17" t="s">
        <v>104</v>
      </c>
      <c r="L17" t="str">
        <f>A95</f>
        <v>H3</v>
      </c>
      <c r="M17">
        <f>B95</f>
        <v>27918</v>
      </c>
      <c r="N17">
        <f t="shared" si="1"/>
        <v>7.8496719287988048</v>
      </c>
      <c r="O17">
        <f t="shared" si="2"/>
        <v>313.98687715195217</v>
      </c>
    </row>
    <row r="18" spans="1:15" x14ac:dyDescent="0.6">
      <c r="A18" t="s">
        <v>57</v>
      </c>
      <c r="B18">
        <v>4113</v>
      </c>
      <c r="K18" t="s">
        <v>101</v>
      </c>
      <c r="L18" t="str">
        <f>A83</f>
        <v>G3</v>
      </c>
      <c r="M18">
        <f>B83</f>
        <v>51026</v>
      </c>
      <c r="N18">
        <f t="shared" si="1"/>
        <v>15.355681153771195</v>
      </c>
      <c r="O18">
        <f t="shared" si="2"/>
        <v>614.2272461508478</v>
      </c>
    </row>
    <row r="19" spans="1:15" x14ac:dyDescent="0.6">
      <c r="A19" t="s">
        <v>65</v>
      </c>
      <c r="B19">
        <v>8002</v>
      </c>
      <c r="K19" t="s">
        <v>98</v>
      </c>
      <c r="L19" t="str">
        <f>A71</f>
        <v>F3</v>
      </c>
      <c r="M19">
        <f>B71</f>
        <v>42187</v>
      </c>
      <c r="N19">
        <f t="shared" si="1"/>
        <v>12.484570908854675</v>
      </c>
      <c r="O19">
        <f t="shared" si="2"/>
        <v>499.38283635418702</v>
      </c>
    </row>
    <row r="20" spans="1:15" x14ac:dyDescent="0.6">
      <c r="A20" t="s">
        <v>73</v>
      </c>
      <c r="B20">
        <v>6298</v>
      </c>
      <c r="K20" t="s">
        <v>95</v>
      </c>
      <c r="L20" t="str">
        <f>A59</f>
        <v>E3</v>
      </c>
      <c r="M20">
        <f>B59</f>
        <v>29973</v>
      </c>
      <c r="N20">
        <f t="shared" si="1"/>
        <v>8.5171831351913205</v>
      </c>
      <c r="O20">
        <f t="shared" si="2"/>
        <v>340.68732540765279</v>
      </c>
    </row>
    <row r="21" spans="1:15" x14ac:dyDescent="0.6">
      <c r="A21" t="s">
        <v>85</v>
      </c>
      <c r="B21">
        <v>52310</v>
      </c>
      <c r="K21" t="s">
        <v>92</v>
      </c>
      <c r="L21" t="str">
        <f>A47</f>
        <v>D3</v>
      </c>
      <c r="M21">
        <f>B47</f>
        <v>16943</v>
      </c>
      <c r="N21">
        <f t="shared" si="1"/>
        <v>4.2847398167998438</v>
      </c>
      <c r="O21">
        <f t="shared" si="2"/>
        <v>171.38959267199374</v>
      </c>
    </row>
    <row r="22" spans="1:15" x14ac:dyDescent="0.6">
      <c r="A22" t="s">
        <v>86</v>
      </c>
      <c r="B22">
        <v>3905</v>
      </c>
      <c r="K22" t="s">
        <v>89</v>
      </c>
      <c r="L22" t="str">
        <f>A35</f>
        <v>C3</v>
      </c>
      <c r="M22">
        <f>B35</f>
        <v>9841</v>
      </c>
      <c r="N22">
        <f t="shared" si="1"/>
        <v>1.9778470733450271</v>
      </c>
      <c r="O22">
        <f t="shared" si="2"/>
        <v>79.113882933801079</v>
      </c>
    </row>
    <row r="23" spans="1:15" x14ac:dyDescent="0.6">
      <c r="A23" t="s">
        <v>87</v>
      </c>
      <c r="B23">
        <v>7321</v>
      </c>
      <c r="K23" t="s">
        <v>86</v>
      </c>
      <c r="L23" t="str">
        <f>A23</f>
        <v>B3</v>
      </c>
      <c r="M23">
        <f>B23</f>
        <v>7321</v>
      </c>
      <c r="N23">
        <f t="shared" si="1"/>
        <v>1.1592931852140584</v>
      </c>
      <c r="O23">
        <f t="shared" si="2"/>
        <v>46.371727408562336</v>
      </c>
    </row>
    <row r="24" spans="1:15" x14ac:dyDescent="0.6">
      <c r="A24" t="s">
        <v>10</v>
      </c>
      <c r="B24">
        <v>4469</v>
      </c>
      <c r="K24" t="s">
        <v>83</v>
      </c>
      <c r="L24" t="str">
        <f>A11</f>
        <v>A3</v>
      </c>
      <c r="M24">
        <f>B11</f>
        <v>5828</v>
      </c>
      <c r="N24">
        <f t="shared" si="1"/>
        <v>0.67433248879360752</v>
      </c>
      <c r="O24">
        <f t="shared" si="2"/>
        <v>26.973299551744301</v>
      </c>
    </row>
    <row r="25" spans="1:15" x14ac:dyDescent="0.6">
      <c r="A25" t="s">
        <v>18</v>
      </c>
      <c r="B25">
        <v>37930</v>
      </c>
      <c r="K25" t="s">
        <v>84</v>
      </c>
      <c r="L25" t="str">
        <f>A12</f>
        <v>A4</v>
      </c>
      <c r="M25">
        <f>B12</f>
        <v>5024</v>
      </c>
      <c r="N25">
        <f t="shared" si="1"/>
        <v>0.41317481972325082</v>
      </c>
      <c r="O25">
        <f t="shared" si="2"/>
        <v>16.526992788930034</v>
      </c>
    </row>
    <row r="26" spans="1:15" x14ac:dyDescent="0.6">
      <c r="A26" t="s">
        <v>26</v>
      </c>
      <c r="B26">
        <v>27778</v>
      </c>
      <c r="K26" t="s">
        <v>87</v>
      </c>
      <c r="L26" t="str">
        <f>A24</f>
        <v>B4</v>
      </c>
      <c r="M26">
        <f>B24</f>
        <v>4469</v>
      </c>
      <c r="N26">
        <f t="shared" si="1"/>
        <v>0.2328980705515494</v>
      </c>
      <c r="O26">
        <f t="shared" si="2"/>
        <v>9.3159228220619763</v>
      </c>
    </row>
    <row r="27" spans="1:15" x14ac:dyDescent="0.6">
      <c r="A27" t="s">
        <v>35</v>
      </c>
      <c r="B27">
        <v>3913</v>
      </c>
      <c r="K27" t="s">
        <v>90</v>
      </c>
      <c r="L27" t="str">
        <f>A36</f>
        <v>C4</v>
      </c>
      <c r="M27">
        <f>B36</f>
        <v>4375</v>
      </c>
      <c r="N27">
        <f t="shared" si="1"/>
        <v>0.20236471123237837</v>
      </c>
      <c r="O27">
        <f t="shared" si="2"/>
        <v>8.0945884492951343</v>
      </c>
    </row>
    <row r="28" spans="1:15" x14ac:dyDescent="0.6">
      <c r="A28" t="s">
        <v>42</v>
      </c>
      <c r="B28">
        <v>5722</v>
      </c>
      <c r="K28" t="s">
        <v>93</v>
      </c>
      <c r="L28" t="str">
        <f>A48</f>
        <v>D4</v>
      </c>
      <c r="M28">
        <f>B48</f>
        <v>4302</v>
      </c>
      <c r="N28">
        <f t="shared" si="1"/>
        <v>0.1786526343142987</v>
      </c>
      <c r="O28">
        <f t="shared" si="2"/>
        <v>7.1461053725719479</v>
      </c>
    </row>
    <row r="29" spans="1:15" x14ac:dyDescent="0.6">
      <c r="A29" t="s">
        <v>50</v>
      </c>
      <c r="B29">
        <v>4284</v>
      </c>
      <c r="K29" t="s">
        <v>96</v>
      </c>
      <c r="L29" t="str">
        <f>A60</f>
        <v>E4</v>
      </c>
      <c r="M29">
        <f>B60</f>
        <v>4071</v>
      </c>
      <c r="N29">
        <f t="shared" si="1"/>
        <v>0.10361852790229326</v>
      </c>
      <c r="O29">
        <f t="shared" si="2"/>
        <v>4.1447411160917298</v>
      </c>
    </row>
    <row r="30" spans="1:15" x14ac:dyDescent="0.6">
      <c r="A30" t="s">
        <v>58</v>
      </c>
      <c r="B30">
        <v>3927</v>
      </c>
      <c r="K30" t="s">
        <v>99</v>
      </c>
      <c r="L30" t="str">
        <f>A72</f>
        <v>F4</v>
      </c>
      <c r="M30">
        <f>B72</f>
        <v>3972</v>
      </c>
      <c r="N30">
        <f t="shared" si="1"/>
        <v>7.1461053725719481E-2</v>
      </c>
      <c r="O30">
        <f t="shared" si="2"/>
        <v>2.8584421490287792</v>
      </c>
    </row>
    <row r="31" spans="1:15" x14ac:dyDescent="0.6">
      <c r="A31" t="s">
        <v>66</v>
      </c>
      <c r="B31">
        <v>11721</v>
      </c>
      <c r="K31" t="s">
        <v>102</v>
      </c>
      <c r="L31" t="str">
        <f>A84</f>
        <v>G4</v>
      </c>
      <c r="M31">
        <f>B84</f>
        <v>3845</v>
      </c>
      <c r="N31">
        <f t="shared" si="1"/>
        <v>3.0208536347690509E-2</v>
      </c>
      <c r="O31">
        <f t="shared" si="2"/>
        <v>1.2083414539076203</v>
      </c>
    </row>
    <row r="32" spans="1:15" x14ac:dyDescent="0.6">
      <c r="A32" t="s">
        <v>74</v>
      </c>
      <c r="B32">
        <v>5158</v>
      </c>
      <c r="K32" t="s">
        <v>105</v>
      </c>
      <c r="L32" t="str">
        <f>A96</f>
        <v>H4</v>
      </c>
      <c r="M32">
        <f>B96</f>
        <v>3923</v>
      </c>
      <c r="N32">
        <f t="shared" si="1"/>
        <v>5.5544728123172869E-2</v>
      </c>
      <c r="O32">
        <f t="shared" si="2"/>
        <v>2.2217891249269148</v>
      </c>
    </row>
    <row r="33" spans="1:15" x14ac:dyDescent="0.6">
      <c r="A33" t="s">
        <v>88</v>
      </c>
      <c r="B33">
        <v>22277</v>
      </c>
      <c r="K33" t="s">
        <v>16</v>
      </c>
      <c r="L33" t="str">
        <f>A97</f>
        <v>H5</v>
      </c>
      <c r="M33">
        <f>B97</f>
        <v>4055</v>
      </c>
      <c r="N33">
        <f t="shared" si="1"/>
        <v>9.8421360358604562E-2</v>
      </c>
      <c r="O33">
        <f t="shared" si="2"/>
        <v>3.9368544143441824</v>
      </c>
    </row>
    <row r="34" spans="1:15" x14ac:dyDescent="0.6">
      <c r="A34" t="s">
        <v>89</v>
      </c>
      <c r="B34">
        <v>3947</v>
      </c>
      <c r="K34" t="s">
        <v>15</v>
      </c>
      <c r="L34" t="str">
        <f>A85</f>
        <v>G5</v>
      </c>
      <c r="M34">
        <f>B85</f>
        <v>4536</v>
      </c>
      <c r="N34">
        <f t="shared" si="1"/>
        <v>0.25466120964074579</v>
      </c>
      <c r="O34">
        <f t="shared" si="2"/>
        <v>10.186448385629831</v>
      </c>
    </row>
    <row r="35" spans="1:15" x14ac:dyDescent="0.6">
      <c r="A35" t="s">
        <v>90</v>
      </c>
      <c r="B35">
        <v>9841</v>
      </c>
      <c r="K35" t="s">
        <v>14</v>
      </c>
      <c r="L35" t="str">
        <f>A73</f>
        <v>F5</v>
      </c>
      <c r="M35">
        <f>B73</f>
        <v>5502</v>
      </c>
      <c r="N35">
        <f t="shared" si="1"/>
        <v>0.56844020009095042</v>
      </c>
      <c r="O35">
        <f t="shared" si="2"/>
        <v>22.737608003638016</v>
      </c>
    </row>
    <row r="36" spans="1:15" x14ac:dyDescent="0.6">
      <c r="A36" t="s">
        <v>11</v>
      </c>
      <c r="B36">
        <v>4375</v>
      </c>
      <c r="K36" t="s">
        <v>13</v>
      </c>
      <c r="L36" t="str">
        <f>A61</f>
        <v>E5</v>
      </c>
      <c r="M36">
        <f>B61</f>
        <v>7025</v>
      </c>
      <c r="N36">
        <f t="shared" si="1"/>
        <v>1.0631455856558176</v>
      </c>
      <c r="O36">
        <f t="shared" si="2"/>
        <v>42.525823426232705</v>
      </c>
    </row>
    <row r="37" spans="1:15" x14ac:dyDescent="0.6">
      <c r="A37" t="s">
        <v>19</v>
      </c>
      <c r="B37">
        <v>19412</v>
      </c>
      <c r="K37" t="s">
        <v>12</v>
      </c>
      <c r="L37" t="str">
        <f>A49</f>
        <v>D5</v>
      </c>
      <c r="M37">
        <f>B49</f>
        <v>11399</v>
      </c>
      <c r="N37">
        <f t="shared" si="1"/>
        <v>2.4839212629117133</v>
      </c>
      <c r="O37">
        <f t="shared" si="2"/>
        <v>99.35685051646854</v>
      </c>
    </row>
    <row r="38" spans="1:15" x14ac:dyDescent="0.6">
      <c r="A38" t="s">
        <v>27</v>
      </c>
      <c r="B38">
        <v>14790</v>
      </c>
      <c r="K38" t="s">
        <v>11</v>
      </c>
      <c r="L38" t="str">
        <f>A37</f>
        <v>C5</v>
      </c>
      <c r="M38">
        <f>B37</f>
        <v>19412</v>
      </c>
      <c r="N38">
        <f t="shared" si="1"/>
        <v>5.0867277333853052</v>
      </c>
      <c r="O38">
        <f t="shared" si="2"/>
        <v>203.46910933541221</v>
      </c>
    </row>
    <row r="39" spans="1:15" x14ac:dyDescent="0.6">
      <c r="A39" t="s">
        <v>36</v>
      </c>
      <c r="B39">
        <v>3781</v>
      </c>
      <c r="K39" t="s">
        <v>10</v>
      </c>
      <c r="L39" t="str">
        <f>A25</f>
        <v>B5</v>
      </c>
      <c r="M39">
        <f>B25</f>
        <v>37930</v>
      </c>
      <c r="N39">
        <f t="shared" si="1"/>
        <v>11.101799519262002</v>
      </c>
      <c r="O39">
        <f t="shared" si="2"/>
        <v>444.07198077048008</v>
      </c>
    </row>
    <row r="40" spans="1:15" x14ac:dyDescent="0.6">
      <c r="A40" t="s">
        <v>43</v>
      </c>
      <c r="B40">
        <v>7228</v>
      </c>
      <c r="K40" t="s">
        <v>9</v>
      </c>
      <c r="L40" t="str">
        <f>A13</f>
        <v>A5</v>
      </c>
      <c r="M40">
        <f>B13</f>
        <v>56232</v>
      </c>
      <c r="N40">
        <f t="shared" si="1"/>
        <v>17.046709543298903</v>
      </c>
      <c r="O40">
        <f t="shared" si="2"/>
        <v>681.86838173195611</v>
      </c>
    </row>
    <row r="41" spans="1:15" x14ac:dyDescent="0.6">
      <c r="A41" t="s">
        <v>51</v>
      </c>
      <c r="B41">
        <v>4199</v>
      </c>
      <c r="K41" t="s">
        <v>17</v>
      </c>
      <c r="L41" t="str">
        <f>A14</f>
        <v>A6</v>
      </c>
      <c r="M41">
        <f>B14</f>
        <v>40451</v>
      </c>
      <c r="N41">
        <f t="shared" si="1"/>
        <v>11.920678230364452</v>
      </c>
      <c r="O41">
        <f t="shared" si="2"/>
        <v>476.82712921457806</v>
      </c>
    </row>
    <row r="42" spans="1:15" x14ac:dyDescent="0.6">
      <c r="A42" t="s">
        <v>59</v>
      </c>
      <c r="B42">
        <v>3796</v>
      </c>
      <c r="K42" t="s">
        <v>18</v>
      </c>
      <c r="L42" t="str">
        <f>A26</f>
        <v>B6</v>
      </c>
      <c r="M42">
        <f>B26</f>
        <v>27778</v>
      </c>
      <c r="N42">
        <f t="shared" si="1"/>
        <v>7.804196712791529</v>
      </c>
      <c r="O42">
        <f t="shared" si="2"/>
        <v>312.16786851166114</v>
      </c>
    </row>
    <row r="43" spans="1:15" x14ac:dyDescent="0.6">
      <c r="A43" t="s">
        <v>67</v>
      </c>
      <c r="B43">
        <v>20262</v>
      </c>
      <c r="K43" t="s">
        <v>19</v>
      </c>
      <c r="L43" t="str">
        <f>A38</f>
        <v>C6</v>
      </c>
      <c r="M43">
        <f>B38</f>
        <v>14790</v>
      </c>
      <c r="N43">
        <f t="shared" si="1"/>
        <v>3.5853959592022351</v>
      </c>
      <c r="O43">
        <f t="shared" si="2"/>
        <v>143.4158383680894</v>
      </c>
    </row>
    <row r="44" spans="1:15" x14ac:dyDescent="0.6">
      <c r="A44" t="s">
        <v>75</v>
      </c>
      <c r="B44">
        <v>4625</v>
      </c>
      <c r="K44" t="s">
        <v>20</v>
      </c>
      <c r="L44" t="str">
        <f>A50</f>
        <v>D6</v>
      </c>
      <c r="M44">
        <f>B50</f>
        <v>8972</v>
      </c>
      <c r="N44">
        <f t="shared" si="1"/>
        <v>1.695575911128435</v>
      </c>
      <c r="O44">
        <f t="shared" si="2"/>
        <v>67.823036445137404</v>
      </c>
    </row>
    <row r="45" spans="1:15" x14ac:dyDescent="0.6">
      <c r="A45" t="s">
        <v>91</v>
      </c>
      <c r="B45">
        <v>8852</v>
      </c>
      <c r="K45" t="s">
        <v>21</v>
      </c>
      <c r="L45" t="str">
        <f>A62</f>
        <v>E6</v>
      </c>
      <c r="M45">
        <f>B62</f>
        <v>7024</v>
      </c>
      <c r="N45">
        <f t="shared" si="1"/>
        <v>1.0628207626843371</v>
      </c>
      <c r="O45">
        <f t="shared" si="2"/>
        <v>42.512830507373486</v>
      </c>
    </row>
    <row r="46" spans="1:15" x14ac:dyDescent="0.6">
      <c r="A46" t="s">
        <v>92</v>
      </c>
      <c r="B46">
        <v>4094</v>
      </c>
      <c r="K46" t="s">
        <v>22</v>
      </c>
      <c r="L46" t="str">
        <f>A74</f>
        <v>F6</v>
      </c>
      <c r="M46">
        <f>B74</f>
        <v>5707</v>
      </c>
      <c r="N46">
        <f t="shared" si="1"/>
        <v>0.63502890924446176</v>
      </c>
      <c r="O46">
        <f t="shared" si="2"/>
        <v>25.401156369778469</v>
      </c>
    </row>
    <row r="47" spans="1:15" x14ac:dyDescent="0.6">
      <c r="A47" t="s">
        <v>93</v>
      </c>
      <c r="B47">
        <v>16943</v>
      </c>
      <c r="K47" t="s">
        <v>23</v>
      </c>
      <c r="L47" t="str">
        <f>A86</f>
        <v>G6</v>
      </c>
      <c r="M47">
        <f>B86</f>
        <v>4769</v>
      </c>
      <c r="N47">
        <f t="shared" si="1"/>
        <v>0.33034496199571234</v>
      </c>
      <c r="O47">
        <f t="shared" si="2"/>
        <v>13.213798479828494</v>
      </c>
    </row>
    <row r="48" spans="1:15" x14ac:dyDescent="0.6">
      <c r="A48" t="s">
        <v>12</v>
      </c>
      <c r="B48">
        <v>4302</v>
      </c>
      <c r="K48" t="s">
        <v>24</v>
      </c>
      <c r="L48" t="str">
        <f>A98</f>
        <v>H6</v>
      </c>
      <c r="M48">
        <f>B98</f>
        <v>4282</v>
      </c>
      <c r="N48">
        <f t="shared" si="1"/>
        <v>0.17215617488468785</v>
      </c>
      <c r="O48">
        <f t="shared" si="2"/>
        <v>6.8862469953875136</v>
      </c>
    </row>
    <row r="49" spans="1:15" x14ac:dyDescent="0.6">
      <c r="A49" t="s">
        <v>20</v>
      </c>
      <c r="B49">
        <v>11399</v>
      </c>
      <c r="K49" t="s">
        <v>33</v>
      </c>
      <c r="L49" t="str">
        <f>A99</f>
        <v>H7</v>
      </c>
      <c r="M49">
        <f>B99</f>
        <v>4253</v>
      </c>
      <c r="N49">
        <f t="shared" si="1"/>
        <v>0.1627363087117521</v>
      </c>
      <c r="O49">
        <f t="shared" si="2"/>
        <v>6.5094523484700844</v>
      </c>
    </row>
    <row r="50" spans="1:15" x14ac:dyDescent="0.6">
      <c r="A50" t="s">
        <v>28</v>
      </c>
      <c r="B50">
        <v>8972</v>
      </c>
      <c r="K50" t="s">
        <v>31</v>
      </c>
      <c r="L50" t="str">
        <f>A87</f>
        <v>G7</v>
      </c>
      <c r="M50">
        <f>B87</f>
        <v>4229</v>
      </c>
      <c r="N50">
        <f t="shared" si="1"/>
        <v>0.15494055739621906</v>
      </c>
      <c r="O50">
        <f t="shared" si="2"/>
        <v>6.1976222958487623</v>
      </c>
    </row>
    <row r="51" spans="1:15" x14ac:dyDescent="0.6">
      <c r="A51" t="s">
        <v>37</v>
      </c>
      <c r="B51">
        <v>3819</v>
      </c>
      <c r="K51" t="s">
        <v>32</v>
      </c>
      <c r="L51" t="str">
        <f>A75</f>
        <v>F7</v>
      </c>
      <c r="M51">
        <f>B75</f>
        <v>4017</v>
      </c>
      <c r="N51">
        <f t="shared" si="1"/>
        <v>8.6078087442343923E-2</v>
      </c>
      <c r="O51">
        <f t="shared" si="2"/>
        <v>3.4431234976937568</v>
      </c>
    </row>
    <row r="52" spans="1:15" x14ac:dyDescent="0.6">
      <c r="A52" t="s">
        <v>44</v>
      </c>
      <c r="B52">
        <v>11858</v>
      </c>
      <c r="K52" t="s">
        <v>29</v>
      </c>
      <c r="L52" t="str">
        <f>A63</f>
        <v>E7</v>
      </c>
      <c r="M52">
        <f>B63</f>
        <v>4086</v>
      </c>
      <c r="N52">
        <f t="shared" si="1"/>
        <v>0.1084908724745014</v>
      </c>
      <c r="O52">
        <f t="shared" si="2"/>
        <v>4.3396348989800559</v>
      </c>
    </row>
    <row r="53" spans="1:15" x14ac:dyDescent="0.6">
      <c r="A53" t="s">
        <v>52</v>
      </c>
      <c r="B53">
        <v>4470</v>
      </c>
      <c r="K53" t="s">
        <v>28</v>
      </c>
      <c r="L53" t="str">
        <f>A51</f>
        <v>D7</v>
      </c>
      <c r="M53">
        <f>B51</f>
        <v>3819</v>
      </c>
      <c r="N53">
        <f t="shared" si="1"/>
        <v>2.1763139089196387E-2</v>
      </c>
      <c r="O53">
        <f t="shared" si="2"/>
        <v>0.87052556356785549</v>
      </c>
    </row>
    <row r="54" spans="1:15" x14ac:dyDescent="0.6">
      <c r="A54" t="s">
        <v>60</v>
      </c>
      <c r="B54">
        <v>3794</v>
      </c>
      <c r="K54" t="s">
        <v>27</v>
      </c>
      <c r="L54" t="str">
        <f>A39</f>
        <v>C7</v>
      </c>
      <c r="M54">
        <f>B39</f>
        <v>3781</v>
      </c>
      <c r="N54">
        <f t="shared" si="1"/>
        <v>9.4198661729357498E-3</v>
      </c>
      <c r="O54">
        <f t="shared" si="2"/>
        <v>0.37679464691742998</v>
      </c>
    </row>
    <row r="55" spans="1:15" x14ac:dyDescent="0.6">
      <c r="A55" t="s">
        <v>68</v>
      </c>
      <c r="B55">
        <v>32469</v>
      </c>
      <c r="K55" t="s">
        <v>26</v>
      </c>
      <c r="L55" t="str">
        <f>A27</f>
        <v>B7</v>
      </c>
      <c r="M55">
        <f>B27</f>
        <v>3913</v>
      </c>
      <c r="N55">
        <f t="shared" si="1"/>
        <v>5.2296498408367441E-2</v>
      </c>
      <c r="O55">
        <f t="shared" si="2"/>
        <v>2.0918599363346977</v>
      </c>
    </row>
    <row r="56" spans="1:15" x14ac:dyDescent="0.6">
      <c r="A56" t="s">
        <v>76</v>
      </c>
      <c r="B56">
        <v>4324</v>
      </c>
      <c r="K56" t="s">
        <v>25</v>
      </c>
      <c r="L56" t="str">
        <f>A15</f>
        <v>A7</v>
      </c>
      <c r="M56">
        <f>B15</f>
        <v>4179</v>
      </c>
      <c r="N56">
        <f t="shared" si="1"/>
        <v>0.13869940882219192</v>
      </c>
      <c r="O56">
        <f t="shared" si="2"/>
        <v>5.5479763528876767</v>
      </c>
    </row>
    <row r="57" spans="1:15" x14ac:dyDescent="0.6">
      <c r="A57" t="s">
        <v>94</v>
      </c>
      <c r="B57">
        <v>4809</v>
      </c>
      <c r="K57" t="s">
        <v>34</v>
      </c>
      <c r="L57" t="str">
        <f>A16</f>
        <v>A8</v>
      </c>
      <c r="M57">
        <f>B16</f>
        <v>4681</v>
      </c>
      <c r="N57">
        <f t="shared" si="1"/>
        <v>0.30176054050542456</v>
      </c>
      <c r="O57">
        <f t="shared" si="2"/>
        <v>12.070421620216983</v>
      </c>
    </row>
    <row r="58" spans="1:15" x14ac:dyDescent="0.6">
      <c r="A58" t="s">
        <v>95</v>
      </c>
      <c r="B58">
        <v>4773</v>
      </c>
      <c r="K58" t="s">
        <v>35</v>
      </c>
      <c r="L58" t="str">
        <f>A28</f>
        <v>B8</v>
      </c>
      <c r="M58">
        <f>B28</f>
        <v>5722</v>
      </c>
      <c r="N58">
        <f t="shared" si="1"/>
        <v>0.63990125381666996</v>
      </c>
      <c r="O58">
        <f t="shared" si="2"/>
        <v>25.596050152666798</v>
      </c>
    </row>
    <row r="59" spans="1:15" x14ac:dyDescent="0.6">
      <c r="A59" t="s">
        <v>96</v>
      </c>
      <c r="B59">
        <v>29973</v>
      </c>
      <c r="K59" t="s">
        <v>36</v>
      </c>
      <c r="L59" t="str">
        <f>A40</f>
        <v>C8</v>
      </c>
      <c r="M59">
        <f>B40</f>
        <v>7228</v>
      </c>
      <c r="N59">
        <f t="shared" si="1"/>
        <v>1.1290846488663679</v>
      </c>
      <c r="O59">
        <f t="shared" si="2"/>
        <v>45.163385954654714</v>
      </c>
    </row>
    <row r="60" spans="1:15" x14ac:dyDescent="0.6">
      <c r="A60" t="s">
        <v>13</v>
      </c>
      <c r="B60">
        <v>4071</v>
      </c>
      <c r="K60" t="s">
        <v>37</v>
      </c>
      <c r="L60" t="str">
        <f>A52</f>
        <v>D8</v>
      </c>
      <c r="M60">
        <f>B52</f>
        <v>11858</v>
      </c>
      <c r="N60">
        <f t="shared" si="1"/>
        <v>2.6330150068212825</v>
      </c>
      <c r="O60">
        <f t="shared" si="2"/>
        <v>105.32060027285129</v>
      </c>
    </row>
    <row r="61" spans="1:15" x14ac:dyDescent="0.6">
      <c r="A61" t="s">
        <v>21</v>
      </c>
      <c r="B61">
        <v>7025</v>
      </c>
      <c r="K61" t="s">
        <v>38</v>
      </c>
      <c r="L61" t="str">
        <f>A64</f>
        <v>E8</v>
      </c>
      <c r="M61">
        <f>B64</f>
        <v>21561</v>
      </c>
      <c r="N61">
        <f t="shared" si="1"/>
        <v>5.7847722990969928</v>
      </c>
      <c r="O61">
        <f t="shared" si="2"/>
        <v>231.39089196387971</v>
      </c>
    </row>
    <row r="62" spans="1:15" x14ac:dyDescent="0.6">
      <c r="A62" t="s">
        <v>29</v>
      </c>
      <c r="B62">
        <v>7024</v>
      </c>
      <c r="K62" t="s">
        <v>30</v>
      </c>
      <c r="L62" t="str">
        <f>A76</f>
        <v>F8</v>
      </c>
      <c r="M62">
        <f>B76</f>
        <v>37199</v>
      </c>
      <c r="N62">
        <f t="shared" si="1"/>
        <v>10.864353927109725</v>
      </c>
      <c r="O62">
        <f t="shared" si="2"/>
        <v>434.57415708438901</v>
      </c>
    </row>
    <row r="63" spans="1:15" x14ac:dyDescent="0.6">
      <c r="A63" t="s">
        <v>38</v>
      </c>
      <c r="B63">
        <v>4086</v>
      </c>
      <c r="K63" t="s">
        <v>39</v>
      </c>
      <c r="L63" t="str">
        <f>A88</f>
        <v>G8</v>
      </c>
      <c r="M63">
        <f>B88</f>
        <v>45556</v>
      </c>
      <c r="N63">
        <f t="shared" si="1"/>
        <v>13.578899499772625</v>
      </c>
      <c r="O63">
        <f t="shared" si="2"/>
        <v>543.15597999090505</v>
      </c>
    </row>
    <row r="64" spans="1:15" x14ac:dyDescent="0.6">
      <c r="A64" t="s">
        <v>45</v>
      </c>
      <c r="B64">
        <v>21561</v>
      </c>
      <c r="K64" t="s">
        <v>40</v>
      </c>
      <c r="L64" t="str">
        <f>A100</f>
        <v>H8</v>
      </c>
      <c r="M64">
        <f>B100</f>
        <v>28840</v>
      </c>
      <c r="N64">
        <f t="shared" si="1"/>
        <v>8.1491587085038653</v>
      </c>
      <c r="O64">
        <f t="shared" si="2"/>
        <v>325.96634834015458</v>
      </c>
    </row>
    <row r="65" spans="1:15" x14ac:dyDescent="0.6">
      <c r="A65" t="s">
        <v>53</v>
      </c>
      <c r="B65">
        <v>4948</v>
      </c>
      <c r="K65" t="s">
        <v>48</v>
      </c>
      <c r="L65" t="str">
        <f>A101</f>
        <v>H9</v>
      </c>
      <c r="M65">
        <f>B101</f>
        <v>14885</v>
      </c>
      <c r="N65">
        <f t="shared" si="1"/>
        <v>3.6162541414928864</v>
      </c>
      <c r="O65">
        <f t="shared" si="2"/>
        <v>144.65016565971547</v>
      </c>
    </row>
    <row r="66" spans="1:15" x14ac:dyDescent="0.6">
      <c r="A66" t="s">
        <v>61</v>
      </c>
      <c r="B66">
        <v>3879</v>
      </c>
      <c r="K66" t="s">
        <v>47</v>
      </c>
      <c r="L66" t="str">
        <f>A89</f>
        <v>G9</v>
      </c>
      <c r="M66">
        <f>B89</f>
        <v>8093</v>
      </c>
      <c r="N66">
        <f t="shared" si="1"/>
        <v>1.4100565191970376</v>
      </c>
      <c r="O66">
        <f t="shared" si="2"/>
        <v>56.402260767881501</v>
      </c>
    </row>
    <row r="67" spans="1:15" x14ac:dyDescent="0.6">
      <c r="A67" t="s">
        <v>69</v>
      </c>
      <c r="B67">
        <v>35315</v>
      </c>
      <c r="K67" t="s">
        <v>46</v>
      </c>
      <c r="L67" t="str">
        <f>A77</f>
        <v>F9</v>
      </c>
      <c r="M67">
        <f>B77</f>
        <v>5970</v>
      </c>
      <c r="N67">
        <f t="shared" si="1"/>
        <v>0.72045735074384465</v>
      </c>
      <c r="O67">
        <f t="shared" si="2"/>
        <v>28.818294029753787</v>
      </c>
    </row>
    <row r="68" spans="1:15" x14ac:dyDescent="0.6">
      <c r="A68" t="s">
        <v>77</v>
      </c>
      <c r="B68">
        <v>4191</v>
      </c>
      <c r="K68" t="s">
        <v>45</v>
      </c>
      <c r="L68" t="str">
        <f>A65</f>
        <v>E9</v>
      </c>
      <c r="M68">
        <f>B65</f>
        <v>4948</v>
      </c>
      <c r="N68">
        <f t="shared" si="1"/>
        <v>0.38848827389072954</v>
      </c>
      <c r="O68">
        <f t="shared" si="2"/>
        <v>15.539530955629182</v>
      </c>
    </row>
    <row r="69" spans="1:15" x14ac:dyDescent="0.6">
      <c r="A69" t="s">
        <v>97</v>
      </c>
      <c r="B69">
        <v>4098</v>
      </c>
      <c r="K69" t="s">
        <v>44</v>
      </c>
      <c r="L69" t="str">
        <f>A53</f>
        <v>D9</v>
      </c>
      <c r="M69">
        <f>B53</f>
        <v>4470</v>
      </c>
      <c r="N69">
        <f t="shared" si="1"/>
        <v>0.23322289352302997</v>
      </c>
      <c r="O69">
        <f t="shared" si="2"/>
        <v>9.3289157409211985</v>
      </c>
    </row>
    <row r="70" spans="1:15" x14ac:dyDescent="0.6">
      <c r="A70" t="s">
        <v>98</v>
      </c>
      <c r="B70">
        <v>6194</v>
      </c>
      <c r="K70" t="s">
        <v>43</v>
      </c>
      <c r="L70" t="str">
        <f>A41</f>
        <v>C9</v>
      </c>
      <c r="M70">
        <f>B41</f>
        <v>4199</v>
      </c>
      <c r="N70">
        <f t="shared" si="1"/>
        <v>0.14519586825180278</v>
      </c>
      <c r="O70">
        <f t="shared" si="2"/>
        <v>5.8078347300721109</v>
      </c>
    </row>
    <row r="71" spans="1:15" x14ac:dyDescent="0.6">
      <c r="A71" t="s">
        <v>99</v>
      </c>
      <c r="B71">
        <v>42187</v>
      </c>
      <c r="K71" t="s">
        <v>42</v>
      </c>
      <c r="L71" t="str">
        <f>A29</f>
        <v>B9</v>
      </c>
      <c r="M71">
        <f>B29</f>
        <v>4284</v>
      </c>
      <c r="N71">
        <f t="shared" si="1"/>
        <v>0.17280582082764895</v>
      </c>
      <c r="O71">
        <f t="shared" si="2"/>
        <v>6.9122328331059579</v>
      </c>
    </row>
    <row r="72" spans="1:15" x14ac:dyDescent="0.6">
      <c r="A72" t="s">
        <v>14</v>
      </c>
      <c r="B72">
        <v>3972</v>
      </c>
      <c r="K72" t="s">
        <v>41</v>
      </c>
      <c r="L72" t="str">
        <f>A17</f>
        <v>A9</v>
      </c>
      <c r="M72">
        <f>B17</f>
        <v>4308</v>
      </c>
      <c r="N72">
        <f t="shared" si="1"/>
        <v>0.18060157214318198</v>
      </c>
      <c r="O72">
        <f t="shared" si="2"/>
        <v>7.2240628857272791</v>
      </c>
    </row>
    <row r="73" spans="1:15" x14ac:dyDescent="0.6">
      <c r="A73" t="s">
        <v>22</v>
      </c>
      <c r="B73">
        <v>5502</v>
      </c>
      <c r="K73" t="s">
        <v>49</v>
      </c>
      <c r="L73" t="str">
        <f>A18</f>
        <v>A10</v>
      </c>
      <c r="M73">
        <f>B18</f>
        <v>4113</v>
      </c>
      <c r="N73">
        <f t="shared" si="1"/>
        <v>0.11726109270447606</v>
      </c>
      <c r="O73">
        <f t="shared" si="2"/>
        <v>4.6904437081790427</v>
      </c>
    </row>
    <row r="74" spans="1:15" x14ac:dyDescent="0.6">
      <c r="A74" t="s">
        <v>32</v>
      </c>
      <c r="B74">
        <v>5707</v>
      </c>
      <c r="K74" t="s">
        <v>50</v>
      </c>
      <c r="L74" t="str">
        <f>A30</f>
        <v>B10</v>
      </c>
      <c r="M74">
        <f>B30</f>
        <v>3927</v>
      </c>
      <c r="N74">
        <f t="shared" ref="N74:N96" si="3">(M74-3752)/3078.6</f>
        <v>5.6844020009095046E-2</v>
      </c>
      <c r="O74">
        <f t="shared" ref="O74:O96" si="4">N74*40</f>
        <v>2.2737608003638017</v>
      </c>
    </row>
    <row r="75" spans="1:15" x14ac:dyDescent="0.6">
      <c r="A75" t="s">
        <v>30</v>
      </c>
      <c r="B75">
        <v>4017</v>
      </c>
      <c r="K75" t="s">
        <v>51</v>
      </c>
      <c r="L75" t="str">
        <f>A42</f>
        <v>C10</v>
      </c>
      <c r="M75">
        <f>B42</f>
        <v>3796</v>
      </c>
      <c r="N75">
        <f t="shared" si="3"/>
        <v>1.4292210745143898E-2</v>
      </c>
      <c r="O75">
        <f t="shared" si="4"/>
        <v>0.57168842980575585</v>
      </c>
    </row>
    <row r="76" spans="1:15" x14ac:dyDescent="0.6">
      <c r="A76" t="s">
        <v>46</v>
      </c>
      <c r="B76">
        <v>37199</v>
      </c>
      <c r="K76" t="s">
        <v>52</v>
      </c>
      <c r="L76" t="str">
        <f>A54</f>
        <v>D10</v>
      </c>
      <c r="M76">
        <f>B54</f>
        <v>3794</v>
      </c>
      <c r="N76">
        <f t="shared" si="3"/>
        <v>1.3642564802182811E-2</v>
      </c>
      <c r="O76">
        <f t="shared" si="4"/>
        <v>0.54570259208731242</v>
      </c>
    </row>
    <row r="77" spans="1:15" x14ac:dyDescent="0.6">
      <c r="A77" t="s">
        <v>54</v>
      </c>
      <c r="B77">
        <v>5970</v>
      </c>
      <c r="K77" t="s">
        <v>53</v>
      </c>
      <c r="L77" t="str">
        <f>A66</f>
        <v>E10</v>
      </c>
      <c r="M77">
        <f>B66</f>
        <v>3879</v>
      </c>
      <c r="N77">
        <f t="shared" si="3"/>
        <v>4.1252517378028979E-2</v>
      </c>
      <c r="O77">
        <f t="shared" si="4"/>
        <v>1.6501006951211592</v>
      </c>
    </row>
    <row r="78" spans="1:15" x14ac:dyDescent="0.6">
      <c r="A78" t="s">
        <v>62</v>
      </c>
      <c r="B78">
        <v>4037</v>
      </c>
      <c r="K78" t="s">
        <v>54</v>
      </c>
      <c r="L78" t="str">
        <f>A78</f>
        <v>F10</v>
      </c>
      <c r="M78">
        <f>B78</f>
        <v>4037</v>
      </c>
      <c r="N78">
        <f t="shared" si="3"/>
        <v>9.2574546871954794E-2</v>
      </c>
      <c r="O78">
        <f t="shared" si="4"/>
        <v>3.7029818748781915</v>
      </c>
    </row>
    <row r="79" spans="1:15" x14ac:dyDescent="0.6">
      <c r="A79" t="s">
        <v>70</v>
      </c>
      <c r="B79">
        <v>23976</v>
      </c>
      <c r="K79" t="s">
        <v>55</v>
      </c>
      <c r="L79" t="str">
        <f>A90</f>
        <v>G10</v>
      </c>
      <c r="M79">
        <f>B90</f>
        <v>4711</v>
      </c>
      <c r="N79">
        <f t="shared" si="3"/>
        <v>0.31150522964984084</v>
      </c>
      <c r="O79">
        <f t="shared" si="4"/>
        <v>12.460209185993634</v>
      </c>
    </row>
    <row r="80" spans="1:15" x14ac:dyDescent="0.6">
      <c r="A80" t="s">
        <v>78</v>
      </c>
      <c r="B80">
        <v>4096</v>
      </c>
      <c r="K80" t="s">
        <v>56</v>
      </c>
      <c r="L80" t="str">
        <f>A102</f>
        <v>H10</v>
      </c>
      <c r="M80">
        <f>B102</f>
        <v>5780</v>
      </c>
      <c r="N80">
        <f t="shared" si="3"/>
        <v>0.6587409861625414</v>
      </c>
      <c r="O80">
        <f t="shared" si="4"/>
        <v>26.349639446501655</v>
      </c>
    </row>
    <row r="81" spans="1:15" x14ac:dyDescent="0.6">
      <c r="A81" t="s">
        <v>100</v>
      </c>
      <c r="B81">
        <v>3752</v>
      </c>
      <c r="K81" t="s">
        <v>64</v>
      </c>
      <c r="L81" t="str">
        <f>A103</f>
        <v>H11</v>
      </c>
      <c r="M81">
        <f>B103</f>
        <v>7955</v>
      </c>
      <c r="N81">
        <f t="shared" si="3"/>
        <v>1.3652309491327228</v>
      </c>
      <c r="O81">
        <f t="shared" si="4"/>
        <v>54.609237965308914</v>
      </c>
    </row>
    <row r="82" spans="1:15" x14ac:dyDescent="0.6">
      <c r="A82" t="s">
        <v>101</v>
      </c>
      <c r="B82">
        <v>8746</v>
      </c>
      <c r="K82" t="s">
        <v>63</v>
      </c>
      <c r="L82" t="str">
        <f>A91</f>
        <v>G11</v>
      </c>
      <c r="M82">
        <f>B91</f>
        <v>12664</v>
      </c>
      <c r="N82">
        <f t="shared" si="3"/>
        <v>2.8948223218346003</v>
      </c>
      <c r="O82">
        <f t="shared" si="4"/>
        <v>115.79289287338401</v>
      </c>
    </row>
    <row r="83" spans="1:15" x14ac:dyDescent="0.6">
      <c r="A83" t="s">
        <v>102</v>
      </c>
      <c r="B83">
        <v>51026</v>
      </c>
      <c r="K83" t="s">
        <v>62</v>
      </c>
      <c r="L83" t="str">
        <f>A79</f>
        <v>F11</v>
      </c>
      <c r="M83">
        <f>B79</f>
        <v>23976</v>
      </c>
      <c r="N83">
        <f t="shared" si="3"/>
        <v>6.5692197752225043</v>
      </c>
      <c r="O83">
        <f t="shared" si="4"/>
        <v>262.76879100890017</v>
      </c>
    </row>
    <row r="84" spans="1:15" x14ac:dyDescent="0.6">
      <c r="A84" t="s">
        <v>15</v>
      </c>
      <c r="B84">
        <v>3845</v>
      </c>
      <c r="K84" t="s">
        <v>61</v>
      </c>
      <c r="L84" t="str">
        <f>A67</f>
        <v>E11</v>
      </c>
      <c r="M84">
        <f>B67</f>
        <v>35315</v>
      </c>
      <c r="N84">
        <f t="shared" si="3"/>
        <v>10.252387448840382</v>
      </c>
      <c r="O84">
        <f t="shared" si="4"/>
        <v>410.09549795361528</v>
      </c>
    </row>
    <row r="85" spans="1:15" x14ac:dyDescent="0.6">
      <c r="A85" t="s">
        <v>23</v>
      </c>
      <c r="B85">
        <v>4536</v>
      </c>
      <c r="K85" t="s">
        <v>60</v>
      </c>
      <c r="L85" t="str">
        <f>A55</f>
        <v>D11</v>
      </c>
      <c r="M85">
        <f>B55</f>
        <v>32469</v>
      </c>
      <c r="N85">
        <f t="shared" si="3"/>
        <v>9.3279412720067558</v>
      </c>
      <c r="O85">
        <f t="shared" si="4"/>
        <v>373.11765088027022</v>
      </c>
    </row>
    <row r="86" spans="1:15" x14ac:dyDescent="0.6">
      <c r="A86" t="s">
        <v>31</v>
      </c>
      <c r="B86">
        <v>4769</v>
      </c>
      <c r="K86" t="s">
        <v>59</v>
      </c>
      <c r="L86" t="str">
        <f>A43</f>
        <v>C11</v>
      </c>
      <c r="M86">
        <f>B43</f>
        <v>20262</v>
      </c>
      <c r="N86">
        <f t="shared" si="3"/>
        <v>5.3628272591437671</v>
      </c>
      <c r="O86">
        <f t="shared" si="4"/>
        <v>214.51309036575068</v>
      </c>
    </row>
    <row r="87" spans="1:15" x14ac:dyDescent="0.6">
      <c r="A87" t="s">
        <v>39</v>
      </c>
      <c r="B87">
        <v>4229</v>
      </c>
      <c r="K87" t="s">
        <v>58</v>
      </c>
      <c r="L87" t="str">
        <f>A31</f>
        <v>B11</v>
      </c>
      <c r="M87">
        <f>B31</f>
        <v>11721</v>
      </c>
      <c r="N87">
        <f t="shared" si="3"/>
        <v>2.5885142597284481</v>
      </c>
      <c r="O87">
        <f t="shared" si="4"/>
        <v>103.54057038913793</v>
      </c>
    </row>
    <row r="88" spans="1:15" x14ac:dyDescent="0.6">
      <c r="A88" t="s">
        <v>47</v>
      </c>
      <c r="B88">
        <v>45556</v>
      </c>
      <c r="K88" t="s">
        <v>57</v>
      </c>
      <c r="L88" t="str">
        <f>A19</f>
        <v>A11</v>
      </c>
      <c r="M88">
        <f>B19</f>
        <v>8002</v>
      </c>
      <c r="N88">
        <f t="shared" si="3"/>
        <v>1.3804976287923083</v>
      </c>
      <c r="O88">
        <f t="shared" si="4"/>
        <v>55.21990515169233</v>
      </c>
    </row>
    <row r="89" spans="1:15" x14ac:dyDescent="0.6">
      <c r="A89" t="s">
        <v>55</v>
      </c>
      <c r="B89">
        <v>8093</v>
      </c>
      <c r="K89" t="s">
        <v>65</v>
      </c>
      <c r="L89" t="str">
        <f>A20</f>
        <v>A12</v>
      </c>
      <c r="M89">
        <f>B20</f>
        <v>6298</v>
      </c>
      <c r="N89">
        <f t="shared" si="3"/>
        <v>0.82699928538946277</v>
      </c>
      <c r="O89">
        <f t="shared" si="4"/>
        <v>33.079971415578513</v>
      </c>
    </row>
    <row r="90" spans="1:15" x14ac:dyDescent="0.6">
      <c r="A90" t="s">
        <v>63</v>
      </c>
      <c r="B90">
        <v>4711</v>
      </c>
      <c r="K90" t="s">
        <v>66</v>
      </c>
      <c r="L90" t="str">
        <f>A32</f>
        <v>B12</v>
      </c>
      <c r="M90">
        <f>B32</f>
        <v>5158</v>
      </c>
      <c r="N90">
        <f t="shared" si="3"/>
        <v>0.45670109790164359</v>
      </c>
      <c r="O90">
        <f t="shared" si="4"/>
        <v>18.268043916065743</v>
      </c>
    </row>
    <row r="91" spans="1:15" x14ac:dyDescent="0.6">
      <c r="A91" t="s">
        <v>71</v>
      </c>
      <c r="B91">
        <v>12664</v>
      </c>
      <c r="K91" t="s">
        <v>67</v>
      </c>
      <c r="L91" t="str">
        <f>A44</f>
        <v>C12</v>
      </c>
      <c r="M91">
        <f>B44</f>
        <v>4625</v>
      </c>
      <c r="N91">
        <f t="shared" si="3"/>
        <v>0.28357045410251414</v>
      </c>
      <c r="O91">
        <f t="shared" si="4"/>
        <v>11.342818164100565</v>
      </c>
    </row>
    <row r="92" spans="1:15" x14ac:dyDescent="0.6">
      <c r="A92" t="s">
        <v>79</v>
      </c>
      <c r="B92">
        <v>3939</v>
      </c>
      <c r="K92" t="s">
        <v>68</v>
      </c>
      <c r="L92" t="str">
        <f>A56</f>
        <v>D12</v>
      </c>
      <c r="M92">
        <f>B56</f>
        <v>4324</v>
      </c>
      <c r="N92">
        <f t="shared" si="3"/>
        <v>0.18579873968687066</v>
      </c>
      <c r="O92">
        <f t="shared" si="4"/>
        <v>7.4319495874748265</v>
      </c>
    </row>
    <row r="93" spans="1:15" x14ac:dyDescent="0.6">
      <c r="A93" t="s">
        <v>103</v>
      </c>
      <c r="B93">
        <v>3852</v>
      </c>
      <c r="K93" t="s">
        <v>69</v>
      </c>
      <c r="L93" t="str">
        <f>A68</f>
        <v>E12</v>
      </c>
      <c r="M93">
        <f>B68</f>
        <v>4191</v>
      </c>
      <c r="N93">
        <f t="shared" si="3"/>
        <v>0.14259728447995842</v>
      </c>
      <c r="O93">
        <f t="shared" si="4"/>
        <v>5.7038913791983372</v>
      </c>
    </row>
    <row r="94" spans="1:15" x14ac:dyDescent="0.6">
      <c r="A94" t="s">
        <v>104</v>
      </c>
      <c r="B94">
        <v>14206</v>
      </c>
      <c r="K94" t="s">
        <v>70</v>
      </c>
      <c r="L94" t="str">
        <f>A80</f>
        <v>F12</v>
      </c>
      <c r="M94">
        <f>B80</f>
        <v>4096</v>
      </c>
      <c r="N94">
        <f t="shared" si="3"/>
        <v>0.11173910218930683</v>
      </c>
      <c r="O94">
        <f t="shared" si="4"/>
        <v>4.4695640875722731</v>
      </c>
    </row>
    <row r="95" spans="1:15" x14ac:dyDescent="0.6">
      <c r="A95" t="s">
        <v>105</v>
      </c>
      <c r="B95">
        <v>27918</v>
      </c>
      <c r="K95" t="s">
        <v>71</v>
      </c>
      <c r="L95" t="str">
        <f>A92</f>
        <v>G12</v>
      </c>
      <c r="M95">
        <f>B92</f>
        <v>3939</v>
      </c>
      <c r="N95">
        <f t="shared" si="3"/>
        <v>6.0741895666861563E-2</v>
      </c>
      <c r="O95">
        <f t="shared" si="4"/>
        <v>2.4296758266744627</v>
      </c>
    </row>
    <row r="96" spans="1:15" x14ac:dyDescent="0.6">
      <c r="A96" t="s">
        <v>16</v>
      </c>
      <c r="B96">
        <v>3923</v>
      </c>
      <c r="K96" t="s">
        <v>72</v>
      </c>
      <c r="L96" t="str">
        <f>A104</f>
        <v>H12</v>
      </c>
      <c r="M96">
        <f>B104</f>
        <v>3976</v>
      </c>
      <c r="N96">
        <f t="shared" si="3"/>
        <v>7.2760345611641658E-2</v>
      </c>
      <c r="O96">
        <f t="shared" si="4"/>
        <v>2.9104138244656665</v>
      </c>
    </row>
    <row r="97" spans="1:2" x14ac:dyDescent="0.6">
      <c r="A97" t="s">
        <v>24</v>
      </c>
      <c r="B97">
        <v>4055</v>
      </c>
    </row>
    <row r="98" spans="1:2" x14ac:dyDescent="0.6">
      <c r="A98" t="s">
        <v>33</v>
      </c>
      <c r="B98">
        <v>4282</v>
      </c>
    </row>
    <row r="99" spans="1:2" x14ac:dyDescent="0.6">
      <c r="A99" t="s">
        <v>40</v>
      </c>
      <c r="B99">
        <v>4253</v>
      </c>
    </row>
    <row r="100" spans="1:2" x14ac:dyDescent="0.6">
      <c r="A100" t="s">
        <v>48</v>
      </c>
      <c r="B100">
        <v>28840</v>
      </c>
    </row>
    <row r="101" spans="1:2" x14ac:dyDescent="0.6">
      <c r="A101" t="s">
        <v>56</v>
      </c>
      <c r="B101">
        <v>14885</v>
      </c>
    </row>
    <row r="102" spans="1:2" x14ac:dyDescent="0.6">
      <c r="A102" t="s">
        <v>64</v>
      </c>
      <c r="B102">
        <v>5780</v>
      </c>
    </row>
    <row r="103" spans="1:2" x14ac:dyDescent="0.6">
      <c r="A103" t="s">
        <v>72</v>
      </c>
      <c r="B103">
        <v>7955</v>
      </c>
    </row>
    <row r="104" spans="1:2" x14ac:dyDescent="0.6">
      <c r="A104" t="s">
        <v>80</v>
      </c>
      <c r="B104">
        <v>3976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N9" sqref="N9:N96"/>
    </sheetView>
  </sheetViews>
  <sheetFormatPr defaultRowHeight="13" x14ac:dyDescent="0.6"/>
  <cols>
    <col min="11" max="11" width="24.40625" customWidth="1"/>
    <col min="12" max="12" width="15.86328125" customWidth="1"/>
  </cols>
  <sheetData>
    <row r="1" spans="1:98" x14ac:dyDescent="0.6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6">
      <c r="B2">
        <v>1</v>
      </c>
      <c r="C2">
        <v>64986</v>
      </c>
      <c r="D2">
        <v>3911</v>
      </c>
      <c r="E2">
        <v>5748</v>
      </c>
      <c r="F2">
        <v>5002</v>
      </c>
      <c r="G2">
        <v>52304</v>
      </c>
      <c r="H2">
        <v>37895</v>
      </c>
      <c r="I2">
        <v>4203</v>
      </c>
      <c r="J2">
        <v>4662</v>
      </c>
      <c r="K2">
        <v>4328</v>
      </c>
      <c r="L2">
        <v>4127</v>
      </c>
      <c r="M2">
        <v>7705</v>
      </c>
      <c r="N2">
        <v>6129</v>
      </c>
      <c r="O2">
        <v>48563</v>
      </c>
      <c r="P2">
        <v>3928</v>
      </c>
      <c r="Q2">
        <v>7202</v>
      </c>
      <c r="R2">
        <v>4483</v>
      </c>
      <c r="S2">
        <v>35586</v>
      </c>
      <c r="T2">
        <v>26921</v>
      </c>
      <c r="U2">
        <v>3973</v>
      </c>
      <c r="V2">
        <v>5657</v>
      </c>
      <c r="W2">
        <v>4304</v>
      </c>
      <c r="X2">
        <v>3970</v>
      </c>
      <c r="Y2">
        <v>11244</v>
      </c>
      <c r="Z2">
        <v>5075</v>
      </c>
      <c r="AA2">
        <v>21131</v>
      </c>
      <c r="AB2">
        <v>3982</v>
      </c>
      <c r="AC2">
        <v>9628</v>
      </c>
      <c r="AD2">
        <v>4403</v>
      </c>
      <c r="AE2">
        <v>18502</v>
      </c>
      <c r="AF2">
        <v>14079</v>
      </c>
      <c r="AG2">
        <v>3823</v>
      </c>
      <c r="AH2">
        <v>7099</v>
      </c>
      <c r="AI2">
        <v>4236</v>
      </c>
      <c r="AJ2">
        <v>3844</v>
      </c>
      <c r="AK2">
        <v>19244</v>
      </c>
      <c r="AL2">
        <v>4607</v>
      </c>
      <c r="AM2">
        <v>8628</v>
      </c>
      <c r="AN2">
        <v>4112</v>
      </c>
      <c r="AO2">
        <v>15978</v>
      </c>
      <c r="AP2">
        <v>4322</v>
      </c>
      <c r="AQ2">
        <v>11240</v>
      </c>
      <c r="AR2">
        <v>8719</v>
      </c>
      <c r="AS2">
        <v>3878</v>
      </c>
      <c r="AT2">
        <v>11495</v>
      </c>
      <c r="AU2">
        <v>4502</v>
      </c>
      <c r="AV2">
        <v>3842</v>
      </c>
      <c r="AW2">
        <v>30980</v>
      </c>
      <c r="AX2">
        <v>4333</v>
      </c>
      <c r="AY2">
        <v>4791</v>
      </c>
      <c r="AZ2">
        <v>4758</v>
      </c>
      <c r="BA2">
        <v>28453</v>
      </c>
      <c r="BB2">
        <v>4106</v>
      </c>
      <c r="BC2">
        <v>6895</v>
      </c>
      <c r="BD2">
        <v>6900</v>
      </c>
      <c r="BE2">
        <v>4164</v>
      </c>
      <c r="BF2">
        <v>20517</v>
      </c>
      <c r="BG2">
        <v>4957</v>
      </c>
      <c r="BH2">
        <v>3919</v>
      </c>
      <c r="BI2">
        <v>33299</v>
      </c>
      <c r="BJ2">
        <v>4207</v>
      </c>
      <c r="BK2">
        <v>4129</v>
      </c>
      <c r="BL2">
        <v>6129</v>
      </c>
      <c r="BM2">
        <v>39463</v>
      </c>
      <c r="BN2">
        <v>4003</v>
      </c>
      <c r="BO2">
        <v>5493</v>
      </c>
      <c r="BP2">
        <v>5640</v>
      </c>
      <c r="BQ2">
        <v>4065</v>
      </c>
      <c r="BR2">
        <v>34930</v>
      </c>
      <c r="BS2">
        <v>5930</v>
      </c>
      <c r="BT2">
        <v>4077</v>
      </c>
      <c r="BU2">
        <v>22928</v>
      </c>
      <c r="BV2">
        <v>4119</v>
      </c>
      <c r="BW2">
        <v>3794</v>
      </c>
      <c r="BX2">
        <v>8532</v>
      </c>
      <c r="BY2">
        <v>48093</v>
      </c>
      <c r="BZ2">
        <v>3857</v>
      </c>
      <c r="CA2">
        <v>4530</v>
      </c>
      <c r="CB2">
        <v>4748</v>
      </c>
      <c r="CC2">
        <v>4246</v>
      </c>
      <c r="CD2">
        <v>39513</v>
      </c>
      <c r="CE2">
        <v>7889</v>
      </c>
      <c r="CF2">
        <v>4750</v>
      </c>
      <c r="CG2">
        <v>12153</v>
      </c>
      <c r="CH2">
        <v>3980</v>
      </c>
      <c r="CI2">
        <v>3891</v>
      </c>
      <c r="CJ2">
        <v>13589</v>
      </c>
      <c r="CK2">
        <v>26474</v>
      </c>
      <c r="CL2">
        <v>3936</v>
      </c>
      <c r="CM2">
        <v>4078</v>
      </c>
      <c r="CN2">
        <v>4272</v>
      </c>
      <c r="CO2">
        <v>4479</v>
      </c>
      <c r="CP2">
        <v>27201</v>
      </c>
      <c r="CQ2">
        <v>14182</v>
      </c>
      <c r="CR2">
        <v>5708</v>
      </c>
      <c r="CS2">
        <v>7692</v>
      </c>
      <c r="CT2">
        <v>3995</v>
      </c>
    </row>
    <row r="7" spans="1:98" x14ac:dyDescent="0.6">
      <c r="N7" s="1" t="s">
        <v>109</v>
      </c>
    </row>
    <row r="8" spans="1:98" x14ac:dyDescent="0.6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6">
      <c r="A9" t="s">
        <v>82</v>
      </c>
      <c r="B9">
        <v>64986</v>
      </c>
      <c r="G9">
        <f>'Plate 1'!G9</f>
        <v>30</v>
      </c>
      <c r="H9" t="str">
        <f t="shared" ref="H9:I9" si="0">A9</f>
        <v>A1</v>
      </c>
      <c r="I9">
        <f t="shared" si="0"/>
        <v>64986</v>
      </c>
      <c r="K9" t="s">
        <v>82</v>
      </c>
      <c r="L9" t="str">
        <f>A10</f>
        <v>A2</v>
      </c>
      <c r="M9">
        <f>B10</f>
        <v>3911</v>
      </c>
      <c r="N9">
        <f>(M9-3794)/2846.1</f>
        <v>4.1108885843786233E-2</v>
      </c>
      <c r="O9">
        <f>N9*40</f>
        <v>1.6443554337514494</v>
      </c>
    </row>
    <row r="10" spans="1:98" x14ac:dyDescent="0.6">
      <c r="A10" t="s">
        <v>83</v>
      </c>
      <c r="B10">
        <v>3911</v>
      </c>
      <c r="G10">
        <f>'Plate 1'!G10</f>
        <v>15</v>
      </c>
      <c r="H10" t="str">
        <f>A21</f>
        <v>B1</v>
      </c>
      <c r="I10">
        <f>B21</f>
        <v>48563</v>
      </c>
      <c r="K10" t="s">
        <v>85</v>
      </c>
      <c r="L10" t="str">
        <f>A22</f>
        <v>B2</v>
      </c>
      <c r="M10">
        <f>B22</f>
        <v>3928</v>
      </c>
      <c r="N10">
        <f t="shared" ref="N10:N73" si="1">(M10-3794)/2846.1</f>
        <v>4.708197182108851E-2</v>
      </c>
      <c r="O10">
        <f t="shared" ref="O10:O73" si="2">N10*40</f>
        <v>1.8832788728435403</v>
      </c>
    </row>
    <row r="11" spans="1:98" x14ac:dyDescent="0.6">
      <c r="A11" t="s">
        <v>84</v>
      </c>
      <c r="B11">
        <v>5748</v>
      </c>
      <c r="G11">
        <f>'Plate 1'!G11</f>
        <v>7.5</v>
      </c>
      <c r="H11" t="str">
        <f>A33</f>
        <v>C1</v>
      </c>
      <c r="I11">
        <f>B33</f>
        <v>21131</v>
      </c>
      <c r="K11" t="s">
        <v>88</v>
      </c>
      <c r="L11" t="str">
        <f>A34</f>
        <v>C2</v>
      </c>
      <c r="M11">
        <f>B34</f>
        <v>3982</v>
      </c>
      <c r="N11">
        <f t="shared" si="1"/>
        <v>6.6055303748989852E-2</v>
      </c>
      <c r="O11">
        <f t="shared" si="2"/>
        <v>2.6422121499595939</v>
      </c>
    </row>
    <row r="12" spans="1:98" x14ac:dyDescent="0.6">
      <c r="A12" t="s">
        <v>9</v>
      </c>
      <c r="B12">
        <v>5002</v>
      </c>
      <c r="G12">
        <f>'Plate 1'!G12</f>
        <v>1.875</v>
      </c>
      <c r="H12" t="str">
        <f>A45</f>
        <v>D1</v>
      </c>
      <c r="I12">
        <f>B45</f>
        <v>8628</v>
      </c>
      <c r="K12" t="s">
        <v>91</v>
      </c>
      <c r="L12" t="str">
        <f>A46</f>
        <v>D2</v>
      </c>
      <c r="M12">
        <f>B46</f>
        <v>4112</v>
      </c>
      <c r="N12">
        <f t="shared" si="1"/>
        <v>0.111731843575419</v>
      </c>
      <c r="O12">
        <f t="shared" si="2"/>
        <v>4.4692737430167604</v>
      </c>
    </row>
    <row r="13" spans="1:98" x14ac:dyDescent="0.6">
      <c r="A13" t="s">
        <v>17</v>
      </c>
      <c r="B13">
        <v>52304</v>
      </c>
      <c r="G13">
        <f>'Plate 1'!G13</f>
        <v>0.46875</v>
      </c>
      <c r="H13" t="str">
        <f>A57</f>
        <v>E1</v>
      </c>
      <c r="I13">
        <f>B57</f>
        <v>4791</v>
      </c>
      <c r="K13" t="s">
        <v>94</v>
      </c>
      <c r="L13" t="str">
        <f>A58</f>
        <v>E2</v>
      </c>
      <c r="M13">
        <f>B58</f>
        <v>4758</v>
      </c>
      <c r="N13">
        <f t="shared" si="1"/>
        <v>0.33870911071290538</v>
      </c>
      <c r="O13">
        <f t="shared" si="2"/>
        <v>13.548364428516216</v>
      </c>
    </row>
    <row r="14" spans="1:98" x14ac:dyDescent="0.6">
      <c r="A14" t="s">
        <v>25</v>
      </c>
      <c r="B14">
        <v>37895</v>
      </c>
      <c r="G14">
        <f>'Plate 1'!G14</f>
        <v>0.1171875</v>
      </c>
      <c r="H14" t="str">
        <f>A69</f>
        <v>F1</v>
      </c>
      <c r="I14">
        <f>B69</f>
        <v>4129</v>
      </c>
      <c r="K14" t="s">
        <v>97</v>
      </c>
      <c r="L14" t="str">
        <f>A70</f>
        <v>F2</v>
      </c>
      <c r="M14">
        <f>B70</f>
        <v>6129</v>
      </c>
      <c r="N14">
        <f t="shared" si="1"/>
        <v>0.82042092688240054</v>
      </c>
      <c r="O14">
        <f t="shared" si="2"/>
        <v>32.816837075296021</v>
      </c>
    </row>
    <row r="15" spans="1:98" x14ac:dyDescent="0.6">
      <c r="A15" t="s">
        <v>34</v>
      </c>
      <c r="B15">
        <v>4203</v>
      </c>
      <c r="G15">
        <f>'Plate 1'!G15</f>
        <v>0</v>
      </c>
      <c r="H15" t="str">
        <f>A81</f>
        <v>G1</v>
      </c>
      <c r="I15">
        <f>B81</f>
        <v>3794</v>
      </c>
      <c r="K15" t="s">
        <v>100</v>
      </c>
      <c r="L15" t="str">
        <f>A82</f>
        <v>G2</v>
      </c>
      <c r="M15">
        <f>B82</f>
        <v>8532</v>
      </c>
      <c r="N15">
        <f t="shared" si="1"/>
        <v>1.6647341976740102</v>
      </c>
      <c r="O15">
        <f t="shared" si="2"/>
        <v>66.589367906960405</v>
      </c>
    </row>
    <row r="16" spans="1:98" x14ac:dyDescent="0.6">
      <c r="A16" t="s">
        <v>41</v>
      </c>
      <c r="B16">
        <v>4662</v>
      </c>
      <c r="K16" t="s">
        <v>103</v>
      </c>
      <c r="L16" t="str">
        <f>A94</f>
        <v>H2</v>
      </c>
      <c r="M16">
        <f>B94</f>
        <v>13589</v>
      </c>
      <c r="N16">
        <f t="shared" si="1"/>
        <v>3.4415515969221042</v>
      </c>
      <c r="O16">
        <f t="shared" si="2"/>
        <v>137.66206387688416</v>
      </c>
    </row>
    <row r="17" spans="1:15" x14ac:dyDescent="0.6">
      <c r="A17" t="s">
        <v>49</v>
      </c>
      <c r="B17">
        <v>4328</v>
      </c>
      <c r="K17" t="s">
        <v>104</v>
      </c>
      <c r="L17" t="str">
        <f>A95</f>
        <v>H3</v>
      </c>
      <c r="M17">
        <f>B95</f>
        <v>26474</v>
      </c>
      <c r="N17">
        <f t="shared" si="1"/>
        <v>7.9687994097185628</v>
      </c>
      <c r="O17">
        <f t="shared" si="2"/>
        <v>318.75197638874249</v>
      </c>
    </row>
    <row r="18" spans="1:15" x14ac:dyDescent="0.6">
      <c r="A18" t="s">
        <v>57</v>
      </c>
      <c r="B18">
        <v>4127</v>
      </c>
      <c r="K18" t="s">
        <v>101</v>
      </c>
      <c r="L18" t="str">
        <f>A83</f>
        <v>G3</v>
      </c>
      <c r="M18">
        <f>B83</f>
        <v>48093</v>
      </c>
      <c r="N18">
        <f t="shared" si="1"/>
        <v>15.564807982853731</v>
      </c>
      <c r="O18">
        <f t="shared" si="2"/>
        <v>622.59231931414922</v>
      </c>
    </row>
    <row r="19" spans="1:15" x14ac:dyDescent="0.6">
      <c r="A19" t="s">
        <v>65</v>
      </c>
      <c r="B19">
        <v>7705</v>
      </c>
      <c r="K19" t="s">
        <v>98</v>
      </c>
      <c r="L19" t="str">
        <f>A71</f>
        <v>F3</v>
      </c>
      <c r="M19">
        <f>B71</f>
        <v>39463</v>
      </c>
      <c r="N19">
        <f t="shared" si="1"/>
        <v>12.532588454376164</v>
      </c>
      <c r="O19">
        <f t="shared" si="2"/>
        <v>501.30353817504658</v>
      </c>
    </row>
    <row r="20" spans="1:15" x14ac:dyDescent="0.6">
      <c r="A20" t="s">
        <v>73</v>
      </c>
      <c r="B20">
        <v>6129</v>
      </c>
      <c r="K20" t="s">
        <v>95</v>
      </c>
      <c r="L20" t="str">
        <f>A59</f>
        <v>E3</v>
      </c>
      <c r="M20">
        <f>B59</f>
        <v>28453</v>
      </c>
      <c r="N20">
        <f t="shared" si="1"/>
        <v>8.6641368890762802</v>
      </c>
      <c r="O20">
        <f t="shared" si="2"/>
        <v>346.56547556305122</v>
      </c>
    </row>
    <row r="21" spans="1:15" x14ac:dyDescent="0.6">
      <c r="A21" t="s">
        <v>85</v>
      </c>
      <c r="B21">
        <v>48563</v>
      </c>
      <c r="K21" t="s">
        <v>92</v>
      </c>
      <c r="L21" t="str">
        <f>A47</f>
        <v>D3</v>
      </c>
      <c r="M21">
        <f>B47</f>
        <v>15978</v>
      </c>
      <c r="N21">
        <f t="shared" si="1"/>
        <v>4.2809458557324058</v>
      </c>
      <c r="O21">
        <f t="shared" si="2"/>
        <v>171.23783422929623</v>
      </c>
    </row>
    <row r="22" spans="1:15" x14ac:dyDescent="0.6">
      <c r="A22" t="s">
        <v>86</v>
      </c>
      <c r="B22">
        <v>3928</v>
      </c>
      <c r="K22" t="s">
        <v>89</v>
      </c>
      <c r="L22" t="str">
        <f>A35</f>
        <v>C3</v>
      </c>
      <c r="M22">
        <f>B35</f>
        <v>9628</v>
      </c>
      <c r="N22">
        <f t="shared" si="1"/>
        <v>2.0498225642106744</v>
      </c>
      <c r="O22">
        <f t="shared" si="2"/>
        <v>81.992902568426985</v>
      </c>
    </row>
    <row r="23" spans="1:15" x14ac:dyDescent="0.6">
      <c r="A23" t="s">
        <v>87</v>
      </c>
      <c r="B23">
        <v>7202</v>
      </c>
      <c r="K23" t="s">
        <v>86</v>
      </c>
      <c r="L23" t="str">
        <f>A23</f>
        <v>B3</v>
      </c>
      <c r="M23">
        <f>B23</f>
        <v>7202</v>
      </c>
      <c r="N23">
        <f t="shared" si="1"/>
        <v>1.1974280594497735</v>
      </c>
      <c r="O23">
        <f t="shared" si="2"/>
        <v>47.897122377990939</v>
      </c>
    </row>
    <row r="24" spans="1:15" x14ac:dyDescent="0.6">
      <c r="A24" t="s">
        <v>10</v>
      </c>
      <c r="B24">
        <v>4483</v>
      </c>
      <c r="K24" t="s">
        <v>83</v>
      </c>
      <c r="L24" t="str">
        <f>A11</f>
        <v>A3</v>
      </c>
      <c r="M24">
        <f>B11</f>
        <v>5748</v>
      </c>
      <c r="N24">
        <f t="shared" si="1"/>
        <v>0.6865535293910966</v>
      </c>
      <c r="O24">
        <f t="shared" si="2"/>
        <v>27.462141175643865</v>
      </c>
    </row>
    <row r="25" spans="1:15" x14ac:dyDescent="0.6">
      <c r="A25" t="s">
        <v>18</v>
      </c>
      <c r="B25">
        <v>35586</v>
      </c>
      <c r="K25" t="s">
        <v>84</v>
      </c>
      <c r="L25" t="str">
        <f>A12</f>
        <v>A4</v>
      </c>
      <c r="M25">
        <f>B12</f>
        <v>5002</v>
      </c>
      <c r="N25">
        <f t="shared" si="1"/>
        <v>0.42444046238712624</v>
      </c>
      <c r="O25">
        <f t="shared" si="2"/>
        <v>16.97761849548505</v>
      </c>
    </row>
    <row r="26" spans="1:15" x14ac:dyDescent="0.6">
      <c r="A26" t="s">
        <v>26</v>
      </c>
      <c r="B26">
        <v>26921</v>
      </c>
      <c r="K26" t="s">
        <v>87</v>
      </c>
      <c r="L26" t="str">
        <f>A24</f>
        <v>B4</v>
      </c>
      <c r="M26">
        <f>B24</f>
        <v>4483</v>
      </c>
      <c r="N26">
        <f t="shared" si="1"/>
        <v>0.24208566108007448</v>
      </c>
      <c r="O26">
        <f t="shared" si="2"/>
        <v>9.6834264432029791</v>
      </c>
    </row>
    <row r="27" spans="1:15" x14ac:dyDescent="0.6">
      <c r="A27" t="s">
        <v>35</v>
      </c>
      <c r="B27">
        <v>3973</v>
      </c>
      <c r="K27" t="s">
        <v>90</v>
      </c>
      <c r="L27" t="str">
        <f>A36</f>
        <v>C4</v>
      </c>
      <c r="M27">
        <f>B36</f>
        <v>4403</v>
      </c>
      <c r="N27">
        <f t="shared" si="1"/>
        <v>0.21397702118688733</v>
      </c>
      <c r="O27">
        <f t="shared" si="2"/>
        <v>8.5590808474754922</v>
      </c>
    </row>
    <row r="28" spans="1:15" x14ac:dyDescent="0.6">
      <c r="A28" t="s">
        <v>42</v>
      </c>
      <c r="B28">
        <v>5657</v>
      </c>
      <c r="K28" t="s">
        <v>93</v>
      </c>
      <c r="L28" t="str">
        <f>A48</f>
        <v>D4</v>
      </c>
      <c r="M28">
        <f>B48</f>
        <v>4322</v>
      </c>
      <c r="N28">
        <f t="shared" si="1"/>
        <v>0.1855170232950353</v>
      </c>
      <c r="O28">
        <f t="shared" si="2"/>
        <v>7.420680931801412</v>
      </c>
    </row>
    <row r="29" spans="1:15" x14ac:dyDescent="0.6">
      <c r="A29" t="s">
        <v>50</v>
      </c>
      <c r="B29">
        <v>4304</v>
      </c>
      <c r="K29" t="s">
        <v>96</v>
      </c>
      <c r="L29" t="str">
        <f>A60</f>
        <v>E4</v>
      </c>
      <c r="M29">
        <f>B60</f>
        <v>4106</v>
      </c>
      <c r="N29">
        <f t="shared" si="1"/>
        <v>0.10962369558342996</v>
      </c>
      <c r="O29">
        <f t="shared" si="2"/>
        <v>4.3849478233371988</v>
      </c>
    </row>
    <row r="30" spans="1:15" x14ac:dyDescent="0.6">
      <c r="A30" t="s">
        <v>58</v>
      </c>
      <c r="B30">
        <v>3970</v>
      </c>
      <c r="K30" t="s">
        <v>99</v>
      </c>
      <c r="L30" t="str">
        <f>A72</f>
        <v>F4</v>
      </c>
      <c r="M30">
        <f>B72</f>
        <v>4003</v>
      </c>
      <c r="N30">
        <f t="shared" si="1"/>
        <v>7.3433821720951475E-2</v>
      </c>
      <c r="O30">
        <f t="shared" si="2"/>
        <v>2.937352868838059</v>
      </c>
    </row>
    <row r="31" spans="1:15" x14ac:dyDescent="0.6">
      <c r="A31" t="s">
        <v>66</v>
      </c>
      <c r="B31">
        <v>11244</v>
      </c>
      <c r="K31" t="s">
        <v>102</v>
      </c>
      <c r="L31" t="str">
        <f>A84</f>
        <v>G4</v>
      </c>
      <c r="M31">
        <f>B84</f>
        <v>3857</v>
      </c>
      <c r="N31">
        <f t="shared" si="1"/>
        <v>2.2135553915884894E-2</v>
      </c>
      <c r="O31">
        <f t="shared" si="2"/>
        <v>0.88542215663539581</v>
      </c>
    </row>
    <row r="32" spans="1:15" x14ac:dyDescent="0.6">
      <c r="A32" t="s">
        <v>74</v>
      </c>
      <c r="B32">
        <v>5075</v>
      </c>
      <c r="K32" t="s">
        <v>105</v>
      </c>
      <c r="L32" t="str">
        <f>A96</f>
        <v>H4</v>
      </c>
      <c r="M32">
        <f>B96</f>
        <v>3936</v>
      </c>
      <c r="N32">
        <f t="shared" si="1"/>
        <v>4.9892835810407224E-2</v>
      </c>
      <c r="O32">
        <f t="shared" si="2"/>
        <v>1.9957134324162888</v>
      </c>
    </row>
    <row r="33" spans="1:15" x14ac:dyDescent="0.6">
      <c r="A33" t="s">
        <v>88</v>
      </c>
      <c r="B33">
        <v>21131</v>
      </c>
      <c r="K33" t="s">
        <v>16</v>
      </c>
      <c r="L33" t="str">
        <f>A97</f>
        <v>H5</v>
      </c>
      <c r="M33">
        <f>B97</f>
        <v>4078</v>
      </c>
      <c r="N33">
        <f t="shared" si="1"/>
        <v>9.9785671620814448E-2</v>
      </c>
      <c r="O33">
        <f t="shared" si="2"/>
        <v>3.9914268648325777</v>
      </c>
    </row>
    <row r="34" spans="1:15" x14ac:dyDescent="0.6">
      <c r="A34" t="s">
        <v>89</v>
      </c>
      <c r="B34">
        <v>3982</v>
      </c>
      <c r="K34" t="s">
        <v>15</v>
      </c>
      <c r="L34" t="str">
        <f>A85</f>
        <v>G5</v>
      </c>
      <c r="M34">
        <f>B85</f>
        <v>4530</v>
      </c>
      <c r="N34">
        <f t="shared" si="1"/>
        <v>0.25859948701732194</v>
      </c>
      <c r="O34">
        <f t="shared" si="2"/>
        <v>10.343979480692877</v>
      </c>
    </row>
    <row r="35" spans="1:15" x14ac:dyDescent="0.6">
      <c r="A35" t="s">
        <v>90</v>
      </c>
      <c r="B35">
        <v>9628</v>
      </c>
      <c r="K35" t="s">
        <v>14</v>
      </c>
      <c r="L35" t="str">
        <f>A73</f>
        <v>F5</v>
      </c>
      <c r="M35">
        <f>B73</f>
        <v>5493</v>
      </c>
      <c r="N35">
        <f t="shared" si="1"/>
        <v>0.59695723973156256</v>
      </c>
      <c r="O35">
        <f t="shared" si="2"/>
        <v>23.878289589262501</v>
      </c>
    </row>
    <row r="36" spans="1:15" x14ac:dyDescent="0.6">
      <c r="A36" t="s">
        <v>11</v>
      </c>
      <c r="B36">
        <v>4403</v>
      </c>
      <c r="K36" t="s">
        <v>13</v>
      </c>
      <c r="L36" t="str">
        <f>A61</f>
        <v>E5</v>
      </c>
      <c r="M36">
        <f>B61</f>
        <v>6895</v>
      </c>
      <c r="N36">
        <f t="shared" si="1"/>
        <v>1.0895611538596677</v>
      </c>
      <c r="O36">
        <f t="shared" si="2"/>
        <v>43.582446154386709</v>
      </c>
    </row>
    <row r="37" spans="1:15" x14ac:dyDescent="0.6">
      <c r="A37" t="s">
        <v>19</v>
      </c>
      <c r="B37">
        <v>18502</v>
      </c>
      <c r="K37" t="s">
        <v>12</v>
      </c>
      <c r="L37" t="str">
        <f>A49</f>
        <v>D5</v>
      </c>
      <c r="M37">
        <f>B49</f>
        <v>11240</v>
      </c>
      <c r="N37">
        <f t="shared" si="1"/>
        <v>2.6162116580583956</v>
      </c>
      <c r="O37">
        <f t="shared" si="2"/>
        <v>104.64846632233582</v>
      </c>
    </row>
    <row r="38" spans="1:15" x14ac:dyDescent="0.6">
      <c r="A38" t="s">
        <v>27</v>
      </c>
      <c r="B38">
        <v>14079</v>
      </c>
      <c r="K38" t="s">
        <v>11</v>
      </c>
      <c r="L38" t="str">
        <f>A37</f>
        <v>C5</v>
      </c>
      <c r="M38">
        <f>B37</f>
        <v>18502</v>
      </c>
      <c r="N38">
        <f t="shared" si="1"/>
        <v>5.167773444362461</v>
      </c>
      <c r="O38">
        <f t="shared" si="2"/>
        <v>206.71093777449843</v>
      </c>
    </row>
    <row r="39" spans="1:15" x14ac:dyDescent="0.6">
      <c r="A39" t="s">
        <v>36</v>
      </c>
      <c r="B39">
        <v>3823</v>
      </c>
      <c r="K39" t="s">
        <v>10</v>
      </c>
      <c r="L39" t="str">
        <f>A25</f>
        <v>B5</v>
      </c>
      <c r="M39">
        <f>B25</f>
        <v>35586</v>
      </c>
      <c r="N39">
        <f t="shared" si="1"/>
        <v>11.170373493552582</v>
      </c>
      <c r="O39">
        <f t="shared" si="2"/>
        <v>446.81493974210326</v>
      </c>
    </row>
    <row r="40" spans="1:15" x14ac:dyDescent="0.6">
      <c r="A40" t="s">
        <v>43</v>
      </c>
      <c r="B40">
        <v>7099</v>
      </c>
      <c r="K40" t="s">
        <v>9</v>
      </c>
      <c r="L40" t="str">
        <f>A13</f>
        <v>A5</v>
      </c>
      <c r="M40">
        <f>B13</f>
        <v>52304</v>
      </c>
      <c r="N40">
        <f t="shared" si="1"/>
        <v>17.04437651523137</v>
      </c>
      <c r="O40">
        <f t="shared" si="2"/>
        <v>681.77506060925475</v>
      </c>
    </row>
    <row r="41" spans="1:15" x14ac:dyDescent="0.6">
      <c r="A41" t="s">
        <v>51</v>
      </c>
      <c r="B41">
        <v>4236</v>
      </c>
      <c r="K41" t="s">
        <v>17</v>
      </c>
      <c r="L41" t="str">
        <f>A14</f>
        <v>A6</v>
      </c>
      <c r="M41">
        <f>B14</f>
        <v>37895</v>
      </c>
      <c r="N41">
        <f t="shared" si="1"/>
        <v>11.981659112469696</v>
      </c>
      <c r="O41">
        <f t="shared" si="2"/>
        <v>479.26636449878788</v>
      </c>
    </row>
    <row r="42" spans="1:15" x14ac:dyDescent="0.6">
      <c r="A42" t="s">
        <v>59</v>
      </c>
      <c r="B42">
        <v>3844</v>
      </c>
      <c r="K42" t="s">
        <v>18</v>
      </c>
      <c r="L42" t="str">
        <f>A26</f>
        <v>B6</v>
      </c>
      <c r="M42">
        <f>B26</f>
        <v>26921</v>
      </c>
      <c r="N42">
        <f t="shared" si="1"/>
        <v>8.1258564351217455</v>
      </c>
      <c r="O42">
        <f t="shared" si="2"/>
        <v>325.03425740486983</v>
      </c>
    </row>
    <row r="43" spans="1:15" x14ac:dyDescent="0.6">
      <c r="A43" t="s">
        <v>67</v>
      </c>
      <c r="B43">
        <v>19244</v>
      </c>
      <c r="K43" t="s">
        <v>19</v>
      </c>
      <c r="L43" t="str">
        <f>A38</f>
        <v>C6</v>
      </c>
      <c r="M43">
        <f>B38</f>
        <v>14079</v>
      </c>
      <c r="N43">
        <f t="shared" si="1"/>
        <v>3.6137170162678753</v>
      </c>
      <c r="O43">
        <f t="shared" si="2"/>
        <v>144.54868065071503</v>
      </c>
    </row>
    <row r="44" spans="1:15" x14ac:dyDescent="0.6">
      <c r="A44" t="s">
        <v>75</v>
      </c>
      <c r="B44">
        <v>4607</v>
      </c>
      <c r="K44" t="s">
        <v>20</v>
      </c>
      <c r="L44" t="str">
        <f>A50</f>
        <v>D6</v>
      </c>
      <c r="M44">
        <f>B50</f>
        <v>8719</v>
      </c>
      <c r="N44">
        <f t="shared" si="1"/>
        <v>1.7304381434243352</v>
      </c>
      <c r="O44">
        <f t="shared" si="2"/>
        <v>69.217525736973414</v>
      </c>
    </row>
    <row r="45" spans="1:15" x14ac:dyDescent="0.6">
      <c r="A45" t="s">
        <v>91</v>
      </c>
      <c r="B45">
        <v>8628</v>
      </c>
      <c r="K45" t="s">
        <v>21</v>
      </c>
      <c r="L45" t="str">
        <f>A62</f>
        <v>E6</v>
      </c>
      <c r="M45">
        <f>B62</f>
        <v>6900</v>
      </c>
      <c r="N45">
        <f t="shared" si="1"/>
        <v>1.0913179438529919</v>
      </c>
      <c r="O45">
        <f t="shared" si="2"/>
        <v>43.652717754119678</v>
      </c>
    </row>
    <row r="46" spans="1:15" x14ac:dyDescent="0.6">
      <c r="A46" t="s">
        <v>92</v>
      </c>
      <c r="B46">
        <v>4112</v>
      </c>
      <c r="K46" t="s">
        <v>22</v>
      </c>
      <c r="L46" t="str">
        <f>A74</f>
        <v>F6</v>
      </c>
      <c r="M46">
        <f>B74</f>
        <v>5640</v>
      </c>
      <c r="N46">
        <f t="shared" si="1"/>
        <v>0.6486068655352939</v>
      </c>
      <c r="O46">
        <f t="shared" si="2"/>
        <v>25.944274621411758</v>
      </c>
    </row>
    <row r="47" spans="1:15" x14ac:dyDescent="0.6">
      <c r="A47" t="s">
        <v>93</v>
      </c>
      <c r="B47">
        <v>15978</v>
      </c>
      <c r="K47" t="s">
        <v>23</v>
      </c>
      <c r="L47" t="str">
        <f>A86</f>
        <v>G6</v>
      </c>
      <c r="M47">
        <f>B86</f>
        <v>4748</v>
      </c>
      <c r="N47">
        <f t="shared" si="1"/>
        <v>0.33519553072625702</v>
      </c>
      <c r="O47">
        <f t="shared" si="2"/>
        <v>13.407821229050281</v>
      </c>
    </row>
    <row r="48" spans="1:15" x14ac:dyDescent="0.6">
      <c r="A48" t="s">
        <v>12</v>
      </c>
      <c r="B48">
        <v>4322</v>
      </c>
      <c r="K48" t="s">
        <v>24</v>
      </c>
      <c r="L48" t="str">
        <f>A98</f>
        <v>H6</v>
      </c>
      <c r="M48">
        <f>B98</f>
        <v>4272</v>
      </c>
      <c r="N48">
        <f t="shared" si="1"/>
        <v>0.16794912336179332</v>
      </c>
      <c r="O48">
        <f t="shared" si="2"/>
        <v>6.7179649344717332</v>
      </c>
    </row>
    <row r="49" spans="1:15" x14ac:dyDescent="0.6">
      <c r="A49" t="s">
        <v>20</v>
      </c>
      <c r="B49">
        <v>11240</v>
      </c>
      <c r="K49" t="s">
        <v>33</v>
      </c>
      <c r="L49" t="str">
        <f>A99</f>
        <v>H7</v>
      </c>
      <c r="M49">
        <f>B99</f>
        <v>4479</v>
      </c>
      <c r="N49">
        <f t="shared" si="1"/>
        <v>0.24068022908541514</v>
      </c>
      <c r="O49">
        <f t="shared" si="2"/>
        <v>9.6272091634166053</v>
      </c>
    </row>
    <row r="50" spans="1:15" x14ac:dyDescent="0.6">
      <c r="A50" t="s">
        <v>28</v>
      </c>
      <c r="B50">
        <v>8719</v>
      </c>
      <c r="K50" t="s">
        <v>31</v>
      </c>
      <c r="L50" t="str">
        <f>A87</f>
        <v>G7</v>
      </c>
      <c r="M50">
        <f>B87</f>
        <v>4246</v>
      </c>
      <c r="N50">
        <f t="shared" si="1"/>
        <v>0.15881381539650752</v>
      </c>
      <c r="O50">
        <f t="shared" si="2"/>
        <v>6.3525526158603007</v>
      </c>
    </row>
    <row r="51" spans="1:15" x14ac:dyDescent="0.6">
      <c r="A51" t="s">
        <v>37</v>
      </c>
      <c r="B51">
        <v>3878</v>
      </c>
      <c r="K51" t="s">
        <v>32</v>
      </c>
      <c r="L51" t="str">
        <f>A75</f>
        <v>F7</v>
      </c>
      <c r="M51">
        <f>B75</f>
        <v>4065</v>
      </c>
      <c r="N51">
        <f t="shared" si="1"/>
        <v>9.5218017638171532E-2</v>
      </c>
      <c r="O51">
        <f t="shared" si="2"/>
        <v>3.808720705526861</v>
      </c>
    </row>
    <row r="52" spans="1:15" x14ac:dyDescent="0.6">
      <c r="A52" t="s">
        <v>44</v>
      </c>
      <c r="B52">
        <v>11495</v>
      </c>
      <c r="K52" t="s">
        <v>29</v>
      </c>
      <c r="L52" t="str">
        <f>A63</f>
        <v>E7</v>
      </c>
      <c r="M52">
        <f>B63</f>
        <v>4164</v>
      </c>
      <c r="N52">
        <f t="shared" si="1"/>
        <v>0.13000245950599065</v>
      </c>
      <c r="O52">
        <f t="shared" si="2"/>
        <v>5.2000983802396261</v>
      </c>
    </row>
    <row r="53" spans="1:15" x14ac:dyDescent="0.6">
      <c r="A53" t="s">
        <v>52</v>
      </c>
      <c r="B53">
        <v>4502</v>
      </c>
      <c r="K53" t="s">
        <v>28</v>
      </c>
      <c r="L53" t="str">
        <f>A51</f>
        <v>D7</v>
      </c>
      <c r="M53">
        <f>B51</f>
        <v>3878</v>
      </c>
      <c r="N53">
        <f t="shared" si="1"/>
        <v>2.9514071887846528E-2</v>
      </c>
      <c r="O53">
        <f t="shared" si="2"/>
        <v>1.1805628755138611</v>
      </c>
    </row>
    <row r="54" spans="1:15" x14ac:dyDescent="0.6">
      <c r="A54" t="s">
        <v>60</v>
      </c>
      <c r="B54">
        <v>3842</v>
      </c>
      <c r="K54" t="s">
        <v>27</v>
      </c>
      <c r="L54" t="str">
        <f>A39</f>
        <v>C7</v>
      </c>
      <c r="M54">
        <f>B39</f>
        <v>3823</v>
      </c>
      <c r="N54">
        <f t="shared" si="1"/>
        <v>1.018938196128035E-2</v>
      </c>
      <c r="O54">
        <f t="shared" si="2"/>
        <v>0.407575278451214</v>
      </c>
    </row>
    <row r="55" spans="1:15" x14ac:dyDescent="0.6">
      <c r="A55" t="s">
        <v>68</v>
      </c>
      <c r="B55">
        <v>30980</v>
      </c>
      <c r="K55" t="s">
        <v>26</v>
      </c>
      <c r="L55" t="str">
        <f>A27</f>
        <v>B7</v>
      </c>
      <c r="M55">
        <f>B27</f>
        <v>3973</v>
      </c>
      <c r="N55">
        <f t="shared" si="1"/>
        <v>6.2893081761006289E-2</v>
      </c>
      <c r="O55">
        <f t="shared" si="2"/>
        <v>2.5157232704402515</v>
      </c>
    </row>
    <row r="56" spans="1:15" x14ac:dyDescent="0.6">
      <c r="A56" t="s">
        <v>76</v>
      </c>
      <c r="B56">
        <v>4333</v>
      </c>
      <c r="K56" t="s">
        <v>25</v>
      </c>
      <c r="L56" t="str">
        <f>A15</f>
        <v>A7</v>
      </c>
      <c r="M56">
        <f>B15</f>
        <v>4203</v>
      </c>
      <c r="N56">
        <f t="shared" si="1"/>
        <v>0.1437054214539194</v>
      </c>
      <c r="O56">
        <f t="shared" si="2"/>
        <v>5.7482168581567761</v>
      </c>
    </row>
    <row r="57" spans="1:15" x14ac:dyDescent="0.6">
      <c r="A57" t="s">
        <v>94</v>
      </c>
      <c r="B57">
        <v>4791</v>
      </c>
      <c r="K57" t="s">
        <v>34</v>
      </c>
      <c r="L57" t="str">
        <f>A16</f>
        <v>A8</v>
      </c>
      <c r="M57">
        <f>B16</f>
        <v>4662</v>
      </c>
      <c r="N57">
        <f t="shared" si="1"/>
        <v>0.30497874284108079</v>
      </c>
      <c r="O57">
        <f t="shared" si="2"/>
        <v>12.199149713643232</v>
      </c>
    </row>
    <row r="58" spans="1:15" x14ac:dyDescent="0.6">
      <c r="A58" t="s">
        <v>95</v>
      </c>
      <c r="B58">
        <v>4758</v>
      </c>
      <c r="K58" t="s">
        <v>35</v>
      </c>
      <c r="L58" t="str">
        <f>A28</f>
        <v>B8</v>
      </c>
      <c r="M58">
        <f>B28</f>
        <v>5657</v>
      </c>
      <c r="N58">
        <f t="shared" si="1"/>
        <v>0.65457995151259618</v>
      </c>
      <c r="O58">
        <f t="shared" si="2"/>
        <v>26.183198060503848</v>
      </c>
    </row>
    <row r="59" spans="1:15" x14ac:dyDescent="0.6">
      <c r="A59" t="s">
        <v>96</v>
      </c>
      <c r="B59">
        <v>28453</v>
      </c>
      <c r="K59" t="s">
        <v>36</v>
      </c>
      <c r="L59" t="str">
        <f>A40</f>
        <v>C8</v>
      </c>
      <c r="M59">
        <f>B40</f>
        <v>7099</v>
      </c>
      <c r="N59">
        <f t="shared" si="1"/>
        <v>1.1612381855872949</v>
      </c>
      <c r="O59">
        <f t="shared" si="2"/>
        <v>46.449527423491794</v>
      </c>
    </row>
    <row r="60" spans="1:15" x14ac:dyDescent="0.6">
      <c r="A60" t="s">
        <v>13</v>
      </c>
      <c r="B60">
        <v>4106</v>
      </c>
      <c r="K60" t="s">
        <v>37</v>
      </c>
      <c r="L60" t="str">
        <f>A52</f>
        <v>D8</v>
      </c>
      <c r="M60">
        <f>B52</f>
        <v>11495</v>
      </c>
      <c r="N60">
        <f t="shared" si="1"/>
        <v>2.70580794771793</v>
      </c>
      <c r="O60">
        <f t="shared" si="2"/>
        <v>108.23231790871719</v>
      </c>
    </row>
    <row r="61" spans="1:15" x14ac:dyDescent="0.6">
      <c r="A61" t="s">
        <v>21</v>
      </c>
      <c r="B61">
        <v>6895</v>
      </c>
      <c r="K61" t="s">
        <v>38</v>
      </c>
      <c r="L61" t="str">
        <f>A64</f>
        <v>E8</v>
      </c>
      <c r="M61">
        <f>B64</f>
        <v>20517</v>
      </c>
      <c r="N61">
        <f t="shared" si="1"/>
        <v>5.875759811672113</v>
      </c>
      <c r="O61">
        <f t="shared" si="2"/>
        <v>235.03039246688451</v>
      </c>
    </row>
    <row r="62" spans="1:15" x14ac:dyDescent="0.6">
      <c r="A62" t="s">
        <v>29</v>
      </c>
      <c r="B62">
        <v>6900</v>
      </c>
      <c r="K62" t="s">
        <v>30</v>
      </c>
      <c r="L62" t="str">
        <f>A76</f>
        <v>F8</v>
      </c>
      <c r="M62">
        <f>B76</f>
        <v>34930</v>
      </c>
      <c r="N62">
        <f t="shared" si="1"/>
        <v>10.939882646428446</v>
      </c>
      <c r="O62">
        <f t="shared" si="2"/>
        <v>437.59530585713782</v>
      </c>
    </row>
    <row r="63" spans="1:15" x14ac:dyDescent="0.6">
      <c r="A63" t="s">
        <v>38</v>
      </c>
      <c r="B63">
        <v>4164</v>
      </c>
      <c r="K63" t="s">
        <v>39</v>
      </c>
      <c r="L63" t="str">
        <f>A88</f>
        <v>G8</v>
      </c>
      <c r="M63">
        <f>B88</f>
        <v>39513</v>
      </c>
      <c r="N63">
        <f t="shared" si="1"/>
        <v>12.550156354309406</v>
      </c>
      <c r="O63">
        <f t="shared" si="2"/>
        <v>502.00625417237626</v>
      </c>
    </row>
    <row r="64" spans="1:15" x14ac:dyDescent="0.6">
      <c r="A64" t="s">
        <v>45</v>
      </c>
      <c r="B64">
        <v>20517</v>
      </c>
      <c r="K64" t="s">
        <v>40</v>
      </c>
      <c r="L64" t="str">
        <f>A100</f>
        <v>H8</v>
      </c>
      <c r="M64">
        <f>B100</f>
        <v>27201</v>
      </c>
      <c r="N64">
        <f t="shared" si="1"/>
        <v>8.2242366747479014</v>
      </c>
      <c r="O64">
        <f t="shared" si="2"/>
        <v>328.96946698991604</v>
      </c>
    </row>
    <row r="65" spans="1:15" x14ac:dyDescent="0.6">
      <c r="A65" t="s">
        <v>53</v>
      </c>
      <c r="B65">
        <v>4957</v>
      </c>
      <c r="K65" t="s">
        <v>48</v>
      </c>
      <c r="L65" t="str">
        <f>A101</f>
        <v>H9</v>
      </c>
      <c r="M65">
        <f>B101</f>
        <v>14182</v>
      </c>
      <c r="N65">
        <f t="shared" si="1"/>
        <v>3.649906890130354</v>
      </c>
      <c r="O65">
        <f t="shared" si="2"/>
        <v>145.99627560521415</v>
      </c>
    </row>
    <row r="66" spans="1:15" x14ac:dyDescent="0.6">
      <c r="A66" t="s">
        <v>61</v>
      </c>
      <c r="B66">
        <v>3919</v>
      </c>
      <c r="K66" t="s">
        <v>47</v>
      </c>
      <c r="L66" t="str">
        <f>A89</f>
        <v>G9</v>
      </c>
      <c r="M66">
        <f>B89</f>
        <v>7889</v>
      </c>
      <c r="N66">
        <f t="shared" si="1"/>
        <v>1.4388110045325182</v>
      </c>
      <c r="O66">
        <f t="shared" si="2"/>
        <v>57.552440181300724</v>
      </c>
    </row>
    <row r="67" spans="1:15" x14ac:dyDescent="0.6">
      <c r="A67" t="s">
        <v>69</v>
      </c>
      <c r="B67">
        <v>33299</v>
      </c>
      <c r="K67" t="s">
        <v>46</v>
      </c>
      <c r="L67" t="str">
        <f>A77</f>
        <v>F9</v>
      </c>
      <c r="M67">
        <f>B77</f>
        <v>5930</v>
      </c>
      <c r="N67">
        <f t="shared" si="1"/>
        <v>0.75050068514809742</v>
      </c>
      <c r="O67">
        <f t="shared" si="2"/>
        <v>30.020027405923898</v>
      </c>
    </row>
    <row r="68" spans="1:15" x14ac:dyDescent="0.6">
      <c r="A68" t="s">
        <v>77</v>
      </c>
      <c r="B68">
        <v>4207</v>
      </c>
      <c r="K68" t="s">
        <v>45</v>
      </c>
      <c r="L68" t="str">
        <f>A65</f>
        <v>E9</v>
      </c>
      <c r="M68">
        <f>B65</f>
        <v>4957</v>
      </c>
      <c r="N68">
        <f t="shared" si="1"/>
        <v>0.40862935244720849</v>
      </c>
      <c r="O68">
        <f t="shared" si="2"/>
        <v>16.345174097888339</v>
      </c>
    </row>
    <row r="69" spans="1:15" x14ac:dyDescent="0.6">
      <c r="A69" t="s">
        <v>97</v>
      </c>
      <c r="B69">
        <v>4129</v>
      </c>
      <c r="K69" t="s">
        <v>44</v>
      </c>
      <c r="L69" t="str">
        <f>A53</f>
        <v>D9</v>
      </c>
      <c r="M69">
        <f>B53</f>
        <v>4502</v>
      </c>
      <c r="N69">
        <f t="shared" si="1"/>
        <v>0.24876146305470645</v>
      </c>
      <c r="O69">
        <f t="shared" si="2"/>
        <v>9.9504585221882582</v>
      </c>
    </row>
    <row r="70" spans="1:15" x14ac:dyDescent="0.6">
      <c r="A70" t="s">
        <v>98</v>
      </c>
      <c r="B70">
        <v>6129</v>
      </c>
      <c r="K70" t="s">
        <v>43</v>
      </c>
      <c r="L70" t="str">
        <f>A41</f>
        <v>C9</v>
      </c>
      <c r="M70">
        <f>B41</f>
        <v>4236</v>
      </c>
      <c r="N70">
        <f t="shared" si="1"/>
        <v>0.1553002354098591</v>
      </c>
      <c r="O70">
        <f t="shared" si="2"/>
        <v>6.2120094163943644</v>
      </c>
    </row>
    <row r="71" spans="1:15" x14ac:dyDescent="0.6">
      <c r="A71" t="s">
        <v>99</v>
      </c>
      <c r="B71">
        <v>39463</v>
      </c>
      <c r="K71" t="s">
        <v>42</v>
      </c>
      <c r="L71" t="str">
        <f>A29</f>
        <v>B9</v>
      </c>
      <c r="M71">
        <f>B29</f>
        <v>4304</v>
      </c>
      <c r="N71">
        <f t="shared" si="1"/>
        <v>0.17919257931906821</v>
      </c>
      <c r="O71">
        <f t="shared" si="2"/>
        <v>7.1677031727627281</v>
      </c>
    </row>
    <row r="72" spans="1:15" x14ac:dyDescent="0.6">
      <c r="A72" t="s">
        <v>14</v>
      </c>
      <c r="B72">
        <v>4003</v>
      </c>
      <c r="K72" t="s">
        <v>41</v>
      </c>
      <c r="L72" t="str">
        <f>A17</f>
        <v>A9</v>
      </c>
      <c r="M72">
        <f>B17</f>
        <v>4328</v>
      </c>
      <c r="N72">
        <f t="shared" si="1"/>
        <v>0.18762517128702436</v>
      </c>
      <c r="O72">
        <f t="shared" si="2"/>
        <v>7.5050068514809745</v>
      </c>
    </row>
    <row r="73" spans="1:15" x14ac:dyDescent="0.6">
      <c r="A73" t="s">
        <v>22</v>
      </c>
      <c r="B73">
        <v>5493</v>
      </c>
      <c r="K73" t="s">
        <v>49</v>
      </c>
      <c r="L73" t="str">
        <f>A18</f>
        <v>A10</v>
      </c>
      <c r="M73">
        <f>B18</f>
        <v>4127</v>
      </c>
      <c r="N73">
        <f t="shared" si="1"/>
        <v>0.11700221355539159</v>
      </c>
      <c r="O73">
        <f t="shared" si="2"/>
        <v>4.6800885422156639</v>
      </c>
    </row>
    <row r="74" spans="1:15" x14ac:dyDescent="0.6">
      <c r="A74" t="s">
        <v>32</v>
      </c>
      <c r="B74">
        <v>5640</v>
      </c>
      <c r="K74" t="s">
        <v>50</v>
      </c>
      <c r="L74" t="str">
        <f>A30</f>
        <v>B10</v>
      </c>
      <c r="M74">
        <f>B30</f>
        <v>3970</v>
      </c>
      <c r="N74">
        <f t="shared" ref="N74:N96" si="3">(M74-3794)/2846.1</f>
        <v>6.1839007765011771E-2</v>
      </c>
      <c r="O74">
        <f t="shared" ref="O74:O96" si="4">N74*40</f>
        <v>2.4735603106004707</v>
      </c>
    </row>
    <row r="75" spans="1:15" x14ac:dyDescent="0.6">
      <c r="A75" t="s">
        <v>30</v>
      </c>
      <c r="B75">
        <v>4065</v>
      </c>
      <c r="K75" t="s">
        <v>51</v>
      </c>
      <c r="L75" t="str">
        <f>A42</f>
        <v>C10</v>
      </c>
      <c r="M75">
        <f>B42</f>
        <v>3844</v>
      </c>
      <c r="N75">
        <f t="shared" si="3"/>
        <v>1.7567899933241982E-2</v>
      </c>
      <c r="O75">
        <f t="shared" si="4"/>
        <v>0.70271599732967926</v>
      </c>
    </row>
    <row r="76" spans="1:15" x14ac:dyDescent="0.6">
      <c r="A76" t="s">
        <v>46</v>
      </c>
      <c r="B76">
        <v>34930</v>
      </c>
      <c r="K76" t="s">
        <v>52</v>
      </c>
      <c r="L76" t="str">
        <f>A54</f>
        <v>D10</v>
      </c>
      <c r="M76">
        <f>B54</f>
        <v>3842</v>
      </c>
      <c r="N76">
        <f t="shared" si="3"/>
        <v>1.6865183935912301E-2</v>
      </c>
      <c r="O76">
        <f t="shared" si="4"/>
        <v>0.67460735743649203</v>
      </c>
    </row>
    <row r="77" spans="1:15" x14ac:dyDescent="0.6">
      <c r="A77" t="s">
        <v>54</v>
      </c>
      <c r="B77">
        <v>5930</v>
      </c>
      <c r="K77" t="s">
        <v>53</v>
      </c>
      <c r="L77" t="str">
        <f>A66</f>
        <v>E10</v>
      </c>
      <c r="M77">
        <f>B66</f>
        <v>3919</v>
      </c>
      <c r="N77">
        <f t="shared" si="3"/>
        <v>4.3919749833104954E-2</v>
      </c>
      <c r="O77">
        <f t="shared" si="4"/>
        <v>1.7567899933241982</v>
      </c>
    </row>
    <row r="78" spans="1:15" x14ac:dyDescent="0.6">
      <c r="A78" t="s">
        <v>62</v>
      </c>
      <c r="B78">
        <v>4077</v>
      </c>
      <c r="K78" t="s">
        <v>54</v>
      </c>
      <c r="L78" t="str">
        <f>A78</f>
        <v>F10</v>
      </c>
      <c r="M78">
        <f>B78</f>
        <v>4077</v>
      </c>
      <c r="N78">
        <f t="shared" si="3"/>
        <v>9.9434313622149606E-2</v>
      </c>
      <c r="O78">
        <f t="shared" si="4"/>
        <v>3.9773725448859842</v>
      </c>
    </row>
    <row r="79" spans="1:15" x14ac:dyDescent="0.6">
      <c r="A79" t="s">
        <v>70</v>
      </c>
      <c r="B79">
        <v>22928</v>
      </c>
      <c r="K79" t="s">
        <v>55</v>
      </c>
      <c r="L79" t="str">
        <f>A90</f>
        <v>G10</v>
      </c>
      <c r="M79">
        <f>B90</f>
        <v>4750</v>
      </c>
      <c r="N79">
        <f t="shared" si="3"/>
        <v>0.33589824672358665</v>
      </c>
      <c r="O79">
        <f t="shared" si="4"/>
        <v>13.435929868943466</v>
      </c>
    </row>
    <row r="80" spans="1:15" x14ac:dyDescent="0.6">
      <c r="A80" t="s">
        <v>78</v>
      </c>
      <c r="B80">
        <v>4119</v>
      </c>
      <c r="K80" t="s">
        <v>56</v>
      </c>
      <c r="L80" t="str">
        <f>A102</f>
        <v>H10</v>
      </c>
      <c r="M80">
        <f>B102</f>
        <v>5708</v>
      </c>
      <c r="N80">
        <f t="shared" si="3"/>
        <v>0.67249920944450303</v>
      </c>
      <c r="O80">
        <f t="shared" si="4"/>
        <v>26.89996837778012</v>
      </c>
    </row>
    <row r="81" spans="1:15" x14ac:dyDescent="0.6">
      <c r="A81" t="s">
        <v>100</v>
      </c>
      <c r="B81">
        <v>3794</v>
      </c>
      <c r="K81" t="s">
        <v>64</v>
      </c>
      <c r="L81" t="str">
        <f>A103</f>
        <v>H11</v>
      </c>
      <c r="M81">
        <f>B103</f>
        <v>7692</v>
      </c>
      <c r="N81">
        <f t="shared" si="3"/>
        <v>1.3695934787955448</v>
      </c>
      <c r="O81">
        <f t="shared" si="4"/>
        <v>54.783739151821791</v>
      </c>
    </row>
    <row r="82" spans="1:15" x14ac:dyDescent="0.6">
      <c r="A82" t="s">
        <v>101</v>
      </c>
      <c r="B82">
        <v>8532</v>
      </c>
      <c r="K82" t="s">
        <v>63</v>
      </c>
      <c r="L82" t="str">
        <f>A91</f>
        <v>G11</v>
      </c>
      <c r="M82">
        <f>B91</f>
        <v>12153</v>
      </c>
      <c r="N82">
        <f t="shared" si="3"/>
        <v>2.9370015108393943</v>
      </c>
      <c r="O82">
        <f t="shared" si="4"/>
        <v>117.48006043357577</v>
      </c>
    </row>
    <row r="83" spans="1:15" x14ac:dyDescent="0.6">
      <c r="A83" t="s">
        <v>102</v>
      </c>
      <c r="B83">
        <v>48093</v>
      </c>
      <c r="K83" t="s">
        <v>62</v>
      </c>
      <c r="L83" t="str">
        <f>A79</f>
        <v>F11</v>
      </c>
      <c r="M83">
        <f>B79</f>
        <v>22928</v>
      </c>
      <c r="N83">
        <f t="shared" si="3"/>
        <v>6.7228839464530417</v>
      </c>
      <c r="O83">
        <f t="shared" si="4"/>
        <v>268.91535785812164</v>
      </c>
    </row>
    <row r="84" spans="1:15" x14ac:dyDescent="0.6">
      <c r="A84" t="s">
        <v>15</v>
      </c>
      <c r="B84">
        <v>3857</v>
      </c>
      <c r="K84" t="s">
        <v>61</v>
      </c>
      <c r="L84" t="str">
        <f>A67</f>
        <v>E11</v>
      </c>
      <c r="M84">
        <f>B67</f>
        <v>33299</v>
      </c>
      <c r="N84">
        <f t="shared" si="3"/>
        <v>10.366817750606092</v>
      </c>
      <c r="O84">
        <f t="shared" si="4"/>
        <v>414.67271002424366</v>
      </c>
    </row>
    <row r="85" spans="1:15" x14ac:dyDescent="0.6">
      <c r="A85" t="s">
        <v>23</v>
      </c>
      <c r="B85">
        <v>4530</v>
      </c>
      <c r="K85" t="s">
        <v>60</v>
      </c>
      <c r="L85" t="str">
        <f>A55</f>
        <v>D11</v>
      </c>
      <c r="M85">
        <f>B55</f>
        <v>30980</v>
      </c>
      <c r="N85">
        <f t="shared" si="3"/>
        <v>9.5520185517023304</v>
      </c>
      <c r="O85">
        <f t="shared" si="4"/>
        <v>382.08074206809323</v>
      </c>
    </row>
    <row r="86" spans="1:15" x14ac:dyDescent="0.6">
      <c r="A86" t="s">
        <v>31</v>
      </c>
      <c r="B86">
        <v>4748</v>
      </c>
      <c r="K86" t="s">
        <v>59</v>
      </c>
      <c r="L86" t="str">
        <f>A43</f>
        <v>C11</v>
      </c>
      <c r="M86">
        <f>B43</f>
        <v>19244</v>
      </c>
      <c r="N86">
        <f t="shared" si="3"/>
        <v>5.4284810793717719</v>
      </c>
      <c r="O86">
        <f t="shared" si="4"/>
        <v>217.13924317487087</v>
      </c>
    </row>
    <row r="87" spans="1:15" x14ac:dyDescent="0.6">
      <c r="A87" t="s">
        <v>39</v>
      </c>
      <c r="B87">
        <v>4246</v>
      </c>
      <c r="K87" t="s">
        <v>58</v>
      </c>
      <c r="L87" t="str">
        <f>A31</f>
        <v>B11</v>
      </c>
      <c r="M87">
        <f>B31</f>
        <v>11244</v>
      </c>
      <c r="N87">
        <f t="shared" si="3"/>
        <v>2.6176170900530553</v>
      </c>
      <c r="O87">
        <f t="shared" si="4"/>
        <v>104.70468360212222</v>
      </c>
    </row>
    <row r="88" spans="1:15" x14ac:dyDescent="0.6">
      <c r="A88" t="s">
        <v>47</v>
      </c>
      <c r="B88">
        <v>39513</v>
      </c>
      <c r="K88" t="s">
        <v>57</v>
      </c>
      <c r="L88" t="str">
        <f>A19</f>
        <v>A11</v>
      </c>
      <c r="M88">
        <f>B19</f>
        <v>7705</v>
      </c>
      <c r="N88">
        <f t="shared" si="3"/>
        <v>1.3741611327781877</v>
      </c>
      <c r="O88">
        <f t="shared" si="4"/>
        <v>54.966445311127508</v>
      </c>
    </row>
    <row r="89" spans="1:15" x14ac:dyDescent="0.6">
      <c r="A89" t="s">
        <v>55</v>
      </c>
      <c r="B89">
        <v>7889</v>
      </c>
      <c r="K89" t="s">
        <v>65</v>
      </c>
      <c r="L89" t="str">
        <f>A20</f>
        <v>A12</v>
      </c>
      <c r="M89">
        <f>B20</f>
        <v>6129</v>
      </c>
      <c r="N89">
        <f t="shared" si="3"/>
        <v>0.82042092688240054</v>
      </c>
      <c r="O89">
        <f t="shared" si="4"/>
        <v>32.816837075296021</v>
      </c>
    </row>
    <row r="90" spans="1:15" x14ac:dyDescent="0.6">
      <c r="A90" t="s">
        <v>63</v>
      </c>
      <c r="B90">
        <v>4750</v>
      </c>
      <c r="K90" t="s">
        <v>66</v>
      </c>
      <c r="L90" t="str">
        <f>A32</f>
        <v>B12</v>
      </c>
      <c r="M90">
        <f>B32</f>
        <v>5075</v>
      </c>
      <c r="N90">
        <f t="shared" si="3"/>
        <v>0.45008959628965955</v>
      </c>
      <c r="O90">
        <f t="shared" si="4"/>
        <v>18.003583851586381</v>
      </c>
    </row>
    <row r="91" spans="1:15" x14ac:dyDescent="0.6">
      <c r="A91" t="s">
        <v>71</v>
      </c>
      <c r="B91">
        <v>12153</v>
      </c>
      <c r="K91" t="s">
        <v>67</v>
      </c>
      <c r="L91" t="str">
        <f>A44</f>
        <v>C12</v>
      </c>
      <c r="M91">
        <f>B44</f>
        <v>4607</v>
      </c>
      <c r="N91">
        <f t="shared" si="3"/>
        <v>0.28565405291451462</v>
      </c>
      <c r="O91">
        <f t="shared" si="4"/>
        <v>11.426162116580585</v>
      </c>
    </row>
    <row r="92" spans="1:15" x14ac:dyDescent="0.6">
      <c r="A92" t="s">
        <v>79</v>
      </c>
      <c r="B92">
        <v>3980</v>
      </c>
      <c r="K92" t="s">
        <v>68</v>
      </c>
      <c r="L92" t="str">
        <f>A56</f>
        <v>D12</v>
      </c>
      <c r="M92">
        <f>B56</f>
        <v>4333</v>
      </c>
      <c r="N92">
        <f t="shared" si="3"/>
        <v>0.18938196128034857</v>
      </c>
      <c r="O92">
        <f t="shared" si="4"/>
        <v>7.5752784512139426</v>
      </c>
    </row>
    <row r="93" spans="1:15" x14ac:dyDescent="0.6">
      <c r="A93" t="s">
        <v>103</v>
      </c>
      <c r="B93">
        <v>3891</v>
      </c>
      <c r="K93" t="s">
        <v>69</v>
      </c>
      <c r="L93" t="str">
        <f>A68</f>
        <v>E12</v>
      </c>
      <c r="M93">
        <f>B68</f>
        <v>4207</v>
      </c>
      <c r="N93">
        <f t="shared" si="3"/>
        <v>0.14511085344857877</v>
      </c>
      <c r="O93">
        <f t="shared" si="4"/>
        <v>5.8044341379431508</v>
      </c>
    </row>
    <row r="94" spans="1:15" x14ac:dyDescent="0.6">
      <c r="A94" t="s">
        <v>104</v>
      </c>
      <c r="B94">
        <v>13589</v>
      </c>
      <c r="K94" t="s">
        <v>70</v>
      </c>
      <c r="L94" t="str">
        <f>A80</f>
        <v>F12</v>
      </c>
      <c r="M94">
        <f>B80</f>
        <v>4119</v>
      </c>
      <c r="N94">
        <f t="shared" si="3"/>
        <v>0.11419134956607288</v>
      </c>
      <c r="O94">
        <f t="shared" si="4"/>
        <v>4.5676539826429154</v>
      </c>
    </row>
    <row r="95" spans="1:15" x14ac:dyDescent="0.6">
      <c r="A95" t="s">
        <v>105</v>
      </c>
      <c r="B95">
        <v>26474</v>
      </c>
      <c r="K95" t="s">
        <v>71</v>
      </c>
      <c r="L95" t="str">
        <f>A92</f>
        <v>G12</v>
      </c>
      <c r="M95">
        <f>B92</f>
        <v>3980</v>
      </c>
      <c r="N95">
        <f t="shared" si="3"/>
        <v>6.5352587751660168E-2</v>
      </c>
      <c r="O95">
        <f t="shared" si="4"/>
        <v>2.614103510066407</v>
      </c>
    </row>
    <row r="96" spans="1:15" x14ac:dyDescent="0.6">
      <c r="A96" t="s">
        <v>16</v>
      </c>
      <c r="B96">
        <v>3936</v>
      </c>
      <c r="K96" t="s">
        <v>72</v>
      </c>
      <c r="L96" t="str">
        <f>A104</f>
        <v>H12</v>
      </c>
      <c r="M96">
        <f>B104</f>
        <v>3995</v>
      </c>
      <c r="N96">
        <f t="shared" si="3"/>
        <v>7.0622957731632768E-2</v>
      </c>
      <c r="O96">
        <f t="shared" si="4"/>
        <v>2.8249183092653105</v>
      </c>
    </row>
    <row r="97" spans="1:2" x14ac:dyDescent="0.6">
      <c r="A97" t="s">
        <v>24</v>
      </c>
      <c r="B97">
        <v>4078</v>
      </c>
    </row>
    <row r="98" spans="1:2" x14ac:dyDescent="0.6">
      <c r="A98" t="s">
        <v>33</v>
      </c>
      <c r="B98">
        <v>4272</v>
      </c>
    </row>
    <row r="99" spans="1:2" x14ac:dyDescent="0.6">
      <c r="A99" t="s">
        <v>40</v>
      </c>
      <c r="B99">
        <v>4479</v>
      </c>
    </row>
    <row r="100" spans="1:2" x14ac:dyDescent="0.6">
      <c r="A100" t="s">
        <v>48</v>
      </c>
      <c r="B100">
        <v>27201</v>
      </c>
    </row>
    <row r="101" spans="1:2" x14ac:dyDescent="0.6">
      <c r="A101" t="s">
        <v>56</v>
      </c>
      <c r="B101">
        <v>14182</v>
      </c>
    </row>
    <row r="102" spans="1:2" x14ac:dyDescent="0.6">
      <c r="A102" t="s">
        <v>64</v>
      </c>
      <c r="B102">
        <v>5708</v>
      </c>
    </row>
    <row r="103" spans="1:2" x14ac:dyDescent="0.6">
      <c r="A103" t="s">
        <v>72</v>
      </c>
      <c r="B103">
        <v>7692</v>
      </c>
    </row>
    <row r="104" spans="1:2" x14ac:dyDescent="0.6">
      <c r="A104" t="s">
        <v>80</v>
      </c>
      <c r="B104">
        <v>3995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55" workbookViewId="0">
      <selection activeCell="G68" sqref="G68:G89"/>
    </sheetView>
  </sheetViews>
  <sheetFormatPr defaultRowHeight="13" x14ac:dyDescent="0.6"/>
  <cols>
    <col min="2" max="2" width="15.40625" customWidth="1"/>
    <col min="3" max="3" width="13.1328125" style="2" customWidth="1"/>
    <col min="4" max="6" width="10.1328125" customWidth="1"/>
    <col min="7" max="8" width="14.7265625" customWidth="1"/>
    <col min="9" max="9" width="15.26953125" bestFit="1" customWidth="1"/>
    <col min="10" max="10" width="15.7265625" bestFit="1" customWidth="1"/>
    <col min="11" max="11" width="12" bestFit="1" customWidth="1"/>
    <col min="12" max="12" width="15.1328125" bestFit="1" customWidth="1"/>
  </cols>
  <sheetData>
    <row r="1" spans="1:15" x14ac:dyDescent="0.6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6">
      <c r="A2" s="7">
        <v>1</v>
      </c>
      <c r="B2" s="7" t="s">
        <v>82</v>
      </c>
      <c r="C2" s="7" t="s">
        <v>83</v>
      </c>
      <c r="D2" s="7">
        <f>'Plate 1'!N9</f>
        <v>4.7882254643614626E-2</v>
      </c>
      <c r="E2" s="7">
        <f>'Plate 2'!N9</f>
        <v>3.8653933606184632E-2</v>
      </c>
      <c r="F2" s="7">
        <f>'Plate 3'!N9</f>
        <v>4.1108885843786233E-2</v>
      </c>
      <c r="G2" s="7">
        <f>AVERAGE(D2:F2)</f>
        <v>4.2548358031195166E-2</v>
      </c>
      <c r="H2" s="7">
        <f>STDEV(D2:F2)</f>
        <v>4.7795959480076491E-3</v>
      </c>
      <c r="I2" s="7">
        <f>G2*40</f>
        <v>1.7019343212478066</v>
      </c>
      <c r="L2" s="9" t="s">
        <v>116</v>
      </c>
      <c r="M2" s="3"/>
      <c r="N2" s="3"/>
      <c r="O2" s="3"/>
    </row>
    <row r="3" spans="1:15" x14ac:dyDescent="0.6">
      <c r="A3" s="7">
        <v>2</v>
      </c>
      <c r="B3" s="7" t="s">
        <v>85</v>
      </c>
      <c r="C3" s="7" t="s">
        <v>86</v>
      </c>
      <c r="D3" s="7">
        <f>'Plate 1'!N10</f>
        <v>5.7522977055080658E-2</v>
      </c>
      <c r="E3" s="7">
        <f>'Plate 2'!N10</f>
        <v>4.9697914636523094E-2</v>
      </c>
      <c r="F3" s="7">
        <f>'Plate 3'!N10</f>
        <v>4.708197182108851E-2</v>
      </c>
      <c r="G3" s="7">
        <f t="shared" ref="G3:G66" si="0">AVERAGE(D3:F3)</f>
        <v>5.143428783756409E-2</v>
      </c>
      <c r="H3" s="7">
        <f t="shared" ref="H3:H66" si="1">STDEV(D3:F3)</f>
        <v>5.4327609457837248E-3</v>
      </c>
      <c r="I3" s="7">
        <f t="shared" ref="I3:I66" si="2">G3*40</f>
        <v>2.0573715135025634</v>
      </c>
      <c r="M3" s="3"/>
      <c r="N3" s="10"/>
      <c r="O3" s="11"/>
    </row>
    <row r="4" spans="1:15" x14ac:dyDescent="0.6">
      <c r="A4" s="7">
        <v>3</v>
      </c>
      <c r="B4" s="7" t="s">
        <v>88</v>
      </c>
      <c r="C4" s="7" t="s">
        <v>89</v>
      </c>
      <c r="D4" s="7">
        <f>'Plate 1'!N11</f>
        <v>7.1341345844848636E-2</v>
      </c>
      <c r="E4" s="7">
        <f>'Plate 2'!N11</f>
        <v>6.334047943870591E-2</v>
      </c>
      <c r="F4" s="7">
        <f>'Plate 3'!N11</f>
        <v>6.6055303748989852E-2</v>
      </c>
      <c r="G4" s="7">
        <f t="shared" si="0"/>
        <v>6.6912376344181471E-2</v>
      </c>
      <c r="H4" s="7">
        <f t="shared" si="1"/>
        <v>4.0687093638286792E-3</v>
      </c>
      <c r="I4" s="7">
        <f t="shared" si="2"/>
        <v>2.6764950537672587</v>
      </c>
      <c r="M4" s="3"/>
      <c r="N4" s="10"/>
      <c r="O4" s="11"/>
    </row>
    <row r="5" spans="1:15" x14ac:dyDescent="0.6">
      <c r="A5" s="7">
        <v>4</v>
      </c>
      <c r="B5" s="7" t="s">
        <v>91</v>
      </c>
      <c r="C5" s="7" t="s">
        <v>92</v>
      </c>
      <c r="D5" s="7">
        <f>'Plate 1'!N12</f>
        <v>0.11697409859245451</v>
      </c>
      <c r="E5" s="7">
        <f>'Plate 2'!N12</f>
        <v>0.11108945624634574</v>
      </c>
      <c r="F5" s="7">
        <f>'Plate 3'!N12</f>
        <v>0.111731843575419</v>
      </c>
      <c r="G5" s="7">
        <f t="shared" si="0"/>
        <v>0.11326513280473975</v>
      </c>
      <c r="H5" s="7">
        <f t="shared" si="1"/>
        <v>3.2280777222624944E-3</v>
      </c>
      <c r="I5" s="7">
        <f t="shared" si="2"/>
        <v>4.5306053121895902</v>
      </c>
      <c r="M5" s="3"/>
      <c r="N5" s="10"/>
      <c r="O5" s="11"/>
    </row>
    <row r="6" spans="1:15" x14ac:dyDescent="0.6">
      <c r="A6" s="7">
        <v>5</v>
      </c>
      <c r="B6" s="7" t="s">
        <v>94</v>
      </c>
      <c r="C6" s="7" t="s">
        <v>95</v>
      </c>
      <c r="D6" s="7">
        <f>'Plate 1'!N13</f>
        <v>0.33260492319557811</v>
      </c>
      <c r="E6" s="7">
        <f>'Plate 2'!N13</f>
        <v>0.33164425388163454</v>
      </c>
      <c r="F6" s="7">
        <f>'Plate 3'!N13</f>
        <v>0.33870911071290538</v>
      </c>
      <c r="G6" s="7">
        <f t="shared" si="0"/>
        <v>0.33431942926337266</v>
      </c>
      <c r="H6" s="7">
        <f t="shared" si="1"/>
        <v>3.8318009869990452E-3</v>
      </c>
      <c r="I6" s="7">
        <f t="shared" si="2"/>
        <v>13.372777170534906</v>
      </c>
      <c r="M6" s="12"/>
      <c r="N6" s="10"/>
      <c r="O6" s="11"/>
    </row>
    <row r="7" spans="1:15" x14ac:dyDescent="0.6">
      <c r="A7" s="7">
        <v>6</v>
      </c>
      <c r="B7" s="7" t="s">
        <v>97</v>
      </c>
      <c r="C7" s="7" t="s">
        <v>98</v>
      </c>
      <c r="D7" s="7">
        <f>'Plate 1'!N14</f>
        <v>0.79953724532424963</v>
      </c>
      <c r="E7" s="7">
        <f>'Plate 2'!N14</f>
        <v>0.79321769635548633</v>
      </c>
      <c r="F7" s="7">
        <f>'Plate 3'!N14</f>
        <v>0.82042092688240054</v>
      </c>
      <c r="G7" s="7">
        <f t="shared" si="0"/>
        <v>0.80439195618737891</v>
      </c>
      <c r="H7" s="7">
        <f t="shared" si="1"/>
        <v>1.4236576166640197E-2</v>
      </c>
      <c r="I7" s="7">
        <f t="shared" si="2"/>
        <v>32.175678247495156</v>
      </c>
      <c r="M7" s="3"/>
      <c r="N7" s="10"/>
      <c r="O7" s="11"/>
    </row>
    <row r="8" spans="1:15" x14ac:dyDescent="0.6">
      <c r="A8" s="7">
        <v>7</v>
      </c>
      <c r="B8" s="7" t="s">
        <v>100</v>
      </c>
      <c r="C8" s="7" t="s">
        <v>101</v>
      </c>
      <c r="D8" s="7">
        <f>'Plate 1'!N15</f>
        <v>1.6623819011504595</v>
      </c>
      <c r="E8" s="7">
        <f>'Plate 2'!N15</f>
        <v>1.6221659195738323</v>
      </c>
      <c r="F8" s="7">
        <f>'Plate 3'!N15</f>
        <v>1.6647341976740102</v>
      </c>
      <c r="G8" s="7">
        <f t="shared" si="0"/>
        <v>1.6497606727994338</v>
      </c>
      <c r="H8" s="7">
        <f t="shared" si="1"/>
        <v>2.3926682363421579E-2</v>
      </c>
      <c r="I8" s="7">
        <f t="shared" si="2"/>
        <v>65.990426911977352</v>
      </c>
      <c r="M8" s="3"/>
      <c r="N8" s="10"/>
      <c r="O8" s="11"/>
    </row>
    <row r="9" spans="1:15" x14ac:dyDescent="0.6">
      <c r="A9" s="7">
        <v>8</v>
      </c>
      <c r="B9" s="7" t="s">
        <v>103</v>
      </c>
      <c r="C9" s="7" t="s">
        <v>104</v>
      </c>
      <c r="D9" s="7">
        <f>'Plate 1'!N16</f>
        <v>3.4105662317629664</v>
      </c>
      <c r="E9" s="7">
        <f>'Plate 2'!N16</f>
        <v>3.3956993438575975</v>
      </c>
      <c r="F9" s="7">
        <f>'Plate 3'!N16</f>
        <v>3.4415515969221042</v>
      </c>
      <c r="G9" s="7">
        <f t="shared" si="0"/>
        <v>3.4159390575142226</v>
      </c>
      <c r="H9" s="7">
        <f t="shared" si="1"/>
        <v>2.3393540137993506E-2</v>
      </c>
      <c r="I9" s="7">
        <f t="shared" si="2"/>
        <v>136.6375623005689</v>
      </c>
      <c r="M9" s="3"/>
      <c r="N9" s="10"/>
      <c r="O9" s="11"/>
    </row>
    <row r="10" spans="1:15" x14ac:dyDescent="0.6">
      <c r="A10" s="7">
        <v>9</v>
      </c>
      <c r="B10" s="7" t="s">
        <v>104</v>
      </c>
      <c r="C10" s="7" t="s">
        <v>105</v>
      </c>
      <c r="D10" s="7">
        <f>'Plate 1'!N17</f>
        <v>7.7717076932964835</v>
      </c>
      <c r="E10" s="7">
        <f>'Plate 2'!N17</f>
        <v>7.8496719287988048</v>
      </c>
      <c r="F10" s="7">
        <f>'Plate 3'!N17</f>
        <v>7.9687994097185628</v>
      </c>
      <c r="G10" s="7">
        <f t="shared" si="0"/>
        <v>7.863393010604617</v>
      </c>
      <c r="H10" s="7">
        <f t="shared" si="1"/>
        <v>9.9259695924336172E-2</v>
      </c>
      <c r="I10" s="7">
        <f t="shared" si="2"/>
        <v>314.53572042418466</v>
      </c>
      <c r="M10" s="3"/>
      <c r="N10" s="10"/>
      <c r="O10" s="11"/>
    </row>
    <row r="11" spans="1:15" x14ac:dyDescent="0.6">
      <c r="A11" s="7">
        <v>10</v>
      </c>
      <c r="B11" s="7" t="s">
        <v>101</v>
      </c>
      <c r="C11" s="7" t="s">
        <v>102</v>
      </c>
      <c r="D11" s="7">
        <f>'Plate 1'!N18</f>
        <v>15.462754675750368</v>
      </c>
      <c r="E11" s="7">
        <f>'Plate 2'!N18</f>
        <v>15.355681153771195</v>
      </c>
      <c r="F11" s="7">
        <f>'Plate 3'!N18</f>
        <v>15.564807982853731</v>
      </c>
      <c r="G11" s="7">
        <f t="shared" si="0"/>
        <v>15.461081270791764</v>
      </c>
      <c r="H11" s="7">
        <f t="shared" si="1"/>
        <v>0.10457345683128967</v>
      </c>
      <c r="I11" s="7">
        <f t="shared" si="2"/>
        <v>618.44325083167053</v>
      </c>
      <c r="M11" s="3"/>
      <c r="N11" s="10"/>
      <c r="O11" s="11"/>
    </row>
    <row r="12" spans="1:15" x14ac:dyDescent="0.6">
      <c r="A12" s="7">
        <v>11</v>
      </c>
      <c r="B12" s="7" t="s">
        <v>98</v>
      </c>
      <c r="C12" s="7" t="s">
        <v>99</v>
      </c>
      <c r="D12" s="7">
        <f>'Plate 1'!N19</f>
        <v>12.472523941127321</v>
      </c>
      <c r="E12" s="7">
        <f>'Plate 2'!N19</f>
        <v>12.484570908854675</v>
      </c>
      <c r="F12" s="7">
        <f>'Plate 3'!N19</f>
        <v>12.532588454376164</v>
      </c>
      <c r="G12" s="7">
        <f t="shared" si="0"/>
        <v>12.49656110145272</v>
      </c>
      <c r="H12" s="7">
        <f t="shared" si="1"/>
        <v>3.1776720675028319E-2</v>
      </c>
      <c r="I12" s="7">
        <f t="shared" si="2"/>
        <v>499.86244405810879</v>
      </c>
      <c r="M12" s="3"/>
      <c r="N12" s="10"/>
      <c r="O12" s="11"/>
    </row>
    <row r="13" spans="1:15" x14ac:dyDescent="0.6">
      <c r="A13" s="7">
        <v>12</v>
      </c>
      <c r="B13" s="7" t="s">
        <v>95</v>
      </c>
      <c r="C13" s="7" t="s">
        <v>96</v>
      </c>
      <c r="D13" s="7">
        <f>'Plate 1'!N20</f>
        <v>8.4703387107140564</v>
      </c>
      <c r="E13" s="7">
        <f>'Plate 2'!N20</f>
        <v>8.5171831351913205</v>
      </c>
      <c r="F13" s="7">
        <f>'Plate 3'!N20</f>
        <v>8.6641368890762802</v>
      </c>
      <c r="G13" s="7">
        <f t="shared" si="0"/>
        <v>8.550552911660553</v>
      </c>
      <c r="H13" s="7">
        <f t="shared" si="1"/>
        <v>0.10111671459424476</v>
      </c>
      <c r="I13" s="7">
        <f t="shared" si="2"/>
        <v>342.02211646642212</v>
      </c>
      <c r="M13" s="12"/>
      <c r="N13" s="10"/>
      <c r="O13" s="11"/>
    </row>
    <row r="14" spans="1:15" x14ac:dyDescent="0.6">
      <c r="A14" s="7">
        <v>13</v>
      </c>
      <c r="B14" s="7" t="s">
        <v>92</v>
      </c>
      <c r="C14" s="7" t="s">
        <v>93</v>
      </c>
      <c r="D14" s="7">
        <f>'Plate 1'!N21</f>
        <v>4.3653191079118194</v>
      </c>
      <c r="E14" s="7">
        <f>'Plate 2'!N21</f>
        <v>4.2847398167998438</v>
      </c>
      <c r="F14" s="7">
        <f>'Plate 3'!N21</f>
        <v>4.2809458557324058</v>
      </c>
      <c r="G14" s="7">
        <f t="shared" si="0"/>
        <v>4.31033492681469</v>
      </c>
      <c r="H14" s="7">
        <f t="shared" si="1"/>
        <v>4.7655468346631299E-2</v>
      </c>
      <c r="I14" s="7">
        <f t="shared" si="2"/>
        <v>172.4133970725876</v>
      </c>
    </row>
    <row r="15" spans="1:15" x14ac:dyDescent="0.6">
      <c r="A15" s="7">
        <v>14</v>
      </c>
      <c r="B15" s="7" t="s">
        <v>89</v>
      </c>
      <c r="C15" s="7" t="s">
        <v>90</v>
      </c>
      <c r="D15" s="7">
        <f>'Plate 1'!N22</f>
        <v>1.9827752426248473</v>
      </c>
      <c r="E15" s="7">
        <f>'Plate 2'!N22</f>
        <v>1.9778470733450271</v>
      </c>
      <c r="F15" s="7">
        <f>'Plate 3'!N22</f>
        <v>2.0498225642106744</v>
      </c>
      <c r="G15" s="7">
        <f t="shared" si="0"/>
        <v>2.0034816267268494</v>
      </c>
      <c r="H15" s="7">
        <f t="shared" si="1"/>
        <v>4.0208003908083559E-2</v>
      </c>
      <c r="I15" s="7">
        <f t="shared" si="2"/>
        <v>80.139265069073971</v>
      </c>
    </row>
    <row r="16" spans="1:15" x14ac:dyDescent="0.6">
      <c r="A16" s="7">
        <v>15</v>
      </c>
      <c r="B16" s="7" t="s">
        <v>86</v>
      </c>
      <c r="C16" s="7" t="s">
        <v>87</v>
      </c>
      <c r="D16" s="7">
        <f>'Plate 1'!N23</f>
        <v>1.1729545600617006</v>
      </c>
      <c r="E16" s="7">
        <f>'Plate 2'!N23</f>
        <v>1.1592931852140584</v>
      </c>
      <c r="F16" s="7">
        <f>'Plate 3'!N23</f>
        <v>1.1974280594497735</v>
      </c>
      <c r="G16" s="7">
        <f t="shared" si="0"/>
        <v>1.1765586015751774</v>
      </c>
      <c r="H16" s="7">
        <f t="shared" si="1"/>
        <v>1.9321205828482842E-2</v>
      </c>
      <c r="I16" s="7">
        <f t="shared" si="2"/>
        <v>47.062344063007096</v>
      </c>
    </row>
    <row r="17" spans="1:12" x14ac:dyDescent="0.6">
      <c r="A17" s="7">
        <v>16</v>
      </c>
      <c r="B17" s="7" t="s">
        <v>83</v>
      </c>
      <c r="C17" s="7" t="s">
        <v>84</v>
      </c>
      <c r="D17" s="7">
        <f>'Plate 1'!N24</f>
        <v>0.6661739186323028</v>
      </c>
      <c r="E17" s="7">
        <f>'Plate 2'!N24</f>
        <v>0.67433248879360752</v>
      </c>
      <c r="F17" s="7">
        <f>'Plate 3'!N24</f>
        <v>0.6865535293910966</v>
      </c>
      <c r="G17" s="7">
        <f t="shared" si="0"/>
        <v>0.67568664560566905</v>
      </c>
      <c r="H17" s="7">
        <f t="shared" si="1"/>
        <v>1.0257067766848638E-2</v>
      </c>
      <c r="I17" s="7">
        <f t="shared" si="2"/>
        <v>27.027465824226763</v>
      </c>
    </row>
    <row r="18" spans="1:12" x14ac:dyDescent="0.6">
      <c r="A18" s="7">
        <v>17</v>
      </c>
      <c r="B18" s="7" t="s">
        <v>84</v>
      </c>
      <c r="C18" s="7" t="s">
        <v>9</v>
      </c>
      <c r="D18" s="7">
        <f>'Plate 1'!N25</f>
        <v>0.41230156179703065</v>
      </c>
      <c r="E18" s="7">
        <f>'Plate 2'!N25</f>
        <v>0.41317481972325082</v>
      </c>
      <c r="F18" s="7">
        <f>'Plate 3'!N25</f>
        <v>0.42444046238712624</v>
      </c>
      <c r="G18" s="7">
        <f t="shared" si="0"/>
        <v>0.41663894796913592</v>
      </c>
      <c r="H18" s="7">
        <f t="shared" si="1"/>
        <v>6.7704036262256862E-3</v>
      </c>
      <c r="I18" s="7">
        <f t="shared" si="2"/>
        <v>16.665557918765437</v>
      </c>
    </row>
    <row r="19" spans="1:12" x14ac:dyDescent="0.6">
      <c r="A19" s="7">
        <v>18</v>
      </c>
      <c r="B19" s="7" t="s">
        <v>87</v>
      </c>
      <c r="C19" s="7" t="s">
        <v>10</v>
      </c>
      <c r="D19" s="7">
        <f>'Plate 1'!N26</f>
        <v>0.23876855839064207</v>
      </c>
      <c r="E19" s="7">
        <f>'Plate 2'!N26</f>
        <v>0.2328980705515494</v>
      </c>
      <c r="F19" s="7">
        <f>'Plate 3'!N26</f>
        <v>0.24208566108007448</v>
      </c>
      <c r="G19" s="7">
        <f t="shared" si="0"/>
        <v>0.23791743000742197</v>
      </c>
      <c r="H19" s="7">
        <f t="shared" si="1"/>
        <v>4.6525551660891746E-3</v>
      </c>
      <c r="I19" s="7">
        <f t="shared" si="2"/>
        <v>9.5166972002968784</v>
      </c>
    </row>
    <row r="20" spans="1:12" x14ac:dyDescent="0.6">
      <c r="A20" s="7">
        <v>19</v>
      </c>
      <c r="B20" s="7" t="s">
        <v>90</v>
      </c>
      <c r="C20" s="7" t="s">
        <v>11</v>
      </c>
      <c r="D20" s="7">
        <f>'Plate 1'!N27</f>
        <v>0.20856096150138181</v>
      </c>
      <c r="E20" s="7">
        <f>'Plate 2'!N27</f>
        <v>0.20236471123237837</v>
      </c>
      <c r="F20" s="7">
        <f>'Plate 3'!N27</f>
        <v>0.21397702118688733</v>
      </c>
      <c r="G20" s="7">
        <f t="shared" si="0"/>
        <v>0.20830089797354914</v>
      </c>
      <c r="H20" s="7">
        <f t="shared" si="1"/>
        <v>5.8105215255412771E-3</v>
      </c>
      <c r="I20" s="7">
        <f t="shared" si="2"/>
        <v>8.3320359189419655</v>
      </c>
    </row>
    <row r="21" spans="1:12" x14ac:dyDescent="0.6">
      <c r="A21" s="7">
        <v>20</v>
      </c>
      <c r="B21" s="7" t="s">
        <v>93</v>
      </c>
      <c r="C21" s="7" t="s">
        <v>12</v>
      </c>
      <c r="D21" s="7">
        <f>'Plate 1'!N28</f>
        <v>0.18831544443730316</v>
      </c>
      <c r="E21" s="7">
        <f>'Plate 2'!N28</f>
        <v>0.1786526343142987</v>
      </c>
      <c r="F21" s="7">
        <f>'Plate 3'!N28</f>
        <v>0.1855170232950353</v>
      </c>
      <c r="G21" s="7">
        <f t="shared" si="0"/>
        <v>0.18416170068221238</v>
      </c>
      <c r="H21" s="7">
        <f t="shared" si="1"/>
        <v>4.9719361829101572E-3</v>
      </c>
      <c r="I21" s="7">
        <f t="shared" si="2"/>
        <v>7.3664680272884953</v>
      </c>
    </row>
    <row r="22" spans="1:12" x14ac:dyDescent="0.6">
      <c r="A22" s="7">
        <v>21</v>
      </c>
      <c r="B22" s="7" t="s">
        <v>96</v>
      </c>
      <c r="C22" s="7" t="s">
        <v>13</v>
      </c>
      <c r="D22" s="7">
        <f>'Plate 1'!N29</f>
        <v>0.11504595411016132</v>
      </c>
      <c r="E22" s="7">
        <f>'Plate 2'!N29</f>
        <v>0.10361852790229326</v>
      </c>
      <c r="F22" s="7">
        <f>'Plate 3'!N29</f>
        <v>0.10962369558342996</v>
      </c>
      <c r="G22" s="7">
        <f t="shared" si="0"/>
        <v>0.10942939253196153</v>
      </c>
      <c r="H22" s="7">
        <f t="shared" si="1"/>
        <v>5.7161904001638104E-3</v>
      </c>
      <c r="I22" s="7">
        <f t="shared" si="2"/>
        <v>4.3771757012784613</v>
      </c>
    </row>
    <row r="23" spans="1:12" x14ac:dyDescent="0.6">
      <c r="A23" s="7">
        <v>22</v>
      </c>
      <c r="B23" s="7" t="s">
        <v>99</v>
      </c>
      <c r="C23" s="7" t="s">
        <v>14</v>
      </c>
      <c r="D23" s="7">
        <f>'Plate 1'!N30</f>
        <v>8.3552927566038937E-2</v>
      </c>
      <c r="E23" s="7">
        <f>'Plate 2'!N30</f>
        <v>7.1461053725719481E-2</v>
      </c>
      <c r="F23" s="7">
        <f>'Plate 3'!N30</f>
        <v>7.3433821720951475E-2</v>
      </c>
      <c r="G23" s="7">
        <f t="shared" si="0"/>
        <v>7.6149267670903298E-2</v>
      </c>
      <c r="H23" s="7">
        <f t="shared" si="1"/>
        <v>6.4871864681757688E-3</v>
      </c>
      <c r="I23" s="7">
        <f t="shared" si="2"/>
        <v>3.0459707068361319</v>
      </c>
      <c r="J23">
        <f>SUM(I2:I23)</f>
        <v>2409.9527601139725</v>
      </c>
      <c r="K23" t="e">
        <f>J23/L2*100</f>
        <v>#VALUE!</v>
      </c>
    </row>
    <row r="24" spans="1:12" x14ac:dyDescent="0.6">
      <c r="A24">
        <v>23</v>
      </c>
      <c r="B24" t="s">
        <v>102</v>
      </c>
      <c r="C24" t="s">
        <v>15</v>
      </c>
      <c r="D24">
        <f>'Plate 1'!N31</f>
        <v>3.1493026544122373E-2</v>
      </c>
      <c r="E24">
        <f>'Plate 2'!N31</f>
        <v>3.0208536347690509E-2</v>
      </c>
      <c r="F24">
        <f>'Plate 3'!N31</f>
        <v>2.2135553915884894E-2</v>
      </c>
      <c r="G24">
        <f t="shared" si="0"/>
        <v>2.7945705602565925E-2</v>
      </c>
      <c r="H24">
        <f t="shared" si="1"/>
        <v>5.072561062507204E-3</v>
      </c>
      <c r="I24" s="7">
        <f t="shared" si="2"/>
        <v>1.1178282241026369</v>
      </c>
      <c r="L24" s="5"/>
    </row>
    <row r="25" spans="1:12" x14ac:dyDescent="0.6">
      <c r="A25">
        <v>24</v>
      </c>
      <c r="B25" t="s">
        <v>105</v>
      </c>
      <c r="C25" t="s">
        <v>16</v>
      </c>
      <c r="D25">
        <f>'Plate 1'!N32</f>
        <v>5.6237547400218517E-2</v>
      </c>
      <c r="E25">
        <f>'Plate 2'!N32</f>
        <v>5.5544728123172869E-2</v>
      </c>
      <c r="F25">
        <f>'Plate 3'!N32</f>
        <v>4.9892835810407224E-2</v>
      </c>
      <c r="G25">
        <f t="shared" si="0"/>
        <v>5.389170377793287E-2</v>
      </c>
      <c r="H25">
        <f t="shared" si="1"/>
        <v>3.4804034829224229E-3</v>
      </c>
      <c r="I25" s="7">
        <f t="shared" si="2"/>
        <v>2.1556681511173146</v>
      </c>
    </row>
    <row r="26" spans="1:12" x14ac:dyDescent="0.6">
      <c r="A26">
        <v>25</v>
      </c>
      <c r="B26" t="s">
        <v>16</v>
      </c>
      <c r="C26" t="s">
        <v>24</v>
      </c>
      <c r="D26">
        <f>'Plate 1'!N33</f>
        <v>0.1082974484221351</v>
      </c>
      <c r="E26">
        <f>'Plate 2'!N33</f>
        <v>9.8421360358604562E-2</v>
      </c>
      <c r="F26">
        <f>'Plate 3'!N33</f>
        <v>9.9785671620814448E-2</v>
      </c>
      <c r="G26">
        <f t="shared" si="0"/>
        <v>0.10216816013385137</v>
      </c>
      <c r="H26">
        <f t="shared" si="1"/>
        <v>5.3517723695722733E-3</v>
      </c>
      <c r="I26" s="7">
        <f t="shared" si="2"/>
        <v>4.0867264053540548</v>
      </c>
    </row>
    <row r="27" spans="1:12" x14ac:dyDescent="0.6">
      <c r="A27">
        <v>26</v>
      </c>
      <c r="B27" t="s">
        <v>15</v>
      </c>
      <c r="C27" t="s">
        <v>23</v>
      </c>
      <c r="D27">
        <f>'Plate 1'!N34</f>
        <v>0.2699402275210489</v>
      </c>
      <c r="E27">
        <f>'Plate 2'!N34</f>
        <v>0.25466120964074579</v>
      </c>
      <c r="F27">
        <f>'Plate 3'!N34</f>
        <v>0.25859948701732194</v>
      </c>
      <c r="G27">
        <f t="shared" si="0"/>
        <v>0.26106697472637219</v>
      </c>
      <c r="H27">
        <f t="shared" si="1"/>
        <v>7.9327465951202041E-3</v>
      </c>
      <c r="I27" s="7">
        <f t="shared" si="2"/>
        <v>10.442678989054887</v>
      </c>
    </row>
    <row r="28" spans="1:12" x14ac:dyDescent="0.6">
      <c r="A28">
        <v>27</v>
      </c>
      <c r="B28" t="s">
        <v>14</v>
      </c>
      <c r="C28" t="s">
        <v>22</v>
      </c>
      <c r="D28">
        <f>'Plate 1'!N35</f>
        <v>0.58069284658397069</v>
      </c>
      <c r="E28">
        <f>'Plate 2'!N35</f>
        <v>0.56844020009095042</v>
      </c>
      <c r="F28">
        <f>'Plate 3'!N35</f>
        <v>0.59695723973156256</v>
      </c>
      <c r="G28">
        <f t="shared" si="0"/>
        <v>0.58203009546882789</v>
      </c>
      <c r="H28">
        <f t="shared" si="1"/>
        <v>1.4305473197384976E-2</v>
      </c>
      <c r="I28" s="7">
        <f t="shared" si="2"/>
        <v>23.281203818753117</v>
      </c>
    </row>
    <row r="29" spans="1:12" x14ac:dyDescent="0.6">
      <c r="A29">
        <v>28</v>
      </c>
      <c r="B29" t="s">
        <v>13</v>
      </c>
      <c r="C29" t="s">
        <v>21</v>
      </c>
      <c r="D29">
        <f>'Plate 1'!N36</f>
        <v>1.0640143968121345</v>
      </c>
      <c r="E29">
        <f>'Plate 2'!N36</f>
        <v>1.0631455856558176</v>
      </c>
      <c r="F29">
        <f>'Plate 3'!N36</f>
        <v>1.0895611538596677</v>
      </c>
      <c r="G29">
        <f t="shared" si="0"/>
        <v>1.0722403787758734</v>
      </c>
      <c r="H29">
        <f t="shared" si="1"/>
        <v>1.5006520094075111E-2</v>
      </c>
      <c r="I29" s="7">
        <f t="shared" si="2"/>
        <v>42.889615151034938</v>
      </c>
    </row>
    <row r="30" spans="1:12" x14ac:dyDescent="0.6">
      <c r="A30">
        <v>29</v>
      </c>
      <c r="B30" t="s">
        <v>12</v>
      </c>
      <c r="C30" t="s">
        <v>20</v>
      </c>
      <c r="D30">
        <f>'Plate 1'!N37</f>
        <v>2.5412944276624461</v>
      </c>
      <c r="E30">
        <f>'Plate 2'!N37</f>
        <v>2.4839212629117133</v>
      </c>
      <c r="F30">
        <f>'Plate 3'!N37</f>
        <v>2.6162116580583956</v>
      </c>
      <c r="G30">
        <f t="shared" si="0"/>
        <v>2.5471424495441846</v>
      </c>
      <c r="H30">
        <f t="shared" si="1"/>
        <v>6.6338802234916089E-2</v>
      </c>
      <c r="I30" s="7">
        <f t="shared" si="2"/>
        <v>101.88569798176738</v>
      </c>
    </row>
    <row r="31" spans="1:12" x14ac:dyDescent="0.6">
      <c r="A31">
        <v>30</v>
      </c>
      <c r="B31" t="s">
        <v>11</v>
      </c>
      <c r="C31" t="s">
        <v>19</v>
      </c>
      <c r="D31">
        <f>'Plate 1'!N38</f>
        <v>5.0562375474002179</v>
      </c>
      <c r="E31">
        <f>'Plate 2'!N38</f>
        <v>5.0867277333853052</v>
      </c>
      <c r="F31">
        <f>'Plate 3'!N38</f>
        <v>5.167773444362461</v>
      </c>
      <c r="G31">
        <f t="shared" si="0"/>
        <v>5.103579575049328</v>
      </c>
      <c r="H31">
        <f t="shared" si="1"/>
        <v>5.7645923562685671E-2</v>
      </c>
      <c r="I31" s="7">
        <f t="shared" si="2"/>
        <v>204.14318300197311</v>
      </c>
    </row>
    <row r="32" spans="1:12" x14ac:dyDescent="0.6">
      <c r="A32">
        <v>31</v>
      </c>
      <c r="B32" t="s">
        <v>10</v>
      </c>
      <c r="C32" t="s">
        <v>18</v>
      </c>
      <c r="D32">
        <f>'Plate 1'!N39</f>
        <v>11.038305803714891</v>
      </c>
      <c r="E32">
        <f>'Plate 2'!N39</f>
        <v>11.101799519262002</v>
      </c>
      <c r="F32">
        <f>'Plate 3'!N39</f>
        <v>11.170373493552582</v>
      </c>
      <c r="G32">
        <f t="shared" si="0"/>
        <v>11.103492938843159</v>
      </c>
      <c r="H32">
        <f t="shared" si="1"/>
        <v>6.6050128138970848E-2</v>
      </c>
      <c r="I32" s="7">
        <f t="shared" si="2"/>
        <v>444.13971755372637</v>
      </c>
    </row>
    <row r="33" spans="1:12" x14ac:dyDescent="0.6">
      <c r="A33">
        <v>32</v>
      </c>
      <c r="B33" t="s">
        <v>9</v>
      </c>
      <c r="C33" t="s">
        <v>17</v>
      </c>
      <c r="D33">
        <f>'Plate 1'!N40</f>
        <v>17.021980847098142</v>
      </c>
      <c r="E33">
        <f>'Plate 2'!N40</f>
        <v>17.046709543298903</v>
      </c>
      <c r="F33">
        <f>'Plate 3'!N40</f>
        <v>17.04437651523137</v>
      </c>
      <c r="G33">
        <f t="shared" si="0"/>
        <v>17.037688968542806</v>
      </c>
      <c r="H33">
        <f t="shared" si="1"/>
        <v>1.3653555012566659E-2</v>
      </c>
      <c r="I33" s="7">
        <f t="shared" si="2"/>
        <v>681.50755874171227</v>
      </c>
    </row>
    <row r="34" spans="1:12" x14ac:dyDescent="0.6">
      <c r="A34">
        <v>33</v>
      </c>
      <c r="B34" t="s">
        <v>17</v>
      </c>
      <c r="C34" t="s">
        <v>25</v>
      </c>
      <c r="D34">
        <f>'Plate 1'!N41</f>
        <v>11.883797159200462</v>
      </c>
      <c r="E34">
        <f>'Plate 2'!N41</f>
        <v>11.920678230364452</v>
      </c>
      <c r="F34">
        <f>'Plate 3'!N41</f>
        <v>11.981659112469696</v>
      </c>
      <c r="G34">
        <f t="shared" si="0"/>
        <v>11.928711500678205</v>
      </c>
      <c r="H34">
        <f t="shared" si="1"/>
        <v>4.9423077083158205E-2</v>
      </c>
      <c r="I34" s="7">
        <f t="shared" si="2"/>
        <v>477.14846002712818</v>
      </c>
    </row>
    <row r="35" spans="1:12" x14ac:dyDescent="0.6">
      <c r="A35">
        <v>34</v>
      </c>
      <c r="B35" t="s">
        <v>18</v>
      </c>
      <c r="C35" t="s">
        <v>26</v>
      </c>
      <c r="D35">
        <f>'Plate 1'!N42</f>
        <v>7.5216916254257979</v>
      </c>
      <c r="E35">
        <f>'Plate 2'!N42</f>
        <v>7.804196712791529</v>
      </c>
      <c r="F35">
        <f>'Plate 3'!N42</f>
        <v>8.1258564351217455</v>
      </c>
      <c r="G35">
        <f t="shared" si="0"/>
        <v>7.8172482577796911</v>
      </c>
      <c r="H35">
        <f t="shared" si="1"/>
        <v>0.30229379159795633</v>
      </c>
      <c r="I35" s="7">
        <f t="shared" si="2"/>
        <v>312.68993031118765</v>
      </c>
    </row>
    <row r="36" spans="1:12" x14ac:dyDescent="0.6">
      <c r="A36">
        <v>35</v>
      </c>
      <c r="B36" t="s">
        <v>19</v>
      </c>
      <c r="C36" t="s">
        <v>27</v>
      </c>
      <c r="D36">
        <f>'Plate 1'!N43</f>
        <v>3.5609615013818368</v>
      </c>
      <c r="E36">
        <f>'Plate 2'!N43</f>
        <v>3.5853959592022351</v>
      </c>
      <c r="F36">
        <f>'Plate 3'!N43</f>
        <v>3.6137170162678753</v>
      </c>
      <c r="G36">
        <f t="shared" si="0"/>
        <v>3.5866914922839825</v>
      </c>
      <c r="H36">
        <f t="shared" si="1"/>
        <v>2.6401607757808723E-2</v>
      </c>
      <c r="I36" s="7">
        <f t="shared" si="2"/>
        <v>143.4676596913593</v>
      </c>
    </row>
    <row r="37" spans="1:12" x14ac:dyDescent="0.6">
      <c r="A37">
        <v>36</v>
      </c>
      <c r="B37" t="s">
        <v>20</v>
      </c>
      <c r="C37" t="s">
        <v>28</v>
      </c>
      <c r="D37">
        <f>'Plate 1'!N44</f>
        <v>1.6906613535574264</v>
      </c>
      <c r="E37">
        <f>'Plate 2'!N44</f>
        <v>1.695575911128435</v>
      </c>
      <c r="F37">
        <f>'Plate 3'!N44</f>
        <v>1.7304381434243352</v>
      </c>
      <c r="G37">
        <f t="shared" si="0"/>
        <v>1.7055584693700654</v>
      </c>
      <c r="H37">
        <f t="shared" si="1"/>
        <v>2.1686098192499136E-2</v>
      </c>
      <c r="I37" s="7">
        <f t="shared" si="2"/>
        <v>68.222338774802608</v>
      </c>
    </row>
    <row r="38" spans="1:12" x14ac:dyDescent="0.6">
      <c r="A38">
        <v>37</v>
      </c>
      <c r="B38" t="s">
        <v>21</v>
      </c>
      <c r="C38" t="s">
        <v>29</v>
      </c>
      <c r="D38">
        <f>'Plate 1'!N45</f>
        <v>1.0675493283630053</v>
      </c>
      <c r="E38">
        <f>'Plate 2'!N45</f>
        <v>1.0628207626843371</v>
      </c>
      <c r="F38">
        <f>'Plate 3'!N45</f>
        <v>1.0913179438529919</v>
      </c>
      <c r="G38">
        <f t="shared" si="0"/>
        <v>1.0738960116334446</v>
      </c>
      <c r="H38">
        <f t="shared" si="1"/>
        <v>1.5271955508095209E-2</v>
      </c>
      <c r="I38" s="7">
        <f t="shared" si="2"/>
        <v>42.955840465337786</v>
      </c>
    </row>
    <row r="39" spans="1:12" x14ac:dyDescent="0.6">
      <c r="A39">
        <v>38</v>
      </c>
      <c r="B39" t="s">
        <v>22</v>
      </c>
      <c r="C39" t="s">
        <v>32</v>
      </c>
      <c r="D39">
        <f>'Plate 1'!N46</f>
        <v>0.64785654605051735</v>
      </c>
      <c r="E39">
        <f>'Plate 2'!N46</f>
        <v>0.63502890924446176</v>
      </c>
      <c r="F39">
        <f>'Plate 3'!N46</f>
        <v>0.6486068655352939</v>
      </c>
      <c r="G39">
        <f t="shared" si="0"/>
        <v>0.643830773610091</v>
      </c>
      <c r="H39">
        <f t="shared" si="1"/>
        <v>7.6318645864237675E-3</v>
      </c>
      <c r="I39" s="7">
        <f t="shared" si="2"/>
        <v>25.75323094440364</v>
      </c>
    </row>
    <row r="40" spans="1:12" x14ac:dyDescent="0.6">
      <c r="A40">
        <v>39</v>
      </c>
      <c r="B40" t="s">
        <v>23</v>
      </c>
      <c r="C40" t="s">
        <v>31</v>
      </c>
      <c r="D40">
        <f>'Plate 1'!N47</f>
        <v>0.33871071405617326</v>
      </c>
      <c r="E40">
        <f>'Plate 2'!N47</f>
        <v>0.33034496199571234</v>
      </c>
      <c r="F40">
        <f>'Plate 3'!N47</f>
        <v>0.33519553072625702</v>
      </c>
      <c r="G40">
        <f t="shared" si="0"/>
        <v>0.33475040225938085</v>
      </c>
      <c r="H40">
        <f t="shared" si="1"/>
        <v>4.2006019090475785E-3</v>
      </c>
      <c r="I40" s="7">
        <f t="shared" si="2"/>
        <v>13.390016090375234</v>
      </c>
    </row>
    <row r="41" spans="1:12" x14ac:dyDescent="0.6">
      <c r="A41">
        <v>40</v>
      </c>
      <c r="B41" t="s">
        <v>24</v>
      </c>
      <c r="C41" t="s">
        <v>33</v>
      </c>
      <c r="D41">
        <f>'Plate 1'!N48</f>
        <v>0.17513979047496625</v>
      </c>
      <c r="E41">
        <f>'Plate 2'!N48</f>
        <v>0.17215617488468785</v>
      </c>
      <c r="F41">
        <f>'Plate 3'!N48</f>
        <v>0.16794912336179332</v>
      </c>
      <c r="G41">
        <f t="shared" si="0"/>
        <v>0.17174836290714915</v>
      </c>
      <c r="H41">
        <f t="shared" si="1"/>
        <v>3.6126384180934427E-3</v>
      </c>
      <c r="I41" s="7">
        <f t="shared" si="2"/>
        <v>6.8699345162859657</v>
      </c>
    </row>
    <row r="42" spans="1:12" x14ac:dyDescent="0.6">
      <c r="A42">
        <v>41</v>
      </c>
      <c r="B42" t="s">
        <v>33</v>
      </c>
      <c r="C42" t="s">
        <v>40</v>
      </c>
      <c r="D42">
        <f>'Plate 1'!N49</f>
        <v>0.17481843306125072</v>
      </c>
      <c r="E42">
        <f>'Plate 2'!N49</f>
        <v>0.1627363087117521</v>
      </c>
      <c r="F42">
        <f>'Plate 3'!N49</f>
        <v>0.24068022908541514</v>
      </c>
      <c r="G42">
        <f t="shared" si="0"/>
        <v>0.19274499028613934</v>
      </c>
      <c r="H42">
        <f t="shared" si="1"/>
        <v>4.1950384637770365E-2</v>
      </c>
      <c r="I42" s="7">
        <f t="shared" si="2"/>
        <v>7.7097996114455736</v>
      </c>
    </row>
    <row r="43" spans="1:12" x14ac:dyDescent="0.6">
      <c r="A43">
        <v>42</v>
      </c>
      <c r="B43" t="s">
        <v>31</v>
      </c>
      <c r="C43" t="s">
        <v>39</v>
      </c>
      <c r="D43">
        <f>'Plate 1'!N50</f>
        <v>0.16324956616749148</v>
      </c>
      <c r="E43">
        <f>'Plate 2'!N50</f>
        <v>0.15494055739621906</v>
      </c>
      <c r="F43">
        <f>'Plate 3'!N50</f>
        <v>0.15881381539650752</v>
      </c>
      <c r="G43">
        <f t="shared" si="0"/>
        <v>0.15900131298673936</v>
      </c>
      <c r="H43">
        <f t="shared" si="1"/>
        <v>4.1576764183889458E-3</v>
      </c>
      <c r="I43" s="7">
        <f t="shared" si="2"/>
        <v>6.3600525194695745</v>
      </c>
    </row>
    <row r="44" spans="1:12" x14ac:dyDescent="0.6">
      <c r="A44">
        <v>43</v>
      </c>
      <c r="B44" t="s">
        <v>32</v>
      </c>
      <c r="C44" t="s">
        <v>30</v>
      </c>
      <c r="D44">
        <f>'Plate 1'!N51</f>
        <v>9.6728581528375851E-2</v>
      </c>
      <c r="E44">
        <f>'Plate 2'!N51</f>
        <v>8.6078087442343923E-2</v>
      </c>
      <c r="F44">
        <f>'Plate 3'!N51</f>
        <v>9.5218017638171532E-2</v>
      </c>
      <c r="G44">
        <f t="shared" si="0"/>
        <v>9.2674895536297111E-2</v>
      </c>
      <c r="H44">
        <f t="shared" si="1"/>
        <v>5.7627127802738817E-3</v>
      </c>
      <c r="I44" s="7">
        <f t="shared" si="2"/>
        <v>3.7069958214518843</v>
      </c>
    </row>
    <row r="45" spans="1:12" x14ac:dyDescent="0.6">
      <c r="A45">
        <v>44</v>
      </c>
      <c r="B45" t="s">
        <v>29</v>
      </c>
      <c r="C45" t="s">
        <v>38</v>
      </c>
      <c r="D45">
        <f>'Plate 1'!N52</f>
        <v>0.11022559290442829</v>
      </c>
      <c r="E45">
        <f>'Plate 2'!N52</f>
        <v>0.1084908724745014</v>
      </c>
      <c r="F45">
        <f>'Plate 3'!N52</f>
        <v>0.13000245950599065</v>
      </c>
      <c r="G45">
        <f t="shared" si="0"/>
        <v>0.11623964162830679</v>
      </c>
      <c r="H45">
        <f t="shared" si="1"/>
        <v>1.1950467802275462E-2</v>
      </c>
      <c r="I45" s="7">
        <f t="shared" si="2"/>
        <v>4.6495856651322711</v>
      </c>
      <c r="J45">
        <f>SUM(I24:I45)</f>
        <v>2628.5737224569762</v>
      </c>
      <c r="K45" t="e">
        <f>J45/L24*100</f>
        <v>#DIV/0!</v>
      </c>
    </row>
    <row r="46" spans="1:12" x14ac:dyDescent="0.6">
      <c r="A46" s="6">
        <v>45</v>
      </c>
      <c r="B46" s="6" t="s">
        <v>28</v>
      </c>
      <c r="C46" s="6" t="s">
        <v>37</v>
      </c>
      <c r="D46" s="6">
        <f>'Plate 1'!N53</f>
        <v>3.6634745163570924E-2</v>
      </c>
      <c r="E46" s="6">
        <f>'Plate 2'!N53</f>
        <v>2.1763139089196387E-2</v>
      </c>
      <c r="F46" s="6">
        <f>'Plate 3'!N53</f>
        <v>2.9514071887846528E-2</v>
      </c>
      <c r="G46" s="6">
        <f t="shared" si="0"/>
        <v>2.9303985380204612E-2</v>
      </c>
      <c r="H46" s="6">
        <f t="shared" si="1"/>
        <v>7.4380285737124883E-3</v>
      </c>
      <c r="I46" s="7">
        <f t="shared" si="2"/>
        <v>1.1721594152081845</v>
      </c>
      <c r="L46" s="5"/>
    </row>
    <row r="47" spans="1:12" x14ac:dyDescent="0.6">
      <c r="A47" s="6">
        <v>46</v>
      </c>
      <c r="B47" s="6" t="s">
        <v>27</v>
      </c>
      <c r="C47" s="6" t="s">
        <v>36</v>
      </c>
      <c r="D47" s="6">
        <f>'Plate 1'!N54</f>
        <v>1.5746513272061186E-2</v>
      </c>
      <c r="E47" s="6">
        <f>'Plate 2'!N54</f>
        <v>9.4198661729357498E-3</v>
      </c>
      <c r="F47" s="6">
        <f>'Plate 3'!N54</f>
        <v>1.018938196128035E-2</v>
      </c>
      <c r="G47" s="6">
        <f t="shared" si="0"/>
        <v>1.178525380209243E-2</v>
      </c>
      <c r="H47" s="6">
        <f t="shared" si="1"/>
        <v>3.4520604106012898E-3</v>
      </c>
      <c r="I47" s="7">
        <f t="shared" si="2"/>
        <v>0.47141015208369719</v>
      </c>
    </row>
    <row r="48" spans="1:12" x14ac:dyDescent="0.6">
      <c r="A48" s="6">
        <v>47</v>
      </c>
      <c r="B48" s="6" t="s">
        <v>26</v>
      </c>
      <c r="C48" s="6" t="s">
        <v>35</v>
      </c>
      <c r="D48" s="6">
        <f>'Plate 1'!N55</f>
        <v>6.0093836364804934E-2</v>
      </c>
      <c r="E48" s="6">
        <f>'Plate 2'!N55</f>
        <v>5.2296498408367441E-2</v>
      </c>
      <c r="F48" s="6">
        <f>'Plate 3'!N55</f>
        <v>6.2893081761006289E-2</v>
      </c>
      <c r="G48" s="6">
        <f t="shared" si="0"/>
        <v>5.8427805511392893E-2</v>
      </c>
      <c r="H48" s="6">
        <f t="shared" si="1"/>
        <v>5.4912329026136153E-3</v>
      </c>
      <c r="I48" s="7">
        <f t="shared" si="2"/>
        <v>2.3371122204557158</v>
      </c>
    </row>
    <row r="49" spans="1:9" x14ac:dyDescent="0.6">
      <c r="A49" s="6">
        <v>48</v>
      </c>
      <c r="B49" s="6" t="s">
        <v>25</v>
      </c>
      <c r="C49" s="6" t="s">
        <v>34</v>
      </c>
      <c r="D49" s="6">
        <f>'Plate 1'!N56</f>
        <v>0.14396812134455941</v>
      </c>
      <c r="E49" s="6">
        <f>'Plate 2'!N56</f>
        <v>0.13869940882219192</v>
      </c>
      <c r="F49" s="6">
        <f>'Plate 3'!N56</f>
        <v>0.1437054214539194</v>
      </c>
      <c r="G49" s="6">
        <f t="shared" si="0"/>
        <v>0.14212431720689025</v>
      </c>
      <c r="H49" s="6">
        <f t="shared" si="1"/>
        <v>2.9689646159592794E-3</v>
      </c>
      <c r="I49" s="7">
        <f t="shared" si="2"/>
        <v>5.68497268827561</v>
      </c>
    </row>
    <row r="50" spans="1:9" x14ac:dyDescent="0.6">
      <c r="A50" s="6">
        <v>49</v>
      </c>
      <c r="B50" s="6" t="s">
        <v>34</v>
      </c>
      <c r="C50" s="6" t="s">
        <v>41</v>
      </c>
      <c r="D50" s="6">
        <f>'Plate 1'!N57</f>
        <v>0.30046918182402466</v>
      </c>
      <c r="E50" s="6">
        <f>'Plate 2'!N57</f>
        <v>0.30176054050542456</v>
      </c>
      <c r="F50" s="6">
        <f>'Plate 3'!N57</f>
        <v>0.30497874284108079</v>
      </c>
      <c r="G50" s="6">
        <f t="shared" si="0"/>
        <v>0.30240282172351002</v>
      </c>
      <c r="H50" s="6">
        <f t="shared" si="1"/>
        <v>2.3223757262697754E-3</v>
      </c>
      <c r="I50" s="7">
        <f t="shared" si="2"/>
        <v>12.0961128689404</v>
      </c>
    </row>
    <row r="51" spans="1:9" x14ac:dyDescent="0.6">
      <c r="A51" s="6">
        <v>50</v>
      </c>
      <c r="B51" s="6" t="s">
        <v>35</v>
      </c>
      <c r="C51" s="6" t="s">
        <v>42</v>
      </c>
      <c r="D51" s="6">
        <f>'Plate 1'!N58</f>
        <v>0.64496432932707759</v>
      </c>
      <c r="E51" s="6">
        <f>'Plate 2'!N58</f>
        <v>0.63990125381666996</v>
      </c>
      <c r="F51" s="6">
        <f>'Plate 3'!N58</f>
        <v>0.65457995151259618</v>
      </c>
      <c r="G51" s="6">
        <f t="shared" si="0"/>
        <v>0.64648184488544791</v>
      </c>
      <c r="H51" s="6">
        <f t="shared" si="1"/>
        <v>7.4560835305486914E-3</v>
      </c>
      <c r="I51" s="7">
        <f t="shared" si="2"/>
        <v>25.859273795417916</v>
      </c>
    </row>
    <row r="52" spans="1:9" x14ac:dyDescent="0.6">
      <c r="A52" s="6">
        <v>51</v>
      </c>
      <c r="B52" s="6" t="s">
        <v>36</v>
      </c>
      <c r="C52" s="6" t="s">
        <v>43</v>
      </c>
      <c r="D52" s="6">
        <f>'Plate 1'!N59</f>
        <v>1.1388906742078539</v>
      </c>
      <c r="E52" s="6">
        <f>'Plate 2'!N59</f>
        <v>1.1290846488663679</v>
      </c>
      <c r="F52" s="6">
        <f>'Plate 3'!N59</f>
        <v>1.1612381855872949</v>
      </c>
      <c r="G52" s="6">
        <f t="shared" si="0"/>
        <v>1.1430711695538389</v>
      </c>
      <c r="H52" s="6">
        <f t="shared" si="1"/>
        <v>1.6479377625364083E-2</v>
      </c>
      <c r="I52" s="7">
        <f t="shared" si="2"/>
        <v>45.722846782153553</v>
      </c>
    </row>
    <row r="53" spans="1:9" x14ac:dyDescent="0.6">
      <c r="A53" s="6">
        <v>52</v>
      </c>
      <c r="B53" s="6" t="s">
        <v>37</v>
      </c>
      <c r="C53" s="6" t="s">
        <v>44</v>
      </c>
      <c r="D53" s="6">
        <f>'Plate 1'!N60</f>
        <v>2.6540908798765988</v>
      </c>
      <c r="E53" s="6">
        <f>'Plate 2'!N60</f>
        <v>2.6330150068212825</v>
      </c>
      <c r="F53" s="6">
        <f>'Plate 3'!N60</f>
        <v>2.70580794771793</v>
      </c>
      <c r="G53" s="6">
        <f t="shared" si="0"/>
        <v>2.6643046114719371</v>
      </c>
      <c r="H53" s="6">
        <f t="shared" si="1"/>
        <v>3.7455884663453239E-2</v>
      </c>
      <c r="I53" s="7">
        <f t="shared" si="2"/>
        <v>106.57218445887749</v>
      </c>
    </row>
    <row r="54" spans="1:9" x14ac:dyDescent="0.6">
      <c r="A54" s="6">
        <v>53</v>
      </c>
      <c r="B54" s="6" t="s">
        <v>38</v>
      </c>
      <c r="C54" s="6" t="s">
        <v>45</v>
      </c>
      <c r="D54" s="6">
        <f>'Plate 1'!N61</f>
        <v>5.7291599717205477</v>
      </c>
      <c r="E54" s="6">
        <f>'Plate 2'!N61</f>
        <v>5.7847722990969928</v>
      </c>
      <c r="F54" s="6">
        <f>'Plate 3'!N61</f>
        <v>5.875759811672113</v>
      </c>
      <c r="G54" s="6">
        <f t="shared" si="0"/>
        <v>5.7965640274965509</v>
      </c>
      <c r="H54" s="6">
        <f t="shared" si="1"/>
        <v>7.4007850343344367E-2</v>
      </c>
      <c r="I54" s="7">
        <f t="shared" si="2"/>
        <v>231.86256109986203</v>
      </c>
    </row>
    <row r="55" spans="1:9" x14ac:dyDescent="0.6">
      <c r="A55" s="6">
        <v>54</v>
      </c>
      <c r="B55" s="6" t="s">
        <v>30</v>
      </c>
      <c r="C55" s="6" t="s">
        <v>46</v>
      </c>
      <c r="D55" s="6">
        <f>'Plate 1'!N62</f>
        <v>10.945433511151101</v>
      </c>
      <c r="E55" s="6">
        <f>'Plate 2'!N62</f>
        <v>10.864353927109725</v>
      </c>
      <c r="F55" s="6">
        <f>'Plate 3'!N62</f>
        <v>10.939882646428446</v>
      </c>
      <c r="G55" s="6">
        <f t="shared" si="0"/>
        <v>10.916556694896423</v>
      </c>
      <c r="H55" s="6">
        <f t="shared" si="1"/>
        <v>4.5294036563727748E-2</v>
      </c>
      <c r="I55" s="7">
        <f t="shared" si="2"/>
        <v>436.66226779585691</v>
      </c>
    </row>
    <row r="56" spans="1:9" x14ac:dyDescent="0.6">
      <c r="A56" s="6">
        <v>55</v>
      </c>
      <c r="B56" s="6" t="s">
        <v>39</v>
      </c>
      <c r="C56" s="6" t="s">
        <v>47</v>
      </c>
      <c r="D56" s="6">
        <f>'Plate 1'!N63</f>
        <v>13.855324892345266</v>
      </c>
      <c r="E56" s="6">
        <f>'Plate 2'!N63</f>
        <v>13.578899499772625</v>
      </c>
      <c r="F56" s="6">
        <f>'Plate 3'!N63</f>
        <v>12.550156354309406</v>
      </c>
      <c r="G56" s="6">
        <f t="shared" si="0"/>
        <v>13.328126915475766</v>
      </c>
      <c r="H56" s="6">
        <f t="shared" si="1"/>
        <v>0.68777277857287999</v>
      </c>
      <c r="I56" s="7">
        <f t="shared" si="2"/>
        <v>533.12507661903066</v>
      </c>
    </row>
    <row r="57" spans="1:9" x14ac:dyDescent="0.6">
      <c r="A57" s="6">
        <v>56</v>
      </c>
      <c r="B57" s="6" t="s">
        <v>40</v>
      </c>
      <c r="C57" s="6" t="s">
        <v>48</v>
      </c>
      <c r="D57" s="6">
        <f>'Plate 1'!N64</f>
        <v>8.3774664181502665</v>
      </c>
      <c r="E57" s="6">
        <f>'Plate 2'!N64</f>
        <v>8.1491587085038653</v>
      </c>
      <c r="F57" s="6">
        <f>'Plate 3'!N64</f>
        <v>8.2242366747479014</v>
      </c>
      <c r="G57" s="6">
        <f t="shared" si="0"/>
        <v>8.2502872671340111</v>
      </c>
      <c r="H57" s="6">
        <f t="shared" si="1"/>
        <v>0.11636183907856901</v>
      </c>
      <c r="I57" s="7">
        <f t="shared" si="2"/>
        <v>330.01149068536046</v>
      </c>
    </row>
    <row r="58" spans="1:9" x14ac:dyDescent="0.6">
      <c r="A58" s="6">
        <v>57</v>
      </c>
      <c r="B58" s="6" t="s">
        <v>48</v>
      </c>
      <c r="C58" s="6" t="s">
        <v>56</v>
      </c>
      <c r="D58" s="6">
        <f>'Plate 1'!N65</f>
        <v>3.6650813034256697</v>
      </c>
      <c r="E58" s="6">
        <f>'Plate 2'!N65</f>
        <v>3.6162541414928864</v>
      </c>
      <c r="F58" s="6">
        <f>'Plate 3'!N65</f>
        <v>3.649906890130354</v>
      </c>
      <c r="G58" s="6">
        <f t="shared" si="0"/>
        <v>3.6437474450163037</v>
      </c>
      <c r="H58" s="6">
        <f t="shared" si="1"/>
        <v>2.4989537984670976E-2</v>
      </c>
      <c r="I58" s="7">
        <f t="shared" si="2"/>
        <v>145.74989780065215</v>
      </c>
    </row>
    <row r="59" spans="1:9" x14ac:dyDescent="0.6">
      <c r="A59" s="6">
        <v>58</v>
      </c>
      <c r="B59" s="6" t="s">
        <v>47</v>
      </c>
      <c r="C59" s="6" t="s">
        <v>55</v>
      </c>
      <c r="D59" s="6">
        <f>'Plate 1'!N66</f>
        <v>1.4265055594832572</v>
      </c>
      <c r="E59" s="6">
        <f>'Plate 2'!N66</f>
        <v>1.4100565191970376</v>
      </c>
      <c r="F59" s="6">
        <f>'Plate 3'!N66</f>
        <v>1.4388110045325182</v>
      </c>
      <c r="G59" s="6">
        <f t="shared" si="0"/>
        <v>1.4251243610709377</v>
      </c>
      <c r="H59" s="6">
        <f t="shared" si="1"/>
        <v>1.4426915419372858E-2</v>
      </c>
      <c r="I59" s="7">
        <f t="shared" si="2"/>
        <v>57.004974442837508</v>
      </c>
    </row>
    <row r="60" spans="1:9" x14ac:dyDescent="0.6">
      <c r="A60" s="6">
        <v>59</v>
      </c>
      <c r="B60" s="6" t="s">
        <v>46</v>
      </c>
      <c r="C60" s="6" t="s">
        <v>54</v>
      </c>
      <c r="D60" s="6">
        <f>'Plate 1'!N67</f>
        <v>0.89851532874863416</v>
      </c>
      <c r="E60" s="6">
        <f>'Plate 2'!N67</f>
        <v>0.72045735074384465</v>
      </c>
      <c r="F60" s="6">
        <f>'Plate 3'!N67</f>
        <v>0.75050068514809742</v>
      </c>
      <c r="G60" s="6">
        <f t="shared" si="0"/>
        <v>0.78982445488019204</v>
      </c>
      <c r="H60" s="6">
        <f t="shared" si="1"/>
        <v>9.5320144944526966E-2</v>
      </c>
      <c r="I60" s="7">
        <f t="shared" si="2"/>
        <v>31.592978195207682</v>
      </c>
    </row>
    <row r="61" spans="1:9" x14ac:dyDescent="0.6">
      <c r="A61" s="6">
        <v>60</v>
      </c>
      <c r="B61" s="6" t="s">
        <v>45</v>
      </c>
      <c r="C61" s="6" t="s">
        <v>53</v>
      </c>
      <c r="D61" s="6">
        <f>'Plate 1'!N68</f>
        <v>0.39302011697409855</v>
      </c>
      <c r="E61" s="6">
        <f>'Plate 2'!N68</f>
        <v>0.38848827389072954</v>
      </c>
      <c r="F61" s="6">
        <f>'Plate 3'!N68</f>
        <v>0.40862935244720849</v>
      </c>
      <c r="G61" s="6">
        <f t="shared" si="0"/>
        <v>0.3967125811040122</v>
      </c>
      <c r="H61" s="6">
        <f t="shared" si="1"/>
        <v>1.0566053183075895E-2</v>
      </c>
      <c r="I61" s="7">
        <f t="shared" si="2"/>
        <v>15.868503244160488</v>
      </c>
    </row>
    <row r="62" spans="1:9" x14ac:dyDescent="0.6">
      <c r="A62" s="6">
        <v>61</v>
      </c>
      <c r="B62" s="6" t="s">
        <v>44</v>
      </c>
      <c r="C62" s="6" t="s">
        <v>52</v>
      </c>
      <c r="D62" s="6">
        <f>'Plate 1'!N69</f>
        <v>0.24069670287293526</v>
      </c>
      <c r="E62" s="6">
        <f>'Plate 2'!N69</f>
        <v>0.23322289352302997</v>
      </c>
      <c r="F62" s="6">
        <f>'Plate 3'!N69</f>
        <v>0.24876146305470645</v>
      </c>
      <c r="G62" s="6">
        <f t="shared" si="0"/>
        <v>0.24089368648355725</v>
      </c>
      <c r="H62" s="6">
        <f t="shared" si="1"/>
        <v>7.7711574221493171E-3</v>
      </c>
      <c r="I62" s="7">
        <f t="shared" si="2"/>
        <v>9.6357474593422907</v>
      </c>
    </row>
    <row r="63" spans="1:9" x14ac:dyDescent="0.6">
      <c r="A63" s="6">
        <v>62</v>
      </c>
      <c r="B63" s="6" t="s">
        <v>43</v>
      </c>
      <c r="C63" s="6" t="s">
        <v>51</v>
      </c>
      <c r="D63" s="6">
        <f>'Plate 1'!N70</f>
        <v>0.1568224178931808</v>
      </c>
      <c r="E63" s="6">
        <f>'Plate 2'!N70</f>
        <v>0.14519586825180278</v>
      </c>
      <c r="F63" s="6">
        <f>'Plate 3'!N70</f>
        <v>0.1553002354098591</v>
      </c>
      <c r="G63" s="6">
        <f t="shared" si="0"/>
        <v>0.15243950718494756</v>
      </c>
      <c r="H63" s="6">
        <f t="shared" si="1"/>
        <v>6.3191762614648586E-3</v>
      </c>
      <c r="I63" s="7">
        <f t="shared" si="2"/>
        <v>6.0975802873979026</v>
      </c>
    </row>
    <row r="64" spans="1:9" x14ac:dyDescent="0.6">
      <c r="A64" s="6">
        <v>63</v>
      </c>
      <c r="B64" s="6" t="s">
        <v>42</v>
      </c>
      <c r="C64" s="6" t="s">
        <v>50</v>
      </c>
      <c r="D64" s="6">
        <f>'Plate 1'!N71</f>
        <v>0.17996015168069926</v>
      </c>
      <c r="E64" s="6">
        <f>'Plate 2'!N71</f>
        <v>0.17280582082764895</v>
      </c>
      <c r="F64" s="6">
        <f>'Plate 3'!N71</f>
        <v>0.17919257931906821</v>
      </c>
      <c r="G64" s="6">
        <f t="shared" si="0"/>
        <v>0.17731951727580544</v>
      </c>
      <c r="H64" s="6">
        <f t="shared" si="1"/>
        <v>3.9277708120714705E-3</v>
      </c>
      <c r="I64" s="7">
        <f t="shared" si="2"/>
        <v>7.0927806910322175</v>
      </c>
    </row>
    <row r="65" spans="1:12" x14ac:dyDescent="0.6">
      <c r="A65" s="6">
        <v>64</v>
      </c>
      <c r="B65" s="6" t="s">
        <v>41</v>
      </c>
      <c r="C65" s="6" t="s">
        <v>49</v>
      </c>
      <c r="D65" s="6">
        <f>'Plate 1'!N72</f>
        <v>0.18574458512757888</v>
      </c>
      <c r="E65" s="6">
        <f>'Plate 2'!N72</f>
        <v>0.18060157214318198</v>
      </c>
      <c r="F65" s="6">
        <f>'Plate 3'!N72</f>
        <v>0.18762517128702436</v>
      </c>
      <c r="G65" s="6">
        <f t="shared" si="0"/>
        <v>0.18465710951926173</v>
      </c>
      <c r="H65" s="6">
        <f t="shared" si="1"/>
        <v>3.635888974151904E-3</v>
      </c>
      <c r="I65" s="7">
        <f t="shared" si="2"/>
        <v>7.3862843807704692</v>
      </c>
    </row>
    <row r="66" spans="1:12" x14ac:dyDescent="0.6">
      <c r="A66" s="6">
        <v>65</v>
      </c>
      <c r="B66" s="6" t="s">
        <v>49</v>
      </c>
      <c r="C66" s="6" t="s">
        <v>57</v>
      </c>
      <c r="D66" s="6">
        <f>'Plate 1'!N73</f>
        <v>0.12115174497075647</v>
      </c>
      <c r="E66" s="6">
        <f>'Plate 2'!N73</f>
        <v>0.11726109270447606</v>
      </c>
      <c r="F66" s="6">
        <f>'Plate 3'!N73</f>
        <v>0.11700221355539159</v>
      </c>
      <c r="G66" s="6">
        <f t="shared" si="0"/>
        <v>0.11847168374354138</v>
      </c>
      <c r="H66" s="6">
        <f t="shared" si="1"/>
        <v>2.3246076528468068E-3</v>
      </c>
      <c r="I66" s="7">
        <f t="shared" si="2"/>
        <v>4.7388673497416551</v>
      </c>
    </row>
    <row r="67" spans="1:12" x14ac:dyDescent="0.6">
      <c r="A67" s="6">
        <v>66</v>
      </c>
      <c r="B67" s="6" t="s">
        <v>50</v>
      </c>
      <c r="C67" s="6" t="s">
        <v>58</v>
      </c>
      <c r="D67" s="6">
        <f>'Plate 1'!N74</f>
        <v>6.3307410501960273E-2</v>
      </c>
      <c r="E67" s="6">
        <f>'Plate 2'!N74</f>
        <v>5.6844020009095046E-2</v>
      </c>
      <c r="F67" s="6">
        <f>'Plate 3'!N74</f>
        <v>6.1839007765011771E-2</v>
      </c>
      <c r="G67" s="6">
        <f t="shared" ref="G67:G73" si="3">AVERAGE(D67:F67)</f>
        <v>6.0663479425355694E-2</v>
      </c>
      <c r="H67" s="6">
        <f t="shared" ref="H67:H73" si="4">STDEV(D67:F67)</f>
        <v>3.3882523996621142E-3</v>
      </c>
      <c r="I67" s="7">
        <f t="shared" ref="I67:I89" si="5">G67*40</f>
        <v>2.4265391770142277</v>
      </c>
      <c r="J67">
        <f>SUM(I46:I67)</f>
        <v>2019.1716216096797</v>
      </c>
      <c r="K67" t="e">
        <f>J67/L46*100</f>
        <v>#DIV/0!</v>
      </c>
    </row>
    <row r="68" spans="1:12" x14ac:dyDescent="0.6">
      <c r="A68">
        <v>67</v>
      </c>
      <c r="B68" t="s">
        <v>51</v>
      </c>
      <c r="C68" t="s">
        <v>59</v>
      </c>
      <c r="D68">
        <f>'Plate 1'!N75</f>
        <v>2.5387235683527219E-2</v>
      </c>
      <c r="E68">
        <f>'Plate 2'!N75</f>
        <v>1.4292210745143898E-2</v>
      </c>
      <c r="F68">
        <f>'Plate 3'!N75</f>
        <v>1.7567899933241982E-2</v>
      </c>
      <c r="G68">
        <f t="shared" si="3"/>
        <v>1.9082448787304366E-2</v>
      </c>
      <c r="H68">
        <f t="shared" si="4"/>
        <v>5.7004638644011316E-3</v>
      </c>
      <c r="I68" s="7">
        <f t="shared" si="5"/>
        <v>0.76329795149217461</v>
      </c>
      <c r="L68" s="5"/>
    </row>
    <row r="69" spans="1:12" x14ac:dyDescent="0.6">
      <c r="A69">
        <v>68</v>
      </c>
      <c r="B69" t="s">
        <v>52</v>
      </c>
      <c r="C69" t="s">
        <v>60</v>
      </c>
      <c r="D69">
        <f>'Plate 1'!N76</f>
        <v>1.9924159650363132E-2</v>
      </c>
      <c r="E69">
        <f>'Plate 2'!N76</f>
        <v>1.3642564802182811E-2</v>
      </c>
      <c r="F69">
        <f>'Plate 3'!N76</f>
        <v>1.6865183935912301E-2</v>
      </c>
      <c r="G69">
        <f t="shared" si="3"/>
        <v>1.6810636129486082E-2</v>
      </c>
      <c r="H69">
        <f t="shared" si="4"/>
        <v>3.1411526636826838E-3</v>
      </c>
      <c r="I69" s="7">
        <f t="shared" si="5"/>
        <v>0.67242544517944325</v>
      </c>
    </row>
    <row r="70" spans="1:12" x14ac:dyDescent="0.6">
      <c r="A70">
        <v>69</v>
      </c>
      <c r="B70" t="s">
        <v>53</v>
      </c>
      <c r="C70" t="s">
        <v>61</v>
      </c>
      <c r="D70">
        <f>'Plate 1'!N77</f>
        <v>5.3666688090494241E-2</v>
      </c>
      <c r="E70">
        <f>'Plate 2'!N77</f>
        <v>4.1252517378028979E-2</v>
      </c>
      <c r="F70">
        <f>'Plate 3'!N77</f>
        <v>4.3919749833104954E-2</v>
      </c>
      <c r="G70">
        <f t="shared" si="3"/>
        <v>4.6279651767209391E-2</v>
      </c>
      <c r="H70">
        <f t="shared" si="4"/>
        <v>6.5348880230268651E-3</v>
      </c>
      <c r="I70" s="7">
        <f t="shared" si="5"/>
        <v>1.8511860706883756</v>
      </c>
    </row>
    <row r="71" spans="1:12" x14ac:dyDescent="0.6">
      <c r="A71">
        <v>70</v>
      </c>
      <c r="B71" t="s">
        <v>54</v>
      </c>
      <c r="C71" t="s">
        <v>62</v>
      </c>
      <c r="D71">
        <f>'Plate 1'!N78</f>
        <v>0.10379844463011761</v>
      </c>
      <c r="E71">
        <f>'Plate 2'!N78</f>
        <v>9.2574546871954794E-2</v>
      </c>
      <c r="F71">
        <f>'Plate 3'!N78</f>
        <v>9.9434313622149606E-2</v>
      </c>
      <c r="G71">
        <f t="shared" si="3"/>
        <v>9.8602435041407352E-2</v>
      </c>
      <c r="H71">
        <f t="shared" si="4"/>
        <v>5.6580020061189826E-3</v>
      </c>
      <c r="I71" s="7">
        <f t="shared" si="5"/>
        <v>3.9440974016562942</v>
      </c>
    </row>
    <row r="72" spans="1:12" x14ac:dyDescent="0.6">
      <c r="A72">
        <v>71</v>
      </c>
      <c r="B72" t="s">
        <v>55</v>
      </c>
      <c r="C72" t="s">
        <v>63</v>
      </c>
      <c r="D72">
        <f>'Plate 1'!N79</f>
        <v>0.33003406388585382</v>
      </c>
      <c r="E72">
        <f>'Plate 2'!N79</f>
        <v>0.31150522964984084</v>
      </c>
      <c r="F72">
        <f>'Plate 3'!N79</f>
        <v>0.33589824672358665</v>
      </c>
      <c r="G72">
        <f t="shared" si="3"/>
        <v>0.32581251341976047</v>
      </c>
      <c r="H72">
        <f t="shared" si="4"/>
        <v>1.273267201899678E-2</v>
      </c>
      <c r="I72" s="7">
        <f t="shared" si="5"/>
        <v>13.032500536790419</v>
      </c>
    </row>
    <row r="73" spans="1:12" x14ac:dyDescent="0.6">
      <c r="A73">
        <v>72</v>
      </c>
      <c r="B73" t="s">
        <v>56</v>
      </c>
      <c r="C73" t="s">
        <v>64</v>
      </c>
      <c r="D73">
        <f>'Plate 1'!N80</f>
        <v>0.66167491484028529</v>
      </c>
      <c r="E73">
        <f>'Plate 2'!N80</f>
        <v>0.6587409861625414</v>
      </c>
      <c r="F73">
        <f>'Plate 3'!N80</f>
        <v>0.67249920944450303</v>
      </c>
      <c r="G73">
        <f t="shared" si="3"/>
        <v>0.66430503681577657</v>
      </c>
      <c r="H73">
        <f t="shared" si="4"/>
        <v>7.2464013947303131E-3</v>
      </c>
      <c r="I73" s="7">
        <f t="shared" si="5"/>
        <v>26.572201472631065</v>
      </c>
    </row>
    <row r="74" spans="1:12" x14ac:dyDescent="0.6">
      <c r="A74">
        <v>73</v>
      </c>
      <c r="B74" t="s">
        <v>64</v>
      </c>
      <c r="C74" t="s">
        <v>72</v>
      </c>
      <c r="D74">
        <f>'Plate 1'!N81</f>
        <v>1.3586991451892794</v>
      </c>
      <c r="E74">
        <f>'Plate 2'!N81</f>
        <v>1.3652309491327228</v>
      </c>
      <c r="F74">
        <f>'Plate 3'!N81</f>
        <v>1.3695934787955448</v>
      </c>
      <c r="G74">
        <f t="shared" ref="G74:G89" si="6">AVERAGE(D74:F74)</f>
        <v>1.3645078577058489</v>
      </c>
      <c r="H74">
        <f t="shared" ref="H74:H89" si="7">STDEV(D74:F74)</f>
        <v>5.4830440532486193E-3</v>
      </c>
      <c r="I74" s="7">
        <f t="shared" si="5"/>
        <v>54.580314308233959</v>
      </c>
    </row>
    <row r="75" spans="1:12" x14ac:dyDescent="0.6">
      <c r="A75">
        <v>74</v>
      </c>
      <c r="B75" t="s">
        <v>63</v>
      </c>
      <c r="C75" t="s">
        <v>71</v>
      </c>
      <c r="D75">
        <f>'Plate 1'!N82</f>
        <v>2.894787582749534</v>
      </c>
      <c r="E75">
        <f>'Plate 2'!N82</f>
        <v>2.8948223218346003</v>
      </c>
      <c r="F75">
        <f>'Plate 3'!N82</f>
        <v>2.9370015108393943</v>
      </c>
      <c r="G75">
        <f t="shared" si="6"/>
        <v>2.9088704718078429</v>
      </c>
      <c r="H75">
        <f t="shared" si="7"/>
        <v>2.4362200628165988E-2</v>
      </c>
      <c r="I75" s="7">
        <f t="shared" si="5"/>
        <v>116.35481887231371</v>
      </c>
    </row>
    <row r="76" spans="1:12" x14ac:dyDescent="0.6">
      <c r="A76">
        <v>75</v>
      </c>
      <c r="B76" t="s">
        <v>62</v>
      </c>
      <c r="C76" t="s">
        <v>70</v>
      </c>
      <c r="D76">
        <f>'Plate 1'!N83</f>
        <v>6.5900764830644638</v>
      </c>
      <c r="E76">
        <f>'Plate 2'!N83</f>
        <v>6.5692197752225043</v>
      </c>
      <c r="F76">
        <f>'Plate 3'!N83</f>
        <v>6.7228839464530417</v>
      </c>
      <c r="G76">
        <f t="shared" si="6"/>
        <v>6.6273934015800036</v>
      </c>
      <c r="H76">
        <f t="shared" si="7"/>
        <v>8.3352166652184465E-2</v>
      </c>
      <c r="I76" s="7">
        <f t="shared" si="5"/>
        <v>265.09573606320015</v>
      </c>
    </row>
    <row r="77" spans="1:12" x14ac:dyDescent="0.6">
      <c r="A77">
        <v>76</v>
      </c>
      <c r="B77" t="s">
        <v>61</v>
      </c>
      <c r="C77" t="s">
        <v>69</v>
      </c>
      <c r="D77">
        <f>'Plate 1'!N84</f>
        <v>10.182852368404138</v>
      </c>
      <c r="E77">
        <f>'Plate 2'!N84</f>
        <v>10.252387448840382</v>
      </c>
      <c r="F77">
        <f>'Plate 3'!N84</f>
        <v>10.366817750606092</v>
      </c>
      <c r="G77">
        <f t="shared" si="6"/>
        <v>10.267352522616871</v>
      </c>
      <c r="H77">
        <f t="shared" si="7"/>
        <v>9.2891229602312733E-2</v>
      </c>
      <c r="I77" s="7">
        <f t="shared" si="5"/>
        <v>410.69410090467488</v>
      </c>
    </row>
    <row r="78" spans="1:12" x14ac:dyDescent="0.6">
      <c r="A78">
        <v>77</v>
      </c>
      <c r="B78" t="s">
        <v>60</v>
      </c>
      <c r="C78" t="s">
        <v>68</v>
      </c>
      <c r="D78">
        <f>'Plate 1'!N85</f>
        <v>8.7357799344430873</v>
      </c>
      <c r="E78">
        <f>'Plate 2'!N85</f>
        <v>9.3279412720067558</v>
      </c>
      <c r="F78">
        <f>'Plate 3'!N85</f>
        <v>9.5520185517023304</v>
      </c>
      <c r="G78">
        <f t="shared" si="6"/>
        <v>9.2052465860507251</v>
      </c>
      <c r="H78">
        <f t="shared" si="7"/>
        <v>0.42172486237795748</v>
      </c>
      <c r="I78" s="7">
        <f t="shared" si="5"/>
        <v>368.20986344202902</v>
      </c>
    </row>
    <row r="79" spans="1:12" x14ac:dyDescent="0.6">
      <c r="A79">
        <v>78</v>
      </c>
      <c r="B79" t="s">
        <v>59</v>
      </c>
      <c r="C79" t="s">
        <v>67</v>
      </c>
      <c r="D79">
        <f>'Plate 1'!N86</f>
        <v>5.359920303361398</v>
      </c>
      <c r="E79">
        <f>'Plate 2'!N86</f>
        <v>5.3628272591437671</v>
      </c>
      <c r="F79">
        <f>'Plate 3'!N86</f>
        <v>5.4284810793717719</v>
      </c>
      <c r="G79">
        <f t="shared" si="6"/>
        <v>5.383742880625646</v>
      </c>
      <c r="H79">
        <f t="shared" si="7"/>
        <v>3.8771670305341253E-2</v>
      </c>
      <c r="I79" s="7">
        <f t="shared" si="5"/>
        <v>215.34971522502585</v>
      </c>
    </row>
    <row r="80" spans="1:12" x14ac:dyDescent="0.6">
      <c r="A80">
        <v>79</v>
      </c>
      <c r="B80" t="s">
        <v>58</v>
      </c>
      <c r="C80" t="s">
        <v>66</v>
      </c>
      <c r="D80">
        <f>'Plate 1'!N87</f>
        <v>2.5795359598945948</v>
      </c>
      <c r="E80">
        <f>'Plate 2'!N87</f>
        <v>2.5885142597284481</v>
      </c>
      <c r="F80">
        <f>'Plate 3'!N87</f>
        <v>2.6176170900530553</v>
      </c>
      <c r="G80">
        <f t="shared" si="6"/>
        <v>2.5952224365586996</v>
      </c>
      <c r="H80">
        <f t="shared" si="7"/>
        <v>1.9907105410527239E-2</v>
      </c>
      <c r="I80" s="7">
        <f t="shared" si="5"/>
        <v>103.80889746234799</v>
      </c>
    </row>
    <row r="81" spans="1:11" x14ac:dyDescent="0.6">
      <c r="A81">
        <v>80</v>
      </c>
      <c r="B81" t="s">
        <v>57</v>
      </c>
      <c r="C81" t="s">
        <v>65</v>
      </c>
      <c r="D81">
        <f>'Plate 1'!N88</f>
        <v>1.3696252972556076</v>
      </c>
      <c r="E81">
        <f>'Plate 2'!N88</f>
        <v>1.3804976287923083</v>
      </c>
      <c r="F81">
        <f>'Plate 3'!N88</f>
        <v>1.3741611327781877</v>
      </c>
      <c r="G81">
        <f t="shared" si="6"/>
        <v>1.3747613529420344</v>
      </c>
      <c r="H81">
        <f t="shared" si="7"/>
        <v>5.4609611282997279E-3</v>
      </c>
      <c r="I81" s="7">
        <f t="shared" si="5"/>
        <v>54.990454117681374</v>
      </c>
    </row>
    <row r="82" spans="1:11" x14ac:dyDescent="0.6">
      <c r="A82">
        <v>81</v>
      </c>
      <c r="B82" t="s">
        <v>65</v>
      </c>
      <c r="C82" t="s">
        <v>73</v>
      </c>
      <c r="D82">
        <f>'Plate 1'!N89</f>
        <v>0.8213895494569059</v>
      </c>
      <c r="E82">
        <f>'Plate 2'!N89</f>
        <v>0.82699928538946277</v>
      </c>
      <c r="F82">
        <f>'Plate 3'!N89</f>
        <v>0.82042092688240054</v>
      </c>
      <c r="G82">
        <f t="shared" si="6"/>
        <v>0.82293658724292307</v>
      </c>
      <c r="H82">
        <f t="shared" si="7"/>
        <v>3.5515763535904996E-3</v>
      </c>
      <c r="I82" s="7">
        <f t="shared" si="5"/>
        <v>32.917463489716923</v>
      </c>
    </row>
    <row r="83" spans="1:11" x14ac:dyDescent="0.6">
      <c r="A83">
        <v>82</v>
      </c>
      <c r="B83" t="s">
        <v>66</v>
      </c>
      <c r="C83" t="s">
        <v>74</v>
      </c>
      <c r="D83">
        <f>'Plate 1'!N90</f>
        <v>0.45825567195835204</v>
      </c>
      <c r="E83">
        <f>'Plate 2'!N90</f>
        <v>0.45670109790164359</v>
      </c>
      <c r="F83">
        <f>'Plate 3'!N90</f>
        <v>0.45008959628965955</v>
      </c>
      <c r="G83">
        <f t="shared" si="6"/>
        <v>0.45501545538321841</v>
      </c>
      <c r="H83">
        <f t="shared" si="7"/>
        <v>4.3361550919731855E-3</v>
      </c>
      <c r="I83" s="7">
        <f t="shared" si="5"/>
        <v>18.200618215328738</v>
      </c>
    </row>
    <row r="84" spans="1:11" x14ac:dyDescent="0.6">
      <c r="A84">
        <v>83</v>
      </c>
      <c r="B84" t="s">
        <v>67</v>
      </c>
      <c r="C84" t="s">
        <v>75</v>
      </c>
      <c r="D84">
        <f>'Plate 1'!N91</f>
        <v>0.29082845941255864</v>
      </c>
      <c r="E84">
        <f>'Plate 2'!N91</f>
        <v>0.28357045410251414</v>
      </c>
      <c r="F84">
        <f>'Plate 3'!N91</f>
        <v>0.28565405291451462</v>
      </c>
      <c r="G84">
        <f t="shared" si="6"/>
        <v>0.28668432214319578</v>
      </c>
      <c r="H84">
        <f t="shared" si="7"/>
        <v>3.737077906979466E-3</v>
      </c>
      <c r="I84" s="7">
        <f t="shared" si="5"/>
        <v>11.467372885727832</v>
      </c>
    </row>
    <row r="85" spans="1:11" x14ac:dyDescent="0.6">
      <c r="A85">
        <v>84</v>
      </c>
      <c r="B85" t="s">
        <v>68</v>
      </c>
      <c r="C85" t="s">
        <v>76</v>
      </c>
      <c r="D85">
        <f>'Plate 1'!N92</f>
        <v>0.1969920946076226</v>
      </c>
      <c r="E85">
        <f>'Plate 2'!N92</f>
        <v>0.18579873968687066</v>
      </c>
      <c r="F85">
        <f>'Plate 3'!N92</f>
        <v>0.18938196128034857</v>
      </c>
      <c r="G85">
        <f t="shared" si="6"/>
        <v>0.19072426519161392</v>
      </c>
      <c r="H85">
        <f t="shared" si="7"/>
        <v>5.7161292356042075E-3</v>
      </c>
      <c r="I85" s="7">
        <f t="shared" si="5"/>
        <v>7.6289706076645567</v>
      </c>
    </row>
    <row r="86" spans="1:11" x14ac:dyDescent="0.6">
      <c r="A86">
        <v>85</v>
      </c>
      <c r="B86" t="s">
        <v>69</v>
      </c>
      <c r="C86" t="s">
        <v>77</v>
      </c>
      <c r="D86">
        <f>'Plate 1'!N93</f>
        <v>0.15650106047946524</v>
      </c>
      <c r="E86">
        <f>'Plate 2'!N93</f>
        <v>0.14259728447995842</v>
      </c>
      <c r="F86">
        <f>'Plate 3'!N93</f>
        <v>0.14511085344857877</v>
      </c>
      <c r="G86">
        <f t="shared" si="6"/>
        <v>0.14806973280266747</v>
      </c>
      <c r="H86">
        <f t="shared" si="7"/>
        <v>7.4091141194581938E-3</v>
      </c>
      <c r="I86" s="7">
        <f t="shared" si="5"/>
        <v>5.9227893121066986</v>
      </c>
    </row>
    <row r="87" spans="1:11" x14ac:dyDescent="0.6">
      <c r="A87">
        <v>86</v>
      </c>
      <c r="B87" t="s">
        <v>70</v>
      </c>
      <c r="C87" t="s">
        <v>78</v>
      </c>
      <c r="D87">
        <f>'Plate 1'!N94</f>
        <v>0.12307988945304968</v>
      </c>
      <c r="E87">
        <f>'Plate 2'!N94</f>
        <v>0.11173910218930683</v>
      </c>
      <c r="F87">
        <f>'Plate 3'!N94</f>
        <v>0.11419134956607288</v>
      </c>
      <c r="G87">
        <f t="shared" si="6"/>
        <v>0.1163367804028098</v>
      </c>
      <c r="H87">
        <f t="shared" si="7"/>
        <v>5.9670360353180595E-3</v>
      </c>
      <c r="I87" s="7">
        <f t="shared" si="5"/>
        <v>4.6534712161123917</v>
      </c>
    </row>
    <row r="88" spans="1:11" x14ac:dyDescent="0.6">
      <c r="A88">
        <v>87</v>
      </c>
      <c r="B88" t="s">
        <v>71</v>
      </c>
      <c r="C88" t="s">
        <v>79</v>
      </c>
      <c r="D88">
        <f>'Plate 1'!N95</f>
        <v>7.1984060672279707E-2</v>
      </c>
      <c r="E88">
        <f>'Plate 2'!N95</f>
        <v>6.0741895666861563E-2</v>
      </c>
      <c r="F88">
        <f>'Plate 3'!N95</f>
        <v>6.5352587751660168E-2</v>
      </c>
      <c r="G88">
        <f t="shared" si="6"/>
        <v>6.6026181363600486E-2</v>
      </c>
      <c r="H88">
        <f t="shared" si="7"/>
        <v>5.6512710754127848E-3</v>
      </c>
      <c r="I88" s="7">
        <f t="shared" si="5"/>
        <v>2.6410472545440196</v>
      </c>
    </row>
    <row r="89" spans="1:11" x14ac:dyDescent="0.6">
      <c r="A89">
        <v>88</v>
      </c>
      <c r="B89" t="s">
        <v>72</v>
      </c>
      <c r="C89" t="s">
        <v>80</v>
      </c>
      <c r="D89">
        <f>'Plate 1'!N96</f>
        <v>8.0017996015168069E-2</v>
      </c>
      <c r="E89">
        <f>'Plate 2'!N96</f>
        <v>7.2760345611641658E-2</v>
      </c>
      <c r="F89">
        <f>'Plate 3'!N96</f>
        <v>7.0622957731632768E-2</v>
      </c>
      <c r="G89">
        <f t="shared" si="6"/>
        <v>7.4467099786147503E-2</v>
      </c>
      <c r="H89">
        <f t="shared" si="7"/>
        <v>4.9245754584957184E-3</v>
      </c>
      <c r="I89" s="7">
        <f t="shared" si="5"/>
        <v>2.9786839914459002</v>
      </c>
      <c r="J89">
        <f>SUM(I68:I89)</f>
        <v>1722.3300262465916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2022-11-22T00:20:15Z</dcterms:modified>
</cp:coreProperties>
</file>