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len127\Desktop\"/>
    </mc:Choice>
  </mc:AlternateContent>
  <xr:revisionPtr revIDLastSave="0" documentId="13_ncr:1_{70F86513-2F96-4C2D-9CD7-537B485970C5}" xr6:coauthVersionLast="47" xr6:coauthVersionMax="47" xr10:uidLastSave="{00000000-0000-0000-0000-000000000000}"/>
  <bookViews>
    <workbookView xWindow="-120" yWindow="-120" windowWidth="19440" windowHeight="15000" activeTab="1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" i="1" l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" i="1"/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" i="1"/>
  <c r="E10" i="1"/>
  <c r="E11" i="1" s="1"/>
  <c r="E12" i="1" s="1"/>
  <c r="E13" i="1" s="1"/>
  <c r="E14" i="1" s="1"/>
  <c r="G9" i="1"/>
  <c r="G9" i="5" s="1"/>
  <c r="G15" i="1"/>
  <c r="M9" i="5"/>
  <c r="G15" i="6"/>
  <c r="G15" i="5"/>
  <c r="M10" i="5"/>
  <c r="M10" i="6"/>
  <c r="M11" i="5"/>
  <c r="M11" i="6"/>
  <c r="M12" i="5"/>
  <c r="M12" i="6"/>
  <c r="M13" i="5"/>
  <c r="M13" i="6"/>
  <c r="M14" i="5"/>
  <c r="M14" i="6"/>
  <c r="M15" i="5"/>
  <c r="M15" i="6"/>
  <c r="M16" i="5"/>
  <c r="M16" i="6"/>
  <c r="M17" i="5"/>
  <c r="M17" i="6"/>
  <c r="M18" i="5"/>
  <c r="M18" i="6"/>
  <c r="M19" i="5"/>
  <c r="M19" i="6"/>
  <c r="M20" i="5"/>
  <c r="M20" i="6"/>
  <c r="M21" i="5"/>
  <c r="M21" i="6"/>
  <c r="M22" i="5"/>
  <c r="M22" i="6"/>
  <c r="M23" i="5"/>
  <c r="M23" i="6"/>
  <c r="M24" i="5"/>
  <c r="M24" i="6"/>
  <c r="M25" i="5"/>
  <c r="M25" i="6"/>
  <c r="M26" i="5"/>
  <c r="M26" i="6"/>
  <c r="M27" i="5"/>
  <c r="M27" i="6"/>
  <c r="M28" i="5"/>
  <c r="M28" i="6"/>
  <c r="M29" i="5"/>
  <c r="M29" i="6"/>
  <c r="M30" i="5"/>
  <c r="M30" i="6"/>
  <c r="M31" i="5"/>
  <c r="M31" i="6"/>
  <c r="M32" i="5"/>
  <c r="M32" i="6"/>
  <c r="M33" i="5"/>
  <c r="M33" i="6"/>
  <c r="M34" i="5"/>
  <c r="M34" i="6"/>
  <c r="M35" i="5"/>
  <c r="M35" i="6"/>
  <c r="M36" i="5"/>
  <c r="M36" i="6"/>
  <c r="M37" i="5"/>
  <c r="M37" i="6"/>
  <c r="M38" i="5"/>
  <c r="M38" i="6"/>
  <c r="M39" i="5"/>
  <c r="M39" i="6"/>
  <c r="M40" i="5"/>
  <c r="M40" i="6"/>
  <c r="M41" i="5"/>
  <c r="M41" i="6"/>
  <c r="M42" i="5"/>
  <c r="M42" i="6"/>
  <c r="M43" i="5"/>
  <c r="M43" i="6"/>
  <c r="M44" i="5"/>
  <c r="M44" i="6"/>
  <c r="M45" i="5"/>
  <c r="M45" i="6"/>
  <c r="M46" i="5"/>
  <c r="M46" i="6"/>
  <c r="M47" i="5"/>
  <c r="M47" i="6"/>
  <c r="M48" i="5"/>
  <c r="M48" i="6"/>
  <c r="M49" i="5"/>
  <c r="M49" i="6"/>
  <c r="M50" i="5"/>
  <c r="M50" i="6"/>
  <c r="M51" i="5"/>
  <c r="M51" i="6"/>
  <c r="M52" i="5"/>
  <c r="M52" i="6"/>
  <c r="M53" i="5"/>
  <c r="M53" i="6"/>
  <c r="M54" i="5"/>
  <c r="M54" i="6"/>
  <c r="M55" i="5"/>
  <c r="M55" i="6"/>
  <c r="M56" i="5"/>
  <c r="M56" i="6"/>
  <c r="M57" i="5"/>
  <c r="M57" i="6"/>
  <c r="M58" i="5"/>
  <c r="M58" i="6"/>
  <c r="M59" i="5"/>
  <c r="M59" i="6"/>
  <c r="M60" i="5"/>
  <c r="M60" i="6"/>
  <c r="M61" i="5"/>
  <c r="M61" i="6"/>
  <c r="M62" i="5"/>
  <c r="M62" i="6"/>
  <c r="M63" i="5"/>
  <c r="M63" i="6"/>
  <c r="M64" i="5"/>
  <c r="M64" i="6"/>
  <c r="M65" i="5"/>
  <c r="M65" i="6"/>
  <c r="M66" i="5"/>
  <c r="M66" i="6"/>
  <c r="M67" i="5"/>
  <c r="M67" i="6"/>
  <c r="M68" i="5"/>
  <c r="M68" i="6"/>
  <c r="M69" i="5"/>
  <c r="M69" i="6"/>
  <c r="M70" i="5"/>
  <c r="M70" i="6"/>
  <c r="M71" i="5"/>
  <c r="M71" i="6"/>
  <c r="M72" i="5"/>
  <c r="M72" i="6"/>
  <c r="M73" i="5"/>
  <c r="M73" i="6"/>
  <c r="M74" i="5"/>
  <c r="M74" i="6"/>
  <c r="M75" i="5"/>
  <c r="M75" i="6"/>
  <c r="M76" i="5"/>
  <c r="M76" i="6"/>
  <c r="M77" i="5"/>
  <c r="M77" i="6"/>
  <c r="M78" i="5"/>
  <c r="M78" i="6"/>
  <c r="M79" i="5"/>
  <c r="M79" i="6"/>
  <c r="M80" i="5"/>
  <c r="M80" i="6"/>
  <c r="M81" i="5"/>
  <c r="M81" i="6"/>
  <c r="M82" i="5"/>
  <c r="M82" i="6"/>
  <c r="M83" i="5"/>
  <c r="M83" i="6"/>
  <c r="M84" i="5"/>
  <c r="M84" i="6"/>
  <c r="M85" i="5"/>
  <c r="M85" i="6"/>
  <c r="M86" i="5"/>
  <c r="M86" i="6"/>
  <c r="M87" i="5"/>
  <c r="M87" i="6"/>
  <c r="M88" i="5"/>
  <c r="M88" i="6"/>
  <c r="M89" i="5"/>
  <c r="M89" i="6"/>
  <c r="M90" i="5"/>
  <c r="M90" i="6"/>
  <c r="M91" i="5"/>
  <c r="M91" i="6"/>
  <c r="M92" i="5"/>
  <c r="M92" i="6"/>
  <c r="M93" i="5"/>
  <c r="M93" i="6"/>
  <c r="M94" i="5"/>
  <c r="M94" i="6"/>
  <c r="M95" i="5"/>
  <c r="M95" i="6"/>
  <c r="M96" i="5"/>
  <c r="M96" i="6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H10" i="6"/>
  <c r="L9" i="6"/>
  <c r="I9" i="6"/>
  <c r="H9" i="6"/>
  <c r="N83" i="6" l="1"/>
  <c r="O83" i="6" s="1"/>
  <c r="N27" i="6"/>
  <c r="O27" i="6" s="1"/>
  <c r="N25" i="6"/>
  <c r="O25" i="6" s="1"/>
  <c r="N17" i="6"/>
  <c r="O17" i="6" s="1"/>
  <c r="I16" i="6"/>
  <c r="N82" i="6" s="1"/>
  <c r="O82" i="6" s="1"/>
  <c r="N56" i="6"/>
  <c r="O56" i="6" s="1"/>
  <c r="N24" i="6"/>
  <c r="O24" i="6" s="1"/>
  <c r="N54" i="6"/>
  <c r="O54" i="6" s="1"/>
  <c r="N46" i="6"/>
  <c r="O46" i="6" s="1"/>
  <c r="N59" i="6"/>
  <c r="O59" i="6" s="1"/>
  <c r="N85" i="6"/>
  <c r="O85" i="6" s="1"/>
  <c r="N20" i="6"/>
  <c r="O20" i="6" s="1"/>
  <c r="N12" i="6"/>
  <c r="O12" i="6" s="1"/>
  <c r="I16" i="5"/>
  <c r="N74" i="5" s="1"/>
  <c r="O74" i="5" s="1"/>
  <c r="I16" i="1"/>
  <c r="O89" i="1" s="1"/>
  <c r="G9" i="6"/>
  <c r="G10" i="1"/>
  <c r="G10" i="6" s="1"/>
  <c r="N80" i="6" l="1"/>
  <c r="O80" i="6" s="1"/>
  <c r="F49" i="3"/>
  <c r="N36" i="6"/>
  <c r="O36" i="6" s="1"/>
  <c r="N31" i="6"/>
  <c r="N70" i="6"/>
  <c r="N35" i="6"/>
  <c r="N41" i="6"/>
  <c r="O41" i="6" s="1"/>
  <c r="F18" i="3"/>
  <c r="N44" i="6"/>
  <c r="O44" i="6" s="1"/>
  <c r="N55" i="6"/>
  <c r="N78" i="6"/>
  <c r="O78" i="6" s="1"/>
  <c r="N75" i="6"/>
  <c r="N49" i="6"/>
  <c r="N57" i="6"/>
  <c r="F52" i="3"/>
  <c r="N28" i="6"/>
  <c r="F13" i="3"/>
  <c r="F76" i="3"/>
  <c r="N60" i="6"/>
  <c r="N95" i="6"/>
  <c r="N94" i="6"/>
  <c r="N32" i="6"/>
  <c r="N65" i="6"/>
  <c r="N68" i="6"/>
  <c r="O68" i="6" s="1"/>
  <c r="N16" i="6"/>
  <c r="O16" i="6" s="1"/>
  <c r="N47" i="6"/>
  <c r="N72" i="6"/>
  <c r="N73" i="6"/>
  <c r="N33" i="6"/>
  <c r="N86" i="6"/>
  <c r="N40" i="6"/>
  <c r="O40" i="6" s="1"/>
  <c r="N81" i="6"/>
  <c r="N21" i="6"/>
  <c r="N84" i="6"/>
  <c r="N64" i="6"/>
  <c r="O64" i="6" s="1"/>
  <c r="N48" i="6"/>
  <c r="N9" i="6"/>
  <c r="N89" i="6"/>
  <c r="N15" i="6"/>
  <c r="N52" i="6"/>
  <c r="O52" i="6" s="1"/>
  <c r="N87" i="6"/>
  <c r="N37" i="6"/>
  <c r="N92" i="6"/>
  <c r="N96" i="6"/>
  <c r="N88" i="6"/>
  <c r="O88" i="6" s="1"/>
  <c r="N18" i="6"/>
  <c r="O18" i="6" s="1"/>
  <c r="N10" i="6"/>
  <c r="O10" i="6" s="1"/>
  <c r="F78" i="3"/>
  <c r="N62" i="6"/>
  <c r="F47" i="3"/>
  <c r="N71" i="6"/>
  <c r="F20" i="3"/>
  <c r="N76" i="6"/>
  <c r="N43" i="6"/>
  <c r="N61" i="6"/>
  <c r="N13" i="6"/>
  <c r="O13" i="6" s="1"/>
  <c r="N67" i="6"/>
  <c r="N11" i="6"/>
  <c r="N34" i="6"/>
  <c r="N26" i="6"/>
  <c r="O26" i="6" s="1"/>
  <c r="N77" i="6"/>
  <c r="N14" i="6"/>
  <c r="N42" i="6"/>
  <c r="N93" i="6"/>
  <c r="N22" i="6"/>
  <c r="O22" i="6" s="1"/>
  <c r="N50" i="6"/>
  <c r="N51" i="6"/>
  <c r="N53" i="6"/>
  <c r="N30" i="6"/>
  <c r="N63" i="6"/>
  <c r="N90" i="6"/>
  <c r="N66" i="6"/>
  <c r="N29" i="6"/>
  <c r="N23" i="6"/>
  <c r="O23" i="6" s="1"/>
  <c r="N58" i="6"/>
  <c r="O58" i="6" s="1"/>
  <c r="N45" i="6"/>
  <c r="N39" i="6"/>
  <c r="N74" i="6"/>
  <c r="N91" i="6"/>
  <c r="N69" i="6"/>
  <c r="N38" i="6"/>
  <c r="N79" i="6"/>
  <c r="N19" i="6"/>
  <c r="N82" i="5"/>
  <c r="N16" i="5"/>
  <c r="O16" i="5" s="1"/>
  <c r="N70" i="5"/>
  <c r="O70" i="5" s="1"/>
  <c r="N20" i="5"/>
  <c r="O20" i="5" s="1"/>
  <c r="N37" i="5"/>
  <c r="N78" i="5"/>
  <c r="N32" i="5"/>
  <c r="N65" i="5"/>
  <c r="O65" i="5" s="1"/>
  <c r="N28" i="5"/>
  <c r="O28" i="5" s="1"/>
  <c r="N45" i="5"/>
  <c r="N86" i="5"/>
  <c r="O86" i="5" s="1"/>
  <c r="N40" i="5"/>
  <c r="O40" i="5" s="1"/>
  <c r="N73" i="5"/>
  <c r="O73" i="5" s="1"/>
  <c r="N91" i="5"/>
  <c r="O91" i="5" s="1"/>
  <c r="N36" i="5"/>
  <c r="N53" i="5"/>
  <c r="O53" i="5" s="1"/>
  <c r="N94" i="5"/>
  <c r="O94" i="5" s="1"/>
  <c r="N48" i="5"/>
  <c r="O48" i="5" s="1"/>
  <c r="N81" i="5"/>
  <c r="O81" i="5" s="1"/>
  <c r="N62" i="5"/>
  <c r="O62" i="5" s="1"/>
  <c r="N24" i="5"/>
  <c r="N44" i="5"/>
  <c r="O44" i="5" s="1"/>
  <c r="N61" i="5"/>
  <c r="N15" i="5"/>
  <c r="N56" i="5"/>
  <c r="O56" i="5" s="1"/>
  <c r="N89" i="5"/>
  <c r="O89" i="5" s="1"/>
  <c r="N52" i="5"/>
  <c r="O52" i="5" s="1"/>
  <c r="N77" i="5"/>
  <c r="O77" i="5" s="1"/>
  <c r="N23" i="5"/>
  <c r="O23" i="5" s="1"/>
  <c r="N64" i="5"/>
  <c r="N10" i="5"/>
  <c r="O10" i="5" s="1"/>
  <c r="N67" i="5"/>
  <c r="O67" i="5" s="1"/>
  <c r="N90" i="5"/>
  <c r="O90" i="5" s="1"/>
  <c r="N12" i="5"/>
  <c r="O12" i="5" s="1"/>
  <c r="N93" i="5"/>
  <c r="O93" i="5" s="1"/>
  <c r="N18" i="5"/>
  <c r="N11" i="5"/>
  <c r="O11" i="5" s="1"/>
  <c r="N68" i="5"/>
  <c r="O68" i="5" s="1"/>
  <c r="N83" i="5"/>
  <c r="O83" i="5" s="1"/>
  <c r="N39" i="5"/>
  <c r="N80" i="5"/>
  <c r="O80" i="5" s="1"/>
  <c r="N26" i="5"/>
  <c r="O26" i="5" s="1"/>
  <c r="N13" i="5"/>
  <c r="O13" i="5" s="1"/>
  <c r="N21" i="5"/>
  <c r="O21" i="5" s="1"/>
  <c r="N31" i="5"/>
  <c r="N19" i="5"/>
  <c r="O19" i="5" s="1"/>
  <c r="N76" i="5"/>
  <c r="O76" i="5" s="1"/>
  <c r="N75" i="5"/>
  <c r="O75" i="5" s="1"/>
  <c r="N47" i="5"/>
  <c r="N88" i="5"/>
  <c r="O88" i="5" s="1"/>
  <c r="N34" i="5"/>
  <c r="O34" i="5" s="1"/>
  <c r="N95" i="5"/>
  <c r="O95" i="5" s="1"/>
  <c r="N49" i="5"/>
  <c r="O49" i="5" s="1"/>
  <c r="N57" i="5"/>
  <c r="O57" i="5" s="1"/>
  <c r="N60" i="5"/>
  <c r="N72" i="5"/>
  <c r="O72" i="5" s="1"/>
  <c r="N27" i="5"/>
  <c r="O27" i="5" s="1"/>
  <c r="N84" i="5"/>
  <c r="N14" i="5"/>
  <c r="N55" i="5"/>
  <c r="N96" i="5"/>
  <c r="O96" i="5" s="1"/>
  <c r="N42" i="5"/>
  <c r="O42" i="5" s="1"/>
  <c r="N41" i="5"/>
  <c r="O41" i="5" s="1"/>
  <c r="N35" i="5"/>
  <c r="O35" i="5" s="1"/>
  <c r="N22" i="5"/>
  <c r="O22" i="5" s="1"/>
  <c r="N63" i="5"/>
  <c r="O63" i="5" s="1"/>
  <c r="N50" i="5"/>
  <c r="N30" i="5"/>
  <c r="O30" i="5" s="1"/>
  <c r="N58" i="5"/>
  <c r="O58" i="5" s="1"/>
  <c r="N51" i="5"/>
  <c r="O51" i="5" s="1"/>
  <c r="N69" i="5"/>
  <c r="N38" i="5"/>
  <c r="O38" i="5" s="1"/>
  <c r="N79" i="5"/>
  <c r="O79" i="5" s="1"/>
  <c r="N25" i="5"/>
  <c r="O25" i="5" s="1"/>
  <c r="N66" i="5"/>
  <c r="O66" i="5" s="1"/>
  <c r="N54" i="5"/>
  <c r="N92" i="5"/>
  <c r="O92" i="5" s="1"/>
  <c r="N9" i="5"/>
  <c r="N43" i="5"/>
  <c r="O43" i="5" s="1"/>
  <c r="N29" i="5"/>
  <c r="O29" i="5" s="1"/>
  <c r="N71" i="5"/>
  <c r="O71" i="5" s="1"/>
  <c r="N17" i="5"/>
  <c r="O17" i="5" s="1"/>
  <c r="N59" i="5"/>
  <c r="N85" i="5"/>
  <c r="N46" i="5"/>
  <c r="N87" i="5"/>
  <c r="O87" i="5" s="1"/>
  <c r="N33" i="5"/>
  <c r="O33" i="5" s="1"/>
  <c r="E81" i="3"/>
  <c r="E9" i="3"/>
  <c r="E13" i="3"/>
  <c r="E50" i="3"/>
  <c r="E63" i="3"/>
  <c r="E86" i="3"/>
  <c r="E89" i="3"/>
  <c r="E26" i="3"/>
  <c r="E58" i="3"/>
  <c r="O11" i="1"/>
  <c r="O21" i="1"/>
  <c r="O70" i="1"/>
  <c r="O19" i="1"/>
  <c r="O29" i="1"/>
  <c r="O78" i="1"/>
  <c r="O47" i="1"/>
  <c r="O75" i="1"/>
  <c r="O85" i="1"/>
  <c r="O55" i="1"/>
  <c r="D60" i="3"/>
  <c r="O37" i="1"/>
  <c r="O18" i="1"/>
  <c r="O93" i="1"/>
  <c r="O32" i="1"/>
  <c r="O26" i="1"/>
  <c r="O34" i="1"/>
  <c r="D45" i="3"/>
  <c r="O9" i="1"/>
  <c r="O44" i="1"/>
  <c r="O82" i="1"/>
  <c r="O60" i="1"/>
  <c r="O14" i="1"/>
  <c r="O22" i="1"/>
  <c r="O86" i="1"/>
  <c r="O40" i="1"/>
  <c r="O25" i="1"/>
  <c r="O42" i="1"/>
  <c r="O27" i="1"/>
  <c r="O91" i="1"/>
  <c r="O68" i="1"/>
  <c r="O45" i="1"/>
  <c r="O90" i="1"/>
  <c r="O30" i="1"/>
  <c r="O33" i="1"/>
  <c r="O50" i="1"/>
  <c r="O79" i="1"/>
  <c r="O58" i="1"/>
  <c r="O43" i="1"/>
  <c r="O49" i="1"/>
  <c r="O46" i="1"/>
  <c r="O23" i="1"/>
  <c r="O57" i="1"/>
  <c r="O53" i="1"/>
  <c r="O17" i="1"/>
  <c r="O38" i="1"/>
  <c r="O15" i="1"/>
  <c r="O41" i="1"/>
  <c r="O66" i="1"/>
  <c r="O92" i="1"/>
  <c r="O54" i="1"/>
  <c r="O56" i="1"/>
  <c r="O10" i="1"/>
  <c r="O74" i="1"/>
  <c r="O13" i="1"/>
  <c r="O81" i="1"/>
  <c r="O62" i="1"/>
  <c r="E79" i="3"/>
  <c r="E83" i="3"/>
  <c r="E41" i="3"/>
  <c r="E66" i="3"/>
  <c r="E73" i="3"/>
  <c r="E37" i="3"/>
  <c r="E15" i="3"/>
  <c r="E82" i="3"/>
  <c r="E23" i="3"/>
  <c r="E33" i="3"/>
  <c r="E87" i="3"/>
  <c r="E3" i="3"/>
  <c r="E74" i="3"/>
  <c r="D48" i="3"/>
  <c r="D2" i="3"/>
  <c r="D61" i="3"/>
  <c r="D22" i="3"/>
  <c r="F5" i="3"/>
  <c r="F75" i="3"/>
  <c r="F51" i="3"/>
  <c r="F34" i="3"/>
  <c r="E5" i="3"/>
  <c r="F17" i="3"/>
  <c r="E70" i="3"/>
  <c r="E31" i="3"/>
  <c r="E16" i="3"/>
  <c r="E65" i="3"/>
  <c r="E85" i="3"/>
  <c r="E55" i="3"/>
  <c r="D82" i="3"/>
  <c r="F10" i="3"/>
  <c r="F39" i="3"/>
  <c r="F37" i="3"/>
  <c r="F61" i="3"/>
  <c r="E88" i="3"/>
  <c r="E49" i="3"/>
  <c r="D25" i="3"/>
  <c r="G11" i="1"/>
  <c r="G11" i="5" s="1"/>
  <c r="G10" i="5"/>
  <c r="D63" i="3"/>
  <c r="D79" i="3"/>
  <c r="E72" i="3"/>
  <c r="E10" i="3"/>
  <c r="F15" i="3"/>
  <c r="E20" i="3"/>
  <c r="F29" i="3"/>
  <c r="E56" i="3"/>
  <c r="E76" i="3"/>
  <c r="F6" i="3"/>
  <c r="E14" i="3"/>
  <c r="F45" i="3"/>
  <c r="D30" i="3"/>
  <c r="D11" i="3"/>
  <c r="D27" i="3"/>
  <c r="D35" i="3"/>
  <c r="F9" i="3"/>
  <c r="E64" i="3"/>
  <c r="F73" i="3"/>
  <c r="D4" i="3"/>
  <c r="D12" i="3"/>
  <c r="E18" i="3"/>
  <c r="E44" i="3"/>
  <c r="E61" i="3"/>
  <c r="E67" i="3"/>
  <c r="D26" i="3"/>
  <c r="O69" i="6" l="1"/>
  <c r="F62" i="3"/>
  <c r="O93" i="6"/>
  <c r="F86" i="3"/>
  <c r="O81" i="6"/>
  <c r="F74" i="3"/>
  <c r="O28" i="6"/>
  <c r="F21" i="3"/>
  <c r="F11" i="3"/>
  <c r="O91" i="6"/>
  <c r="F84" i="3"/>
  <c r="O42" i="6"/>
  <c r="F35" i="3"/>
  <c r="G35" i="3" s="1"/>
  <c r="I35" i="3" s="1"/>
  <c r="O86" i="6"/>
  <c r="F79" i="3"/>
  <c r="G79" i="3" s="1"/>
  <c r="I79" i="3" s="1"/>
  <c r="O73" i="6"/>
  <c r="F66" i="3"/>
  <c r="O37" i="6"/>
  <c r="F30" i="3"/>
  <c r="O47" i="6"/>
  <c r="F40" i="3"/>
  <c r="O55" i="6"/>
  <c r="F48" i="3"/>
  <c r="O14" i="6"/>
  <c r="F7" i="3"/>
  <c r="O45" i="6"/>
  <c r="F38" i="3"/>
  <c r="O75" i="6"/>
  <c r="F68" i="3"/>
  <c r="O34" i="6"/>
  <c r="F27" i="3"/>
  <c r="H27" i="3" s="1"/>
  <c r="O11" i="6"/>
  <c r="F4" i="3"/>
  <c r="F57" i="3"/>
  <c r="O29" i="6"/>
  <c r="F22" i="3"/>
  <c r="O67" i="6"/>
  <c r="F60" i="3"/>
  <c r="O87" i="6"/>
  <c r="F80" i="3"/>
  <c r="O77" i="6"/>
  <c r="F70" i="3"/>
  <c r="O96" i="6"/>
  <c r="F89" i="3"/>
  <c r="O92" i="6"/>
  <c r="F85" i="3"/>
  <c r="O66" i="6"/>
  <c r="F59" i="3"/>
  <c r="O57" i="6"/>
  <c r="F50" i="3"/>
  <c r="O72" i="6"/>
  <c r="F65" i="3"/>
  <c r="F19" i="3"/>
  <c r="F3" i="3"/>
  <c r="O90" i="6"/>
  <c r="F83" i="3"/>
  <c r="O61" i="6"/>
  <c r="F54" i="3"/>
  <c r="O15" i="6"/>
  <c r="F8" i="3"/>
  <c r="O65" i="6"/>
  <c r="F58" i="3"/>
  <c r="O89" i="6"/>
  <c r="F82" i="3"/>
  <c r="H82" i="3" s="1"/>
  <c r="F71" i="3"/>
  <c r="O30" i="6"/>
  <c r="F23" i="3"/>
  <c r="O76" i="6"/>
  <c r="F69" i="3"/>
  <c r="O9" i="6"/>
  <c r="F2" i="3"/>
  <c r="O94" i="6"/>
  <c r="F87" i="3"/>
  <c r="O70" i="6"/>
  <c r="F63" i="3"/>
  <c r="O49" i="6"/>
  <c r="F42" i="3"/>
  <c r="O32" i="6"/>
  <c r="F25" i="3"/>
  <c r="O35" i="6"/>
  <c r="F28" i="3"/>
  <c r="O53" i="6"/>
  <c r="F46" i="3"/>
  <c r="O48" i="6"/>
  <c r="F41" i="3"/>
  <c r="O95" i="6"/>
  <c r="F88" i="3"/>
  <c r="O31" i="6"/>
  <c r="F24" i="3"/>
  <c r="O39" i="6"/>
  <c r="F32" i="3"/>
  <c r="O43" i="6"/>
  <c r="F36" i="3"/>
  <c r="O51" i="6"/>
  <c r="F44" i="3"/>
  <c r="O71" i="6"/>
  <c r="F64" i="3"/>
  <c r="O60" i="6"/>
  <c r="F53" i="3"/>
  <c r="F16" i="3"/>
  <c r="O79" i="6"/>
  <c r="F72" i="3"/>
  <c r="O50" i="6"/>
  <c r="F43" i="3"/>
  <c r="O84" i="6"/>
  <c r="F77" i="3"/>
  <c r="O74" i="6"/>
  <c r="F67" i="3"/>
  <c r="O33" i="6"/>
  <c r="F26" i="3"/>
  <c r="G26" i="3" s="1"/>
  <c r="I26" i="3" s="1"/>
  <c r="O63" i="6"/>
  <c r="F56" i="3"/>
  <c r="O19" i="6"/>
  <c r="F12" i="3"/>
  <c r="F33" i="3"/>
  <c r="F81" i="3"/>
  <c r="O38" i="6"/>
  <c r="F31" i="3"/>
  <c r="O62" i="6"/>
  <c r="F55" i="3"/>
  <c r="O21" i="6"/>
  <c r="F14" i="3"/>
  <c r="E42" i="3"/>
  <c r="E59" i="3"/>
  <c r="O31" i="5"/>
  <c r="E24" i="3"/>
  <c r="E2" i="3"/>
  <c r="O9" i="5"/>
  <c r="E47" i="3"/>
  <c r="O54" i="5"/>
  <c r="O55" i="5"/>
  <c r="E48" i="3"/>
  <c r="E77" i="3"/>
  <c r="O84" i="5"/>
  <c r="E38" i="3"/>
  <c r="O45" i="5"/>
  <c r="O64" i="5"/>
  <c r="E57" i="3"/>
  <c r="O14" i="5"/>
  <c r="E7" i="3"/>
  <c r="H7" i="3" s="1"/>
  <c r="E34" i="3"/>
  <c r="E60" i="3"/>
  <c r="E28" i="3"/>
  <c r="E68" i="3"/>
  <c r="O39" i="5"/>
  <c r="E32" i="3"/>
  <c r="E8" i="3"/>
  <c r="O15" i="5"/>
  <c r="E29" i="3"/>
  <c r="O36" i="5"/>
  <c r="E36" i="3"/>
  <c r="E22" i="3"/>
  <c r="E6" i="3"/>
  <c r="E4" i="3"/>
  <c r="E62" i="3"/>
  <c r="O69" i="5"/>
  <c r="O60" i="5"/>
  <c r="E53" i="3"/>
  <c r="E54" i="3"/>
  <c r="O61" i="5"/>
  <c r="E25" i="3"/>
  <c r="O32" i="5"/>
  <c r="E35" i="3"/>
  <c r="O78" i="5"/>
  <c r="E71" i="3"/>
  <c r="E39" i="3"/>
  <c r="O46" i="5"/>
  <c r="O37" i="5"/>
  <c r="E30" i="3"/>
  <c r="H30" i="3" s="1"/>
  <c r="H2" i="3"/>
  <c r="E46" i="3"/>
  <c r="O85" i="5"/>
  <c r="E78" i="3"/>
  <c r="O18" i="5"/>
  <c r="E11" i="3"/>
  <c r="G11" i="3" s="1"/>
  <c r="I11" i="3" s="1"/>
  <c r="O59" i="5"/>
  <c r="E52" i="3"/>
  <c r="E43" i="3"/>
  <c r="O50" i="5"/>
  <c r="G48" i="3"/>
  <c r="I48" i="3" s="1"/>
  <c r="E12" i="3"/>
  <c r="E69" i="3"/>
  <c r="E27" i="3"/>
  <c r="E17" i="3"/>
  <c r="O24" i="5"/>
  <c r="E51" i="3"/>
  <c r="G60" i="3"/>
  <c r="I60" i="3" s="1"/>
  <c r="E80" i="3"/>
  <c r="E84" i="3"/>
  <c r="E45" i="3"/>
  <c r="E19" i="3"/>
  <c r="E21" i="3"/>
  <c r="O47" i="5"/>
  <c r="E40" i="3"/>
  <c r="O82" i="5"/>
  <c r="E75" i="3"/>
  <c r="H60" i="3"/>
  <c r="D7" i="3"/>
  <c r="D15" i="3"/>
  <c r="G15" i="3" s="1"/>
  <c r="I15" i="3" s="1"/>
  <c r="D19" i="3"/>
  <c r="D31" i="3"/>
  <c r="H31" i="3" s="1"/>
  <c r="D6" i="3"/>
  <c r="G6" i="3" s="1"/>
  <c r="I6" i="3" s="1"/>
  <c r="D51" i="3"/>
  <c r="G51" i="3" s="1"/>
  <c r="I51" i="3" s="1"/>
  <c r="D86" i="3"/>
  <c r="H86" i="3" s="1"/>
  <c r="D14" i="3"/>
  <c r="G14" i="3" s="1"/>
  <c r="I14" i="3" s="1"/>
  <c r="D43" i="3"/>
  <c r="H43" i="3" s="1"/>
  <c r="D53" i="3"/>
  <c r="D34" i="3"/>
  <c r="H34" i="3" s="1"/>
  <c r="D78" i="3"/>
  <c r="H78" i="3" s="1"/>
  <c r="O67" i="1"/>
  <c r="D37" i="3"/>
  <c r="G37" i="3" s="1"/>
  <c r="I37" i="3" s="1"/>
  <c r="D67" i="3"/>
  <c r="D36" i="3"/>
  <c r="D16" i="3"/>
  <c r="D47" i="3"/>
  <c r="H47" i="3" s="1"/>
  <c r="D8" i="3"/>
  <c r="H63" i="3"/>
  <c r="D17" i="3"/>
  <c r="G17" i="3" s="1"/>
  <c r="I17" i="3" s="1"/>
  <c r="O24" i="1"/>
  <c r="D81" i="3"/>
  <c r="G81" i="3" s="1"/>
  <c r="I81" i="3" s="1"/>
  <c r="O88" i="1"/>
  <c r="D10" i="3"/>
  <c r="H10" i="3" s="1"/>
  <c r="D23" i="3"/>
  <c r="G23" i="3" s="1"/>
  <c r="I23" i="3" s="1"/>
  <c r="D49" i="3"/>
  <c r="H49" i="3" s="1"/>
  <c r="O83" i="1"/>
  <c r="D76" i="3"/>
  <c r="G76" i="3" s="1"/>
  <c r="I76" i="3" s="1"/>
  <c r="D18" i="3"/>
  <c r="G18" i="3" s="1"/>
  <c r="I18" i="3" s="1"/>
  <c r="D68" i="3"/>
  <c r="D40" i="3"/>
  <c r="D89" i="3"/>
  <c r="O96" i="1"/>
  <c r="D3" i="3"/>
  <c r="H3" i="3" s="1"/>
  <c r="D75" i="3"/>
  <c r="H75" i="3" s="1"/>
  <c r="H48" i="3"/>
  <c r="D71" i="3"/>
  <c r="G71" i="3" s="1"/>
  <c r="O52" i="1"/>
  <c r="O73" i="1"/>
  <c r="D66" i="3"/>
  <c r="O76" i="1"/>
  <c r="D69" i="3"/>
  <c r="O72" i="1"/>
  <c r="D65" i="3"/>
  <c r="H65" i="3" s="1"/>
  <c r="O12" i="1"/>
  <c r="D5" i="3"/>
  <c r="G5" i="3" s="1"/>
  <c r="I5" i="3" s="1"/>
  <c r="D38" i="3"/>
  <c r="O36" i="1"/>
  <c r="D29" i="3"/>
  <c r="G29" i="3" s="1"/>
  <c r="I29" i="3" s="1"/>
  <c r="D24" i="3"/>
  <c r="O31" i="1"/>
  <c r="D20" i="3"/>
  <c r="H20" i="3" s="1"/>
  <c r="D33" i="3"/>
  <c r="G33" i="3" s="1"/>
  <c r="I33" i="3" s="1"/>
  <c r="O80" i="1"/>
  <c r="D73" i="3"/>
  <c r="G73" i="3" s="1"/>
  <c r="I73" i="3" s="1"/>
  <c r="O59" i="1"/>
  <c r="D52" i="3"/>
  <c r="O20" i="1"/>
  <c r="D13" i="3"/>
  <c r="O71" i="1"/>
  <c r="D64" i="3"/>
  <c r="H64" i="3" s="1"/>
  <c r="D50" i="3"/>
  <c r="G50" i="3" s="1"/>
  <c r="I50" i="3" s="1"/>
  <c r="D39" i="3"/>
  <c r="H39" i="3" s="1"/>
  <c r="D46" i="3"/>
  <c r="D74" i="3"/>
  <c r="O16" i="1"/>
  <c r="D9" i="3"/>
  <c r="H9" i="3" s="1"/>
  <c r="D58" i="3"/>
  <c r="O65" i="1"/>
  <c r="O64" i="1"/>
  <c r="D57" i="3"/>
  <c r="D87" i="3"/>
  <c r="O94" i="1"/>
  <c r="D21" i="3"/>
  <c r="O28" i="1"/>
  <c r="D70" i="3"/>
  <c r="H70" i="3" s="1"/>
  <c r="O77" i="1"/>
  <c r="O51" i="1"/>
  <c r="D44" i="3"/>
  <c r="D88" i="3"/>
  <c r="G88" i="3" s="1"/>
  <c r="I88" i="3" s="1"/>
  <c r="O95" i="1"/>
  <c r="D28" i="3"/>
  <c r="H28" i="3" s="1"/>
  <c r="O35" i="1"/>
  <c r="D83" i="3"/>
  <c r="G83" i="3" s="1"/>
  <c r="I83" i="3" s="1"/>
  <c r="D55" i="3"/>
  <c r="G55" i="3" s="1"/>
  <c r="I55" i="3" s="1"/>
  <c r="O84" i="1"/>
  <c r="D77" i="3"/>
  <c r="D41" i="3"/>
  <c r="O48" i="1"/>
  <c r="D85" i="3"/>
  <c r="D72" i="3"/>
  <c r="H72" i="3" s="1"/>
  <c r="D42" i="3"/>
  <c r="D59" i="3"/>
  <c r="D84" i="3"/>
  <c r="O39" i="1"/>
  <c r="D32" i="3"/>
  <c r="D62" i="3"/>
  <c r="O69" i="1"/>
  <c r="D80" i="3"/>
  <c r="O87" i="1"/>
  <c r="O63" i="1"/>
  <c r="D56" i="3"/>
  <c r="H56" i="3" s="1"/>
  <c r="O61" i="1"/>
  <c r="D54" i="3"/>
  <c r="G2" i="3"/>
  <c r="I2" i="3" s="1"/>
  <c r="G45" i="3"/>
  <c r="I45" i="3" s="1"/>
  <c r="G12" i="1"/>
  <c r="G13" i="1" s="1"/>
  <c r="H61" i="3"/>
  <c r="G61" i="3"/>
  <c r="I61" i="3" s="1"/>
  <c r="G63" i="3"/>
  <c r="I63" i="3" s="1"/>
  <c r="G11" i="6"/>
  <c r="H12" i="3"/>
  <c r="H35" i="3"/>
  <c r="G12" i="3"/>
  <c r="I12" i="3" s="1"/>
  <c r="H25" i="3"/>
  <c r="G25" i="3"/>
  <c r="H22" i="3"/>
  <c r="G22" i="3"/>
  <c r="I22" i="3" s="1"/>
  <c r="H11" i="3"/>
  <c r="H45" i="3"/>
  <c r="H14" i="3"/>
  <c r="G4" i="3"/>
  <c r="I4" i="3" s="1"/>
  <c r="H4" i="3"/>
  <c r="G12" i="5"/>
  <c r="G82" i="3" l="1"/>
  <c r="I82" i="3" s="1"/>
  <c r="G8" i="3"/>
  <c r="I8" i="3" s="1"/>
  <c r="H44" i="3"/>
  <c r="H38" i="3"/>
  <c r="G27" i="3"/>
  <c r="I27" i="3" s="1"/>
  <c r="H16" i="3"/>
  <c r="G84" i="3"/>
  <c r="I84" i="3" s="1"/>
  <c r="H26" i="3"/>
  <c r="H79" i="3"/>
  <c r="G85" i="3"/>
  <c r="I85" i="3" s="1"/>
  <c r="G67" i="3"/>
  <c r="I67" i="3" s="1"/>
  <c r="G46" i="3"/>
  <c r="I46" i="3" s="1"/>
  <c r="G19" i="3"/>
  <c r="I19" i="3" s="1"/>
  <c r="H80" i="3"/>
  <c r="G7" i="3"/>
  <c r="I7" i="3" s="1"/>
  <c r="G30" i="3"/>
  <c r="I30" i="3" s="1"/>
  <c r="H68" i="3"/>
  <c r="H59" i="3"/>
  <c r="H36" i="3"/>
  <c r="G42" i="3"/>
  <c r="I42" i="3" s="1"/>
  <c r="G57" i="3"/>
  <c r="I57" i="3" s="1"/>
  <c r="G44" i="3"/>
  <c r="I44" i="3" s="1"/>
  <c r="H15" i="3"/>
  <c r="G86" i="3"/>
  <c r="I86" i="3" s="1"/>
  <c r="H37" i="3"/>
  <c r="G3" i="3"/>
  <c r="I3" i="3" s="1"/>
  <c r="H6" i="3"/>
  <c r="H67" i="3"/>
  <c r="H51" i="3"/>
  <c r="G43" i="3"/>
  <c r="I43" i="3" s="1"/>
  <c r="H73" i="3"/>
  <c r="G16" i="3"/>
  <c r="I16" i="3" s="1"/>
  <c r="H19" i="3"/>
  <c r="G31" i="3"/>
  <c r="I31" i="3" s="1"/>
  <c r="H71" i="3"/>
  <c r="G38" i="3"/>
  <c r="I38" i="3" s="1"/>
  <c r="G78" i="3"/>
  <c r="I78" i="3" s="1"/>
  <c r="H76" i="3"/>
  <c r="G34" i="3"/>
  <c r="I34" i="3" s="1"/>
  <c r="G39" i="3"/>
  <c r="I39" i="3" s="1"/>
  <c r="H23" i="3"/>
  <c r="H55" i="3"/>
  <c r="H81" i="3"/>
  <c r="H17" i="3"/>
  <c r="H53" i="3"/>
  <c r="G53" i="3"/>
  <c r="I53" i="3" s="1"/>
  <c r="G47" i="3"/>
  <c r="I47" i="3" s="1"/>
  <c r="H57" i="3"/>
  <c r="H8" i="3"/>
  <c r="G72" i="3"/>
  <c r="I72" i="3" s="1"/>
  <c r="H18" i="3"/>
  <c r="G36" i="3"/>
  <c r="I36" i="3" s="1"/>
  <c r="G49" i="3"/>
  <c r="I49" i="3" s="1"/>
  <c r="G75" i="3"/>
  <c r="I75" i="3" s="1"/>
  <c r="G56" i="3"/>
  <c r="I56" i="3" s="1"/>
  <c r="H42" i="3"/>
  <c r="G40" i="3"/>
  <c r="I40" i="3" s="1"/>
  <c r="H40" i="3"/>
  <c r="H83" i="3"/>
  <c r="G80" i="3"/>
  <c r="I80" i="3" s="1"/>
  <c r="G68" i="3"/>
  <c r="I68" i="3" s="1"/>
  <c r="G70" i="3"/>
  <c r="I70" i="3" s="1"/>
  <c r="H85" i="3"/>
  <c r="H46" i="3"/>
  <c r="H29" i="3"/>
  <c r="G89" i="3"/>
  <c r="I89" i="3" s="1"/>
  <c r="H89" i="3"/>
  <c r="G10" i="3"/>
  <c r="I10" i="3" s="1"/>
  <c r="G64" i="3"/>
  <c r="I64" i="3" s="1"/>
  <c r="G32" i="3"/>
  <c r="I32" i="3" s="1"/>
  <c r="H32" i="3"/>
  <c r="H5" i="3"/>
  <c r="H74" i="3"/>
  <c r="G74" i="3"/>
  <c r="I74" i="3" s="1"/>
  <c r="H84" i="3"/>
  <c r="G24" i="3"/>
  <c r="I24" i="3" s="1"/>
  <c r="H24" i="3"/>
  <c r="H88" i="3"/>
  <c r="G20" i="3"/>
  <c r="I20" i="3" s="1"/>
  <c r="G28" i="3"/>
  <c r="I28" i="3" s="1"/>
  <c r="H52" i="3"/>
  <c r="G52" i="3"/>
  <c r="I52" i="3" s="1"/>
  <c r="G69" i="3"/>
  <c r="I69" i="3" s="1"/>
  <c r="H69" i="3"/>
  <c r="G41" i="3"/>
  <c r="I41" i="3" s="1"/>
  <c r="H41" i="3"/>
  <c r="G9" i="3"/>
  <c r="I9" i="3" s="1"/>
  <c r="H77" i="3"/>
  <c r="G77" i="3"/>
  <c r="I77" i="3" s="1"/>
  <c r="H21" i="3"/>
  <c r="G21" i="3"/>
  <c r="I21" i="3" s="1"/>
  <c r="H50" i="3"/>
  <c r="H33" i="3"/>
  <c r="H87" i="3"/>
  <c r="G87" i="3"/>
  <c r="I87" i="3" s="1"/>
  <c r="G13" i="3"/>
  <c r="I13" i="3" s="1"/>
  <c r="H13" i="3"/>
  <c r="G65" i="3"/>
  <c r="I65" i="3" s="1"/>
  <c r="G59" i="3"/>
  <c r="I59" i="3" s="1"/>
  <c r="H54" i="3"/>
  <c r="G54" i="3"/>
  <c r="I54" i="3" s="1"/>
  <c r="G62" i="3"/>
  <c r="I62" i="3" s="1"/>
  <c r="H62" i="3"/>
  <c r="G58" i="3"/>
  <c r="I58" i="3" s="1"/>
  <c r="H58" i="3"/>
  <c r="G66" i="3"/>
  <c r="I66" i="3" s="1"/>
  <c r="H66" i="3"/>
  <c r="G12" i="6"/>
  <c r="I71" i="3"/>
  <c r="I25" i="3"/>
  <c r="G13" i="6"/>
  <c r="G14" i="1"/>
  <c r="G13" i="5"/>
  <c r="J23" i="3" l="1"/>
  <c r="K23" i="3" s="1"/>
  <c r="J67" i="3"/>
  <c r="K67" i="3" s="1"/>
  <c r="J45" i="3"/>
  <c r="K45" i="3" s="1"/>
  <c r="J89" i="3"/>
  <c r="K89" i="3" s="1"/>
  <c r="G14" i="5"/>
  <c r="G14" i="6"/>
</calcChain>
</file>

<file path=xl/sharedStrings.xml><?xml version="1.0" encoding="utf-8"?>
<sst xmlns="http://schemas.openxmlformats.org/spreadsheetml/2006/main" count="1065" uniqueCount="121">
  <si>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</si>
  <si>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</si>
  <si>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</si>
  <si>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</si>
  <si>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</si>
  <si>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</si>
  <si>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</si>
  <si>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</si>
  <si>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</si>
  <si>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</si>
  <si>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</si>
  <si>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</si>
  <si>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</si>
  <si>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</si>
  <si>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</si>
  <si>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</si>
  <si>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</si>
  <si>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</si>
  <si>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</si>
  <si>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</si>
  <si>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</si>
  <si>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</si>
  <si>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</si>
  <si>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</si>
  <si>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</si>
  <si>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</si>
  <si>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</si>
  <si>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</si>
  <si>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</si>
  <si>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</si>
  <si>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</si>
  <si>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</si>
  <si>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</si>
  <si>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</si>
  <si>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</si>
  <si>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</si>
  <si>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</si>
  <si>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</si>
  <si>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</si>
  <si>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</si>
  <si>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</si>
  <si>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</si>
  <si>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</si>
  <si>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</si>
  <si>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</si>
  <si>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</si>
  <si>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</si>
  <si>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</si>
  <si>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</si>
  <si>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</si>
  <si>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</si>
  <si>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</si>
  <si>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</si>
  <si>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</si>
  <si>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</si>
  <si>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</si>
  <si>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</si>
  <si>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</si>
  <si>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</si>
  <si>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</si>
  <si>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</si>
  <si>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</si>
  <si>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</si>
  <si>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</si>
  <si>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</si>
  <si>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</si>
  <si>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</si>
  <si>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</si>
  <si>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</si>
  <si>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</si>
  <si>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</si>
  <si>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</si>
  <si>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</si>
  <si>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</si>
  <si>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</si>
  <si>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</si>
  <si>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</si>
  <si>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</si>
  <si>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</si>
  <si>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</si>
  <si>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</si>
  <si>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</si>
  <si>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</si>
  <si>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</si>
  <si>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</si>
  <si>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</si>
  <si>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</si>
  <si>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</si>
  <si>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</si>
  <si>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</si>
  <si>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</si>
  <si>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</si>
  <si>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</si>
  <si>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</si>
  <si>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</si>
  <si>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</si>
  <si>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</si>
  <si>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</si>
  <si>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</si>
  <si>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</si>
  <si>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</si>
  <si>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</si>
  <si>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</si>
  <si>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</si>
  <si>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</si>
  <si>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</si>
  <si>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</si>
  <si>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</si>
  <si>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</si>
  <si>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</si>
  <si>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</si>
  <si>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</si>
  <si>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</si>
  <si>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</si>
  <si>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</si>
  <si>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</si>
  <si>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</si>
  <si>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</si>
  <si>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</si>
  <si>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Cycle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</si>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</sst>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65060</c:v>
                </c:pt>
                <c:pt idx="1">
                  <c:v>50591</c:v>
                </c:pt>
                <c:pt idx="2">
                  <c:v>25519</c:v>
                </c:pt>
                <c:pt idx="3">
                  <c:v>8929</c:v>
                </c:pt>
                <c:pt idx="4">
                  <c:v>5020</c:v>
                </c:pt>
                <c:pt idx="5">
                  <c:v>4081</c:v>
                </c:pt>
                <c:pt idx="6">
                  <c:v>3787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87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1'!$I$10:$I$15</c:f>
              <c:numCache>
                <c:formatCode>General</c:formatCode>
                <c:ptCount val="6"/>
                <c:pt idx="0">
                  <c:v>50591</c:v>
                </c:pt>
                <c:pt idx="1">
                  <c:v>25519</c:v>
                </c:pt>
                <c:pt idx="2">
                  <c:v>8929</c:v>
                </c:pt>
                <c:pt idx="3">
                  <c:v>5020</c:v>
                </c:pt>
                <c:pt idx="4">
                  <c:v>4081</c:v>
                </c:pt>
                <c:pt idx="5">
                  <c:v>3787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65068</c:v>
                </c:pt>
                <c:pt idx="1">
                  <c:v>50073</c:v>
                </c:pt>
                <c:pt idx="2">
                  <c:v>25572</c:v>
                </c:pt>
                <c:pt idx="3">
                  <c:v>8815</c:v>
                </c:pt>
                <c:pt idx="4">
                  <c:v>4884</c:v>
                </c:pt>
                <c:pt idx="5">
                  <c:v>4017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149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2'!$I$10:$I$15</c:f>
              <c:numCache>
                <c:formatCode>General</c:formatCode>
                <c:ptCount val="6"/>
                <c:pt idx="0">
                  <c:v>50073</c:v>
                </c:pt>
                <c:pt idx="1">
                  <c:v>25572</c:v>
                </c:pt>
                <c:pt idx="2">
                  <c:v>8815</c:v>
                </c:pt>
                <c:pt idx="3">
                  <c:v>4884</c:v>
                </c:pt>
                <c:pt idx="4">
                  <c:v>4017</c:v>
                </c:pt>
                <c:pt idx="5">
                  <c:v>3606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65059</c:v>
                </c:pt>
                <c:pt idx="1">
                  <c:v>47329</c:v>
                </c:pt>
                <c:pt idx="2">
                  <c:v>24902</c:v>
                </c:pt>
                <c:pt idx="3">
                  <c:v>8661</c:v>
                </c:pt>
                <c:pt idx="4">
                  <c:v>4851</c:v>
                </c:pt>
                <c:pt idx="5">
                  <c:v>3993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001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3'!$I$10:$I$15</c:f>
              <c:numCache>
                <c:formatCode>General</c:formatCode>
                <c:ptCount val="6"/>
                <c:pt idx="0">
                  <c:v>47329</c:v>
                </c:pt>
                <c:pt idx="1">
                  <c:v>24902</c:v>
                </c:pt>
                <c:pt idx="2">
                  <c:v>8661</c:v>
                </c:pt>
                <c:pt idx="3">
                  <c:v>4851</c:v>
                </c:pt>
                <c:pt idx="4">
                  <c:v>3993</c:v>
                </c:pt>
                <c:pt idx="5">
                  <c:v>3605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Tube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Consolidated!$D$2:$D$23</c:f>
              <c:numCache>
                <c:formatCode>General</c:formatCode>
                <c:ptCount val="22"/>
                <c:pt idx="0">
                  <c:v>-9.6627889596592794E-3</c:v>
                </c:pt>
                <c:pt idx="1">
                  <c:v>6.5384871960361121E-2</c:v>
                </c:pt>
                <c:pt idx="2">
                  <c:v>1.2239532682235087E-2</c:v>
                </c:pt>
                <c:pt idx="3">
                  <c:v>2.7055809087045982E-2</c:v>
                </c:pt>
                <c:pt idx="4">
                  <c:v>0.2724906486623917</c:v>
                </c:pt>
                <c:pt idx="5">
                  <c:v>1.033596325718221</c:v>
                </c:pt>
                <c:pt idx="6">
                  <c:v>1.8536450154279718</c:v>
                </c:pt>
                <c:pt idx="7">
                  <c:v>3.192907565236748</c:v>
                </c:pt>
                <c:pt idx="8">
                  <c:v>6.9166243373241123</c:v>
                </c:pt>
                <c:pt idx="9">
                  <c:v>17.952173515185653</c:v>
                </c:pt>
                <c:pt idx="10">
                  <c:v>16.486650522970663</c:v>
                </c:pt>
                <c:pt idx="11">
                  <c:v>12.560659368661097</c:v>
                </c:pt>
                <c:pt idx="12">
                  <c:v>5.9526000921154383</c:v>
                </c:pt>
                <c:pt idx="13">
                  <c:v>2.2878263326819956</c:v>
                </c:pt>
                <c:pt idx="14">
                  <c:v>1.2780648863976007</c:v>
                </c:pt>
                <c:pt idx="15">
                  <c:v>0.61358709893836427</c:v>
                </c:pt>
                <c:pt idx="16">
                  <c:v>0.25831855818822475</c:v>
                </c:pt>
                <c:pt idx="17">
                  <c:v>0.14139881177634747</c:v>
                </c:pt>
                <c:pt idx="18">
                  <c:v>0.1555709022505144</c:v>
                </c:pt>
                <c:pt idx="19">
                  <c:v>0.12400579164896075</c:v>
                </c:pt>
                <c:pt idx="20">
                  <c:v>9.9204633319168609E-2</c:v>
                </c:pt>
                <c:pt idx="21">
                  <c:v>6.2486035272463339E-2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0D-4ACA-8FD7-56084E7A67F0}"/>
            </c:ext>
          </c:extLst>
        </c:ser>
        <c:ser>
          <c:idx val="1"/>
          <c:order val="1"/>
          <c:tx>
            <c:v>Tube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Consolidated!$D$24:$D$45</c:f>
              <c:numCache>
                <c:formatCode>General</c:formatCode>
                <c:ptCount val="22"/>
                <c:pt idx="0">
                  <c:v>-3.5430226185417359E-3</c:v>
                </c:pt>
                <c:pt idx="1">
                  <c:v>-1.7715113092708679E-2</c:v>
                </c:pt>
                <c:pt idx="2">
                  <c:v>0.26701506825191812</c:v>
                </c:pt>
                <c:pt idx="3">
                  <c:v>0.90314867476282068</c:v>
                </c:pt>
                <c:pt idx="4">
                  <c:v>1.2716230270911613</c:v>
                </c:pt>
                <c:pt idx="5">
                  <c:v>2.1380531038072768</c:v>
                </c:pt>
                <c:pt idx="6">
                  <c:v>3.9050551115636369</c:v>
                </c:pt>
                <c:pt idx="7">
                  <c:v>4.3176562001410881</c:v>
                </c:pt>
                <c:pt idx="8">
                  <c:v>6.0337675193765765</c:v>
                </c:pt>
                <c:pt idx="9">
                  <c:v>9.917242402263641</c:v>
                </c:pt>
                <c:pt idx="10">
                  <c:v>8.2288310780458431</c:v>
                </c:pt>
                <c:pt idx="11">
                  <c:v>4.603352660381681</c:v>
                </c:pt>
                <c:pt idx="12">
                  <c:v>1.7866496786410009</c:v>
                </c:pt>
                <c:pt idx="13">
                  <c:v>0.75305335292277986</c:v>
                </c:pt>
                <c:pt idx="14">
                  <c:v>0.43128248056612584</c:v>
                </c:pt>
                <c:pt idx="15">
                  <c:v>0.25703018632693686</c:v>
                </c:pt>
                <c:pt idx="16">
                  <c:v>0.13238020874733214</c:v>
                </c:pt>
                <c:pt idx="17">
                  <c:v>7.3115103128088554E-2</c:v>
                </c:pt>
                <c:pt idx="18">
                  <c:v>7.4725567954698424E-2</c:v>
                </c:pt>
                <c:pt idx="19">
                  <c:v>0.13399067357394201</c:v>
                </c:pt>
                <c:pt idx="20">
                  <c:v>6.4740686029717179E-2</c:v>
                </c:pt>
                <c:pt idx="21">
                  <c:v>5.3145339278126036E-2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0D-4ACA-8FD7-56084E7A67F0}"/>
            </c:ext>
          </c:extLst>
        </c:ser>
        <c:ser>
          <c:idx val="2"/>
          <c:order val="2"/>
          <c:tx>
            <c:v>Tube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Consolidated!$D$46:$D$67</c:f>
              <c:numCache>
                <c:formatCode>General</c:formatCode>
                <c:ptCount val="22"/>
                <c:pt idx="0">
                  <c:v>-9.340695994337303E-3</c:v>
                </c:pt>
                <c:pt idx="1">
                  <c:v>-1.0951160820947183E-2</c:v>
                </c:pt>
                <c:pt idx="2">
                  <c:v>1.5138369370132871E-2</c:v>
                </c:pt>
                <c:pt idx="3">
                  <c:v>6.1197663411175435E-3</c:v>
                </c:pt>
                <c:pt idx="4">
                  <c:v>0.25348716370839508</c:v>
                </c:pt>
                <c:pt idx="5">
                  <c:v>0.60134756625612917</c:v>
                </c:pt>
                <c:pt idx="6">
                  <c:v>0.76013939815986331</c:v>
                </c:pt>
                <c:pt idx="7">
                  <c:v>1.383711379023209</c:v>
                </c:pt>
                <c:pt idx="8">
                  <c:v>5.3651025233681544</c:v>
                </c:pt>
                <c:pt idx="9">
                  <c:v>14.871676394846276</c:v>
                </c:pt>
                <c:pt idx="10">
                  <c:v>18.282962990571324</c:v>
                </c:pt>
                <c:pt idx="11">
                  <c:v>13.451890603707005</c:v>
                </c:pt>
                <c:pt idx="12">
                  <c:v>6.4830872060007323</c:v>
                </c:pt>
                <c:pt idx="13">
                  <c:v>2.3239007447980566</c:v>
                </c:pt>
                <c:pt idx="14">
                  <c:v>1.0944718961640745</c:v>
                </c:pt>
                <c:pt idx="15">
                  <c:v>0.49634525956116499</c:v>
                </c:pt>
                <c:pt idx="16">
                  <c:v>0.21161507821653822</c:v>
                </c:pt>
                <c:pt idx="17">
                  <c:v>0.11853021123848717</c:v>
                </c:pt>
                <c:pt idx="18">
                  <c:v>0.1275488142675025</c:v>
                </c:pt>
                <c:pt idx="19">
                  <c:v>0.18133833947627248</c:v>
                </c:pt>
                <c:pt idx="20">
                  <c:v>0.1140209097239795</c:v>
                </c:pt>
                <c:pt idx="21">
                  <c:v>6.6673243821649034E-2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0D-4ACA-8FD7-56084E7A67F0}"/>
            </c:ext>
          </c:extLst>
        </c:ser>
        <c:ser>
          <c:idx val="3"/>
          <c:order val="3"/>
          <c:tx>
            <c:v>Tube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Consolidated!$D$68:$D$89</c:f>
              <c:numCache>
                <c:formatCode>General</c:formatCode>
                <c:ptCount val="22"/>
                <c:pt idx="0">
                  <c:v>-3.1565110601553648E-2</c:v>
                </c:pt>
                <c:pt idx="1">
                  <c:v>-2.2546507572538319E-2</c:v>
                </c:pt>
                <c:pt idx="2">
                  <c:v>-2.0291856815284486E-2</c:v>
                </c:pt>
                <c:pt idx="3">
                  <c:v>7.11825453361567E-2</c:v>
                </c:pt>
                <c:pt idx="4">
                  <c:v>0.3984289981032843</c:v>
                </c:pt>
                <c:pt idx="5">
                  <c:v>0.46800107861283113</c:v>
                </c:pt>
                <c:pt idx="6">
                  <c:v>0.80974171481944768</c:v>
                </c:pt>
                <c:pt idx="7">
                  <c:v>2.6762704488602984</c:v>
                </c:pt>
                <c:pt idx="8">
                  <c:v>9.7304284823768938</c:v>
                </c:pt>
                <c:pt idx="9">
                  <c:v>16.300480789014561</c:v>
                </c:pt>
                <c:pt idx="10">
                  <c:v>12.881141869156464</c:v>
                </c:pt>
                <c:pt idx="11">
                  <c:v>7.7083288460855295</c:v>
                </c:pt>
                <c:pt idx="12">
                  <c:v>2.7117006750457158</c:v>
                </c:pt>
                <c:pt idx="13">
                  <c:v>1.1373102605518972</c:v>
                </c:pt>
                <c:pt idx="14">
                  <c:v>0.62163942307141362</c:v>
                </c:pt>
                <c:pt idx="15">
                  <c:v>0.31500692008489251</c:v>
                </c:pt>
                <c:pt idx="16">
                  <c:v>0.15782555300776824</c:v>
                </c:pt>
                <c:pt idx="17">
                  <c:v>0.10178137704174442</c:v>
                </c:pt>
                <c:pt idx="18">
                  <c:v>0.10757905041753998</c:v>
                </c:pt>
                <c:pt idx="19">
                  <c:v>0.12851509316346843</c:v>
                </c:pt>
                <c:pt idx="20">
                  <c:v>6.119766341117544E-2</c:v>
                </c:pt>
                <c:pt idx="21">
                  <c:v>2.898836687897784E-2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0D-4ACA-8FD7-56084E7A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05823"/>
        <c:axId val="1862874735"/>
      </c:scatterChart>
      <c:valAx>
        <c:axId val="18462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4735"/>
        <c:crosses val="autoZero"/>
        <c:crossBetween val="midCat"/>
      </c:valAx>
      <c:valAx>
        <c:axId val="18628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0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3</xdr:row>
      <xdr:rowOff>57150</xdr:rowOff>
    </xdr:from>
    <xdr:to>
      <xdr:col>16</xdr:col>
      <xdr:colOff>564091</xdr:colOff>
      <xdr:row>20</xdr:row>
      <xdr:rowOff>46567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EFF4E9-10A9-41C7-8D95-E511FECED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tabSelected="1" topLeftCell="A4" workbookViewId="0">
      <selection activeCell="Q13" sqref="Q13"/>
    </sheetView>
  </sheetViews>
  <sheetFormatPr defaultRowHeight="12.75" x14ac:dyDescent="0.2"/>
  <cols>
    <col min="11" max="11" width="24.42578125" customWidth="1"/>
    <col min="12" max="12" width="15.85546875" customWidth="1"/>
  </cols>
  <sheetData>
    <row r="1" spans="1:98" x14ac:dyDescent="0.2">
      <c r="B1" t="s">
        <v>119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2">
      <c r="B2">
        <v>1</v>
      </c>
      <c r="C2">
        <v>65060</v>
      </c>
      <c r="D2">
        <v>3757</v>
      </c>
      <c r="E2">
        <v>5692</v>
      </c>
      <c r="F2">
        <v>4589</v>
      </c>
      <c r="G2">
        <v>34577</v>
      </c>
      <c r="H2">
        <v>29335</v>
      </c>
      <c r="I2">
        <v>3806</v>
      </c>
      <c r="J2">
        <v>4574</v>
      </c>
      <c r="K2">
        <v>4350</v>
      </c>
      <c r="L2">
        <v>4141</v>
      </c>
      <c r="M2">
        <v>7318</v>
      </c>
      <c r="N2">
        <v>5717</v>
      </c>
      <c r="O2">
        <v>50591</v>
      </c>
      <c r="P2">
        <v>3990</v>
      </c>
      <c r="Q2">
        <v>7755</v>
      </c>
      <c r="R2">
        <v>4226</v>
      </c>
      <c r="S2">
        <v>22520</v>
      </c>
      <c r="T2">
        <v>18079</v>
      </c>
      <c r="U2">
        <v>3834</v>
      </c>
      <c r="V2">
        <v>5654</v>
      </c>
      <c r="W2">
        <v>4183</v>
      </c>
      <c r="X2">
        <v>3994</v>
      </c>
      <c r="Y2">
        <v>12206</v>
      </c>
      <c r="Z2">
        <v>4765</v>
      </c>
      <c r="AA2">
        <v>25519</v>
      </c>
      <c r="AB2">
        <v>3825</v>
      </c>
      <c r="AC2">
        <v>10890</v>
      </c>
      <c r="AD2">
        <v>4270</v>
      </c>
      <c r="AE2">
        <v>17192</v>
      </c>
      <c r="AF2">
        <v>9334</v>
      </c>
      <c r="AG2">
        <v>3753</v>
      </c>
      <c r="AH2">
        <v>6147</v>
      </c>
      <c r="AI2">
        <v>4155</v>
      </c>
      <c r="AJ2">
        <v>3689</v>
      </c>
      <c r="AK2">
        <v>27719</v>
      </c>
      <c r="AL2">
        <v>4277</v>
      </c>
      <c r="AM2">
        <v>8929</v>
      </c>
      <c r="AN2">
        <v>3871</v>
      </c>
      <c r="AO2">
        <v>22268</v>
      </c>
      <c r="AP2">
        <v>4172</v>
      </c>
      <c r="AQ2">
        <v>15911</v>
      </c>
      <c r="AR2">
        <v>6125</v>
      </c>
      <c r="AS2">
        <v>3758</v>
      </c>
      <c r="AT2">
        <v>8083</v>
      </c>
      <c r="AU2">
        <v>4444</v>
      </c>
      <c r="AV2">
        <v>3717</v>
      </c>
      <c r="AW2">
        <v>43779</v>
      </c>
      <c r="AX2">
        <v>4103</v>
      </c>
      <c r="AY2">
        <v>5020</v>
      </c>
      <c r="AZ2">
        <v>4633</v>
      </c>
      <c r="BA2">
        <v>42784</v>
      </c>
      <c r="BB2">
        <v>4095</v>
      </c>
      <c r="BC2">
        <v>10425</v>
      </c>
      <c r="BD2">
        <v>5126</v>
      </c>
      <c r="BE2">
        <v>3952</v>
      </c>
      <c r="BF2">
        <v>20444</v>
      </c>
      <c r="BG2">
        <v>5328</v>
      </c>
      <c r="BH2">
        <v>3724</v>
      </c>
      <c r="BI2">
        <v>54395</v>
      </c>
      <c r="BJ2">
        <v>4121</v>
      </c>
      <c r="BK2">
        <v>4081</v>
      </c>
      <c r="BL2">
        <v>6996</v>
      </c>
      <c r="BM2">
        <v>54973</v>
      </c>
      <c r="BN2">
        <v>3981</v>
      </c>
      <c r="BO2">
        <v>7735</v>
      </c>
      <c r="BP2">
        <v>4585</v>
      </c>
      <c r="BQ2">
        <v>3988</v>
      </c>
      <c r="BR2">
        <v>49959</v>
      </c>
      <c r="BS2">
        <v>7185</v>
      </c>
      <c r="BT2">
        <v>4008</v>
      </c>
      <c r="BU2">
        <v>33997</v>
      </c>
      <c r="BV2">
        <v>4186</v>
      </c>
      <c r="BW2">
        <v>3787</v>
      </c>
      <c r="BX2">
        <v>9542</v>
      </c>
      <c r="BY2">
        <v>59523</v>
      </c>
      <c r="BZ2">
        <v>3776</v>
      </c>
      <c r="CA2">
        <v>6591</v>
      </c>
      <c r="CB2">
        <v>4198</v>
      </c>
      <c r="CC2">
        <v>4203</v>
      </c>
      <c r="CD2">
        <v>60550</v>
      </c>
      <c r="CE2">
        <v>11002</v>
      </c>
      <c r="CF2">
        <v>5024</v>
      </c>
      <c r="CG2">
        <v>12096</v>
      </c>
      <c r="CH2">
        <v>3977</v>
      </c>
      <c r="CI2">
        <v>3765</v>
      </c>
      <c r="CJ2">
        <v>13700</v>
      </c>
      <c r="CK2">
        <v>25261</v>
      </c>
      <c r="CL2">
        <v>3732</v>
      </c>
      <c r="CM2">
        <v>4616</v>
      </c>
      <c r="CN2">
        <v>4014</v>
      </c>
      <c r="CO2">
        <v>4019</v>
      </c>
      <c r="CP2">
        <v>45551</v>
      </c>
      <c r="CQ2">
        <v>23915</v>
      </c>
      <c r="CR2">
        <v>5240</v>
      </c>
      <c r="CS2">
        <v>6301</v>
      </c>
      <c r="CT2">
        <v>3877</v>
      </c>
    </row>
    <row r="7" spans="1:98" x14ac:dyDescent="0.2">
      <c r="N7" s="9" t="s">
        <v>115</v>
      </c>
    </row>
    <row r="8" spans="1:98" x14ac:dyDescent="0.2">
      <c r="A8" t="s">
        <v>119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2">
      <c r="A9" t="s">
        <v>82</v>
      </c>
      <c r="B9">
        <v>65060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65060</v>
      </c>
      <c r="K9" t="s">
        <v>82</v>
      </c>
      <c r="L9" s="8" t="str">
        <f>A10</f>
        <v>A2</v>
      </c>
      <c r="M9" s="8">
        <f>B10</f>
        <v>3757</v>
      </c>
      <c r="N9" s="8">
        <f>(M9-I$15)/I$16</f>
        <v>-9.6627889596592794E-3</v>
      </c>
      <c r="O9" s="8">
        <f>N9*40</f>
        <v>-0.38651155838637119</v>
      </c>
    </row>
    <row r="10" spans="1:98" x14ac:dyDescent="0.2">
      <c r="A10" t="s">
        <v>83</v>
      </c>
      <c r="B10">
        <v>3757</v>
      </c>
      <c r="E10">
        <f>E9/2</f>
        <v>15</v>
      </c>
      <c r="G10">
        <f>G9/2</f>
        <v>15</v>
      </c>
      <c r="H10" t="str">
        <f>A21</f>
        <v>B1</v>
      </c>
      <c r="I10">
        <f>B21</f>
        <v>50591</v>
      </c>
      <c r="K10" t="s">
        <v>85</v>
      </c>
      <c r="L10" s="8" t="str">
        <f>A22</f>
        <v>B2</v>
      </c>
      <c r="M10" s="8">
        <f>B22</f>
        <v>3990</v>
      </c>
      <c r="N10" s="8">
        <f t="shared" ref="N10:N73" si="1">(M10-I$15)/I$16</f>
        <v>6.5384871960361121E-2</v>
      </c>
      <c r="O10" s="8">
        <f t="shared" ref="O10:O73" si="2">N10*40</f>
        <v>2.615394878414445</v>
      </c>
    </row>
    <row r="11" spans="1:98" x14ac:dyDescent="0.2">
      <c r="A11" t="s">
        <v>84</v>
      </c>
      <c r="B11">
        <v>5692</v>
      </c>
      <c r="E11">
        <f>E10/2</f>
        <v>7.5</v>
      </c>
      <c r="G11">
        <f>G10/2</f>
        <v>7.5</v>
      </c>
      <c r="H11" t="str">
        <f>A33</f>
        <v>C1</v>
      </c>
      <c r="I11">
        <f>B33</f>
        <v>25519</v>
      </c>
      <c r="K11" t="s">
        <v>88</v>
      </c>
      <c r="L11" s="8" t="str">
        <f>A34</f>
        <v>C2</v>
      </c>
      <c r="M11" s="8">
        <f>B34</f>
        <v>3825</v>
      </c>
      <c r="N11" s="8">
        <f t="shared" si="1"/>
        <v>1.2239532682235087E-2</v>
      </c>
      <c r="O11" s="8">
        <f t="shared" si="2"/>
        <v>0.48958130728940347</v>
      </c>
    </row>
    <row r="12" spans="1:98" x14ac:dyDescent="0.2">
      <c r="A12" t="s">
        <v>9</v>
      </c>
      <c r="B12">
        <v>4589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8929</v>
      </c>
      <c r="K12" t="s">
        <v>91</v>
      </c>
      <c r="L12" s="8" t="str">
        <f>A46</f>
        <v>D2</v>
      </c>
      <c r="M12" s="8">
        <f>B46</f>
        <v>3871</v>
      </c>
      <c r="N12" s="8">
        <f t="shared" si="1"/>
        <v>2.7055809087045982E-2</v>
      </c>
      <c r="O12" s="8">
        <f t="shared" si="2"/>
        <v>1.0822323634818392</v>
      </c>
    </row>
    <row r="13" spans="1:98" x14ac:dyDescent="0.2">
      <c r="A13" t="s">
        <v>17</v>
      </c>
      <c r="B13">
        <v>34577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5020</v>
      </c>
      <c r="K13" t="s">
        <v>94</v>
      </c>
      <c r="L13" s="8" t="str">
        <f>A58</f>
        <v>E2</v>
      </c>
      <c r="M13" s="8">
        <f>B58</f>
        <v>4633</v>
      </c>
      <c r="N13" s="8">
        <f t="shared" si="1"/>
        <v>0.2724906486623917</v>
      </c>
      <c r="O13" s="8">
        <f t="shared" si="2"/>
        <v>10.899625946495668</v>
      </c>
    </row>
    <row r="14" spans="1:98" x14ac:dyDescent="0.2">
      <c r="A14" t="s">
        <v>25</v>
      </c>
      <c r="B14">
        <v>29335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4081</v>
      </c>
      <c r="K14" t="s">
        <v>97</v>
      </c>
      <c r="L14" s="8" t="str">
        <f>A70</f>
        <v>F2</v>
      </c>
      <c r="M14" s="8">
        <f>B70</f>
        <v>6996</v>
      </c>
      <c r="N14" s="8">
        <f t="shared" si="1"/>
        <v>1.033596325718221</v>
      </c>
      <c r="O14" s="8">
        <f t="shared" si="2"/>
        <v>41.343853028728844</v>
      </c>
    </row>
    <row r="15" spans="1:98" x14ac:dyDescent="0.2">
      <c r="A15" t="s">
        <v>34</v>
      </c>
      <c r="B15">
        <v>3806</v>
      </c>
      <c r="G15">
        <f t="shared" ref="G15" si="3">E15*1.14</f>
        <v>0</v>
      </c>
      <c r="H15" t="str">
        <f>A81</f>
        <v>G1</v>
      </c>
      <c r="I15">
        <f>B81</f>
        <v>3787</v>
      </c>
      <c r="K15" t="s">
        <v>100</v>
      </c>
      <c r="L15" s="8" t="str">
        <f>A82</f>
        <v>G2</v>
      </c>
      <c r="M15" s="8">
        <f>B82</f>
        <v>9542</v>
      </c>
      <c r="N15" s="8">
        <f t="shared" si="1"/>
        <v>1.8536450154279718</v>
      </c>
      <c r="O15" s="8">
        <f t="shared" si="2"/>
        <v>74.145800617118866</v>
      </c>
    </row>
    <row r="16" spans="1:98" x14ac:dyDescent="0.2">
      <c r="A16" t="s">
        <v>41</v>
      </c>
      <c r="B16">
        <v>4574</v>
      </c>
      <c r="H16" t="s">
        <v>120</v>
      </c>
      <c r="I16">
        <f>SLOPE(I10:I15, G10:G15)</f>
        <v>3104.6936992255114</v>
      </c>
      <c r="K16" t="s">
        <v>103</v>
      </c>
      <c r="L16" s="8" t="str">
        <f>A94</f>
        <v>H2</v>
      </c>
      <c r="M16" s="8">
        <f>B94</f>
        <v>13700</v>
      </c>
      <c r="N16" s="8">
        <f t="shared" si="1"/>
        <v>3.192907565236748</v>
      </c>
      <c r="O16" s="8">
        <f t="shared" si="2"/>
        <v>127.71630260946992</v>
      </c>
    </row>
    <row r="17" spans="1:15" x14ac:dyDescent="0.2">
      <c r="A17" t="s">
        <v>49</v>
      </c>
      <c r="B17">
        <v>4350</v>
      </c>
      <c r="K17" t="s">
        <v>104</v>
      </c>
      <c r="L17" s="8" t="str">
        <f>A95</f>
        <v>H3</v>
      </c>
      <c r="M17" s="8">
        <f>B95</f>
        <v>25261</v>
      </c>
      <c r="N17" s="8">
        <f t="shared" si="1"/>
        <v>6.9166243373241123</v>
      </c>
      <c r="O17" s="8">
        <f t="shared" si="2"/>
        <v>276.66497349296446</v>
      </c>
    </row>
    <row r="18" spans="1:15" x14ac:dyDescent="0.2">
      <c r="A18" t="s">
        <v>57</v>
      </c>
      <c r="B18">
        <v>4141</v>
      </c>
      <c r="K18" t="s">
        <v>101</v>
      </c>
      <c r="L18" s="8" t="str">
        <f>A83</f>
        <v>G3</v>
      </c>
      <c r="M18" s="8">
        <f>B83</f>
        <v>59523</v>
      </c>
      <c r="N18" s="8">
        <f t="shared" si="1"/>
        <v>17.952173515185653</v>
      </c>
      <c r="O18" s="8">
        <f t="shared" si="2"/>
        <v>718.08694060742607</v>
      </c>
    </row>
    <row r="19" spans="1:15" x14ac:dyDescent="0.2">
      <c r="A19" t="s">
        <v>65</v>
      </c>
      <c r="B19">
        <v>7318</v>
      </c>
      <c r="K19" t="s">
        <v>98</v>
      </c>
      <c r="L19" s="8" t="str">
        <f>A71</f>
        <v>F3</v>
      </c>
      <c r="M19" s="8">
        <f>B71</f>
        <v>54973</v>
      </c>
      <c r="N19" s="8">
        <f t="shared" si="1"/>
        <v>16.486650522970663</v>
      </c>
      <c r="O19" s="8">
        <f t="shared" si="2"/>
        <v>659.46602091882653</v>
      </c>
    </row>
    <row r="20" spans="1:15" x14ac:dyDescent="0.2">
      <c r="A20" t="s">
        <v>73</v>
      </c>
      <c r="B20">
        <v>5717</v>
      </c>
      <c r="K20" t="s">
        <v>95</v>
      </c>
      <c r="L20" s="8" t="str">
        <f>A59</f>
        <v>E3</v>
      </c>
      <c r="M20" s="8">
        <f>B59</f>
        <v>42784</v>
      </c>
      <c r="N20" s="8">
        <f t="shared" si="1"/>
        <v>12.560659368661097</v>
      </c>
      <c r="O20" s="8">
        <f t="shared" si="2"/>
        <v>502.42637474644391</v>
      </c>
    </row>
    <row r="21" spans="1:15" x14ac:dyDescent="0.2">
      <c r="A21" t="s">
        <v>85</v>
      </c>
      <c r="B21">
        <v>50591</v>
      </c>
      <c r="K21" t="s">
        <v>92</v>
      </c>
      <c r="L21" s="8" t="str">
        <f>A47</f>
        <v>D3</v>
      </c>
      <c r="M21" s="8">
        <f>B47</f>
        <v>22268</v>
      </c>
      <c r="N21" s="8">
        <f t="shared" si="1"/>
        <v>5.9526000921154383</v>
      </c>
      <c r="O21" s="8">
        <f t="shared" si="2"/>
        <v>238.10400368461754</v>
      </c>
    </row>
    <row r="22" spans="1:15" x14ac:dyDescent="0.2">
      <c r="A22" t="s">
        <v>86</v>
      </c>
      <c r="B22">
        <v>3990</v>
      </c>
      <c r="K22" t="s">
        <v>89</v>
      </c>
      <c r="L22" s="8" t="str">
        <f>A35</f>
        <v>C3</v>
      </c>
      <c r="M22" s="8">
        <f>B35</f>
        <v>10890</v>
      </c>
      <c r="N22" s="8">
        <f t="shared" si="1"/>
        <v>2.2878263326819956</v>
      </c>
      <c r="O22" s="8">
        <f t="shared" si="2"/>
        <v>91.513053307279819</v>
      </c>
    </row>
    <row r="23" spans="1:15" x14ac:dyDescent="0.2">
      <c r="A23" t="s">
        <v>87</v>
      </c>
      <c r="B23">
        <v>7755</v>
      </c>
      <c r="K23" t="s">
        <v>86</v>
      </c>
      <c r="L23" s="8" t="str">
        <f>A23</f>
        <v>B3</v>
      </c>
      <c r="M23" s="8">
        <f>B23</f>
        <v>7755</v>
      </c>
      <c r="N23" s="8">
        <f t="shared" si="1"/>
        <v>1.2780648863976007</v>
      </c>
      <c r="O23" s="8">
        <f t="shared" si="2"/>
        <v>51.122595455904033</v>
      </c>
    </row>
    <row r="24" spans="1:15" x14ac:dyDescent="0.2">
      <c r="A24" t="s">
        <v>10</v>
      </c>
      <c r="B24">
        <v>4226</v>
      </c>
      <c r="K24" t="s">
        <v>83</v>
      </c>
      <c r="L24" s="8" t="str">
        <f>A11</f>
        <v>A3</v>
      </c>
      <c r="M24" s="8">
        <f>B11</f>
        <v>5692</v>
      </c>
      <c r="N24" s="8">
        <f t="shared" si="1"/>
        <v>0.61358709893836427</v>
      </c>
      <c r="O24" s="8">
        <f t="shared" si="2"/>
        <v>24.543483957534569</v>
      </c>
    </row>
    <row r="25" spans="1:15" x14ac:dyDescent="0.2">
      <c r="A25" t="s">
        <v>18</v>
      </c>
      <c r="B25">
        <v>22520</v>
      </c>
      <c r="K25" t="s">
        <v>84</v>
      </c>
      <c r="L25" s="8" t="str">
        <f>A12</f>
        <v>A4</v>
      </c>
      <c r="M25" s="8">
        <f>B12</f>
        <v>4589</v>
      </c>
      <c r="N25" s="8">
        <f t="shared" si="1"/>
        <v>0.25831855818822475</v>
      </c>
      <c r="O25" s="8">
        <f t="shared" si="2"/>
        <v>10.33274232752899</v>
      </c>
    </row>
    <row r="26" spans="1:15" x14ac:dyDescent="0.2">
      <c r="A26" t="s">
        <v>26</v>
      </c>
      <c r="B26">
        <v>18079</v>
      </c>
      <c r="K26" t="s">
        <v>87</v>
      </c>
      <c r="L26" s="8" t="str">
        <f>A24</f>
        <v>B4</v>
      </c>
      <c r="M26" s="8">
        <f>B24</f>
        <v>4226</v>
      </c>
      <c r="N26" s="8">
        <f t="shared" si="1"/>
        <v>0.14139881177634747</v>
      </c>
      <c r="O26" s="8">
        <f t="shared" si="2"/>
        <v>5.6559524710538991</v>
      </c>
    </row>
    <row r="27" spans="1:15" x14ac:dyDescent="0.2">
      <c r="A27" t="s">
        <v>35</v>
      </c>
      <c r="B27">
        <v>3834</v>
      </c>
      <c r="K27" t="s">
        <v>90</v>
      </c>
      <c r="L27" s="8" t="str">
        <f>A36</f>
        <v>C4</v>
      </c>
      <c r="M27" s="8">
        <f>B36</f>
        <v>4270</v>
      </c>
      <c r="N27" s="8">
        <f t="shared" si="1"/>
        <v>0.1555709022505144</v>
      </c>
      <c r="O27" s="8">
        <f t="shared" si="2"/>
        <v>6.2228360900205759</v>
      </c>
    </row>
    <row r="28" spans="1:15" x14ac:dyDescent="0.2">
      <c r="A28" t="s">
        <v>42</v>
      </c>
      <c r="B28">
        <v>5654</v>
      </c>
      <c r="K28" t="s">
        <v>93</v>
      </c>
      <c r="L28" s="8" t="str">
        <f>A48</f>
        <v>D4</v>
      </c>
      <c r="M28" s="8">
        <f>B48</f>
        <v>4172</v>
      </c>
      <c r="N28" s="8">
        <f t="shared" si="1"/>
        <v>0.12400579164896075</v>
      </c>
      <c r="O28" s="8">
        <f t="shared" si="2"/>
        <v>4.96023166595843</v>
      </c>
    </row>
    <row r="29" spans="1:15" x14ac:dyDescent="0.2">
      <c r="A29" t="s">
        <v>50</v>
      </c>
      <c r="B29">
        <v>4183</v>
      </c>
      <c r="K29" t="s">
        <v>96</v>
      </c>
      <c r="L29" s="8" t="str">
        <f>A60</f>
        <v>E4</v>
      </c>
      <c r="M29" s="8">
        <f>B60</f>
        <v>4095</v>
      </c>
      <c r="N29" s="8">
        <f t="shared" si="1"/>
        <v>9.9204633319168609E-2</v>
      </c>
      <c r="O29" s="8">
        <f t="shared" si="2"/>
        <v>3.9681853327667445</v>
      </c>
    </row>
    <row r="30" spans="1:15" x14ac:dyDescent="0.2">
      <c r="A30" t="s">
        <v>58</v>
      </c>
      <c r="B30">
        <v>3994</v>
      </c>
      <c r="K30" t="s">
        <v>99</v>
      </c>
      <c r="L30" s="8" t="str">
        <f>A72</f>
        <v>F4</v>
      </c>
      <c r="M30" s="8">
        <f>B72</f>
        <v>3981</v>
      </c>
      <c r="N30" s="8">
        <f t="shared" si="1"/>
        <v>6.2486035272463339E-2</v>
      </c>
      <c r="O30" s="8">
        <f t="shared" si="2"/>
        <v>2.4994414108985334</v>
      </c>
    </row>
    <row r="31" spans="1:15" x14ac:dyDescent="0.2">
      <c r="A31" t="s">
        <v>66</v>
      </c>
      <c r="B31">
        <v>12206</v>
      </c>
      <c r="K31" t="s">
        <v>102</v>
      </c>
      <c r="L31" s="8" t="str">
        <f>A84</f>
        <v>G4</v>
      </c>
      <c r="M31" s="8">
        <f>B84</f>
        <v>3776</v>
      </c>
      <c r="N31" s="8">
        <f t="shared" si="1"/>
        <v>-3.5430226185417359E-3</v>
      </c>
      <c r="O31" s="8">
        <f t="shared" si="2"/>
        <v>-0.14172090474166943</v>
      </c>
    </row>
    <row r="32" spans="1:15" x14ac:dyDescent="0.2">
      <c r="A32" t="s">
        <v>74</v>
      </c>
      <c r="B32">
        <v>4765</v>
      </c>
      <c r="K32" t="s">
        <v>105</v>
      </c>
      <c r="L32" t="str">
        <f>A96</f>
        <v>H4</v>
      </c>
      <c r="M32">
        <f>B96</f>
        <v>3732</v>
      </c>
      <c r="N32" s="8">
        <f t="shared" si="1"/>
        <v>-1.7715113092708679E-2</v>
      </c>
      <c r="O32" s="8">
        <f t="shared" si="2"/>
        <v>-0.70860452370834714</v>
      </c>
    </row>
    <row r="33" spans="1:15" x14ac:dyDescent="0.2">
      <c r="A33" t="s">
        <v>88</v>
      </c>
      <c r="B33">
        <v>25519</v>
      </c>
      <c r="K33" t="s">
        <v>16</v>
      </c>
      <c r="L33" t="str">
        <f>A97</f>
        <v>H5</v>
      </c>
      <c r="M33">
        <f>B97</f>
        <v>4616</v>
      </c>
      <c r="N33" s="8">
        <f t="shared" si="1"/>
        <v>0.26701506825191812</v>
      </c>
      <c r="O33" s="8">
        <f t="shared" si="2"/>
        <v>10.680602730076725</v>
      </c>
    </row>
    <row r="34" spans="1:15" x14ac:dyDescent="0.2">
      <c r="A34" t="s">
        <v>89</v>
      </c>
      <c r="B34">
        <v>3825</v>
      </c>
      <c r="K34" t="s">
        <v>15</v>
      </c>
      <c r="L34" t="str">
        <f>A85</f>
        <v>G5</v>
      </c>
      <c r="M34">
        <f>B85</f>
        <v>6591</v>
      </c>
      <c r="N34" s="8">
        <f t="shared" si="1"/>
        <v>0.90314867476282068</v>
      </c>
      <c r="O34" s="8">
        <f t="shared" si="2"/>
        <v>36.12594699051283</v>
      </c>
    </row>
    <row r="35" spans="1:15" x14ac:dyDescent="0.2">
      <c r="A35" t="s">
        <v>90</v>
      </c>
      <c r="B35">
        <v>10890</v>
      </c>
      <c r="K35" t="s">
        <v>14</v>
      </c>
      <c r="L35" t="str">
        <f>A73</f>
        <v>F5</v>
      </c>
      <c r="M35">
        <f>B73</f>
        <v>7735</v>
      </c>
      <c r="N35" s="8">
        <f t="shared" si="1"/>
        <v>1.2716230270911613</v>
      </c>
      <c r="O35" s="8">
        <f t="shared" si="2"/>
        <v>50.86492108364645</v>
      </c>
    </row>
    <row r="36" spans="1:15" x14ac:dyDescent="0.2">
      <c r="A36" t="s">
        <v>11</v>
      </c>
      <c r="B36">
        <v>4270</v>
      </c>
      <c r="K36" t="s">
        <v>13</v>
      </c>
      <c r="L36" t="str">
        <f>A61</f>
        <v>E5</v>
      </c>
      <c r="M36">
        <f>B61</f>
        <v>10425</v>
      </c>
      <c r="N36" s="8">
        <f t="shared" si="1"/>
        <v>2.1380531038072768</v>
      </c>
      <c r="O36" s="8">
        <f t="shared" si="2"/>
        <v>85.52212415229107</v>
      </c>
    </row>
    <row r="37" spans="1:15" x14ac:dyDescent="0.2">
      <c r="A37" t="s">
        <v>19</v>
      </c>
      <c r="B37">
        <v>17192</v>
      </c>
      <c r="K37" t="s">
        <v>12</v>
      </c>
      <c r="L37" t="str">
        <f>A49</f>
        <v>D5</v>
      </c>
      <c r="M37">
        <f>B49</f>
        <v>15911</v>
      </c>
      <c r="N37" s="8">
        <f t="shared" si="1"/>
        <v>3.9050551115636369</v>
      </c>
      <c r="O37" s="8">
        <f t="shared" si="2"/>
        <v>156.20220446254547</v>
      </c>
    </row>
    <row r="38" spans="1:15" x14ac:dyDescent="0.2">
      <c r="A38" t="s">
        <v>27</v>
      </c>
      <c r="B38">
        <v>9334</v>
      </c>
      <c r="K38" t="s">
        <v>11</v>
      </c>
      <c r="L38" t="str">
        <f>A37</f>
        <v>C5</v>
      </c>
      <c r="M38">
        <f>B37</f>
        <v>17192</v>
      </c>
      <c r="N38" s="8">
        <f t="shared" si="1"/>
        <v>4.3176562001410881</v>
      </c>
      <c r="O38" s="8">
        <f t="shared" si="2"/>
        <v>172.70624800564352</v>
      </c>
    </row>
    <row r="39" spans="1:15" x14ac:dyDescent="0.2">
      <c r="A39" t="s">
        <v>36</v>
      </c>
      <c r="B39">
        <v>3753</v>
      </c>
      <c r="K39" t="s">
        <v>10</v>
      </c>
      <c r="L39" t="str">
        <f>A25</f>
        <v>B5</v>
      </c>
      <c r="M39">
        <f>B25</f>
        <v>22520</v>
      </c>
      <c r="N39" s="8">
        <f t="shared" si="1"/>
        <v>6.0337675193765765</v>
      </c>
      <c r="O39" s="8">
        <f t="shared" si="2"/>
        <v>241.35070077506305</v>
      </c>
    </row>
    <row r="40" spans="1:15" x14ac:dyDescent="0.2">
      <c r="A40" t="s">
        <v>43</v>
      </c>
      <c r="B40">
        <v>6147</v>
      </c>
      <c r="K40" t="s">
        <v>9</v>
      </c>
      <c r="L40" t="str">
        <f>A13</f>
        <v>A5</v>
      </c>
      <c r="M40">
        <f>B13</f>
        <v>34577</v>
      </c>
      <c r="N40" s="8">
        <f t="shared" si="1"/>
        <v>9.917242402263641</v>
      </c>
      <c r="O40" s="8">
        <f t="shared" si="2"/>
        <v>396.68969609054562</v>
      </c>
    </row>
    <row r="41" spans="1:15" x14ac:dyDescent="0.2">
      <c r="A41" t="s">
        <v>51</v>
      </c>
      <c r="B41">
        <v>4155</v>
      </c>
      <c r="K41" t="s">
        <v>17</v>
      </c>
      <c r="L41" t="str">
        <f>A14</f>
        <v>A6</v>
      </c>
      <c r="M41">
        <f>B14</f>
        <v>29335</v>
      </c>
      <c r="N41" s="8">
        <f t="shared" si="1"/>
        <v>8.2288310780458431</v>
      </c>
      <c r="O41" s="8">
        <f t="shared" si="2"/>
        <v>329.15324312183373</v>
      </c>
    </row>
    <row r="42" spans="1:15" x14ac:dyDescent="0.2">
      <c r="A42" t="s">
        <v>59</v>
      </c>
      <c r="B42">
        <v>3689</v>
      </c>
      <c r="K42" t="s">
        <v>18</v>
      </c>
      <c r="L42" t="str">
        <f>A26</f>
        <v>B6</v>
      </c>
      <c r="M42">
        <f>B26</f>
        <v>18079</v>
      </c>
      <c r="N42" s="8">
        <f t="shared" si="1"/>
        <v>4.603352660381681</v>
      </c>
      <c r="O42" s="8">
        <f t="shared" si="2"/>
        <v>184.13410641526724</v>
      </c>
    </row>
    <row r="43" spans="1:15" x14ac:dyDescent="0.2">
      <c r="A43" t="s">
        <v>67</v>
      </c>
      <c r="B43">
        <v>27719</v>
      </c>
      <c r="K43" t="s">
        <v>19</v>
      </c>
      <c r="L43" t="str">
        <f>A38</f>
        <v>C6</v>
      </c>
      <c r="M43">
        <f>B38</f>
        <v>9334</v>
      </c>
      <c r="N43" s="8">
        <f t="shared" si="1"/>
        <v>1.7866496786410009</v>
      </c>
      <c r="O43" s="8">
        <f t="shared" si="2"/>
        <v>71.465987145640042</v>
      </c>
    </row>
    <row r="44" spans="1:15" x14ac:dyDescent="0.2">
      <c r="A44" t="s">
        <v>75</v>
      </c>
      <c r="B44">
        <v>4277</v>
      </c>
      <c r="K44" t="s">
        <v>20</v>
      </c>
      <c r="L44" t="str">
        <f>A50</f>
        <v>D6</v>
      </c>
      <c r="M44">
        <f>B50</f>
        <v>6125</v>
      </c>
      <c r="N44" s="8">
        <f t="shared" si="1"/>
        <v>0.75305335292277986</v>
      </c>
      <c r="O44" s="8">
        <f t="shared" si="2"/>
        <v>30.122134116911194</v>
      </c>
    </row>
    <row r="45" spans="1:15" x14ac:dyDescent="0.2">
      <c r="A45" t="s">
        <v>91</v>
      </c>
      <c r="B45">
        <v>8929</v>
      </c>
      <c r="K45" t="s">
        <v>21</v>
      </c>
      <c r="L45" t="str">
        <f>A62</f>
        <v>E6</v>
      </c>
      <c r="M45">
        <f>B62</f>
        <v>5126</v>
      </c>
      <c r="N45" s="8">
        <f t="shared" si="1"/>
        <v>0.43128248056612584</v>
      </c>
      <c r="O45" s="8">
        <f t="shared" si="2"/>
        <v>17.251299222645034</v>
      </c>
    </row>
    <row r="46" spans="1:15" x14ac:dyDescent="0.2">
      <c r="A46" t="s">
        <v>92</v>
      </c>
      <c r="B46">
        <v>3871</v>
      </c>
      <c r="K46" t="s">
        <v>22</v>
      </c>
      <c r="L46" t="str">
        <f>A74</f>
        <v>F6</v>
      </c>
      <c r="M46">
        <f>B74</f>
        <v>4585</v>
      </c>
      <c r="N46" s="8">
        <f t="shared" si="1"/>
        <v>0.25703018632693686</v>
      </c>
      <c r="O46" s="8">
        <f t="shared" si="2"/>
        <v>10.281207453077474</v>
      </c>
    </row>
    <row r="47" spans="1:15" x14ac:dyDescent="0.2">
      <c r="A47" t="s">
        <v>93</v>
      </c>
      <c r="B47">
        <v>22268</v>
      </c>
      <c r="K47" t="s">
        <v>23</v>
      </c>
      <c r="L47" t="str">
        <f>A86</f>
        <v>G6</v>
      </c>
      <c r="M47">
        <f>B86</f>
        <v>4198</v>
      </c>
      <c r="N47" s="8">
        <f t="shared" si="1"/>
        <v>0.13238020874733214</v>
      </c>
      <c r="O47" s="8">
        <f t="shared" si="2"/>
        <v>5.2952083498932856</v>
      </c>
    </row>
    <row r="48" spans="1:15" x14ac:dyDescent="0.2">
      <c r="A48" t="s">
        <v>12</v>
      </c>
      <c r="B48">
        <v>4172</v>
      </c>
      <c r="K48" t="s">
        <v>24</v>
      </c>
      <c r="L48" t="str">
        <f>A98</f>
        <v>H6</v>
      </c>
      <c r="M48">
        <f>B98</f>
        <v>4014</v>
      </c>
      <c r="N48" s="8">
        <f t="shared" si="1"/>
        <v>7.3115103128088554E-2</v>
      </c>
      <c r="O48" s="8">
        <f t="shared" si="2"/>
        <v>2.9246041251235422</v>
      </c>
    </row>
    <row r="49" spans="1:15" x14ac:dyDescent="0.2">
      <c r="A49" t="s">
        <v>20</v>
      </c>
      <c r="B49">
        <v>15911</v>
      </c>
      <c r="K49" t="s">
        <v>33</v>
      </c>
      <c r="L49" t="str">
        <f>A99</f>
        <v>H7</v>
      </c>
      <c r="M49">
        <f>B99</f>
        <v>4019</v>
      </c>
      <c r="N49" s="8">
        <f t="shared" si="1"/>
        <v>7.4725567954698424E-2</v>
      </c>
      <c r="O49" s="8">
        <f t="shared" si="2"/>
        <v>2.989022718187937</v>
      </c>
    </row>
    <row r="50" spans="1:15" x14ac:dyDescent="0.2">
      <c r="A50" t="s">
        <v>28</v>
      </c>
      <c r="B50">
        <v>6125</v>
      </c>
      <c r="K50" t="s">
        <v>31</v>
      </c>
      <c r="L50" t="str">
        <f>A87</f>
        <v>G7</v>
      </c>
      <c r="M50">
        <f>B87</f>
        <v>4203</v>
      </c>
      <c r="N50" s="8">
        <f t="shared" si="1"/>
        <v>0.13399067357394201</v>
      </c>
      <c r="O50" s="8">
        <f t="shared" si="2"/>
        <v>5.3596269429576804</v>
      </c>
    </row>
    <row r="51" spans="1:15" x14ac:dyDescent="0.2">
      <c r="A51" t="s">
        <v>37</v>
      </c>
      <c r="B51">
        <v>3758</v>
      </c>
      <c r="K51" t="s">
        <v>32</v>
      </c>
      <c r="L51" t="str">
        <f>A75</f>
        <v>F7</v>
      </c>
      <c r="M51">
        <f>B75</f>
        <v>3988</v>
      </c>
      <c r="N51" s="8">
        <f t="shared" si="1"/>
        <v>6.4740686029717179E-2</v>
      </c>
      <c r="O51" s="8">
        <f t="shared" si="2"/>
        <v>2.589627441188687</v>
      </c>
    </row>
    <row r="52" spans="1:15" x14ac:dyDescent="0.2">
      <c r="A52" t="s">
        <v>44</v>
      </c>
      <c r="B52">
        <v>8083</v>
      </c>
      <c r="K52" t="s">
        <v>29</v>
      </c>
      <c r="L52" t="str">
        <f>A63</f>
        <v>E7</v>
      </c>
      <c r="M52">
        <f>B63</f>
        <v>3952</v>
      </c>
      <c r="N52" s="8">
        <f t="shared" si="1"/>
        <v>5.3145339278126036E-2</v>
      </c>
      <c r="O52" s="8">
        <f t="shared" si="2"/>
        <v>2.1258135711250414</v>
      </c>
    </row>
    <row r="53" spans="1:15" x14ac:dyDescent="0.2">
      <c r="A53" t="s">
        <v>52</v>
      </c>
      <c r="B53">
        <v>4444</v>
      </c>
      <c r="K53" t="s">
        <v>28</v>
      </c>
      <c r="L53" t="str">
        <f>A51</f>
        <v>D7</v>
      </c>
      <c r="M53">
        <f>B51</f>
        <v>3758</v>
      </c>
      <c r="N53" s="8">
        <f t="shared" si="1"/>
        <v>-9.340695994337303E-3</v>
      </c>
      <c r="O53" s="8">
        <f t="shared" si="2"/>
        <v>-0.37362783977349212</v>
      </c>
    </row>
    <row r="54" spans="1:15" x14ac:dyDescent="0.2">
      <c r="A54" t="s">
        <v>60</v>
      </c>
      <c r="B54">
        <v>3717</v>
      </c>
      <c r="K54" t="s">
        <v>27</v>
      </c>
      <c r="L54" s="8" t="str">
        <f>A39</f>
        <v>C7</v>
      </c>
      <c r="M54" s="8">
        <f>B39</f>
        <v>3753</v>
      </c>
      <c r="N54" s="8">
        <f t="shared" si="1"/>
        <v>-1.0951160820947183E-2</v>
      </c>
      <c r="O54" s="8">
        <f t="shared" si="2"/>
        <v>-0.43804643283788736</v>
      </c>
    </row>
    <row r="55" spans="1:15" x14ac:dyDescent="0.2">
      <c r="A55" t="s">
        <v>68</v>
      </c>
      <c r="B55">
        <v>43779</v>
      </c>
      <c r="K55" t="s">
        <v>26</v>
      </c>
      <c r="L55" s="8" t="str">
        <f>A27</f>
        <v>B7</v>
      </c>
      <c r="M55" s="8">
        <f>B27</f>
        <v>3834</v>
      </c>
      <c r="N55" s="8">
        <f t="shared" si="1"/>
        <v>1.5138369370132871E-2</v>
      </c>
      <c r="O55" s="8">
        <f t="shared" si="2"/>
        <v>0.60553477480531481</v>
      </c>
    </row>
    <row r="56" spans="1:15" x14ac:dyDescent="0.2">
      <c r="A56" t="s">
        <v>76</v>
      </c>
      <c r="B56">
        <v>4103</v>
      </c>
      <c r="K56" t="s">
        <v>25</v>
      </c>
      <c r="L56" s="8" t="str">
        <f>A15</f>
        <v>A7</v>
      </c>
      <c r="M56" s="8">
        <f>B15</f>
        <v>3806</v>
      </c>
      <c r="N56" s="8">
        <f t="shared" si="1"/>
        <v>6.1197663411175435E-3</v>
      </c>
      <c r="O56" s="8">
        <f t="shared" si="2"/>
        <v>0.24479065364470173</v>
      </c>
    </row>
    <row r="57" spans="1:15" x14ac:dyDescent="0.2">
      <c r="A57" t="s">
        <v>94</v>
      </c>
      <c r="B57">
        <v>5020</v>
      </c>
      <c r="K57" t="s">
        <v>34</v>
      </c>
      <c r="L57" s="8" t="str">
        <f>A16</f>
        <v>A8</v>
      </c>
      <c r="M57" s="8">
        <f>B16</f>
        <v>4574</v>
      </c>
      <c r="N57" s="8">
        <f t="shared" si="1"/>
        <v>0.25348716370839508</v>
      </c>
      <c r="O57" s="8">
        <f t="shared" si="2"/>
        <v>10.139486548335803</v>
      </c>
    </row>
    <row r="58" spans="1:15" x14ac:dyDescent="0.2">
      <c r="A58" t="s">
        <v>95</v>
      </c>
      <c r="B58">
        <v>4633</v>
      </c>
      <c r="K58" t="s">
        <v>35</v>
      </c>
      <c r="L58" s="8" t="str">
        <f>A28</f>
        <v>B8</v>
      </c>
      <c r="M58" s="8">
        <f>B28</f>
        <v>5654</v>
      </c>
      <c r="N58" s="8">
        <f t="shared" si="1"/>
        <v>0.60134756625612917</v>
      </c>
      <c r="O58" s="8">
        <f t="shared" si="2"/>
        <v>24.053902650245167</v>
      </c>
    </row>
    <row r="59" spans="1:15" x14ac:dyDescent="0.2">
      <c r="A59" t="s">
        <v>96</v>
      </c>
      <c r="B59">
        <v>42784</v>
      </c>
      <c r="K59" t="s">
        <v>36</v>
      </c>
      <c r="L59" s="8" t="str">
        <f>A40</f>
        <v>C8</v>
      </c>
      <c r="M59" s="8">
        <f>B40</f>
        <v>6147</v>
      </c>
      <c r="N59" s="8">
        <f t="shared" si="1"/>
        <v>0.76013939815986331</v>
      </c>
      <c r="O59" s="8">
        <f t="shared" si="2"/>
        <v>30.405575926394533</v>
      </c>
    </row>
    <row r="60" spans="1:15" x14ac:dyDescent="0.2">
      <c r="A60" t="s">
        <v>13</v>
      </c>
      <c r="B60">
        <v>4095</v>
      </c>
      <c r="K60" t="s">
        <v>37</v>
      </c>
      <c r="L60" s="8" t="str">
        <f>A52</f>
        <v>D8</v>
      </c>
      <c r="M60" s="8">
        <f>B52</f>
        <v>8083</v>
      </c>
      <c r="N60" s="8">
        <f t="shared" si="1"/>
        <v>1.383711379023209</v>
      </c>
      <c r="O60" s="8">
        <f t="shared" si="2"/>
        <v>55.34845516092836</v>
      </c>
    </row>
    <row r="61" spans="1:15" x14ac:dyDescent="0.2">
      <c r="A61" t="s">
        <v>21</v>
      </c>
      <c r="B61">
        <v>10425</v>
      </c>
      <c r="K61" t="s">
        <v>38</v>
      </c>
      <c r="L61" s="8" t="str">
        <f>A64</f>
        <v>E8</v>
      </c>
      <c r="M61" s="8">
        <f>B64</f>
        <v>20444</v>
      </c>
      <c r="N61" s="8">
        <f t="shared" si="1"/>
        <v>5.3651025233681544</v>
      </c>
      <c r="O61" s="8">
        <f t="shared" si="2"/>
        <v>214.60410093472618</v>
      </c>
    </row>
    <row r="62" spans="1:15" x14ac:dyDescent="0.2">
      <c r="A62" t="s">
        <v>29</v>
      </c>
      <c r="B62">
        <v>5126</v>
      </c>
      <c r="K62" t="s">
        <v>30</v>
      </c>
      <c r="L62" s="8" t="str">
        <f>A76</f>
        <v>F8</v>
      </c>
      <c r="M62" s="8">
        <f>B76</f>
        <v>49959</v>
      </c>
      <c r="N62" s="8">
        <f t="shared" si="1"/>
        <v>14.871676394846276</v>
      </c>
      <c r="O62" s="8">
        <f t="shared" si="2"/>
        <v>594.86705579385102</v>
      </c>
    </row>
    <row r="63" spans="1:15" x14ac:dyDescent="0.2">
      <c r="A63" t="s">
        <v>38</v>
      </c>
      <c r="B63">
        <v>3952</v>
      </c>
      <c r="K63" t="s">
        <v>39</v>
      </c>
      <c r="L63" s="8" t="str">
        <f>A88</f>
        <v>G8</v>
      </c>
      <c r="M63" s="8">
        <f>B88</f>
        <v>60550</v>
      </c>
      <c r="N63" s="8">
        <f t="shared" si="1"/>
        <v>18.282962990571324</v>
      </c>
      <c r="O63" s="8">
        <f t="shared" si="2"/>
        <v>731.31851962285293</v>
      </c>
    </row>
    <row r="64" spans="1:15" x14ac:dyDescent="0.2">
      <c r="A64" t="s">
        <v>45</v>
      </c>
      <c r="B64">
        <v>20444</v>
      </c>
      <c r="K64" t="s">
        <v>40</v>
      </c>
      <c r="L64" s="8" t="str">
        <f>A100</f>
        <v>H8</v>
      </c>
      <c r="M64" s="8">
        <f>B100</f>
        <v>45551</v>
      </c>
      <c r="N64" s="8">
        <f t="shared" si="1"/>
        <v>13.451890603707005</v>
      </c>
      <c r="O64" s="8">
        <f t="shared" si="2"/>
        <v>538.07562414828021</v>
      </c>
    </row>
    <row r="65" spans="1:15" x14ac:dyDescent="0.2">
      <c r="A65" t="s">
        <v>53</v>
      </c>
      <c r="B65">
        <v>5328</v>
      </c>
      <c r="K65" t="s">
        <v>48</v>
      </c>
      <c r="L65" s="8" t="str">
        <f>A101</f>
        <v>H9</v>
      </c>
      <c r="M65" s="8">
        <f>B101</f>
        <v>23915</v>
      </c>
      <c r="N65" s="8">
        <f t="shared" si="1"/>
        <v>6.4830872060007323</v>
      </c>
      <c r="O65" s="8">
        <f t="shared" si="2"/>
        <v>259.32348824002929</v>
      </c>
    </row>
    <row r="66" spans="1:15" x14ac:dyDescent="0.2">
      <c r="A66" t="s">
        <v>61</v>
      </c>
      <c r="B66">
        <v>3724</v>
      </c>
      <c r="K66" t="s">
        <v>47</v>
      </c>
      <c r="L66" s="8" t="str">
        <f>A89</f>
        <v>G9</v>
      </c>
      <c r="M66" s="8">
        <f>B89</f>
        <v>11002</v>
      </c>
      <c r="N66" s="8">
        <f t="shared" si="1"/>
        <v>2.3239007447980566</v>
      </c>
      <c r="O66" s="8">
        <f t="shared" si="2"/>
        <v>92.956029791922262</v>
      </c>
    </row>
    <row r="67" spans="1:15" x14ac:dyDescent="0.2">
      <c r="A67" t="s">
        <v>69</v>
      </c>
      <c r="B67">
        <v>54395</v>
      </c>
      <c r="K67" t="s">
        <v>46</v>
      </c>
      <c r="L67" s="8" t="str">
        <f>A77</f>
        <v>F9</v>
      </c>
      <c r="M67" s="8">
        <f>B77</f>
        <v>7185</v>
      </c>
      <c r="N67" s="8">
        <f t="shared" si="1"/>
        <v>1.0944718961640745</v>
      </c>
      <c r="O67" s="8">
        <f t="shared" si="2"/>
        <v>43.778875846562983</v>
      </c>
    </row>
    <row r="68" spans="1:15" x14ac:dyDescent="0.2">
      <c r="A68" t="s">
        <v>77</v>
      </c>
      <c r="B68">
        <v>4121</v>
      </c>
      <c r="K68" t="s">
        <v>45</v>
      </c>
      <c r="L68" s="8" t="str">
        <f>A65</f>
        <v>E9</v>
      </c>
      <c r="M68" s="8">
        <f>B65</f>
        <v>5328</v>
      </c>
      <c r="N68" s="8">
        <f t="shared" si="1"/>
        <v>0.49634525956116499</v>
      </c>
      <c r="O68" s="8">
        <f t="shared" si="2"/>
        <v>19.8538103824466</v>
      </c>
    </row>
    <row r="69" spans="1:15" x14ac:dyDescent="0.2">
      <c r="A69" t="s">
        <v>97</v>
      </c>
      <c r="B69">
        <v>4081</v>
      </c>
      <c r="K69" t="s">
        <v>44</v>
      </c>
      <c r="L69" s="8" t="str">
        <f>A53</f>
        <v>D9</v>
      </c>
      <c r="M69" s="8">
        <f>B53</f>
        <v>4444</v>
      </c>
      <c r="N69" s="8">
        <f t="shared" si="1"/>
        <v>0.21161507821653822</v>
      </c>
      <c r="O69" s="8">
        <f t="shared" si="2"/>
        <v>8.464603128661528</v>
      </c>
    </row>
    <row r="70" spans="1:15" x14ac:dyDescent="0.2">
      <c r="A70" t="s">
        <v>98</v>
      </c>
      <c r="B70">
        <v>6996</v>
      </c>
      <c r="K70" t="s">
        <v>43</v>
      </c>
      <c r="L70" s="8" t="str">
        <f>A41</f>
        <v>C9</v>
      </c>
      <c r="M70" s="8">
        <f>B41</f>
        <v>4155</v>
      </c>
      <c r="N70" s="8">
        <f t="shared" si="1"/>
        <v>0.11853021123848717</v>
      </c>
      <c r="O70" s="8">
        <f t="shared" si="2"/>
        <v>4.7412084495394868</v>
      </c>
    </row>
    <row r="71" spans="1:15" x14ac:dyDescent="0.2">
      <c r="A71" t="s">
        <v>99</v>
      </c>
      <c r="B71">
        <v>54973</v>
      </c>
      <c r="K71" t="s">
        <v>42</v>
      </c>
      <c r="L71" s="8" t="str">
        <f>A29</f>
        <v>B9</v>
      </c>
      <c r="M71" s="8">
        <f>B29</f>
        <v>4183</v>
      </c>
      <c r="N71" s="8">
        <f t="shared" si="1"/>
        <v>0.1275488142675025</v>
      </c>
      <c r="O71" s="8">
        <f t="shared" si="2"/>
        <v>5.1019525707001003</v>
      </c>
    </row>
    <row r="72" spans="1:15" x14ac:dyDescent="0.2">
      <c r="A72" t="s">
        <v>14</v>
      </c>
      <c r="B72">
        <v>3981</v>
      </c>
      <c r="K72" t="s">
        <v>41</v>
      </c>
      <c r="L72" s="8" t="str">
        <f>A17</f>
        <v>A9</v>
      </c>
      <c r="M72" s="8">
        <f>B17</f>
        <v>4350</v>
      </c>
      <c r="N72" s="8">
        <f t="shared" si="1"/>
        <v>0.18133833947627248</v>
      </c>
      <c r="O72" s="8">
        <f t="shared" si="2"/>
        <v>7.2535335790508988</v>
      </c>
    </row>
    <row r="73" spans="1:15" x14ac:dyDescent="0.2">
      <c r="A73" t="s">
        <v>22</v>
      </c>
      <c r="B73">
        <v>7735</v>
      </c>
      <c r="K73" t="s">
        <v>49</v>
      </c>
      <c r="L73" s="8" t="str">
        <f>A18</f>
        <v>A10</v>
      </c>
      <c r="M73" s="8">
        <f>B18</f>
        <v>4141</v>
      </c>
      <c r="N73" s="8">
        <f t="shared" si="1"/>
        <v>0.1140209097239795</v>
      </c>
      <c r="O73" s="8">
        <f t="shared" si="2"/>
        <v>4.5608363889591805</v>
      </c>
    </row>
    <row r="74" spans="1:15" x14ac:dyDescent="0.2">
      <c r="A74" t="s">
        <v>32</v>
      </c>
      <c r="B74">
        <v>4585</v>
      </c>
      <c r="K74" t="s">
        <v>50</v>
      </c>
      <c r="L74" s="8" t="str">
        <f>A30</f>
        <v>B10</v>
      </c>
      <c r="M74" s="8">
        <f>B30</f>
        <v>3994</v>
      </c>
      <c r="N74" s="8">
        <f t="shared" ref="N74:N96" si="4">(M74-I$15)/I$16</f>
        <v>6.6673243821649034E-2</v>
      </c>
      <c r="O74" s="8">
        <f t="shared" ref="O74:O96" si="5">N74*40</f>
        <v>2.6669297528659612</v>
      </c>
    </row>
    <row r="75" spans="1:15" x14ac:dyDescent="0.2">
      <c r="A75" t="s">
        <v>30</v>
      </c>
      <c r="B75">
        <v>3988</v>
      </c>
      <c r="K75" t="s">
        <v>51</v>
      </c>
      <c r="L75" s="8" t="str">
        <f>A42</f>
        <v>C10</v>
      </c>
      <c r="M75" s="8">
        <f>B42</f>
        <v>3689</v>
      </c>
      <c r="N75" s="8">
        <f t="shared" si="4"/>
        <v>-3.1565110601553648E-2</v>
      </c>
      <c r="O75" s="8">
        <f t="shared" si="5"/>
        <v>-1.2626044240621459</v>
      </c>
    </row>
    <row r="76" spans="1:15" x14ac:dyDescent="0.2">
      <c r="A76" t="s">
        <v>46</v>
      </c>
      <c r="B76">
        <v>49959</v>
      </c>
      <c r="K76" t="s">
        <v>52</v>
      </c>
      <c r="L76" t="str">
        <f>A54</f>
        <v>D10</v>
      </c>
      <c r="M76">
        <f>B54</f>
        <v>3717</v>
      </c>
      <c r="N76" s="8">
        <f t="shared" si="4"/>
        <v>-2.2546507572538319E-2</v>
      </c>
      <c r="O76" s="8">
        <f t="shared" si="5"/>
        <v>-0.90186030290153274</v>
      </c>
    </row>
    <row r="77" spans="1:15" x14ac:dyDescent="0.2">
      <c r="A77" t="s">
        <v>54</v>
      </c>
      <c r="B77">
        <v>7185</v>
      </c>
      <c r="K77" t="s">
        <v>53</v>
      </c>
      <c r="L77" t="str">
        <f>A66</f>
        <v>E10</v>
      </c>
      <c r="M77">
        <f>B66</f>
        <v>3724</v>
      </c>
      <c r="N77" s="8">
        <f t="shared" si="4"/>
        <v>-2.0291856815284486E-2</v>
      </c>
      <c r="O77" s="8">
        <f t="shared" si="5"/>
        <v>-0.81167427261137948</v>
      </c>
    </row>
    <row r="78" spans="1:15" x14ac:dyDescent="0.2">
      <c r="A78" t="s">
        <v>62</v>
      </c>
      <c r="B78">
        <v>4008</v>
      </c>
      <c r="K78" t="s">
        <v>54</v>
      </c>
      <c r="L78" t="str">
        <f>A78</f>
        <v>F10</v>
      </c>
      <c r="M78">
        <f>B78</f>
        <v>4008</v>
      </c>
      <c r="N78" s="8">
        <f t="shared" si="4"/>
        <v>7.11825453361567E-2</v>
      </c>
      <c r="O78" s="8">
        <f t="shared" si="5"/>
        <v>2.847301813446268</v>
      </c>
    </row>
    <row r="79" spans="1:15" x14ac:dyDescent="0.2">
      <c r="A79" t="s">
        <v>70</v>
      </c>
      <c r="B79">
        <v>33997</v>
      </c>
      <c r="K79" t="s">
        <v>55</v>
      </c>
      <c r="L79" t="str">
        <f>A90</f>
        <v>G10</v>
      </c>
      <c r="M79">
        <f>B90</f>
        <v>5024</v>
      </c>
      <c r="N79" s="8">
        <f t="shared" si="4"/>
        <v>0.3984289981032843</v>
      </c>
      <c r="O79" s="8">
        <f t="shared" si="5"/>
        <v>15.937159924131372</v>
      </c>
    </row>
    <row r="80" spans="1:15" x14ac:dyDescent="0.2">
      <c r="A80" t="s">
        <v>78</v>
      </c>
      <c r="B80">
        <v>4186</v>
      </c>
      <c r="K80" t="s">
        <v>56</v>
      </c>
      <c r="L80" t="str">
        <f>A102</f>
        <v>H10</v>
      </c>
      <c r="M80">
        <f>B102</f>
        <v>5240</v>
      </c>
      <c r="N80" s="8">
        <f t="shared" si="4"/>
        <v>0.46800107861283113</v>
      </c>
      <c r="O80" s="8">
        <f t="shared" si="5"/>
        <v>18.720043144513244</v>
      </c>
    </row>
    <row r="81" spans="1:15" x14ac:dyDescent="0.2">
      <c r="A81" t="s">
        <v>100</v>
      </c>
      <c r="B81">
        <v>3787</v>
      </c>
      <c r="K81" t="s">
        <v>64</v>
      </c>
      <c r="L81" t="str">
        <f>A103</f>
        <v>H11</v>
      </c>
      <c r="M81">
        <f>B103</f>
        <v>6301</v>
      </c>
      <c r="N81" s="8">
        <f t="shared" si="4"/>
        <v>0.80974171481944768</v>
      </c>
      <c r="O81" s="8">
        <f t="shared" si="5"/>
        <v>32.389668592777909</v>
      </c>
    </row>
    <row r="82" spans="1:15" x14ac:dyDescent="0.2">
      <c r="A82" t="s">
        <v>101</v>
      </c>
      <c r="B82">
        <v>9542</v>
      </c>
      <c r="K82" t="s">
        <v>63</v>
      </c>
      <c r="L82" t="str">
        <f>A91</f>
        <v>G11</v>
      </c>
      <c r="M82">
        <f>B91</f>
        <v>12096</v>
      </c>
      <c r="N82" s="8">
        <f t="shared" si="4"/>
        <v>2.6762704488602984</v>
      </c>
      <c r="O82" s="8">
        <f t="shared" si="5"/>
        <v>107.05081795441194</v>
      </c>
    </row>
    <row r="83" spans="1:15" x14ac:dyDescent="0.2">
      <c r="A83" t="s">
        <v>102</v>
      </c>
      <c r="B83">
        <v>59523</v>
      </c>
      <c r="K83" t="s">
        <v>62</v>
      </c>
      <c r="L83" t="str">
        <f>A79</f>
        <v>F11</v>
      </c>
      <c r="M83">
        <f>B79</f>
        <v>33997</v>
      </c>
      <c r="N83" s="8">
        <f t="shared" si="4"/>
        <v>9.7304284823768938</v>
      </c>
      <c r="O83" s="8">
        <f t="shared" si="5"/>
        <v>389.21713929507575</v>
      </c>
    </row>
    <row r="84" spans="1:15" x14ac:dyDescent="0.2">
      <c r="A84" t="s">
        <v>15</v>
      </c>
      <c r="B84">
        <v>3776</v>
      </c>
      <c r="K84" t="s">
        <v>61</v>
      </c>
      <c r="L84" t="str">
        <f>A67</f>
        <v>E11</v>
      </c>
      <c r="M84">
        <f>B67</f>
        <v>54395</v>
      </c>
      <c r="N84" s="8">
        <f t="shared" si="4"/>
        <v>16.300480789014561</v>
      </c>
      <c r="O84" s="8">
        <f t="shared" si="5"/>
        <v>652.0192315605824</v>
      </c>
    </row>
    <row r="85" spans="1:15" x14ac:dyDescent="0.2">
      <c r="A85" t="s">
        <v>23</v>
      </c>
      <c r="B85">
        <v>6591</v>
      </c>
      <c r="K85" t="s">
        <v>60</v>
      </c>
      <c r="L85" t="str">
        <f>A55</f>
        <v>D11</v>
      </c>
      <c r="M85">
        <f>B55</f>
        <v>43779</v>
      </c>
      <c r="N85" s="8">
        <f t="shared" si="4"/>
        <v>12.881141869156464</v>
      </c>
      <c r="O85" s="8">
        <f t="shared" si="5"/>
        <v>515.2456747662585</v>
      </c>
    </row>
    <row r="86" spans="1:15" x14ac:dyDescent="0.2">
      <c r="A86" t="s">
        <v>31</v>
      </c>
      <c r="B86">
        <v>4198</v>
      </c>
      <c r="K86" t="s">
        <v>59</v>
      </c>
      <c r="L86" t="str">
        <f>A43</f>
        <v>C11</v>
      </c>
      <c r="M86">
        <f>B43</f>
        <v>27719</v>
      </c>
      <c r="N86" s="8">
        <f t="shared" si="4"/>
        <v>7.7083288460855295</v>
      </c>
      <c r="O86" s="8">
        <f t="shared" si="5"/>
        <v>308.3331538434212</v>
      </c>
    </row>
    <row r="87" spans="1:15" x14ac:dyDescent="0.2">
      <c r="A87" t="s">
        <v>39</v>
      </c>
      <c r="B87">
        <v>4203</v>
      </c>
      <c r="K87" t="s">
        <v>58</v>
      </c>
      <c r="L87" t="str">
        <f>A31</f>
        <v>B11</v>
      </c>
      <c r="M87">
        <f>B31</f>
        <v>12206</v>
      </c>
      <c r="N87" s="8">
        <f t="shared" si="4"/>
        <v>2.7117006750457158</v>
      </c>
      <c r="O87" s="8">
        <f t="shared" si="5"/>
        <v>108.46802700182863</v>
      </c>
    </row>
    <row r="88" spans="1:15" x14ac:dyDescent="0.2">
      <c r="A88" t="s">
        <v>47</v>
      </c>
      <c r="B88">
        <v>60550</v>
      </c>
      <c r="K88" t="s">
        <v>57</v>
      </c>
      <c r="L88" t="str">
        <f>A19</f>
        <v>A11</v>
      </c>
      <c r="M88">
        <f>B19</f>
        <v>7318</v>
      </c>
      <c r="N88" s="8">
        <f t="shared" si="4"/>
        <v>1.1373102605518972</v>
      </c>
      <c r="O88" s="8">
        <f t="shared" si="5"/>
        <v>45.492410422075892</v>
      </c>
    </row>
    <row r="89" spans="1:15" x14ac:dyDescent="0.2">
      <c r="A89" t="s">
        <v>55</v>
      </c>
      <c r="B89">
        <v>11002</v>
      </c>
      <c r="K89" t="s">
        <v>65</v>
      </c>
      <c r="L89" t="str">
        <f>A20</f>
        <v>A12</v>
      </c>
      <c r="M89">
        <f>B20</f>
        <v>5717</v>
      </c>
      <c r="N89" s="8">
        <f t="shared" si="4"/>
        <v>0.62163942307141362</v>
      </c>
      <c r="O89" s="8">
        <f t="shared" si="5"/>
        <v>24.865576922856544</v>
      </c>
    </row>
    <row r="90" spans="1:15" x14ac:dyDescent="0.2">
      <c r="A90" t="s">
        <v>63</v>
      </c>
      <c r="B90">
        <v>5024</v>
      </c>
      <c r="K90" t="s">
        <v>66</v>
      </c>
      <c r="L90" t="str">
        <f>A32</f>
        <v>B12</v>
      </c>
      <c r="M90">
        <f>B32</f>
        <v>4765</v>
      </c>
      <c r="N90" s="8">
        <f t="shared" si="4"/>
        <v>0.31500692008489251</v>
      </c>
      <c r="O90" s="8">
        <f t="shared" si="5"/>
        <v>12.600276803395701</v>
      </c>
    </row>
    <row r="91" spans="1:15" x14ac:dyDescent="0.2">
      <c r="A91" t="s">
        <v>71</v>
      </c>
      <c r="B91">
        <v>12096</v>
      </c>
      <c r="K91" t="s">
        <v>67</v>
      </c>
      <c r="L91" t="str">
        <f>A44</f>
        <v>C12</v>
      </c>
      <c r="M91">
        <f>B44</f>
        <v>4277</v>
      </c>
      <c r="N91" s="8">
        <f t="shared" si="4"/>
        <v>0.15782555300776824</v>
      </c>
      <c r="O91" s="8">
        <f t="shared" si="5"/>
        <v>6.3130221203107295</v>
      </c>
    </row>
    <row r="92" spans="1:15" x14ac:dyDescent="0.2">
      <c r="A92" t="s">
        <v>79</v>
      </c>
      <c r="B92">
        <v>3977</v>
      </c>
      <c r="K92" t="s">
        <v>68</v>
      </c>
      <c r="L92" t="str">
        <f>A56</f>
        <v>D12</v>
      </c>
      <c r="M92">
        <f>B56</f>
        <v>4103</v>
      </c>
      <c r="N92" s="8">
        <f t="shared" si="4"/>
        <v>0.10178137704174442</v>
      </c>
      <c r="O92" s="8">
        <f t="shared" si="5"/>
        <v>4.0712550816697766</v>
      </c>
    </row>
    <row r="93" spans="1:15" x14ac:dyDescent="0.2">
      <c r="A93" t="s">
        <v>103</v>
      </c>
      <c r="B93">
        <v>3765</v>
      </c>
      <c r="K93" t="s">
        <v>69</v>
      </c>
      <c r="L93" t="str">
        <f>A68</f>
        <v>E12</v>
      </c>
      <c r="M93">
        <f>B68</f>
        <v>4121</v>
      </c>
      <c r="N93" s="8">
        <f t="shared" si="4"/>
        <v>0.10757905041753998</v>
      </c>
      <c r="O93" s="8">
        <f t="shared" si="5"/>
        <v>4.3031620167015996</v>
      </c>
    </row>
    <row r="94" spans="1:15" x14ac:dyDescent="0.2">
      <c r="A94" t="s">
        <v>104</v>
      </c>
      <c r="B94">
        <v>13700</v>
      </c>
      <c r="K94" t="s">
        <v>70</v>
      </c>
      <c r="L94" t="str">
        <f>A80</f>
        <v>F12</v>
      </c>
      <c r="M94">
        <f>B80</f>
        <v>4186</v>
      </c>
      <c r="N94" s="8">
        <f t="shared" si="4"/>
        <v>0.12851509316346843</v>
      </c>
      <c r="O94" s="8">
        <f t="shared" si="5"/>
        <v>5.1406037265387372</v>
      </c>
    </row>
    <row r="95" spans="1:15" x14ac:dyDescent="0.2">
      <c r="A95" t="s">
        <v>105</v>
      </c>
      <c r="B95">
        <v>25261</v>
      </c>
      <c r="K95" t="s">
        <v>71</v>
      </c>
      <c r="L95" t="str">
        <f>A92</f>
        <v>G12</v>
      </c>
      <c r="M95">
        <f>B92</f>
        <v>3977</v>
      </c>
      <c r="N95" s="8">
        <f t="shared" si="4"/>
        <v>6.119766341117544E-2</v>
      </c>
      <c r="O95" s="8">
        <f t="shared" si="5"/>
        <v>2.4479065364470176</v>
      </c>
    </row>
    <row r="96" spans="1:15" x14ac:dyDescent="0.2">
      <c r="A96" t="s">
        <v>16</v>
      </c>
      <c r="B96">
        <v>3732</v>
      </c>
      <c r="K96" t="s">
        <v>72</v>
      </c>
      <c r="L96" t="str">
        <f>A104</f>
        <v>H12</v>
      </c>
      <c r="M96">
        <f>B104</f>
        <v>3877</v>
      </c>
      <c r="N96" s="8">
        <f t="shared" si="4"/>
        <v>2.898836687897784E-2</v>
      </c>
      <c r="O96" s="8">
        <f t="shared" si="5"/>
        <v>1.1595346751591136</v>
      </c>
    </row>
    <row r="97" spans="1:2" x14ac:dyDescent="0.2">
      <c r="A97" t="s">
        <v>24</v>
      </c>
      <c r="B97">
        <v>4616</v>
      </c>
    </row>
    <row r="98" spans="1:2" x14ac:dyDescent="0.2">
      <c r="A98" t="s">
        <v>33</v>
      </c>
      <c r="B98">
        <v>4014</v>
      </c>
    </row>
    <row r="99" spans="1:2" x14ac:dyDescent="0.2">
      <c r="A99" t="s">
        <v>40</v>
      </c>
      <c r="B99">
        <v>4019</v>
      </c>
    </row>
    <row r="100" spans="1:2" x14ac:dyDescent="0.2">
      <c r="A100" t="s">
        <v>48</v>
      </c>
      <c r="B100">
        <v>45551</v>
      </c>
    </row>
    <row r="101" spans="1:2" x14ac:dyDescent="0.2">
      <c r="A101" t="s">
        <v>56</v>
      </c>
      <c r="B101">
        <v>23915</v>
      </c>
    </row>
    <row r="102" spans="1:2" x14ac:dyDescent="0.2">
      <c r="A102" t="s">
        <v>64</v>
      </c>
      <c r="B102">
        <v>5240</v>
      </c>
    </row>
    <row r="103" spans="1:2" x14ac:dyDescent="0.2">
      <c r="A103" t="s">
        <v>72</v>
      </c>
      <c r="B103">
        <v>6301</v>
      </c>
    </row>
    <row r="104" spans="1:2" x14ac:dyDescent="0.2">
      <c r="A104" t="s">
        <v>80</v>
      </c>
      <c r="B104">
        <v>3877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workbookViewId="0">
      <selection activeCell="I5" sqref="I5"/>
    </sheetView>
  </sheetViews>
  <sheetFormatPr defaultRowHeight="12.75" x14ac:dyDescent="0.2"/>
  <cols>
    <col min="11" max="11" width="24.42578125" customWidth="1"/>
    <col min="12" max="12" width="15.85546875" customWidth="1"/>
  </cols>
  <sheetData>
    <row r="1" spans="1:98" x14ac:dyDescent="0.2">
      <c r="B1" t="s">
        <v>119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2">
      <c r="B2">
        <v>1</v>
      </c>
      <c r="C2">
        <v>65068</v>
      </c>
      <c r="D2">
        <v>3696</v>
      </c>
      <c r="E2">
        <v>5736</v>
      </c>
      <c r="F2">
        <v>4659</v>
      </c>
      <c r="G2">
        <v>35064</v>
      </c>
      <c r="H2">
        <v>28636</v>
      </c>
      <c r="I2">
        <v>3763</v>
      </c>
      <c r="J2">
        <v>4224</v>
      </c>
      <c r="K2">
        <v>4398</v>
      </c>
      <c r="L2">
        <v>4155</v>
      </c>
      <c r="M2">
        <v>7428</v>
      </c>
      <c r="N2">
        <v>5868</v>
      </c>
      <c r="O2">
        <v>50073</v>
      </c>
      <c r="P2">
        <v>3714</v>
      </c>
      <c r="Q2">
        <v>7604</v>
      </c>
      <c r="R2">
        <v>4201</v>
      </c>
      <c r="S2">
        <v>22493</v>
      </c>
      <c r="T2">
        <v>18195</v>
      </c>
      <c r="U2">
        <v>3793</v>
      </c>
      <c r="V2">
        <v>5625</v>
      </c>
      <c r="W2">
        <v>4186</v>
      </c>
      <c r="X2">
        <v>3948</v>
      </c>
      <c r="Y2">
        <v>12470</v>
      </c>
      <c r="Z2">
        <v>4738</v>
      </c>
      <c r="AA2">
        <v>25572</v>
      </c>
      <c r="AB2">
        <v>3696</v>
      </c>
      <c r="AC2">
        <v>10887</v>
      </c>
      <c r="AD2">
        <v>4179</v>
      </c>
      <c r="AE2">
        <v>17378</v>
      </c>
      <c r="AF2">
        <v>9448</v>
      </c>
      <c r="AG2">
        <v>3656</v>
      </c>
      <c r="AH2">
        <v>6178</v>
      </c>
      <c r="AI2">
        <v>4154</v>
      </c>
      <c r="AJ2">
        <v>3749</v>
      </c>
      <c r="AK2">
        <v>27753</v>
      </c>
      <c r="AL2">
        <v>4295</v>
      </c>
      <c r="AM2">
        <v>8815</v>
      </c>
      <c r="AN2">
        <v>3696</v>
      </c>
      <c r="AO2">
        <v>21387</v>
      </c>
      <c r="AP2">
        <v>4136</v>
      </c>
      <c r="AQ2">
        <v>15819</v>
      </c>
      <c r="AR2">
        <v>6031</v>
      </c>
      <c r="AS2">
        <v>3722</v>
      </c>
      <c r="AT2">
        <v>8105</v>
      </c>
      <c r="AU2">
        <v>4448</v>
      </c>
      <c r="AV2">
        <v>3674</v>
      </c>
      <c r="AW2">
        <v>44207</v>
      </c>
      <c r="AX2">
        <v>4126</v>
      </c>
      <c r="AY2">
        <v>4884</v>
      </c>
      <c r="AZ2">
        <v>4570</v>
      </c>
      <c r="BA2">
        <v>41202</v>
      </c>
      <c r="BB2">
        <v>4021</v>
      </c>
      <c r="BC2">
        <v>10090</v>
      </c>
      <c r="BD2">
        <v>5059</v>
      </c>
      <c r="BE2">
        <v>3918</v>
      </c>
      <c r="BF2">
        <v>19826</v>
      </c>
      <c r="BG2">
        <v>5196</v>
      </c>
      <c r="BH2">
        <v>3694</v>
      </c>
      <c r="BI2">
        <v>53267</v>
      </c>
      <c r="BJ2">
        <v>4145</v>
      </c>
      <c r="BK2">
        <v>4017</v>
      </c>
      <c r="BL2">
        <v>6941</v>
      </c>
      <c r="BM2">
        <v>56187</v>
      </c>
      <c r="BN2">
        <v>3905</v>
      </c>
      <c r="BO2">
        <v>7928</v>
      </c>
      <c r="BP2">
        <v>4539</v>
      </c>
      <c r="BQ2">
        <v>3935</v>
      </c>
      <c r="BR2">
        <v>49432</v>
      </c>
      <c r="BS2">
        <v>7072</v>
      </c>
      <c r="BT2">
        <v>3980</v>
      </c>
      <c r="BU2">
        <v>33266</v>
      </c>
      <c r="BV2">
        <v>4164</v>
      </c>
      <c r="BW2">
        <v>3606</v>
      </c>
      <c r="BX2">
        <v>9252</v>
      </c>
      <c r="BY2">
        <v>55337</v>
      </c>
      <c r="BZ2">
        <v>3666</v>
      </c>
      <c r="CA2">
        <v>6166</v>
      </c>
      <c r="CB2">
        <v>4108</v>
      </c>
      <c r="CC2">
        <v>4086</v>
      </c>
      <c r="CD2">
        <v>56329</v>
      </c>
      <c r="CE2">
        <v>10368</v>
      </c>
      <c r="CF2">
        <v>5000</v>
      </c>
      <c r="CG2">
        <v>11671</v>
      </c>
      <c r="CH2">
        <v>4018</v>
      </c>
      <c r="CI2">
        <v>3659</v>
      </c>
      <c r="CJ2">
        <v>13038</v>
      </c>
      <c r="CK2">
        <v>24388</v>
      </c>
      <c r="CL2">
        <v>3675</v>
      </c>
      <c r="CM2">
        <v>4476</v>
      </c>
      <c r="CN2">
        <v>3862</v>
      </c>
      <c r="CO2">
        <v>3909</v>
      </c>
      <c r="CP2">
        <v>43446</v>
      </c>
      <c r="CQ2">
        <v>22910</v>
      </c>
      <c r="CR2">
        <v>5034</v>
      </c>
      <c r="CS2">
        <v>6188</v>
      </c>
      <c r="CT2">
        <v>3902</v>
      </c>
    </row>
    <row r="7" spans="1:98" ht="18" x14ac:dyDescent="0.25">
      <c r="N7" s="4" t="s">
        <v>110</v>
      </c>
    </row>
    <row r="8" spans="1:98" x14ac:dyDescent="0.2">
      <c r="A8" t="s">
        <v>119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2">
      <c r="A9" t="s">
        <v>82</v>
      </c>
      <c r="B9">
        <v>65068</v>
      </c>
      <c r="G9">
        <f>'Plate 1'!G9</f>
        <v>30</v>
      </c>
      <c r="H9" t="str">
        <f t="shared" ref="H9:I9" si="0">A9</f>
        <v>A1</v>
      </c>
      <c r="I9">
        <f t="shared" si="0"/>
        <v>65068</v>
      </c>
      <c r="K9" t="s">
        <v>82</v>
      </c>
      <c r="L9" t="str">
        <f>A10</f>
        <v>A2</v>
      </c>
      <c r="M9">
        <f>B10</f>
        <v>3696</v>
      </c>
      <c r="N9" s="8">
        <f>(M9-I$15)/I$16</f>
        <v>2.9178436332012191E-2</v>
      </c>
      <c r="O9">
        <f>N9*40</f>
        <v>1.1671374532804877</v>
      </c>
    </row>
    <row r="10" spans="1:98" x14ac:dyDescent="0.2">
      <c r="A10" t="s">
        <v>83</v>
      </c>
      <c r="B10">
        <v>3696</v>
      </c>
      <c r="G10">
        <f>'Plate 1'!G10</f>
        <v>15</v>
      </c>
      <c r="H10" t="str">
        <f>A21</f>
        <v>B1</v>
      </c>
      <c r="I10">
        <f>B21</f>
        <v>50073</v>
      </c>
      <c r="K10" t="s">
        <v>85</v>
      </c>
      <c r="L10" t="str">
        <f>A22</f>
        <v>B2</v>
      </c>
      <c r="M10">
        <f>B22</f>
        <v>3714</v>
      </c>
      <c r="N10" s="8">
        <f t="shared" ref="N10:N73" si="1">(M10-I$15)/I$16</f>
        <v>3.5014123598414632E-2</v>
      </c>
      <c r="O10">
        <f t="shared" ref="O10:O73" si="2">N10*40</f>
        <v>1.4005649439365853</v>
      </c>
    </row>
    <row r="11" spans="1:98" x14ac:dyDescent="0.2">
      <c r="A11" t="s">
        <v>84</v>
      </c>
      <c r="B11">
        <v>5736</v>
      </c>
      <c r="G11">
        <f>'Plate 1'!G11</f>
        <v>7.5</v>
      </c>
      <c r="H11" t="str">
        <f>A33</f>
        <v>C1</v>
      </c>
      <c r="I11">
        <f>B33</f>
        <v>25572</v>
      </c>
      <c r="K11" t="s">
        <v>88</v>
      </c>
      <c r="L11" t="str">
        <f>A34</f>
        <v>C2</v>
      </c>
      <c r="M11">
        <f>B34</f>
        <v>3696</v>
      </c>
      <c r="N11" s="8">
        <f t="shared" si="1"/>
        <v>2.9178436332012191E-2</v>
      </c>
      <c r="O11">
        <f t="shared" si="2"/>
        <v>1.1671374532804877</v>
      </c>
    </row>
    <row r="12" spans="1:98" x14ac:dyDescent="0.2">
      <c r="A12" t="s">
        <v>9</v>
      </c>
      <c r="B12">
        <v>4659</v>
      </c>
      <c r="G12">
        <f>'Plate 1'!G12</f>
        <v>1.875</v>
      </c>
      <c r="H12" t="str">
        <f>A45</f>
        <v>D1</v>
      </c>
      <c r="I12">
        <f>B45</f>
        <v>8815</v>
      </c>
      <c r="K12" t="s">
        <v>91</v>
      </c>
      <c r="L12" t="str">
        <f>A46</f>
        <v>D2</v>
      </c>
      <c r="M12">
        <f>B46</f>
        <v>3696</v>
      </c>
      <c r="N12" s="8">
        <f t="shared" si="1"/>
        <v>2.9178436332012191E-2</v>
      </c>
      <c r="O12">
        <f t="shared" si="2"/>
        <v>1.1671374532804877</v>
      </c>
    </row>
    <row r="13" spans="1:98" x14ac:dyDescent="0.2">
      <c r="A13" t="s">
        <v>17</v>
      </c>
      <c r="B13">
        <v>35064</v>
      </c>
      <c r="G13">
        <f>'Plate 1'!G13</f>
        <v>0.46875</v>
      </c>
      <c r="H13" t="str">
        <f>A57</f>
        <v>E1</v>
      </c>
      <c r="I13">
        <f>B57</f>
        <v>4884</v>
      </c>
      <c r="K13" t="s">
        <v>94</v>
      </c>
      <c r="L13" t="str">
        <f>A58</f>
        <v>E2</v>
      </c>
      <c r="M13">
        <f>B58</f>
        <v>4570</v>
      </c>
      <c r="N13" s="8">
        <f t="shared" si="1"/>
        <v>0.31253347360066391</v>
      </c>
      <c r="O13">
        <f t="shared" si="2"/>
        <v>12.501338944026557</v>
      </c>
    </row>
    <row r="14" spans="1:98" x14ac:dyDescent="0.2">
      <c r="A14" t="s">
        <v>25</v>
      </c>
      <c r="B14">
        <v>28636</v>
      </c>
      <c r="G14">
        <f>'Plate 1'!G14</f>
        <v>0.1171875</v>
      </c>
      <c r="H14" t="str">
        <f>A69</f>
        <v>F1</v>
      </c>
      <c r="I14">
        <f>B69</f>
        <v>4017</v>
      </c>
      <c r="K14" t="s">
        <v>97</v>
      </c>
      <c r="L14" t="str">
        <f>A70</f>
        <v>F2</v>
      </c>
      <c r="M14">
        <f>B70</f>
        <v>6941</v>
      </c>
      <c r="N14" s="8">
        <f t="shared" si="1"/>
        <v>1.0812231685251183</v>
      </c>
      <c r="O14">
        <f t="shared" si="2"/>
        <v>43.248926741004738</v>
      </c>
    </row>
    <row r="15" spans="1:98" x14ac:dyDescent="0.2">
      <c r="A15" t="s">
        <v>34</v>
      </c>
      <c r="B15">
        <v>3763</v>
      </c>
      <c r="G15">
        <f>'Plate 1'!G15</f>
        <v>0</v>
      </c>
      <c r="H15" t="str">
        <f>A81</f>
        <v>G1</v>
      </c>
      <c r="I15">
        <f>B81</f>
        <v>3606</v>
      </c>
      <c r="K15" t="s">
        <v>100</v>
      </c>
      <c r="L15" t="str">
        <f>A82</f>
        <v>G2</v>
      </c>
      <c r="M15">
        <f>B82</f>
        <v>9252</v>
      </c>
      <c r="N15" s="8">
        <f t="shared" si="1"/>
        <v>1.8304605725615648</v>
      </c>
      <c r="O15">
        <f t="shared" si="2"/>
        <v>73.218422902462592</v>
      </c>
    </row>
    <row r="16" spans="1:98" x14ac:dyDescent="0.2">
      <c r="A16" t="s">
        <v>41</v>
      </c>
      <c r="B16">
        <v>4224</v>
      </c>
      <c r="H16" t="s">
        <v>120</v>
      </c>
      <c r="I16">
        <f>SLOPE(I10:I15, G10:G15)</f>
        <v>3084.4696054277374</v>
      </c>
      <c r="K16" t="s">
        <v>103</v>
      </c>
      <c r="L16" t="str">
        <f>A94</f>
        <v>H2</v>
      </c>
      <c r="M16">
        <f>B94</f>
        <v>13038</v>
      </c>
      <c r="N16" s="8">
        <f t="shared" si="1"/>
        <v>3.0579001275948774</v>
      </c>
      <c r="O16">
        <f t="shared" si="2"/>
        <v>122.31600510379509</v>
      </c>
    </row>
    <row r="17" spans="1:15" x14ac:dyDescent="0.2">
      <c r="A17" t="s">
        <v>49</v>
      </c>
      <c r="B17">
        <v>4398</v>
      </c>
      <c r="K17" t="s">
        <v>104</v>
      </c>
      <c r="L17" t="str">
        <f>A95</f>
        <v>H3</v>
      </c>
      <c r="M17">
        <f>B95</f>
        <v>24388</v>
      </c>
      <c r="N17" s="8">
        <f t="shared" si="1"/>
        <v>6.7376251539097485</v>
      </c>
      <c r="O17">
        <f t="shared" si="2"/>
        <v>269.50500615638992</v>
      </c>
    </row>
    <row r="18" spans="1:15" x14ac:dyDescent="0.2">
      <c r="A18" t="s">
        <v>57</v>
      </c>
      <c r="B18">
        <v>4155</v>
      </c>
      <c r="K18" t="s">
        <v>101</v>
      </c>
      <c r="L18" t="str">
        <f>A83</f>
        <v>G3</v>
      </c>
      <c r="M18">
        <f>B83</f>
        <v>55337</v>
      </c>
      <c r="N18" s="8">
        <f t="shared" si="1"/>
        <v>16.771440998792475</v>
      </c>
      <c r="O18">
        <f t="shared" si="2"/>
        <v>670.85763995169896</v>
      </c>
    </row>
    <row r="19" spans="1:15" x14ac:dyDescent="0.2">
      <c r="A19" t="s">
        <v>65</v>
      </c>
      <c r="B19">
        <v>7428</v>
      </c>
      <c r="K19" t="s">
        <v>98</v>
      </c>
      <c r="L19" t="str">
        <f>A71</f>
        <v>F3</v>
      </c>
      <c r="M19">
        <f>B71</f>
        <v>56187</v>
      </c>
      <c r="N19" s="8">
        <f t="shared" si="1"/>
        <v>17.047015119705922</v>
      </c>
      <c r="O19">
        <f t="shared" si="2"/>
        <v>681.88060478823684</v>
      </c>
    </row>
    <row r="20" spans="1:15" x14ac:dyDescent="0.2">
      <c r="A20" t="s">
        <v>73</v>
      </c>
      <c r="B20">
        <v>5868</v>
      </c>
      <c r="K20" t="s">
        <v>95</v>
      </c>
      <c r="L20" t="str">
        <f>A59</f>
        <v>E3</v>
      </c>
      <c r="M20">
        <f>B59</f>
        <v>41202</v>
      </c>
      <c r="N20" s="8">
        <f t="shared" si="1"/>
        <v>12.188805470425892</v>
      </c>
      <c r="O20">
        <f t="shared" si="2"/>
        <v>487.55221881703568</v>
      </c>
    </row>
    <row r="21" spans="1:15" x14ac:dyDescent="0.2">
      <c r="A21" t="s">
        <v>85</v>
      </c>
      <c r="B21">
        <v>50073</v>
      </c>
      <c r="K21" t="s">
        <v>92</v>
      </c>
      <c r="L21" t="str">
        <f>A47</f>
        <v>D3</v>
      </c>
      <c r="M21">
        <f>B47</f>
        <v>21387</v>
      </c>
      <c r="N21" s="8">
        <f t="shared" si="1"/>
        <v>5.7646864046612087</v>
      </c>
      <c r="O21">
        <f t="shared" si="2"/>
        <v>230.58745618644835</v>
      </c>
    </row>
    <row r="22" spans="1:15" x14ac:dyDescent="0.2">
      <c r="A22" t="s">
        <v>86</v>
      </c>
      <c r="B22">
        <v>3714</v>
      </c>
      <c r="K22" t="s">
        <v>89</v>
      </c>
      <c r="L22" t="str">
        <f>A35</f>
        <v>C3</v>
      </c>
      <c r="M22">
        <f>B35</f>
        <v>10887</v>
      </c>
      <c r="N22" s="8">
        <f t="shared" si="1"/>
        <v>2.3605354992597865</v>
      </c>
      <c r="O22">
        <f t="shared" si="2"/>
        <v>94.421419970391455</v>
      </c>
    </row>
    <row r="23" spans="1:15" x14ac:dyDescent="0.2">
      <c r="A23" t="s">
        <v>87</v>
      </c>
      <c r="B23">
        <v>7604</v>
      </c>
      <c r="K23" t="s">
        <v>86</v>
      </c>
      <c r="L23" t="str">
        <f>A23</f>
        <v>B3</v>
      </c>
      <c r="M23">
        <f>B23</f>
        <v>7604</v>
      </c>
      <c r="N23" s="8">
        <f t="shared" si="1"/>
        <v>1.2961709828376082</v>
      </c>
      <c r="O23">
        <f t="shared" si="2"/>
        <v>51.846839313504333</v>
      </c>
    </row>
    <row r="24" spans="1:15" x14ac:dyDescent="0.2">
      <c r="A24" t="s">
        <v>10</v>
      </c>
      <c r="B24">
        <v>4201</v>
      </c>
      <c r="K24" t="s">
        <v>83</v>
      </c>
      <c r="L24" t="str">
        <f>A11</f>
        <v>A3</v>
      </c>
      <c r="M24">
        <f>B11</f>
        <v>5736</v>
      </c>
      <c r="N24" s="8">
        <f t="shared" si="1"/>
        <v>0.69055632652428856</v>
      </c>
      <c r="O24">
        <f t="shared" si="2"/>
        <v>27.622253060971541</v>
      </c>
    </row>
    <row r="25" spans="1:15" x14ac:dyDescent="0.2">
      <c r="A25" t="s">
        <v>18</v>
      </c>
      <c r="B25">
        <v>22493</v>
      </c>
      <c r="K25" t="s">
        <v>84</v>
      </c>
      <c r="L25" t="str">
        <f>A12</f>
        <v>A4</v>
      </c>
      <c r="M25">
        <f>B12</f>
        <v>4659</v>
      </c>
      <c r="N25" s="8">
        <f t="shared" si="1"/>
        <v>0.34138770508454264</v>
      </c>
      <c r="O25">
        <f t="shared" si="2"/>
        <v>13.655508203381705</v>
      </c>
    </row>
    <row r="26" spans="1:15" x14ac:dyDescent="0.2">
      <c r="A26" t="s">
        <v>26</v>
      </c>
      <c r="B26">
        <v>18195</v>
      </c>
      <c r="K26" t="s">
        <v>87</v>
      </c>
      <c r="L26" t="str">
        <f>A24</f>
        <v>B4</v>
      </c>
      <c r="M26">
        <f>B24</f>
        <v>4201</v>
      </c>
      <c r="N26" s="8">
        <f t="shared" si="1"/>
        <v>0.19290188463941393</v>
      </c>
      <c r="O26">
        <f t="shared" si="2"/>
        <v>7.7160753855765574</v>
      </c>
    </row>
    <row r="27" spans="1:15" x14ac:dyDescent="0.2">
      <c r="A27" t="s">
        <v>35</v>
      </c>
      <c r="B27">
        <v>3793</v>
      </c>
      <c r="K27" t="s">
        <v>90</v>
      </c>
      <c r="L27" t="str">
        <f>A36</f>
        <v>C4</v>
      </c>
      <c r="M27">
        <f>B36</f>
        <v>4179</v>
      </c>
      <c r="N27" s="8">
        <f t="shared" si="1"/>
        <v>0.18576937798047763</v>
      </c>
      <c r="O27">
        <f t="shared" si="2"/>
        <v>7.4307751192191054</v>
      </c>
    </row>
    <row r="28" spans="1:15" x14ac:dyDescent="0.2">
      <c r="A28" t="s">
        <v>42</v>
      </c>
      <c r="B28">
        <v>5625</v>
      </c>
      <c r="K28" t="s">
        <v>93</v>
      </c>
      <c r="L28" t="str">
        <f>A48</f>
        <v>D4</v>
      </c>
      <c r="M28">
        <f>B48</f>
        <v>4136</v>
      </c>
      <c r="N28" s="8">
        <f t="shared" si="1"/>
        <v>0.17182856951073847</v>
      </c>
      <c r="O28">
        <f t="shared" si="2"/>
        <v>6.8731427804295384</v>
      </c>
    </row>
    <row r="29" spans="1:15" x14ac:dyDescent="0.2">
      <c r="A29" t="s">
        <v>50</v>
      </c>
      <c r="B29">
        <v>4186</v>
      </c>
      <c r="K29" t="s">
        <v>96</v>
      </c>
      <c r="L29" t="str">
        <f>A60</f>
        <v>E4</v>
      </c>
      <c r="M29">
        <f>B60</f>
        <v>4021</v>
      </c>
      <c r="N29" s="8">
        <f t="shared" si="1"/>
        <v>0.13454501197538954</v>
      </c>
      <c r="O29">
        <f t="shared" si="2"/>
        <v>5.3818004790155811</v>
      </c>
    </row>
    <row r="30" spans="1:15" x14ac:dyDescent="0.2">
      <c r="A30" t="s">
        <v>58</v>
      </c>
      <c r="B30">
        <v>3948</v>
      </c>
      <c r="K30" t="s">
        <v>99</v>
      </c>
      <c r="L30" t="str">
        <f>A72</f>
        <v>F4</v>
      </c>
      <c r="M30">
        <f>B72</f>
        <v>3905</v>
      </c>
      <c r="N30" s="8">
        <f t="shared" si="1"/>
        <v>9.6937249591907165E-2</v>
      </c>
      <c r="O30">
        <f t="shared" si="2"/>
        <v>3.8774899836762868</v>
      </c>
    </row>
    <row r="31" spans="1:15" x14ac:dyDescent="0.2">
      <c r="A31" t="s">
        <v>66</v>
      </c>
      <c r="B31">
        <v>12470</v>
      </c>
      <c r="K31" t="s">
        <v>102</v>
      </c>
      <c r="L31" t="str">
        <f>A84</f>
        <v>G4</v>
      </c>
      <c r="M31">
        <f>B84</f>
        <v>3666</v>
      </c>
      <c r="N31" s="8">
        <f t="shared" si="1"/>
        <v>1.9452290888008126E-2</v>
      </c>
      <c r="O31">
        <f t="shared" si="2"/>
        <v>0.77809163552032501</v>
      </c>
    </row>
    <row r="32" spans="1:15" x14ac:dyDescent="0.2">
      <c r="A32" t="s">
        <v>74</v>
      </c>
      <c r="B32">
        <v>4738</v>
      </c>
      <c r="K32" t="s">
        <v>105</v>
      </c>
      <c r="L32" t="str">
        <f>A96</f>
        <v>H4</v>
      </c>
      <c r="M32">
        <f>B96</f>
        <v>3675</v>
      </c>
      <c r="N32" s="8">
        <f t="shared" si="1"/>
        <v>2.2370134521209346E-2</v>
      </c>
      <c r="O32">
        <f t="shared" si="2"/>
        <v>0.8948053808483738</v>
      </c>
    </row>
    <row r="33" spans="1:15" x14ac:dyDescent="0.2">
      <c r="A33" t="s">
        <v>88</v>
      </c>
      <c r="B33">
        <v>25572</v>
      </c>
      <c r="K33" t="s">
        <v>16</v>
      </c>
      <c r="L33" t="str">
        <f>A97</f>
        <v>H5</v>
      </c>
      <c r="M33">
        <f>B97</f>
        <v>4476</v>
      </c>
      <c r="N33" s="8">
        <f t="shared" si="1"/>
        <v>0.28205821787611784</v>
      </c>
      <c r="O33">
        <f t="shared" si="2"/>
        <v>11.282328715044713</v>
      </c>
    </row>
    <row r="34" spans="1:15" x14ac:dyDescent="0.2">
      <c r="A34" t="s">
        <v>89</v>
      </c>
      <c r="B34">
        <v>3696</v>
      </c>
      <c r="K34" t="s">
        <v>15</v>
      </c>
      <c r="L34" t="str">
        <f>A85</f>
        <v>G5</v>
      </c>
      <c r="M34">
        <f>B85</f>
        <v>6166</v>
      </c>
      <c r="N34" s="8">
        <f t="shared" si="1"/>
        <v>0.82996441122168008</v>
      </c>
      <c r="O34">
        <f t="shared" si="2"/>
        <v>33.1985764488672</v>
      </c>
    </row>
    <row r="35" spans="1:15" x14ac:dyDescent="0.2">
      <c r="A35" t="s">
        <v>90</v>
      </c>
      <c r="B35">
        <v>10887</v>
      </c>
      <c r="K35" t="s">
        <v>14</v>
      </c>
      <c r="L35" t="str">
        <f>A73</f>
        <v>F5</v>
      </c>
      <c r="M35">
        <f>B73</f>
        <v>7928</v>
      </c>
      <c r="N35" s="8">
        <f t="shared" si="1"/>
        <v>1.4012133536328522</v>
      </c>
      <c r="O35">
        <f t="shared" si="2"/>
        <v>56.048534145314086</v>
      </c>
    </row>
    <row r="36" spans="1:15" x14ac:dyDescent="0.2">
      <c r="A36" t="s">
        <v>11</v>
      </c>
      <c r="B36">
        <v>4179</v>
      </c>
      <c r="K36" t="s">
        <v>13</v>
      </c>
      <c r="L36" t="str">
        <f>A61</f>
        <v>E5</v>
      </c>
      <c r="M36">
        <f>B61</f>
        <v>10090</v>
      </c>
      <c r="N36" s="8">
        <f t="shared" si="1"/>
        <v>2.1021442352974118</v>
      </c>
      <c r="O36">
        <f t="shared" si="2"/>
        <v>84.085769411896479</v>
      </c>
    </row>
    <row r="37" spans="1:15" x14ac:dyDescent="0.2">
      <c r="A37" t="s">
        <v>19</v>
      </c>
      <c r="B37">
        <v>17378</v>
      </c>
      <c r="K37" t="s">
        <v>12</v>
      </c>
      <c r="L37" t="str">
        <f>A49</f>
        <v>D5</v>
      </c>
      <c r="M37">
        <f>B49</f>
        <v>15819</v>
      </c>
      <c r="N37" s="8">
        <f t="shared" si="1"/>
        <v>3.9595138102540544</v>
      </c>
      <c r="O37">
        <f t="shared" si="2"/>
        <v>158.38055241016218</v>
      </c>
    </row>
    <row r="38" spans="1:15" x14ac:dyDescent="0.2">
      <c r="A38" t="s">
        <v>27</v>
      </c>
      <c r="B38">
        <v>9448</v>
      </c>
      <c r="K38" t="s">
        <v>11</v>
      </c>
      <c r="L38" t="str">
        <f>A37</f>
        <v>C5</v>
      </c>
      <c r="M38">
        <f>B37</f>
        <v>17378</v>
      </c>
      <c r="N38" s="8">
        <f t="shared" si="1"/>
        <v>4.4649491684941323</v>
      </c>
      <c r="O38">
        <f t="shared" si="2"/>
        <v>178.5979667397653</v>
      </c>
    </row>
    <row r="39" spans="1:15" x14ac:dyDescent="0.2">
      <c r="A39" t="s">
        <v>36</v>
      </c>
      <c r="B39">
        <v>3656</v>
      </c>
      <c r="K39" t="s">
        <v>10</v>
      </c>
      <c r="L39" t="str">
        <f>A25</f>
        <v>B5</v>
      </c>
      <c r="M39">
        <f>B25</f>
        <v>22493</v>
      </c>
      <c r="N39" s="8">
        <f t="shared" si="1"/>
        <v>6.1232569666968253</v>
      </c>
      <c r="O39">
        <f t="shared" si="2"/>
        <v>244.93027866787301</v>
      </c>
    </row>
    <row r="40" spans="1:15" x14ac:dyDescent="0.2">
      <c r="A40" t="s">
        <v>43</v>
      </c>
      <c r="B40">
        <v>6178</v>
      </c>
      <c r="K40" t="s">
        <v>9</v>
      </c>
      <c r="L40" t="str">
        <f>A13</f>
        <v>A5</v>
      </c>
      <c r="M40">
        <f>B13</f>
        <v>35064</v>
      </c>
      <c r="N40" s="8">
        <f t="shared" si="1"/>
        <v>10.198836112582661</v>
      </c>
      <c r="O40">
        <f t="shared" si="2"/>
        <v>407.95344450330646</v>
      </c>
    </row>
    <row r="41" spans="1:15" x14ac:dyDescent="0.2">
      <c r="A41" t="s">
        <v>51</v>
      </c>
      <c r="B41">
        <v>4154</v>
      </c>
      <c r="K41" t="s">
        <v>17</v>
      </c>
      <c r="L41" t="str">
        <f>A14</f>
        <v>A6</v>
      </c>
      <c r="M41">
        <f>B14</f>
        <v>28636</v>
      </c>
      <c r="N41" s="8">
        <f t="shared" si="1"/>
        <v>8.1148473487807244</v>
      </c>
      <c r="O41">
        <f t="shared" si="2"/>
        <v>324.59389395122901</v>
      </c>
    </row>
    <row r="42" spans="1:15" x14ac:dyDescent="0.2">
      <c r="A42" t="s">
        <v>59</v>
      </c>
      <c r="B42">
        <v>3749</v>
      </c>
      <c r="K42" t="s">
        <v>18</v>
      </c>
      <c r="L42" t="str">
        <f>A26</f>
        <v>B6</v>
      </c>
      <c r="M42">
        <f>B26</f>
        <v>18195</v>
      </c>
      <c r="N42" s="8">
        <f t="shared" si="1"/>
        <v>4.7298245294191759</v>
      </c>
      <c r="O42">
        <f t="shared" si="2"/>
        <v>189.19298117676703</v>
      </c>
    </row>
    <row r="43" spans="1:15" x14ac:dyDescent="0.2">
      <c r="A43" t="s">
        <v>67</v>
      </c>
      <c r="B43">
        <v>27753</v>
      </c>
      <c r="K43" t="s">
        <v>19</v>
      </c>
      <c r="L43" t="str">
        <f>A38</f>
        <v>C6</v>
      </c>
      <c r="M43">
        <f>B38</f>
        <v>9448</v>
      </c>
      <c r="N43" s="8">
        <f t="shared" si="1"/>
        <v>1.8940047227957246</v>
      </c>
      <c r="O43">
        <f t="shared" si="2"/>
        <v>75.76018891182899</v>
      </c>
    </row>
    <row r="44" spans="1:15" x14ac:dyDescent="0.2">
      <c r="A44" t="s">
        <v>75</v>
      </c>
      <c r="B44">
        <v>4295</v>
      </c>
      <c r="K44" t="s">
        <v>20</v>
      </c>
      <c r="L44" t="str">
        <f>A50</f>
        <v>D6</v>
      </c>
      <c r="M44">
        <f>B50</f>
        <v>6031</v>
      </c>
      <c r="N44" s="8">
        <f t="shared" si="1"/>
        <v>0.78619675672366185</v>
      </c>
      <c r="O44">
        <f t="shared" si="2"/>
        <v>31.447870268946474</v>
      </c>
    </row>
    <row r="45" spans="1:15" x14ac:dyDescent="0.2">
      <c r="A45" t="s">
        <v>91</v>
      </c>
      <c r="B45">
        <v>8815</v>
      </c>
      <c r="K45" t="s">
        <v>21</v>
      </c>
      <c r="L45" t="str">
        <f>A62</f>
        <v>E6</v>
      </c>
      <c r="M45">
        <f>B62</f>
        <v>5059</v>
      </c>
      <c r="N45" s="8">
        <f t="shared" si="1"/>
        <v>0.47106964433793014</v>
      </c>
      <c r="O45">
        <f t="shared" si="2"/>
        <v>18.842785773517207</v>
      </c>
    </row>
    <row r="46" spans="1:15" x14ac:dyDescent="0.2">
      <c r="A46" t="s">
        <v>92</v>
      </c>
      <c r="B46">
        <v>3696</v>
      </c>
      <c r="K46" t="s">
        <v>22</v>
      </c>
      <c r="L46" t="str">
        <f>A74</f>
        <v>F6</v>
      </c>
      <c r="M46">
        <f>B74</f>
        <v>4539</v>
      </c>
      <c r="N46" s="8">
        <f t="shared" si="1"/>
        <v>0.30248312330852639</v>
      </c>
      <c r="O46">
        <f t="shared" si="2"/>
        <v>12.099324932341055</v>
      </c>
    </row>
    <row r="47" spans="1:15" x14ac:dyDescent="0.2">
      <c r="A47" t="s">
        <v>93</v>
      </c>
      <c r="B47">
        <v>21387</v>
      </c>
      <c r="K47" t="s">
        <v>23</v>
      </c>
      <c r="L47" t="str">
        <f>A86</f>
        <v>G6</v>
      </c>
      <c r="M47">
        <f>B86</f>
        <v>4108</v>
      </c>
      <c r="N47" s="8">
        <f t="shared" si="1"/>
        <v>0.16275083376300134</v>
      </c>
      <c r="O47">
        <f t="shared" si="2"/>
        <v>6.5100333505200538</v>
      </c>
    </row>
    <row r="48" spans="1:15" x14ac:dyDescent="0.2">
      <c r="A48" t="s">
        <v>12</v>
      </c>
      <c r="B48">
        <v>4136</v>
      </c>
      <c r="K48" t="s">
        <v>24</v>
      </c>
      <c r="L48" t="str">
        <f>A98</f>
        <v>H6</v>
      </c>
      <c r="M48">
        <f>B98</f>
        <v>3862</v>
      </c>
      <c r="N48" s="8">
        <f t="shared" si="1"/>
        <v>8.2996441122168016E-2</v>
      </c>
      <c r="O48">
        <f t="shared" si="2"/>
        <v>3.3198576448867207</v>
      </c>
    </row>
    <row r="49" spans="1:15" x14ac:dyDescent="0.2">
      <c r="A49" t="s">
        <v>20</v>
      </c>
      <c r="B49">
        <v>15819</v>
      </c>
      <c r="K49" t="s">
        <v>33</v>
      </c>
      <c r="L49" t="str">
        <f>A99</f>
        <v>H7</v>
      </c>
      <c r="M49">
        <f>B99</f>
        <v>3909</v>
      </c>
      <c r="N49" s="8">
        <f t="shared" si="1"/>
        <v>9.8234068984441036E-2</v>
      </c>
      <c r="O49">
        <f t="shared" si="2"/>
        <v>3.9293627593776415</v>
      </c>
    </row>
    <row r="50" spans="1:15" x14ac:dyDescent="0.2">
      <c r="A50" t="s">
        <v>28</v>
      </c>
      <c r="B50">
        <v>6031</v>
      </c>
      <c r="K50" t="s">
        <v>31</v>
      </c>
      <c r="L50" t="str">
        <f>A87</f>
        <v>G7</v>
      </c>
      <c r="M50">
        <f>B87</f>
        <v>4086</v>
      </c>
      <c r="N50" s="8">
        <f t="shared" si="1"/>
        <v>0.15561832710406501</v>
      </c>
      <c r="O50">
        <f t="shared" si="2"/>
        <v>6.2247330841626001</v>
      </c>
    </row>
    <row r="51" spans="1:15" x14ac:dyDescent="0.2">
      <c r="A51" t="s">
        <v>37</v>
      </c>
      <c r="B51">
        <v>3722</v>
      </c>
      <c r="K51" t="s">
        <v>32</v>
      </c>
      <c r="L51" t="str">
        <f>A75</f>
        <v>F7</v>
      </c>
      <c r="M51">
        <f>B75</f>
        <v>3935</v>
      </c>
      <c r="N51" s="8">
        <f t="shared" si="1"/>
        <v>0.10666339503591123</v>
      </c>
      <c r="O51">
        <f t="shared" si="2"/>
        <v>4.2665358014364489</v>
      </c>
    </row>
    <row r="52" spans="1:15" x14ac:dyDescent="0.2">
      <c r="A52" t="s">
        <v>44</v>
      </c>
      <c r="B52">
        <v>8105</v>
      </c>
      <c r="K52" t="s">
        <v>29</v>
      </c>
      <c r="L52" t="str">
        <f>A63</f>
        <v>E7</v>
      </c>
      <c r="M52">
        <f>B63</f>
        <v>3918</v>
      </c>
      <c r="N52" s="8">
        <f t="shared" si="1"/>
        <v>0.10115191261764227</v>
      </c>
      <c r="O52">
        <f t="shared" si="2"/>
        <v>4.0460765047056908</v>
      </c>
    </row>
    <row r="53" spans="1:15" x14ac:dyDescent="0.2">
      <c r="A53" t="s">
        <v>52</v>
      </c>
      <c r="B53">
        <v>4448</v>
      </c>
      <c r="K53" t="s">
        <v>28</v>
      </c>
      <c r="L53" t="str">
        <f>A51</f>
        <v>D7</v>
      </c>
      <c r="M53">
        <f>B51</f>
        <v>3722</v>
      </c>
      <c r="N53" s="8">
        <f t="shared" si="1"/>
        <v>3.7607762383482381E-2</v>
      </c>
      <c r="O53">
        <f t="shared" si="2"/>
        <v>1.5043104953392952</v>
      </c>
    </row>
    <row r="54" spans="1:15" x14ac:dyDescent="0.2">
      <c r="A54" t="s">
        <v>60</v>
      </c>
      <c r="B54">
        <v>3674</v>
      </c>
      <c r="K54" t="s">
        <v>27</v>
      </c>
      <c r="L54" t="str">
        <f>A39</f>
        <v>C7</v>
      </c>
      <c r="M54">
        <f>B39</f>
        <v>3656</v>
      </c>
      <c r="N54" s="8">
        <f t="shared" si="1"/>
        <v>1.6210242406673438E-2</v>
      </c>
      <c r="O54">
        <f t="shared" si="2"/>
        <v>0.64840969626693745</v>
      </c>
    </row>
    <row r="55" spans="1:15" x14ac:dyDescent="0.2">
      <c r="A55" t="s">
        <v>68</v>
      </c>
      <c r="B55">
        <v>44207</v>
      </c>
      <c r="K55" t="s">
        <v>26</v>
      </c>
      <c r="L55" t="str">
        <f>A27</f>
        <v>B7</v>
      </c>
      <c r="M55">
        <f>B27</f>
        <v>3793</v>
      </c>
      <c r="N55" s="8">
        <f t="shared" si="1"/>
        <v>6.0626306600958663E-2</v>
      </c>
      <c r="O55">
        <f t="shared" si="2"/>
        <v>2.4250522640383467</v>
      </c>
    </row>
    <row r="56" spans="1:15" x14ac:dyDescent="0.2">
      <c r="A56" t="s">
        <v>76</v>
      </c>
      <c r="B56">
        <v>4126</v>
      </c>
      <c r="K56" t="s">
        <v>25</v>
      </c>
      <c r="L56" t="str">
        <f>A15</f>
        <v>A7</v>
      </c>
      <c r="M56">
        <f>B15</f>
        <v>3763</v>
      </c>
      <c r="N56" s="8">
        <f t="shared" si="1"/>
        <v>5.0900161156954601E-2</v>
      </c>
      <c r="O56">
        <f t="shared" si="2"/>
        <v>2.0360064462781842</v>
      </c>
    </row>
    <row r="57" spans="1:15" x14ac:dyDescent="0.2">
      <c r="A57" t="s">
        <v>94</v>
      </c>
      <c r="B57">
        <v>4884</v>
      </c>
      <c r="K57" t="s">
        <v>34</v>
      </c>
      <c r="L57" t="str">
        <f>A16</f>
        <v>A8</v>
      </c>
      <c r="M57">
        <f>B16</f>
        <v>4224</v>
      </c>
      <c r="N57" s="8">
        <f t="shared" si="1"/>
        <v>0.20035859614648371</v>
      </c>
      <c r="O57">
        <f t="shared" si="2"/>
        <v>8.014343845859349</v>
      </c>
    </row>
    <row r="58" spans="1:15" x14ac:dyDescent="0.2">
      <c r="A58" t="s">
        <v>95</v>
      </c>
      <c r="B58">
        <v>4570</v>
      </c>
      <c r="K58" t="s">
        <v>35</v>
      </c>
      <c r="L58" t="str">
        <f>A28</f>
        <v>B8</v>
      </c>
      <c r="M58">
        <f>B28</f>
        <v>5625</v>
      </c>
      <c r="N58" s="8">
        <f t="shared" si="1"/>
        <v>0.6545695883814735</v>
      </c>
      <c r="O58">
        <f t="shared" si="2"/>
        <v>26.182783535258942</v>
      </c>
    </row>
    <row r="59" spans="1:15" x14ac:dyDescent="0.2">
      <c r="A59" t="s">
        <v>96</v>
      </c>
      <c r="B59">
        <v>41202</v>
      </c>
      <c r="K59" t="s">
        <v>36</v>
      </c>
      <c r="L59" t="str">
        <f>A40</f>
        <v>C8</v>
      </c>
      <c r="M59">
        <f>B40</f>
        <v>6178</v>
      </c>
      <c r="N59" s="8">
        <f t="shared" si="1"/>
        <v>0.83385486939928177</v>
      </c>
      <c r="O59">
        <f t="shared" si="2"/>
        <v>33.354194775971273</v>
      </c>
    </row>
    <row r="60" spans="1:15" x14ac:dyDescent="0.2">
      <c r="A60" t="s">
        <v>13</v>
      </c>
      <c r="B60">
        <v>4021</v>
      </c>
      <c r="K60" t="s">
        <v>37</v>
      </c>
      <c r="L60" t="str">
        <f>A52</f>
        <v>D8</v>
      </c>
      <c r="M60">
        <f>B52</f>
        <v>8105</v>
      </c>
      <c r="N60" s="8">
        <f t="shared" si="1"/>
        <v>1.4585976117524762</v>
      </c>
      <c r="O60">
        <f t="shared" si="2"/>
        <v>58.343904470099048</v>
      </c>
    </row>
    <row r="61" spans="1:15" x14ac:dyDescent="0.2">
      <c r="A61" t="s">
        <v>21</v>
      </c>
      <c r="B61">
        <v>10090</v>
      </c>
      <c r="K61" t="s">
        <v>38</v>
      </c>
      <c r="L61" t="str">
        <f>A64</f>
        <v>E8</v>
      </c>
      <c r="M61">
        <f>B64</f>
        <v>19826</v>
      </c>
      <c r="N61" s="8">
        <f t="shared" si="1"/>
        <v>5.2586026367248637</v>
      </c>
      <c r="O61">
        <f t="shared" si="2"/>
        <v>210.34410546899454</v>
      </c>
    </row>
    <row r="62" spans="1:15" x14ac:dyDescent="0.2">
      <c r="A62" t="s">
        <v>29</v>
      </c>
      <c r="B62">
        <v>5059</v>
      </c>
      <c r="K62" t="s">
        <v>30</v>
      </c>
      <c r="L62" t="str">
        <f>A76</f>
        <v>F8</v>
      </c>
      <c r="M62">
        <f>B76</f>
        <v>49432</v>
      </c>
      <c r="N62" s="8">
        <f t="shared" si="1"/>
        <v>14.85701137056434</v>
      </c>
      <c r="O62">
        <f t="shared" si="2"/>
        <v>594.28045482257357</v>
      </c>
    </row>
    <row r="63" spans="1:15" x14ac:dyDescent="0.2">
      <c r="A63" t="s">
        <v>38</v>
      </c>
      <c r="B63">
        <v>3918</v>
      </c>
      <c r="K63" t="s">
        <v>39</v>
      </c>
      <c r="L63" t="str">
        <f>A88</f>
        <v>G8</v>
      </c>
      <c r="M63">
        <f>B88</f>
        <v>56329</v>
      </c>
      <c r="N63" s="8">
        <f t="shared" si="1"/>
        <v>17.093052208140875</v>
      </c>
      <c r="O63">
        <f t="shared" si="2"/>
        <v>683.72208832563501</v>
      </c>
    </row>
    <row r="64" spans="1:15" x14ac:dyDescent="0.2">
      <c r="A64" t="s">
        <v>45</v>
      </c>
      <c r="B64">
        <v>19826</v>
      </c>
      <c r="K64" t="s">
        <v>40</v>
      </c>
      <c r="L64" t="str">
        <f>A100</f>
        <v>H8</v>
      </c>
      <c r="M64">
        <f>B100</f>
        <v>43446</v>
      </c>
      <c r="N64" s="8">
        <f t="shared" si="1"/>
        <v>12.916321149637396</v>
      </c>
      <c r="O64">
        <f t="shared" si="2"/>
        <v>516.65284598549579</v>
      </c>
    </row>
    <row r="65" spans="1:15" x14ac:dyDescent="0.2">
      <c r="A65" t="s">
        <v>53</v>
      </c>
      <c r="B65">
        <v>5196</v>
      </c>
      <c r="K65" t="s">
        <v>48</v>
      </c>
      <c r="L65" t="str">
        <f>A101</f>
        <v>H9</v>
      </c>
      <c r="M65">
        <f>B101</f>
        <v>22910</v>
      </c>
      <c r="N65" s="8">
        <f t="shared" si="1"/>
        <v>6.2584503883684812</v>
      </c>
      <c r="O65">
        <f t="shared" si="2"/>
        <v>250.33801553473924</v>
      </c>
    </row>
    <row r="66" spans="1:15" x14ac:dyDescent="0.2">
      <c r="A66" t="s">
        <v>61</v>
      </c>
      <c r="B66">
        <v>3694</v>
      </c>
      <c r="K66" t="s">
        <v>47</v>
      </c>
      <c r="L66" t="str">
        <f>A89</f>
        <v>G9</v>
      </c>
      <c r="M66">
        <f>B89</f>
        <v>10368</v>
      </c>
      <c r="N66" s="8">
        <f t="shared" si="1"/>
        <v>2.192273183078516</v>
      </c>
      <c r="O66">
        <f t="shared" si="2"/>
        <v>87.690927323140642</v>
      </c>
    </row>
    <row r="67" spans="1:15" x14ac:dyDescent="0.2">
      <c r="A67" t="s">
        <v>69</v>
      </c>
      <c r="B67">
        <v>53267</v>
      </c>
      <c r="K67" t="s">
        <v>46</v>
      </c>
      <c r="L67" t="str">
        <f>A77</f>
        <v>F9</v>
      </c>
      <c r="M67">
        <f>B77</f>
        <v>7072</v>
      </c>
      <c r="N67" s="8">
        <f t="shared" si="1"/>
        <v>1.1236940036306029</v>
      </c>
      <c r="O67">
        <f t="shared" si="2"/>
        <v>44.947760145224116</v>
      </c>
    </row>
    <row r="68" spans="1:15" x14ac:dyDescent="0.2">
      <c r="A68" t="s">
        <v>77</v>
      </c>
      <c r="B68">
        <v>4145</v>
      </c>
      <c r="K68" t="s">
        <v>45</v>
      </c>
      <c r="L68" t="str">
        <f>A65</f>
        <v>E9</v>
      </c>
      <c r="M68">
        <f>B65</f>
        <v>5196</v>
      </c>
      <c r="N68" s="8">
        <f t="shared" si="1"/>
        <v>0.51548570853221543</v>
      </c>
      <c r="O68">
        <f t="shared" si="2"/>
        <v>20.619428341288618</v>
      </c>
    </row>
    <row r="69" spans="1:15" x14ac:dyDescent="0.2">
      <c r="A69" t="s">
        <v>97</v>
      </c>
      <c r="B69">
        <v>4017</v>
      </c>
      <c r="K69" t="s">
        <v>44</v>
      </c>
      <c r="L69" t="str">
        <f>A53</f>
        <v>D9</v>
      </c>
      <c r="M69">
        <f>B53</f>
        <v>4448</v>
      </c>
      <c r="N69" s="8">
        <f t="shared" si="1"/>
        <v>0.27298048212838072</v>
      </c>
      <c r="O69">
        <f t="shared" si="2"/>
        <v>10.919219285135229</v>
      </c>
    </row>
    <row r="70" spans="1:15" x14ac:dyDescent="0.2">
      <c r="A70" t="s">
        <v>98</v>
      </c>
      <c r="B70">
        <v>6941</v>
      </c>
      <c r="K70" t="s">
        <v>43</v>
      </c>
      <c r="L70" t="str">
        <f>A41</f>
        <v>C9</v>
      </c>
      <c r="M70">
        <f>B41</f>
        <v>4154</v>
      </c>
      <c r="N70" s="8">
        <f t="shared" si="1"/>
        <v>0.1776642567771409</v>
      </c>
      <c r="O70">
        <f t="shared" si="2"/>
        <v>7.1065702710856362</v>
      </c>
    </row>
    <row r="71" spans="1:15" x14ac:dyDescent="0.2">
      <c r="A71" t="s">
        <v>99</v>
      </c>
      <c r="B71">
        <v>56187</v>
      </c>
      <c r="K71" t="s">
        <v>42</v>
      </c>
      <c r="L71" t="str">
        <f>A29</f>
        <v>B9</v>
      </c>
      <c r="M71">
        <f>B29</f>
        <v>4186</v>
      </c>
      <c r="N71" s="8">
        <f t="shared" si="1"/>
        <v>0.1880388119174119</v>
      </c>
      <c r="O71">
        <f t="shared" si="2"/>
        <v>7.5215524766964759</v>
      </c>
    </row>
    <row r="72" spans="1:15" x14ac:dyDescent="0.2">
      <c r="A72" t="s">
        <v>14</v>
      </c>
      <c r="B72">
        <v>3905</v>
      </c>
      <c r="K72" t="s">
        <v>41</v>
      </c>
      <c r="L72" t="str">
        <f>A17</f>
        <v>A9</v>
      </c>
      <c r="M72">
        <f>B17</f>
        <v>4398</v>
      </c>
      <c r="N72" s="8">
        <f t="shared" si="1"/>
        <v>0.25677023972170726</v>
      </c>
      <c r="O72">
        <f t="shared" si="2"/>
        <v>10.270809588868291</v>
      </c>
    </row>
    <row r="73" spans="1:15" x14ac:dyDescent="0.2">
      <c r="A73" t="s">
        <v>22</v>
      </c>
      <c r="B73">
        <v>7928</v>
      </c>
      <c r="K73" t="s">
        <v>49</v>
      </c>
      <c r="L73" t="str">
        <f>A18</f>
        <v>A10</v>
      </c>
      <c r="M73">
        <f>B18</f>
        <v>4155</v>
      </c>
      <c r="N73" s="8">
        <f t="shared" si="1"/>
        <v>0.17798846162527437</v>
      </c>
      <c r="O73">
        <f t="shared" si="2"/>
        <v>7.119538465010975</v>
      </c>
    </row>
    <row r="74" spans="1:15" x14ac:dyDescent="0.2">
      <c r="A74" t="s">
        <v>32</v>
      </c>
      <c r="B74">
        <v>4539</v>
      </c>
      <c r="K74" t="s">
        <v>50</v>
      </c>
      <c r="L74" t="str">
        <f>A30</f>
        <v>B10</v>
      </c>
      <c r="M74">
        <f>B30</f>
        <v>3948</v>
      </c>
      <c r="N74" s="8">
        <f t="shared" ref="N74:N96" si="3">(M74-I$15)/I$16</f>
        <v>0.11087805806164633</v>
      </c>
      <c r="O74">
        <f t="shared" ref="O74:O96" si="4">N74*40</f>
        <v>4.4351223224658529</v>
      </c>
    </row>
    <row r="75" spans="1:15" x14ac:dyDescent="0.2">
      <c r="A75" t="s">
        <v>30</v>
      </c>
      <c r="B75">
        <v>3935</v>
      </c>
      <c r="K75" t="s">
        <v>51</v>
      </c>
      <c r="L75" t="str">
        <f>A42</f>
        <v>C10</v>
      </c>
      <c r="M75">
        <f>B42</f>
        <v>3749</v>
      </c>
      <c r="N75" s="8">
        <f t="shared" si="3"/>
        <v>4.6361293283086039E-2</v>
      </c>
      <c r="O75">
        <f t="shared" si="4"/>
        <v>1.8544517313234414</v>
      </c>
    </row>
    <row r="76" spans="1:15" x14ac:dyDescent="0.2">
      <c r="A76" t="s">
        <v>46</v>
      </c>
      <c r="B76">
        <v>49432</v>
      </c>
      <c r="K76" t="s">
        <v>52</v>
      </c>
      <c r="L76" t="str">
        <f>A54</f>
        <v>D10</v>
      </c>
      <c r="M76">
        <f>B54</f>
        <v>3674</v>
      </c>
      <c r="N76" s="8">
        <f t="shared" si="3"/>
        <v>2.2045929673075879E-2</v>
      </c>
      <c r="O76">
        <f t="shared" si="4"/>
        <v>0.88183718692303514</v>
      </c>
    </row>
    <row r="77" spans="1:15" x14ac:dyDescent="0.2">
      <c r="A77" t="s">
        <v>54</v>
      </c>
      <c r="B77">
        <v>7072</v>
      </c>
      <c r="K77" t="s">
        <v>53</v>
      </c>
      <c r="L77" t="str">
        <f>A66</f>
        <v>E10</v>
      </c>
      <c r="M77">
        <f>B66</f>
        <v>3694</v>
      </c>
      <c r="N77" s="8">
        <f t="shared" si="3"/>
        <v>2.8530026635745255E-2</v>
      </c>
      <c r="O77">
        <f t="shared" si="4"/>
        <v>1.1412010654298101</v>
      </c>
    </row>
    <row r="78" spans="1:15" x14ac:dyDescent="0.2">
      <c r="A78" t="s">
        <v>62</v>
      </c>
      <c r="B78">
        <v>3980</v>
      </c>
      <c r="K78" t="s">
        <v>54</v>
      </c>
      <c r="L78" t="str">
        <f>A78</f>
        <v>F10</v>
      </c>
      <c r="M78">
        <f>B78</f>
        <v>3980</v>
      </c>
      <c r="N78" s="8">
        <f t="shared" si="3"/>
        <v>0.12125261320191733</v>
      </c>
      <c r="O78">
        <f t="shared" si="4"/>
        <v>4.8501045280766935</v>
      </c>
    </row>
    <row r="79" spans="1:15" x14ac:dyDescent="0.2">
      <c r="A79" t="s">
        <v>70</v>
      </c>
      <c r="B79">
        <v>33266</v>
      </c>
      <c r="K79" t="s">
        <v>55</v>
      </c>
      <c r="L79" t="str">
        <f>A90</f>
        <v>G10</v>
      </c>
      <c r="M79">
        <f>B90</f>
        <v>5000</v>
      </c>
      <c r="N79" s="8">
        <f t="shared" si="3"/>
        <v>0.45194155829805549</v>
      </c>
      <c r="O79">
        <f t="shared" si="4"/>
        <v>18.07766233192222</v>
      </c>
    </row>
    <row r="80" spans="1:15" x14ac:dyDescent="0.2">
      <c r="A80" t="s">
        <v>78</v>
      </c>
      <c r="B80">
        <v>4164</v>
      </c>
      <c r="K80" t="s">
        <v>56</v>
      </c>
      <c r="L80" t="str">
        <f>A102</f>
        <v>H10</v>
      </c>
      <c r="M80">
        <f>B102</f>
        <v>5034</v>
      </c>
      <c r="N80" s="8">
        <f t="shared" si="3"/>
        <v>0.46296452313459341</v>
      </c>
      <c r="O80">
        <f t="shared" si="4"/>
        <v>18.518580925383738</v>
      </c>
    </row>
    <row r="81" spans="1:15" x14ac:dyDescent="0.2">
      <c r="A81" t="s">
        <v>100</v>
      </c>
      <c r="B81">
        <v>3606</v>
      </c>
      <c r="K81" t="s">
        <v>64</v>
      </c>
      <c r="L81" t="str">
        <f>A103</f>
        <v>H11</v>
      </c>
      <c r="M81">
        <f>B103</f>
        <v>6188</v>
      </c>
      <c r="N81" s="8">
        <f t="shared" si="3"/>
        <v>0.83709691788061646</v>
      </c>
      <c r="O81">
        <f t="shared" si="4"/>
        <v>33.48387671522466</v>
      </c>
    </row>
    <row r="82" spans="1:15" x14ac:dyDescent="0.2">
      <c r="A82" t="s">
        <v>101</v>
      </c>
      <c r="B82">
        <v>9252</v>
      </c>
      <c r="K82" t="s">
        <v>63</v>
      </c>
      <c r="L82" t="str">
        <f>A91</f>
        <v>G11</v>
      </c>
      <c r="M82">
        <f>B91</f>
        <v>11671</v>
      </c>
      <c r="N82" s="8">
        <f t="shared" si="3"/>
        <v>2.6147121001964257</v>
      </c>
      <c r="O82">
        <f t="shared" si="4"/>
        <v>104.58848400785703</v>
      </c>
    </row>
    <row r="83" spans="1:15" x14ac:dyDescent="0.2">
      <c r="A83" t="s">
        <v>102</v>
      </c>
      <c r="B83">
        <v>55337</v>
      </c>
      <c r="K83" t="s">
        <v>62</v>
      </c>
      <c r="L83" t="str">
        <f>A79</f>
        <v>F11</v>
      </c>
      <c r="M83">
        <f>B79</f>
        <v>33266</v>
      </c>
      <c r="N83" s="8">
        <f t="shared" si="3"/>
        <v>9.6159157956386849</v>
      </c>
      <c r="O83">
        <f t="shared" si="4"/>
        <v>384.6366318255474</v>
      </c>
    </row>
    <row r="84" spans="1:15" x14ac:dyDescent="0.2">
      <c r="A84" t="s">
        <v>15</v>
      </c>
      <c r="B84">
        <v>3666</v>
      </c>
      <c r="K84" t="s">
        <v>61</v>
      </c>
      <c r="L84" t="str">
        <f>A67</f>
        <v>E11</v>
      </c>
      <c r="M84">
        <f>B67</f>
        <v>53267</v>
      </c>
      <c r="N84" s="8">
        <f t="shared" si="3"/>
        <v>16.100336963156195</v>
      </c>
      <c r="O84">
        <f t="shared" si="4"/>
        <v>644.01347852624781</v>
      </c>
    </row>
    <row r="85" spans="1:15" x14ac:dyDescent="0.2">
      <c r="A85" t="s">
        <v>23</v>
      </c>
      <c r="B85">
        <v>6166</v>
      </c>
      <c r="K85" t="s">
        <v>60</v>
      </c>
      <c r="L85" t="str">
        <f>A55</f>
        <v>D11</v>
      </c>
      <c r="M85">
        <f>B55</f>
        <v>44207</v>
      </c>
      <c r="N85" s="8">
        <f t="shared" si="3"/>
        <v>13.163041039066966</v>
      </c>
      <c r="O85">
        <f t="shared" si="4"/>
        <v>526.52164156267861</v>
      </c>
    </row>
    <row r="86" spans="1:15" x14ac:dyDescent="0.2">
      <c r="A86" t="s">
        <v>31</v>
      </c>
      <c r="B86">
        <v>4108</v>
      </c>
      <c r="K86" t="s">
        <v>59</v>
      </c>
      <c r="L86" t="str">
        <f>A43</f>
        <v>C11</v>
      </c>
      <c r="M86">
        <f>B43</f>
        <v>27753</v>
      </c>
      <c r="N86" s="8">
        <f t="shared" si="3"/>
        <v>7.8285744678788705</v>
      </c>
      <c r="O86">
        <f t="shared" si="4"/>
        <v>313.14297871515481</v>
      </c>
    </row>
    <row r="87" spans="1:15" x14ac:dyDescent="0.2">
      <c r="A87" t="s">
        <v>39</v>
      </c>
      <c r="B87">
        <v>4086</v>
      </c>
      <c r="K87" t="s">
        <v>58</v>
      </c>
      <c r="L87" t="str">
        <f>A31</f>
        <v>B11</v>
      </c>
      <c r="M87">
        <f>B31</f>
        <v>12470</v>
      </c>
      <c r="N87" s="8">
        <f t="shared" si="3"/>
        <v>2.8737517738550675</v>
      </c>
      <c r="O87">
        <f t="shared" si="4"/>
        <v>114.9500709542027</v>
      </c>
    </row>
    <row r="88" spans="1:15" x14ac:dyDescent="0.2">
      <c r="A88" t="s">
        <v>47</v>
      </c>
      <c r="B88">
        <v>56329</v>
      </c>
      <c r="K88" t="s">
        <v>57</v>
      </c>
      <c r="L88" t="str">
        <f>A19</f>
        <v>A11</v>
      </c>
      <c r="M88">
        <f>B19</f>
        <v>7428</v>
      </c>
      <c r="N88" s="8">
        <f t="shared" si="3"/>
        <v>1.2391109295661178</v>
      </c>
      <c r="O88">
        <f t="shared" si="4"/>
        <v>49.56443718264471</v>
      </c>
    </row>
    <row r="89" spans="1:15" x14ac:dyDescent="0.2">
      <c r="A89" t="s">
        <v>55</v>
      </c>
      <c r="B89">
        <v>10368</v>
      </c>
      <c r="K89" t="s">
        <v>65</v>
      </c>
      <c r="L89" t="str">
        <f>A20</f>
        <v>A12</v>
      </c>
      <c r="M89">
        <f>B20</f>
        <v>5868</v>
      </c>
      <c r="N89" s="8">
        <f t="shared" si="3"/>
        <v>0.73335136647790644</v>
      </c>
      <c r="O89">
        <f t="shared" si="4"/>
        <v>29.334054659116259</v>
      </c>
    </row>
    <row r="90" spans="1:15" x14ac:dyDescent="0.2">
      <c r="A90" t="s">
        <v>63</v>
      </c>
      <c r="B90">
        <v>5000</v>
      </c>
      <c r="K90" t="s">
        <v>66</v>
      </c>
      <c r="L90" t="str">
        <f>A32</f>
        <v>B12</v>
      </c>
      <c r="M90">
        <f>B32</f>
        <v>4738</v>
      </c>
      <c r="N90" s="8">
        <f t="shared" si="3"/>
        <v>0.36699988808708667</v>
      </c>
      <c r="O90">
        <f t="shared" si="4"/>
        <v>14.679995523483466</v>
      </c>
    </row>
    <row r="91" spans="1:15" x14ac:dyDescent="0.2">
      <c r="A91" t="s">
        <v>71</v>
      </c>
      <c r="B91">
        <v>11671</v>
      </c>
      <c r="K91" t="s">
        <v>67</v>
      </c>
      <c r="L91" t="str">
        <f>A44</f>
        <v>C12</v>
      </c>
      <c r="M91">
        <f>B44</f>
        <v>4295</v>
      </c>
      <c r="N91" s="8">
        <f t="shared" si="3"/>
        <v>0.22337714036396</v>
      </c>
      <c r="O91">
        <f t="shared" si="4"/>
        <v>8.9350856145583997</v>
      </c>
    </row>
    <row r="92" spans="1:15" x14ac:dyDescent="0.2">
      <c r="A92" t="s">
        <v>79</v>
      </c>
      <c r="B92">
        <v>4018</v>
      </c>
      <c r="K92" t="s">
        <v>68</v>
      </c>
      <c r="L92" t="str">
        <f>A56</f>
        <v>D12</v>
      </c>
      <c r="M92">
        <f>B56</f>
        <v>4126</v>
      </c>
      <c r="N92" s="8">
        <f t="shared" si="3"/>
        <v>0.16858652102940377</v>
      </c>
      <c r="O92">
        <f t="shared" si="4"/>
        <v>6.7434608411761507</v>
      </c>
    </row>
    <row r="93" spans="1:15" x14ac:dyDescent="0.2">
      <c r="A93" t="s">
        <v>103</v>
      </c>
      <c r="B93">
        <v>3659</v>
      </c>
      <c r="K93" t="s">
        <v>69</v>
      </c>
      <c r="L93" t="str">
        <f>A68</f>
        <v>E12</v>
      </c>
      <c r="M93">
        <f>B68</f>
        <v>4145</v>
      </c>
      <c r="N93" s="8">
        <f t="shared" si="3"/>
        <v>0.17474641314393968</v>
      </c>
      <c r="O93">
        <f t="shared" si="4"/>
        <v>6.9898565257575873</v>
      </c>
    </row>
    <row r="94" spans="1:15" x14ac:dyDescent="0.2">
      <c r="A94" t="s">
        <v>104</v>
      </c>
      <c r="B94">
        <v>13038</v>
      </c>
      <c r="K94" t="s">
        <v>70</v>
      </c>
      <c r="L94" t="str">
        <f>A80</f>
        <v>F12</v>
      </c>
      <c r="M94">
        <f>B80</f>
        <v>4164</v>
      </c>
      <c r="N94" s="8">
        <f t="shared" si="3"/>
        <v>0.18090630525847559</v>
      </c>
      <c r="O94">
        <f t="shared" si="4"/>
        <v>7.2362522103390239</v>
      </c>
    </row>
    <row r="95" spans="1:15" x14ac:dyDescent="0.2">
      <c r="A95" t="s">
        <v>105</v>
      </c>
      <c r="B95">
        <v>24388</v>
      </c>
      <c r="K95" t="s">
        <v>71</v>
      </c>
      <c r="L95" t="str">
        <f>A92</f>
        <v>G12</v>
      </c>
      <c r="M95">
        <f>B92</f>
        <v>4018</v>
      </c>
      <c r="N95" s="8">
        <f t="shared" si="3"/>
        <v>0.13357239743098914</v>
      </c>
      <c r="O95">
        <f t="shared" si="4"/>
        <v>5.3428958972395657</v>
      </c>
    </row>
    <row r="96" spans="1:15" x14ac:dyDescent="0.2">
      <c r="A96" t="s">
        <v>16</v>
      </c>
      <c r="B96">
        <v>3675</v>
      </c>
      <c r="K96" t="s">
        <v>72</v>
      </c>
      <c r="L96" t="str">
        <f>A104</f>
        <v>H12</v>
      </c>
      <c r="M96">
        <f>B104</f>
        <v>3902</v>
      </c>
      <c r="N96" s="8">
        <f t="shared" si="3"/>
        <v>9.5964635047506755E-2</v>
      </c>
      <c r="O96">
        <f t="shared" si="4"/>
        <v>3.8385854019002701</v>
      </c>
    </row>
    <row r="97" spans="1:2" x14ac:dyDescent="0.2">
      <c r="A97" t="s">
        <v>24</v>
      </c>
      <c r="B97">
        <v>4476</v>
      </c>
    </row>
    <row r="98" spans="1:2" x14ac:dyDescent="0.2">
      <c r="A98" t="s">
        <v>33</v>
      </c>
      <c r="B98">
        <v>3862</v>
      </c>
    </row>
    <row r="99" spans="1:2" x14ac:dyDescent="0.2">
      <c r="A99" t="s">
        <v>40</v>
      </c>
      <c r="B99">
        <v>3909</v>
      </c>
    </row>
    <row r="100" spans="1:2" x14ac:dyDescent="0.2">
      <c r="A100" t="s">
        <v>48</v>
      </c>
      <c r="B100">
        <v>43446</v>
      </c>
    </row>
    <row r="101" spans="1:2" x14ac:dyDescent="0.2">
      <c r="A101" t="s">
        <v>56</v>
      </c>
      <c r="B101">
        <v>22910</v>
      </c>
    </row>
    <row r="102" spans="1:2" x14ac:dyDescent="0.2">
      <c r="A102" t="s">
        <v>64</v>
      </c>
      <c r="B102">
        <v>5034</v>
      </c>
    </row>
    <row r="103" spans="1:2" x14ac:dyDescent="0.2">
      <c r="A103" t="s">
        <v>72</v>
      </c>
      <c r="B103">
        <v>6188</v>
      </c>
    </row>
    <row r="104" spans="1:2" x14ac:dyDescent="0.2">
      <c r="A104" t="s">
        <v>80</v>
      </c>
      <c r="B104">
        <v>3902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workbookViewId="0">
      <selection activeCell="I5" sqref="I5"/>
    </sheetView>
  </sheetViews>
  <sheetFormatPr defaultRowHeight="12.75" x14ac:dyDescent="0.2"/>
  <cols>
    <col min="11" max="11" width="24.42578125" customWidth="1"/>
    <col min="12" max="12" width="15.85546875" customWidth="1"/>
  </cols>
  <sheetData>
    <row r="1" spans="1:98" x14ac:dyDescent="0.2">
      <c r="B1" t="s">
        <v>119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2">
      <c r="B2">
        <v>1</v>
      </c>
      <c r="C2">
        <v>65059</v>
      </c>
      <c r="D2">
        <v>3682</v>
      </c>
      <c r="E2">
        <v>5659</v>
      </c>
      <c r="F2">
        <v>4617</v>
      </c>
      <c r="G2">
        <v>34177</v>
      </c>
      <c r="H2">
        <v>27762</v>
      </c>
      <c r="I2">
        <v>3753</v>
      </c>
      <c r="J2">
        <v>4206</v>
      </c>
      <c r="K2">
        <v>4367</v>
      </c>
      <c r="L2">
        <v>4122</v>
      </c>
      <c r="M2">
        <v>7301</v>
      </c>
      <c r="N2">
        <v>5759</v>
      </c>
      <c r="O2">
        <v>47329</v>
      </c>
      <c r="P2">
        <v>3705</v>
      </c>
      <c r="Q2">
        <v>7504</v>
      </c>
      <c r="R2">
        <v>4180</v>
      </c>
      <c r="S2">
        <v>22102</v>
      </c>
      <c r="T2">
        <v>17752</v>
      </c>
      <c r="U2">
        <v>3706</v>
      </c>
      <c r="V2">
        <v>5573</v>
      </c>
      <c r="W2">
        <v>4169</v>
      </c>
      <c r="X2">
        <v>3922</v>
      </c>
      <c r="Y2">
        <v>12220</v>
      </c>
      <c r="Z2">
        <v>4676</v>
      </c>
      <c r="AA2">
        <v>24902</v>
      </c>
      <c r="AB2">
        <v>3678</v>
      </c>
      <c r="AC2">
        <v>10743</v>
      </c>
      <c r="AD2">
        <v>4158</v>
      </c>
      <c r="AE2">
        <v>16909</v>
      </c>
      <c r="AF2">
        <v>9260</v>
      </c>
      <c r="AG2">
        <v>3636</v>
      </c>
      <c r="AH2">
        <v>6108</v>
      </c>
      <c r="AI2">
        <v>4129</v>
      </c>
      <c r="AJ2">
        <v>3726</v>
      </c>
      <c r="AK2">
        <v>26830</v>
      </c>
      <c r="AL2">
        <v>4252</v>
      </c>
      <c r="AM2">
        <v>8661</v>
      </c>
      <c r="AN2">
        <v>3695</v>
      </c>
      <c r="AO2">
        <v>20947</v>
      </c>
      <c r="AP2">
        <v>4099</v>
      </c>
      <c r="AQ2">
        <v>15468</v>
      </c>
      <c r="AR2">
        <v>5957</v>
      </c>
      <c r="AS2">
        <v>3717</v>
      </c>
      <c r="AT2">
        <v>7986</v>
      </c>
      <c r="AU2">
        <v>4423</v>
      </c>
      <c r="AV2">
        <v>3660</v>
      </c>
      <c r="AW2">
        <v>42726</v>
      </c>
      <c r="AX2">
        <v>4104</v>
      </c>
      <c r="AY2">
        <v>4851</v>
      </c>
      <c r="AZ2">
        <v>4571</v>
      </c>
      <c r="BA2">
        <v>39906</v>
      </c>
      <c r="BB2">
        <v>4006</v>
      </c>
      <c r="BC2">
        <v>10107</v>
      </c>
      <c r="BD2">
        <v>5033</v>
      </c>
      <c r="BE2">
        <v>3898</v>
      </c>
      <c r="BF2">
        <v>19795</v>
      </c>
      <c r="BG2">
        <v>5164</v>
      </c>
      <c r="BH2">
        <v>3683</v>
      </c>
      <c r="BI2">
        <v>51487</v>
      </c>
      <c r="BJ2">
        <v>4115</v>
      </c>
      <c r="BK2">
        <v>3993</v>
      </c>
      <c r="BL2">
        <v>6877</v>
      </c>
      <c r="BM2">
        <v>49884</v>
      </c>
      <c r="BN2">
        <v>3907</v>
      </c>
      <c r="BO2">
        <v>7667</v>
      </c>
      <c r="BP2">
        <v>4512</v>
      </c>
      <c r="BQ2">
        <v>3922</v>
      </c>
      <c r="BR2">
        <v>47899</v>
      </c>
      <c r="BS2">
        <v>6888</v>
      </c>
      <c r="BT2">
        <v>3969</v>
      </c>
      <c r="BU2">
        <v>32260</v>
      </c>
      <c r="BV2">
        <v>4137</v>
      </c>
      <c r="BW2">
        <v>3605</v>
      </c>
      <c r="BX2">
        <v>9185</v>
      </c>
      <c r="BY2">
        <v>53570</v>
      </c>
      <c r="BZ2">
        <v>3676</v>
      </c>
      <c r="CA2">
        <v>6130</v>
      </c>
      <c r="CB2">
        <v>4074</v>
      </c>
      <c r="CC2">
        <v>4074</v>
      </c>
      <c r="CD2">
        <v>55908</v>
      </c>
      <c r="CE2">
        <v>10207</v>
      </c>
      <c r="CF2">
        <v>4968</v>
      </c>
      <c r="CG2">
        <v>11519</v>
      </c>
      <c r="CH2">
        <v>3995</v>
      </c>
      <c r="CI2">
        <v>3667</v>
      </c>
      <c r="CJ2">
        <v>12771</v>
      </c>
      <c r="CK2">
        <v>24022</v>
      </c>
      <c r="CL2">
        <v>3685</v>
      </c>
      <c r="CM2">
        <v>4486</v>
      </c>
      <c r="CN2">
        <v>3867</v>
      </c>
      <c r="CO2">
        <v>3912</v>
      </c>
      <c r="CP2">
        <v>42092</v>
      </c>
      <c r="CQ2">
        <v>22182</v>
      </c>
      <c r="CR2">
        <v>5001</v>
      </c>
      <c r="CS2">
        <v>6120</v>
      </c>
      <c r="CT2">
        <v>3901</v>
      </c>
    </row>
    <row r="7" spans="1:98" x14ac:dyDescent="0.2">
      <c r="N7" s="1" t="s">
        <v>109</v>
      </c>
    </row>
    <row r="8" spans="1:98" x14ac:dyDescent="0.2">
      <c r="A8" t="s">
        <v>119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2">
      <c r="A9" t="s">
        <v>82</v>
      </c>
      <c r="B9">
        <v>65059</v>
      </c>
      <c r="G9">
        <f>'Plate 1'!G9</f>
        <v>30</v>
      </c>
      <c r="H9" t="str">
        <f t="shared" ref="H9:I9" si="0">A9</f>
        <v>A1</v>
      </c>
      <c r="I9">
        <f t="shared" si="0"/>
        <v>65059</v>
      </c>
      <c r="K9" t="s">
        <v>82</v>
      </c>
      <c r="L9" t="str">
        <f>A10</f>
        <v>A2</v>
      </c>
      <c r="M9">
        <f>B10</f>
        <v>3682</v>
      </c>
      <c r="N9" s="8">
        <f>(M9-I$15)/I$16</f>
        <v>2.6450486067864647E-2</v>
      </c>
      <c r="O9">
        <f>N9*40</f>
        <v>1.0580194427145859</v>
      </c>
    </row>
    <row r="10" spans="1:98" x14ac:dyDescent="0.2">
      <c r="A10" t="s">
        <v>83</v>
      </c>
      <c r="B10">
        <v>3682</v>
      </c>
      <c r="G10">
        <f>'Plate 1'!G10</f>
        <v>15</v>
      </c>
      <c r="H10" t="str">
        <f>A21</f>
        <v>B1</v>
      </c>
      <c r="I10">
        <f>B21</f>
        <v>47329</v>
      </c>
      <c r="K10" t="s">
        <v>85</v>
      </c>
      <c r="L10" t="str">
        <f>A22</f>
        <v>B2</v>
      </c>
      <c r="M10">
        <f>B22</f>
        <v>3705</v>
      </c>
      <c r="N10" s="8">
        <f t="shared" ref="N10:N73" si="1">(M10-I$15)/I$16</f>
        <v>3.4351280607616427E-2</v>
      </c>
      <c r="O10">
        <f t="shared" ref="O10:O73" si="2">N10*40</f>
        <v>1.3740512243046572</v>
      </c>
    </row>
    <row r="11" spans="1:98" x14ac:dyDescent="0.2">
      <c r="A11" t="s">
        <v>84</v>
      </c>
      <c r="B11">
        <v>5659</v>
      </c>
      <c r="G11">
        <f>'Plate 1'!G11</f>
        <v>7.5</v>
      </c>
      <c r="H11" t="str">
        <f>A33</f>
        <v>C1</v>
      </c>
      <c r="I11">
        <f>B33</f>
        <v>24902</v>
      </c>
      <c r="K11" t="s">
        <v>88</v>
      </c>
      <c r="L11" t="str">
        <f>A34</f>
        <v>C2</v>
      </c>
      <c r="M11">
        <f>B34</f>
        <v>3678</v>
      </c>
      <c r="N11" s="8">
        <f t="shared" si="1"/>
        <v>2.5076434843559991E-2</v>
      </c>
      <c r="O11">
        <f t="shared" si="2"/>
        <v>1.0030573937423997</v>
      </c>
    </row>
    <row r="12" spans="1:98" x14ac:dyDescent="0.2">
      <c r="A12" t="s">
        <v>9</v>
      </c>
      <c r="B12">
        <v>4617</v>
      </c>
      <c r="G12">
        <f>'Plate 1'!G12</f>
        <v>1.875</v>
      </c>
      <c r="H12" t="str">
        <f>A45</f>
        <v>D1</v>
      </c>
      <c r="I12">
        <f>B45</f>
        <v>8661</v>
      </c>
      <c r="K12" t="s">
        <v>91</v>
      </c>
      <c r="L12" t="str">
        <f>A46</f>
        <v>D2</v>
      </c>
      <c r="M12">
        <f>B46</f>
        <v>3695</v>
      </c>
      <c r="N12" s="8">
        <f t="shared" si="1"/>
        <v>3.0916152546854783E-2</v>
      </c>
      <c r="O12">
        <f t="shared" si="2"/>
        <v>1.2366461018741912</v>
      </c>
    </row>
    <row r="13" spans="1:98" x14ac:dyDescent="0.2">
      <c r="A13" t="s">
        <v>17</v>
      </c>
      <c r="B13">
        <v>34177</v>
      </c>
      <c r="G13">
        <f>'Plate 1'!G13</f>
        <v>0.46875</v>
      </c>
      <c r="H13" t="str">
        <f>A57</f>
        <v>E1</v>
      </c>
      <c r="I13">
        <f>B57</f>
        <v>4851</v>
      </c>
      <c r="K13" t="s">
        <v>94</v>
      </c>
      <c r="L13" t="str">
        <f>A58</f>
        <v>E2</v>
      </c>
      <c r="M13">
        <f>B58</f>
        <v>4571</v>
      </c>
      <c r="N13" s="8">
        <f t="shared" si="1"/>
        <v>0.33183337066957469</v>
      </c>
      <c r="O13">
        <f t="shared" si="2"/>
        <v>13.273334826782987</v>
      </c>
    </row>
    <row r="14" spans="1:98" x14ac:dyDescent="0.2">
      <c r="A14" t="s">
        <v>25</v>
      </c>
      <c r="B14">
        <v>27762</v>
      </c>
      <c r="G14">
        <f>'Plate 1'!G14</f>
        <v>0.1171875</v>
      </c>
      <c r="H14" t="str">
        <f>A69</f>
        <v>F1</v>
      </c>
      <c r="I14">
        <f>B69</f>
        <v>3993</v>
      </c>
      <c r="K14" t="s">
        <v>97</v>
      </c>
      <c r="L14" t="str">
        <f>A70</f>
        <v>F2</v>
      </c>
      <c r="M14">
        <f>B70</f>
        <v>6877</v>
      </c>
      <c r="N14" s="8">
        <f t="shared" si="1"/>
        <v>1.1239739014812093</v>
      </c>
      <c r="O14">
        <f t="shared" si="2"/>
        <v>44.958956059248372</v>
      </c>
    </row>
    <row r="15" spans="1:98" x14ac:dyDescent="0.2">
      <c r="A15" t="s">
        <v>34</v>
      </c>
      <c r="B15">
        <v>3753</v>
      </c>
      <c r="G15">
        <f>'Plate 1'!G15</f>
        <v>0</v>
      </c>
      <c r="H15" t="str">
        <f>A81</f>
        <v>G1</v>
      </c>
      <c r="I15">
        <f>B81</f>
        <v>3605</v>
      </c>
      <c r="K15" t="s">
        <v>100</v>
      </c>
      <c r="L15" t="str">
        <f>A82</f>
        <v>G2</v>
      </c>
      <c r="M15">
        <f>B82</f>
        <v>9185</v>
      </c>
      <c r="N15" s="8">
        <f t="shared" si="1"/>
        <v>1.9168014579049966</v>
      </c>
      <c r="O15">
        <f t="shared" si="2"/>
        <v>76.672058316199866</v>
      </c>
    </row>
    <row r="16" spans="1:98" x14ac:dyDescent="0.2">
      <c r="A16" t="s">
        <v>41</v>
      </c>
      <c r="B16">
        <v>4206</v>
      </c>
      <c r="H16" t="s">
        <v>120</v>
      </c>
      <c r="I16">
        <f>SLOPE(I10:I15, G10:G15)</f>
        <v>2911.0996222314875</v>
      </c>
      <c r="K16" t="s">
        <v>103</v>
      </c>
      <c r="L16" t="str">
        <f>A94</f>
        <v>H2</v>
      </c>
      <c r="M16">
        <f>B94</f>
        <v>12771</v>
      </c>
      <c r="N16" s="8">
        <f t="shared" si="1"/>
        <v>3.1486383804941216</v>
      </c>
      <c r="O16">
        <f t="shared" si="2"/>
        <v>125.94553521976486</v>
      </c>
    </row>
    <row r="17" spans="1:15" x14ac:dyDescent="0.2">
      <c r="A17" t="s">
        <v>49</v>
      </c>
      <c r="B17">
        <v>4367</v>
      </c>
      <c r="K17" t="s">
        <v>104</v>
      </c>
      <c r="L17" t="str">
        <f>A95</f>
        <v>H3</v>
      </c>
      <c r="M17">
        <f>B95</f>
        <v>24022</v>
      </c>
      <c r="N17" s="8">
        <f t="shared" si="1"/>
        <v>7.0135009616570461</v>
      </c>
      <c r="O17">
        <f t="shared" si="2"/>
        <v>280.54003846628183</v>
      </c>
    </row>
    <row r="18" spans="1:15" x14ac:dyDescent="0.2">
      <c r="A18" t="s">
        <v>57</v>
      </c>
      <c r="B18">
        <v>4122</v>
      </c>
      <c r="K18" t="s">
        <v>101</v>
      </c>
      <c r="L18" t="str">
        <f>A83</f>
        <v>G3</v>
      </c>
      <c r="M18">
        <f>B83</f>
        <v>53570</v>
      </c>
      <c r="N18" s="8">
        <f t="shared" si="1"/>
        <v>17.163617355595548</v>
      </c>
      <c r="O18">
        <f t="shared" si="2"/>
        <v>686.54469422382192</v>
      </c>
    </row>
    <row r="19" spans="1:15" x14ac:dyDescent="0.2">
      <c r="A19" t="s">
        <v>65</v>
      </c>
      <c r="B19">
        <v>7301</v>
      </c>
      <c r="K19" t="s">
        <v>98</v>
      </c>
      <c r="L19" t="str">
        <f>A71</f>
        <v>F3</v>
      </c>
      <c r="M19">
        <f>B71</f>
        <v>49884</v>
      </c>
      <c r="N19" s="8">
        <f t="shared" si="1"/>
        <v>15.897429152398805</v>
      </c>
      <c r="O19">
        <f t="shared" si="2"/>
        <v>635.89716609595223</v>
      </c>
    </row>
    <row r="20" spans="1:15" x14ac:dyDescent="0.2">
      <c r="A20" t="s">
        <v>73</v>
      </c>
      <c r="B20">
        <v>5759</v>
      </c>
      <c r="K20" t="s">
        <v>95</v>
      </c>
      <c r="L20" t="str">
        <f>A59</f>
        <v>E3</v>
      </c>
      <c r="M20">
        <f>B59</f>
        <v>39906</v>
      </c>
      <c r="N20" s="8">
        <f t="shared" si="1"/>
        <v>12.469858373370839</v>
      </c>
      <c r="O20">
        <f t="shared" si="2"/>
        <v>498.79433493483356</v>
      </c>
    </row>
    <row r="21" spans="1:15" x14ac:dyDescent="0.2">
      <c r="A21" t="s">
        <v>85</v>
      </c>
      <c r="B21">
        <v>47329</v>
      </c>
      <c r="K21" t="s">
        <v>92</v>
      </c>
      <c r="L21" t="str">
        <f>A47</f>
        <v>D3</v>
      </c>
      <c r="M21">
        <f>B47</f>
        <v>20947</v>
      </c>
      <c r="N21" s="8">
        <f t="shared" si="1"/>
        <v>5.9571990829728403</v>
      </c>
      <c r="O21">
        <f t="shared" si="2"/>
        <v>238.28796331891363</v>
      </c>
    </row>
    <row r="22" spans="1:15" x14ac:dyDescent="0.2">
      <c r="A22" t="s">
        <v>86</v>
      </c>
      <c r="B22">
        <v>3705</v>
      </c>
      <c r="K22" t="s">
        <v>89</v>
      </c>
      <c r="L22" t="str">
        <f>A35</f>
        <v>C3</v>
      </c>
      <c r="M22">
        <f>B35</f>
        <v>10743</v>
      </c>
      <c r="N22" s="8">
        <f t="shared" si="1"/>
        <v>2.4519944097716606</v>
      </c>
      <c r="O22">
        <f t="shared" si="2"/>
        <v>98.079776390866428</v>
      </c>
    </row>
    <row r="23" spans="1:15" x14ac:dyDescent="0.2">
      <c r="A23" t="s">
        <v>87</v>
      </c>
      <c r="B23">
        <v>7504</v>
      </c>
      <c r="K23" t="s">
        <v>86</v>
      </c>
      <c r="L23" t="str">
        <f>A23</f>
        <v>B3</v>
      </c>
      <c r="M23">
        <f>B23</f>
        <v>7504</v>
      </c>
      <c r="N23" s="8">
        <f t="shared" si="1"/>
        <v>1.3393564308909645</v>
      </c>
      <c r="O23">
        <f t="shared" si="2"/>
        <v>53.574257235638576</v>
      </c>
    </row>
    <row r="24" spans="1:15" x14ac:dyDescent="0.2">
      <c r="A24" t="s">
        <v>10</v>
      </c>
      <c r="B24">
        <v>4180</v>
      </c>
      <c r="K24" t="s">
        <v>83</v>
      </c>
      <c r="L24" t="str">
        <f>A11</f>
        <v>A3</v>
      </c>
      <c r="M24">
        <f>B11</f>
        <v>5659</v>
      </c>
      <c r="N24" s="8">
        <f t="shared" si="1"/>
        <v>0.70557530368044141</v>
      </c>
      <c r="O24">
        <f t="shared" si="2"/>
        <v>28.223012147217656</v>
      </c>
    </row>
    <row r="25" spans="1:15" x14ac:dyDescent="0.2">
      <c r="A25" t="s">
        <v>18</v>
      </c>
      <c r="B25">
        <v>22102</v>
      </c>
      <c r="K25" t="s">
        <v>84</v>
      </c>
      <c r="L25" t="str">
        <f>A12</f>
        <v>A4</v>
      </c>
      <c r="M25">
        <f>B12</f>
        <v>4617</v>
      </c>
      <c r="N25" s="8">
        <f t="shared" si="1"/>
        <v>0.34763495974907821</v>
      </c>
      <c r="O25">
        <f t="shared" si="2"/>
        <v>13.905398389963128</v>
      </c>
    </row>
    <row r="26" spans="1:15" x14ac:dyDescent="0.2">
      <c r="A26" t="s">
        <v>26</v>
      </c>
      <c r="B26">
        <v>17752</v>
      </c>
      <c r="K26" t="s">
        <v>87</v>
      </c>
      <c r="L26" t="str">
        <f>A24</f>
        <v>B4</v>
      </c>
      <c r="M26">
        <f>B24</f>
        <v>4180</v>
      </c>
      <c r="N26" s="8">
        <f t="shared" si="1"/>
        <v>0.19751986349379444</v>
      </c>
      <c r="O26">
        <f t="shared" si="2"/>
        <v>7.9007945397517778</v>
      </c>
    </row>
    <row r="27" spans="1:15" x14ac:dyDescent="0.2">
      <c r="A27" t="s">
        <v>35</v>
      </c>
      <c r="B27">
        <v>3706</v>
      </c>
      <c r="K27" t="s">
        <v>90</v>
      </c>
      <c r="L27" t="str">
        <f>A36</f>
        <v>C4</v>
      </c>
      <c r="M27">
        <f>B36</f>
        <v>4158</v>
      </c>
      <c r="N27" s="8">
        <f t="shared" si="1"/>
        <v>0.18996258176011885</v>
      </c>
      <c r="O27">
        <f t="shared" si="2"/>
        <v>7.5985032704047537</v>
      </c>
    </row>
    <row r="28" spans="1:15" x14ac:dyDescent="0.2">
      <c r="A28" t="s">
        <v>42</v>
      </c>
      <c r="B28">
        <v>5573</v>
      </c>
      <c r="K28" t="s">
        <v>93</v>
      </c>
      <c r="L28" t="str">
        <f>A48</f>
        <v>D4</v>
      </c>
      <c r="M28">
        <f>B48</f>
        <v>4099</v>
      </c>
      <c r="N28" s="8">
        <f t="shared" si="1"/>
        <v>0.16969532620162514</v>
      </c>
      <c r="O28">
        <f t="shared" si="2"/>
        <v>6.7878130480650061</v>
      </c>
    </row>
    <row r="29" spans="1:15" x14ac:dyDescent="0.2">
      <c r="A29" t="s">
        <v>50</v>
      </c>
      <c r="B29">
        <v>4169</v>
      </c>
      <c r="K29" t="s">
        <v>96</v>
      </c>
      <c r="L29" t="str">
        <f>A60</f>
        <v>E4</v>
      </c>
      <c r="M29">
        <f>B60</f>
        <v>4006</v>
      </c>
      <c r="N29" s="8">
        <f t="shared" si="1"/>
        <v>0.13774863523654188</v>
      </c>
      <c r="O29">
        <f t="shared" si="2"/>
        <v>5.5099454094616753</v>
      </c>
    </row>
    <row r="30" spans="1:15" x14ac:dyDescent="0.2">
      <c r="A30" t="s">
        <v>58</v>
      </c>
      <c r="B30">
        <v>3922</v>
      </c>
      <c r="K30" t="s">
        <v>99</v>
      </c>
      <c r="L30" t="str">
        <f>A72</f>
        <v>F4</v>
      </c>
      <c r="M30">
        <f>B72</f>
        <v>3907</v>
      </c>
      <c r="N30" s="8">
        <f t="shared" si="1"/>
        <v>0.1037408674350016</v>
      </c>
      <c r="O30">
        <f t="shared" si="2"/>
        <v>4.1496346974000637</v>
      </c>
    </row>
    <row r="31" spans="1:15" x14ac:dyDescent="0.2">
      <c r="A31" t="s">
        <v>66</v>
      </c>
      <c r="B31">
        <v>12220</v>
      </c>
      <c r="K31" t="s">
        <v>102</v>
      </c>
      <c r="L31" t="str">
        <f>A84</f>
        <v>G4</v>
      </c>
      <c r="M31">
        <f>B84</f>
        <v>3676</v>
      </c>
      <c r="N31" s="8">
        <f t="shared" si="1"/>
        <v>2.4389409231407661E-2</v>
      </c>
      <c r="O31">
        <f t="shared" si="2"/>
        <v>0.97557636925630642</v>
      </c>
    </row>
    <row r="32" spans="1:15" x14ac:dyDescent="0.2">
      <c r="A32" t="s">
        <v>74</v>
      </c>
      <c r="B32">
        <v>4676</v>
      </c>
      <c r="K32" t="s">
        <v>105</v>
      </c>
      <c r="L32" t="str">
        <f>A96</f>
        <v>H4</v>
      </c>
      <c r="M32">
        <f>B96</f>
        <v>3685</v>
      </c>
      <c r="N32" s="8">
        <f t="shared" si="1"/>
        <v>2.7481024486093141E-2</v>
      </c>
      <c r="O32">
        <f t="shared" si="2"/>
        <v>1.0992409794437257</v>
      </c>
    </row>
    <row r="33" spans="1:15" x14ac:dyDescent="0.2">
      <c r="A33" t="s">
        <v>88</v>
      </c>
      <c r="B33">
        <v>24902</v>
      </c>
      <c r="K33" t="s">
        <v>16</v>
      </c>
      <c r="L33" t="str">
        <f>A97</f>
        <v>H5</v>
      </c>
      <c r="M33">
        <f>B97</f>
        <v>4486</v>
      </c>
      <c r="N33" s="8">
        <f t="shared" si="1"/>
        <v>0.30263478215310069</v>
      </c>
      <c r="O33">
        <f t="shared" si="2"/>
        <v>12.105391286124028</v>
      </c>
    </row>
    <row r="34" spans="1:15" x14ac:dyDescent="0.2">
      <c r="A34" t="s">
        <v>89</v>
      </c>
      <c r="B34">
        <v>3678</v>
      </c>
      <c r="K34" t="s">
        <v>15</v>
      </c>
      <c r="L34" t="str">
        <f>A85</f>
        <v>G5</v>
      </c>
      <c r="M34">
        <f>B85</f>
        <v>6130</v>
      </c>
      <c r="N34" s="8">
        <f t="shared" si="1"/>
        <v>0.86736983534231471</v>
      </c>
      <c r="O34">
        <f t="shared" si="2"/>
        <v>34.694793413692587</v>
      </c>
    </row>
    <row r="35" spans="1:15" x14ac:dyDescent="0.2">
      <c r="A35" t="s">
        <v>90</v>
      </c>
      <c r="B35">
        <v>10743</v>
      </c>
      <c r="K35" t="s">
        <v>14</v>
      </c>
      <c r="L35" t="str">
        <f>A73</f>
        <v>F5</v>
      </c>
      <c r="M35">
        <f>B73</f>
        <v>7667</v>
      </c>
      <c r="N35" s="8">
        <f t="shared" si="1"/>
        <v>1.3953490182813792</v>
      </c>
      <c r="O35">
        <f t="shared" si="2"/>
        <v>55.813960731255172</v>
      </c>
    </row>
    <row r="36" spans="1:15" x14ac:dyDescent="0.2">
      <c r="A36" t="s">
        <v>11</v>
      </c>
      <c r="B36">
        <v>4158</v>
      </c>
      <c r="K36" t="s">
        <v>13</v>
      </c>
      <c r="L36" t="str">
        <f>A61</f>
        <v>E5</v>
      </c>
      <c r="M36">
        <f>B61</f>
        <v>10107</v>
      </c>
      <c r="N36" s="8">
        <f t="shared" si="1"/>
        <v>2.2335202651072201</v>
      </c>
      <c r="O36">
        <f t="shared" si="2"/>
        <v>89.340810604288805</v>
      </c>
    </row>
    <row r="37" spans="1:15" x14ac:dyDescent="0.2">
      <c r="A37" t="s">
        <v>19</v>
      </c>
      <c r="B37">
        <v>16909</v>
      </c>
      <c r="K37" t="s">
        <v>12</v>
      </c>
      <c r="L37" t="str">
        <f>A49</f>
        <v>D5</v>
      </c>
      <c r="M37">
        <f>B49</f>
        <v>15468</v>
      </c>
      <c r="N37" s="8">
        <f t="shared" si="1"/>
        <v>4.0750924184815362</v>
      </c>
      <c r="O37">
        <f t="shared" si="2"/>
        <v>163.00369673926144</v>
      </c>
    </row>
    <row r="38" spans="1:15" x14ac:dyDescent="0.2">
      <c r="A38" t="s">
        <v>27</v>
      </c>
      <c r="B38">
        <v>9260</v>
      </c>
      <c r="K38" t="s">
        <v>11</v>
      </c>
      <c r="L38" t="str">
        <f>A37</f>
        <v>C5</v>
      </c>
      <c r="M38">
        <f>B37</f>
        <v>16909</v>
      </c>
      <c r="N38" s="8">
        <f t="shared" si="1"/>
        <v>4.5700943720372891</v>
      </c>
      <c r="O38">
        <f t="shared" si="2"/>
        <v>182.80377488149156</v>
      </c>
    </row>
    <row r="39" spans="1:15" x14ac:dyDescent="0.2">
      <c r="A39" t="s">
        <v>36</v>
      </c>
      <c r="B39">
        <v>3636</v>
      </c>
      <c r="K39" t="s">
        <v>10</v>
      </c>
      <c r="L39" t="str">
        <f>A25</f>
        <v>B5</v>
      </c>
      <c r="M39">
        <f>B25</f>
        <v>22102</v>
      </c>
      <c r="N39" s="8">
        <f t="shared" si="1"/>
        <v>6.35395637399081</v>
      </c>
      <c r="O39">
        <f t="shared" si="2"/>
        <v>254.15825495963242</v>
      </c>
    </row>
    <row r="40" spans="1:15" x14ac:dyDescent="0.2">
      <c r="A40" t="s">
        <v>43</v>
      </c>
      <c r="B40">
        <v>6108</v>
      </c>
      <c r="K40" t="s">
        <v>9</v>
      </c>
      <c r="L40" t="str">
        <f>A13</f>
        <v>A5</v>
      </c>
      <c r="M40">
        <f>B13</f>
        <v>34177</v>
      </c>
      <c r="N40" s="8">
        <f t="shared" si="1"/>
        <v>10.501873507360493</v>
      </c>
      <c r="O40">
        <f t="shared" si="2"/>
        <v>420.07494029441972</v>
      </c>
    </row>
    <row r="41" spans="1:15" x14ac:dyDescent="0.2">
      <c r="A41" t="s">
        <v>51</v>
      </c>
      <c r="B41">
        <v>4129</v>
      </c>
      <c r="K41" t="s">
        <v>17</v>
      </c>
      <c r="L41" t="str">
        <f>A14</f>
        <v>A6</v>
      </c>
      <c r="M41">
        <f>B14</f>
        <v>27762</v>
      </c>
      <c r="N41" s="8">
        <f t="shared" si="1"/>
        <v>8.2982388563819001</v>
      </c>
      <c r="O41">
        <f t="shared" si="2"/>
        <v>331.929554255276</v>
      </c>
    </row>
    <row r="42" spans="1:15" x14ac:dyDescent="0.2">
      <c r="A42" t="s">
        <v>59</v>
      </c>
      <c r="B42">
        <v>3726</v>
      </c>
      <c r="K42" t="s">
        <v>18</v>
      </c>
      <c r="L42" t="str">
        <f>A26</f>
        <v>B6</v>
      </c>
      <c r="M42">
        <f>B26</f>
        <v>17752</v>
      </c>
      <c r="N42" s="8">
        <f t="shared" si="1"/>
        <v>4.8596756675594959</v>
      </c>
      <c r="O42">
        <f t="shared" si="2"/>
        <v>194.38702670237984</v>
      </c>
    </row>
    <row r="43" spans="1:15" x14ac:dyDescent="0.2">
      <c r="A43" t="s">
        <v>67</v>
      </c>
      <c r="B43">
        <v>26830</v>
      </c>
      <c r="K43" t="s">
        <v>19</v>
      </c>
      <c r="L43" t="str">
        <f>A38</f>
        <v>C6</v>
      </c>
      <c r="M43">
        <f>B38</f>
        <v>9260</v>
      </c>
      <c r="N43" s="8">
        <f t="shared" si="1"/>
        <v>1.942564918360709</v>
      </c>
      <c r="O43">
        <f t="shared" si="2"/>
        <v>77.702596734428354</v>
      </c>
    </row>
    <row r="44" spans="1:15" x14ac:dyDescent="0.2">
      <c r="A44" t="s">
        <v>75</v>
      </c>
      <c r="B44">
        <v>4252</v>
      </c>
      <c r="K44" t="s">
        <v>20</v>
      </c>
      <c r="L44" t="str">
        <f>A50</f>
        <v>D6</v>
      </c>
      <c r="M44">
        <f>B50</f>
        <v>5957</v>
      </c>
      <c r="N44" s="8">
        <f t="shared" si="1"/>
        <v>0.80794211989113829</v>
      </c>
      <c r="O44">
        <f t="shared" si="2"/>
        <v>32.317684795645533</v>
      </c>
    </row>
    <row r="45" spans="1:15" x14ac:dyDescent="0.2">
      <c r="A45" t="s">
        <v>91</v>
      </c>
      <c r="B45">
        <v>8661</v>
      </c>
      <c r="K45" t="s">
        <v>21</v>
      </c>
      <c r="L45" t="str">
        <f>A62</f>
        <v>E6</v>
      </c>
      <c r="M45">
        <f>B62</f>
        <v>5033</v>
      </c>
      <c r="N45" s="8">
        <f t="shared" si="1"/>
        <v>0.49053628707676256</v>
      </c>
      <c r="O45">
        <f t="shared" si="2"/>
        <v>19.621451483070501</v>
      </c>
    </row>
    <row r="46" spans="1:15" x14ac:dyDescent="0.2">
      <c r="A46" t="s">
        <v>92</v>
      </c>
      <c r="B46">
        <v>3695</v>
      </c>
      <c r="K46" t="s">
        <v>22</v>
      </c>
      <c r="L46" t="str">
        <f>A74</f>
        <v>F6</v>
      </c>
      <c r="M46">
        <f>B74</f>
        <v>4512</v>
      </c>
      <c r="N46" s="8">
        <f t="shared" si="1"/>
        <v>0.31156611511108101</v>
      </c>
      <c r="O46">
        <f t="shared" si="2"/>
        <v>12.462644604443241</v>
      </c>
    </row>
    <row r="47" spans="1:15" x14ac:dyDescent="0.2">
      <c r="A47" t="s">
        <v>93</v>
      </c>
      <c r="B47">
        <v>20947</v>
      </c>
      <c r="K47" t="s">
        <v>23</v>
      </c>
      <c r="L47" t="str">
        <f>A86</f>
        <v>G6</v>
      </c>
      <c r="M47">
        <f>B86</f>
        <v>4074</v>
      </c>
      <c r="N47" s="8">
        <f t="shared" si="1"/>
        <v>0.16110750604972104</v>
      </c>
      <c r="O47">
        <f t="shared" si="2"/>
        <v>6.4443002419888415</v>
      </c>
    </row>
    <row r="48" spans="1:15" x14ac:dyDescent="0.2">
      <c r="A48" t="s">
        <v>12</v>
      </c>
      <c r="B48">
        <v>4099</v>
      </c>
      <c r="K48" t="s">
        <v>24</v>
      </c>
      <c r="L48" t="str">
        <f>A98</f>
        <v>H6</v>
      </c>
      <c r="M48">
        <f>B98</f>
        <v>3867</v>
      </c>
      <c r="N48" s="8">
        <f t="shared" si="1"/>
        <v>9.0000355191955039E-2</v>
      </c>
      <c r="O48">
        <f t="shared" si="2"/>
        <v>3.6000142076782016</v>
      </c>
    </row>
    <row r="49" spans="1:15" x14ac:dyDescent="0.2">
      <c r="A49" t="s">
        <v>20</v>
      </c>
      <c r="B49">
        <v>15468</v>
      </c>
      <c r="K49" t="s">
        <v>33</v>
      </c>
      <c r="L49" t="str">
        <f>A99</f>
        <v>H7</v>
      </c>
      <c r="M49">
        <f>B99</f>
        <v>3912</v>
      </c>
      <c r="N49" s="8">
        <f t="shared" si="1"/>
        <v>0.10545843146538243</v>
      </c>
      <c r="O49">
        <f t="shared" si="2"/>
        <v>4.2183372586152972</v>
      </c>
    </row>
    <row r="50" spans="1:15" x14ac:dyDescent="0.2">
      <c r="A50" t="s">
        <v>28</v>
      </c>
      <c r="B50">
        <v>5957</v>
      </c>
      <c r="K50" t="s">
        <v>31</v>
      </c>
      <c r="L50" t="str">
        <f>A87</f>
        <v>G7</v>
      </c>
      <c r="M50">
        <f>B87</f>
        <v>4074</v>
      </c>
      <c r="N50" s="8">
        <f t="shared" si="1"/>
        <v>0.16110750604972104</v>
      </c>
      <c r="O50">
        <f t="shared" si="2"/>
        <v>6.4443002419888415</v>
      </c>
    </row>
    <row r="51" spans="1:15" x14ac:dyDescent="0.2">
      <c r="A51" t="s">
        <v>37</v>
      </c>
      <c r="B51">
        <v>3717</v>
      </c>
      <c r="K51" t="s">
        <v>32</v>
      </c>
      <c r="L51" t="str">
        <f>A75</f>
        <v>F7</v>
      </c>
      <c r="M51">
        <f>B75</f>
        <v>3922</v>
      </c>
      <c r="N51" s="8">
        <f t="shared" si="1"/>
        <v>0.10889355952614407</v>
      </c>
      <c r="O51">
        <f t="shared" si="2"/>
        <v>4.3557423810457632</v>
      </c>
    </row>
    <row r="52" spans="1:15" x14ac:dyDescent="0.2">
      <c r="A52" t="s">
        <v>44</v>
      </c>
      <c r="B52">
        <v>7986</v>
      </c>
      <c r="K52" t="s">
        <v>29</v>
      </c>
      <c r="L52" t="str">
        <f>A63</f>
        <v>E7</v>
      </c>
      <c r="M52">
        <f>B63</f>
        <v>3898</v>
      </c>
      <c r="N52" s="8">
        <f t="shared" si="1"/>
        <v>0.10064925218031613</v>
      </c>
      <c r="O52">
        <f t="shared" si="2"/>
        <v>4.0259700872126452</v>
      </c>
    </row>
    <row r="53" spans="1:15" x14ac:dyDescent="0.2">
      <c r="A53" t="s">
        <v>52</v>
      </c>
      <c r="B53">
        <v>4423</v>
      </c>
      <c r="K53" t="s">
        <v>28</v>
      </c>
      <c r="L53" t="str">
        <f>A51</f>
        <v>D7</v>
      </c>
      <c r="M53">
        <f>B51</f>
        <v>3717</v>
      </c>
      <c r="N53" s="8">
        <f t="shared" si="1"/>
        <v>3.8473434280530398E-2</v>
      </c>
      <c r="O53">
        <f t="shared" si="2"/>
        <v>1.538937371221216</v>
      </c>
    </row>
    <row r="54" spans="1:15" x14ac:dyDescent="0.2">
      <c r="A54" t="s">
        <v>60</v>
      </c>
      <c r="B54">
        <v>3660</v>
      </c>
      <c r="K54" t="s">
        <v>27</v>
      </c>
      <c r="L54" t="str">
        <f>A39</f>
        <v>C7</v>
      </c>
      <c r="M54">
        <f>B39</f>
        <v>3636</v>
      </c>
      <c r="N54" s="8">
        <f t="shared" si="1"/>
        <v>1.0648896988361092E-2</v>
      </c>
      <c r="O54">
        <f t="shared" si="2"/>
        <v>0.42595587953444369</v>
      </c>
    </row>
    <row r="55" spans="1:15" x14ac:dyDescent="0.2">
      <c r="A55" t="s">
        <v>68</v>
      </c>
      <c r="B55">
        <v>42726</v>
      </c>
      <c r="K55" t="s">
        <v>26</v>
      </c>
      <c r="L55" t="str">
        <f>A27</f>
        <v>B7</v>
      </c>
      <c r="M55">
        <f>B27</f>
        <v>3706</v>
      </c>
      <c r="N55" s="8">
        <f t="shared" si="1"/>
        <v>3.4694793413692589E-2</v>
      </c>
      <c r="O55">
        <f t="shared" si="2"/>
        <v>1.3877917365477035</v>
      </c>
    </row>
    <row r="56" spans="1:15" x14ac:dyDescent="0.2">
      <c r="A56" t="s">
        <v>76</v>
      </c>
      <c r="B56">
        <v>4104</v>
      </c>
      <c r="K56" t="s">
        <v>25</v>
      </c>
      <c r="L56" t="str">
        <f>A15</f>
        <v>A7</v>
      </c>
      <c r="M56">
        <f>B15</f>
        <v>3753</v>
      </c>
      <c r="N56" s="8">
        <f t="shared" si="1"/>
        <v>5.0839895299272311E-2</v>
      </c>
      <c r="O56">
        <f t="shared" si="2"/>
        <v>2.0335958119708923</v>
      </c>
    </row>
    <row r="57" spans="1:15" x14ac:dyDescent="0.2">
      <c r="A57" t="s">
        <v>94</v>
      </c>
      <c r="B57">
        <v>4851</v>
      </c>
      <c r="K57" t="s">
        <v>34</v>
      </c>
      <c r="L57" t="str">
        <f>A16</f>
        <v>A8</v>
      </c>
      <c r="M57">
        <f>B16</f>
        <v>4206</v>
      </c>
      <c r="N57" s="8">
        <f t="shared" si="1"/>
        <v>0.20645119645177473</v>
      </c>
      <c r="O57">
        <f t="shared" si="2"/>
        <v>8.2580478580709897</v>
      </c>
    </row>
    <row r="58" spans="1:15" x14ac:dyDescent="0.2">
      <c r="A58" t="s">
        <v>95</v>
      </c>
      <c r="B58">
        <v>4571</v>
      </c>
      <c r="K58" t="s">
        <v>35</v>
      </c>
      <c r="L58" t="str">
        <f>A28</f>
        <v>B8</v>
      </c>
      <c r="M58">
        <f>B28</f>
        <v>5573</v>
      </c>
      <c r="N58" s="8">
        <f t="shared" si="1"/>
        <v>0.67603320235789122</v>
      </c>
      <c r="O58">
        <f t="shared" si="2"/>
        <v>27.041328094315649</v>
      </c>
    </row>
    <row r="59" spans="1:15" x14ac:dyDescent="0.2">
      <c r="A59" t="s">
        <v>96</v>
      </c>
      <c r="B59">
        <v>39906</v>
      </c>
      <c r="K59" t="s">
        <v>36</v>
      </c>
      <c r="L59" t="str">
        <f>A40</f>
        <v>C8</v>
      </c>
      <c r="M59">
        <f>B40</f>
        <v>6108</v>
      </c>
      <c r="N59" s="8">
        <f t="shared" si="1"/>
        <v>0.85981255360863917</v>
      </c>
      <c r="O59">
        <f t="shared" si="2"/>
        <v>34.392502144345571</v>
      </c>
    </row>
    <row r="60" spans="1:15" x14ac:dyDescent="0.2">
      <c r="A60" t="s">
        <v>13</v>
      </c>
      <c r="B60">
        <v>4006</v>
      </c>
      <c r="K60" t="s">
        <v>37</v>
      </c>
      <c r="L60" t="str">
        <f>A52</f>
        <v>D8</v>
      </c>
      <c r="M60">
        <f>B52</f>
        <v>7986</v>
      </c>
      <c r="N60" s="8">
        <f t="shared" si="1"/>
        <v>1.5049296034196755</v>
      </c>
      <c r="O60">
        <f t="shared" si="2"/>
        <v>60.197184136787023</v>
      </c>
    </row>
    <row r="61" spans="1:15" x14ac:dyDescent="0.2">
      <c r="A61" t="s">
        <v>21</v>
      </c>
      <c r="B61">
        <v>10107</v>
      </c>
      <c r="K61" t="s">
        <v>38</v>
      </c>
      <c r="L61" t="str">
        <f>A64</f>
        <v>E8</v>
      </c>
      <c r="M61">
        <f>B64</f>
        <v>19795</v>
      </c>
      <c r="N61" s="8">
        <f t="shared" si="1"/>
        <v>5.5614723303730997</v>
      </c>
      <c r="O61">
        <f t="shared" si="2"/>
        <v>222.45889321492399</v>
      </c>
    </row>
    <row r="62" spans="1:15" x14ac:dyDescent="0.2">
      <c r="A62" t="s">
        <v>29</v>
      </c>
      <c r="B62">
        <v>5033</v>
      </c>
      <c r="K62" t="s">
        <v>30</v>
      </c>
      <c r="L62" t="str">
        <f>A76</f>
        <v>F8</v>
      </c>
      <c r="M62">
        <f>B76</f>
        <v>47899</v>
      </c>
      <c r="N62" s="8">
        <f t="shared" si="1"/>
        <v>15.215556232337621</v>
      </c>
      <c r="O62">
        <f t="shared" si="2"/>
        <v>608.62224929350486</v>
      </c>
    </row>
    <row r="63" spans="1:15" x14ac:dyDescent="0.2">
      <c r="A63" t="s">
        <v>38</v>
      </c>
      <c r="B63">
        <v>3898</v>
      </c>
      <c r="K63" t="s">
        <v>39</v>
      </c>
      <c r="L63" t="str">
        <f>A88</f>
        <v>G8</v>
      </c>
      <c r="M63">
        <f>B88</f>
        <v>55908</v>
      </c>
      <c r="N63" s="8">
        <f t="shared" si="1"/>
        <v>17.966750296201621</v>
      </c>
      <c r="O63">
        <f t="shared" si="2"/>
        <v>718.67001184806486</v>
      </c>
    </row>
    <row r="64" spans="1:15" x14ac:dyDescent="0.2">
      <c r="A64" t="s">
        <v>45</v>
      </c>
      <c r="B64">
        <v>19795</v>
      </c>
      <c r="K64" t="s">
        <v>40</v>
      </c>
      <c r="L64" t="str">
        <f>A100</f>
        <v>H8</v>
      </c>
      <c r="M64">
        <f>B100</f>
        <v>42092</v>
      </c>
      <c r="N64" s="8">
        <f t="shared" si="1"/>
        <v>13.220777367453334</v>
      </c>
      <c r="O64">
        <f t="shared" si="2"/>
        <v>528.83109469813337</v>
      </c>
    </row>
    <row r="65" spans="1:15" x14ac:dyDescent="0.2">
      <c r="A65" t="s">
        <v>53</v>
      </c>
      <c r="B65">
        <v>5164</v>
      </c>
      <c r="K65" t="s">
        <v>48</v>
      </c>
      <c r="L65" t="str">
        <f>A101</f>
        <v>H9</v>
      </c>
      <c r="M65">
        <f>B101</f>
        <v>22182</v>
      </c>
      <c r="N65" s="8">
        <f t="shared" si="1"/>
        <v>6.3814373984769031</v>
      </c>
      <c r="O65">
        <f t="shared" si="2"/>
        <v>255.25749593907614</v>
      </c>
    </row>
    <row r="66" spans="1:15" x14ac:dyDescent="0.2">
      <c r="A66" t="s">
        <v>61</v>
      </c>
      <c r="B66">
        <v>3683</v>
      </c>
      <c r="K66" t="s">
        <v>47</v>
      </c>
      <c r="L66" t="str">
        <f>A89</f>
        <v>G9</v>
      </c>
      <c r="M66">
        <f>B89</f>
        <v>10207</v>
      </c>
      <c r="N66" s="8">
        <f t="shared" si="1"/>
        <v>2.2678715457148364</v>
      </c>
      <c r="O66">
        <f t="shared" si="2"/>
        <v>90.714861828593456</v>
      </c>
    </row>
    <row r="67" spans="1:15" x14ac:dyDescent="0.2">
      <c r="A67" t="s">
        <v>69</v>
      </c>
      <c r="B67">
        <v>51487</v>
      </c>
      <c r="K67" t="s">
        <v>46</v>
      </c>
      <c r="L67" t="str">
        <f>A77</f>
        <v>F9</v>
      </c>
      <c r="M67">
        <f>B77</f>
        <v>6888</v>
      </c>
      <c r="N67" s="8">
        <f t="shared" si="1"/>
        <v>1.1277525423480472</v>
      </c>
      <c r="O67">
        <f t="shared" si="2"/>
        <v>45.110101693921891</v>
      </c>
    </row>
    <row r="68" spans="1:15" x14ac:dyDescent="0.2">
      <c r="A68" t="s">
        <v>77</v>
      </c>
      <c r="B68">
        <v>4115</v>
      </c>
      <c r="K68" t="s">
        <v>45</v>
      </c>
      <c r="L68" t="str">
        <f>A65</f>
        <v>E9</v>
      </c>
      <c r="M68">
        <f>B65</f>
        <v>5164</v>
      </c>
      <c r="N68" s="8">
        <f t="shared" si="1"/>
        <v>0.53553646467274008</v>
      </c>
      <c r="O68">
        <f t="shared" si="2"/>
        <v>21.421458586909601</v>
      </c>
    </row>
    <row r="69" spans="1:15" x14ac:dyDescent="0.2">
      <c r="A69" t="s">
        <v>97</v>
      </c>
      <c r="B69">
        <v>3993</v>
      </c>
      <c r="K69" t="s">
        <v>44</v>
      </c>
      <c r="L69" t="str">
        <f>A53</f>
        <v>D9</v>
      </c>
      <c r="M69">
        <f>B53</f>
        <v>4423</v>
      </c>
      <c r="N69" s="8">
        <f t="shared" si="1"/>
        <v>0.28099347537030234</v>
      </c>
      <c r="O69">
        <f t="shared" si="2"/>
        <v>11.239739014812093</v>
      </c>
    </row>
    <row r="70" spans="1:15" x14ac:dyDescent="0.2">
      <c r="A70" t="s">
        <v>98</v>
      </c>
      <c r="B70">
        <v>6877</v>
      </c>
      <c r="K70" t="s">
        <v>43</v>
      </c>
      <c r="L70" t="str">
        <f>A41</f>
        <v>C9</v>
      </c>
      <c r="M70">
        <f>B41</f>
        <v>4129</v>
      </c>
      <c r="N70" s="8">
        <f t="shared" si="1"/>
        <v>0.18000071038391008</v>
      </c>
      <c r="O70">
        <f t="shared" si="2"/>
        <v>7.2000284153564031</v>
      </c>
    </row>
    <row r="71" spans="1:15" x14ac:dyDescent="0.2">
      <c r="A71" t="s">
        <v>99</v>
      </c>
      <c r="B71">
        <v>49884</v>
      </c>
      <c r="K71" t="s">
        <v>42</v>
      </c>
      <c r="L71" t="str">
        <f>A29</f>
        <v>B9</v>
      </c>
      <c r="M71">
        <f>B29</f>
        <v>4169</v>
      </c>
      <c r="N71" s="8">
        <f t="shared" si="1"/>
        <v>0.19374122262695664</v>
      </c>
      <c r="O71">
        <f t="shared" si="2"/>
        <v>7.7496489050782653</v>
      </c>
    </row>
    <row r="72" spans="1:15" x14ac:dyDescent="0.2">
      <c r="A72" t="s">
        <v>14</v>
      </c>
      <c r="B72">
        <v>3907</v>
      </c>
      <c r="K72" t="s">
        <v>41</v>
      </c>
      <c r="L72" t="str">
        <f>A17</f>
        <v>A9</v>
      </c>
      <c r="M72">
        <f>B17</f>
        <v>4367</v>
      </c>
      <c r="N72" s="8">
        <f t="shared" si="1"/>
        <v>0.26175675823003719</v>
      </c>
      <c r="O72">
        <f t="shared" si="2"/>
        <v>10.470270329201487</v>
      </c>
    </row>
    <row r="73" spans="1:15" x14ac:dyDescent="0.2">
      <c r="A73" t="s">
        <v>22</v>
      </c>
      <c r="B73">
        <v>7667</v>
      </c>
      <c r="K73" t="s">
        <v>49</v>
      </c>
      <c r="L73" t="str">
        <f>A18</f>
        <v>A10</v>
      </c>
      <c r="M73">
        <f>B18</f>
        <v>4122</v>
      </c>
      <c r="N73" s="8">
        <f t="shared" si="1"/>
        <v>0.17759612074137693</v>
      </c>
      <c r="O73">
        <f t="shared" si="2"/>
        <v>7.1038448296550776</v>
      </c>
    </row>
    <row r="74" spans="1:15" x14ac:dyDescent="0.2">
      <c r="A74" t="s">
        <v>32</v>
      </c>
      <c r="B74">
        <v>4512</v>
      </c>
      <c r="K74" t="s">
        <v>50</v>
      </c>
      <c r="L74" t="str">
        <f>A30</f>
        <v>B10</v>
      </c>
      <c r="M74">
        <f>B30</f>
        <v>3922</v>
      </c>
      <c r="N74" s="8">
        <f t="shared" ref="N74:N96" si="3">(M74-I$15)/I$16</f>
        <v>0.10889355952614407</v>
      </c>
      <c r="O74">
        <f t="shared" ref="O74:O96" si="4">N74*40</f>
        <v>4.3557423810457632</v>
      </c>
    </row>
    <row r="75" spans="1:15" x14ac:dyDescent="0.2">
      <c r="A75" t="s">
        <v>30</v>
      </c>
      <c r="B75">
        <v>3922</v>
      </c>
      <c r="K75" t="s">
        <v>51</v>
      </c>
      <c r="L75" t="str">
        <f>A42</f>
        <v>C10</v>
      </c>
      <c r="M75">
        <f>B42</f>
        <v>3726</v>
      </c>
      <c r="N75" s="8">
        <f t="shared" si="3"/>
        <v>4.1565049535215878E-2</v>
      </c>
      <c r="O75">
        <f t="shared" si="4"/>
        <v>1.6626019814086352</v>
      </c>
    </row>
    <row r="76" spans="1:15" x14ac:dyDescent="0.2">
      <c r="A76" t="s">
        <v>46</v>
      </c>
      <c r="B76">
        <v>47899</v>
      </c>
      <c r="K76" t="s">
        <v>52</v>
      </c>
      <c r="L76" t="str">
        <f>A54</f>
        <v>D10</v>
      </c>
      <c r="M76">
        <f>B54</f>
        <v>3660</v>
      </c>
      <c r="N76" s="8">
        <f t="shared" si="3"/>
        <v>1.8893204334189034E-2</v>
      </c>
      <c r="O76">
        <f t="shared" si="4"/>
        <v>0.75572817336756137</v>
      </c>
    </row>
    <row r="77" spans="1:15" x14ac:dyDescent="0.2">
      <c r="A77" t="s">
        <v>54</v>
      </c>
      <c r="B77">
        <v>6888</v>
      </c>
      <c r="K77" t="s">
        <v>53</v>
      </c>
      <c r="L77" t="str">
        <f>A66</f>
        <v>E10</v>
      </c>
      <c r="M77">
        <f>B66</f>
        <v>3683</v>
      </c>
      <c r="N77" s="8">
        <f t="shared" si="3"/>
        <v>2.6793998873940812E-2</v>
      </c>
      <c r="O77">
        <f t="shared" si="4"/>
        <v>1.0717599549576324</v>
      </c>
    </row>
    <row r="78" spans="1:15" x14ac:dyDescent="0.2">
      <c r="A78" t="s">
        <v>62</v>
      </c>
      <c r="B78">
        <v>3969</v>
      </c>
      <c r="K78" t="s">
        <v>54</v>
      </c>
      <c r="L78" t="str">
        <f>A78</f>
        <v>F10</v>
      </c>
      <c r="M78">
        <f>B78</f>
        <v>3969</v>
      </c>
      <c r="N78" s="8">
        <f t="shared" si="3"/>
        <v>0.12503866141172379</v>
      </c>
      <c r="O78">
        <f t="shared" si="4"/>
        <v>5.0015464564689518</v>
      </c>
    </row>
    <row r="79" spans="1:15" x14ac:dyDescent="0.2">
      <c r="A79" t="s">
        <v>70</v>
      </c>
      <c r="B79">
        <v>32260</v>
      </c>
      <c r="K79" t="s">
        <v>55</v>
      </c>
      <c r="L79" t="str">
        <f>A90</f>
        <v>G10</v>
      </c>
      <c r="M79">
        <f>B90</f>
        <v>4968</v>
      </c>
      <c r="N79" s="8">
        <f t="shared" si="3"/>
        <v>0.46820795468181187</v>
      </c>
      <c r="O79">
        <f t="shared" si="4"/>
        <v>18.728318187272475</v>
      </c>
    </row>
    <row r="80" spans="1:15" x14ac:dyDescent="0.2">
      <c r="A80" t="s">
        <v>78</v>
      </c>
      <c r="B80">
        <v>4137</v>
      </c>
      <c r="K80" t="s">
        <v>56</v>
      </c>
      <c r="L80" t="str">
        <f>A102</f>
        <v>H10</v>
      </c>
      <c r="M80">
        <f>B102</f>
        <v>5001</v>
      </c>
      <c r="N80" s="8">
        <f t="shared" si="3"/>
        <v>0.47954387728232528</v>
      </c>
      <c r="O80">
        <f t="shared" si="4"/>
        <v>19.181755091293013</v>
      </c>
    </row>
    <row r="81" spans="1:15" x14ac:dyDescent="0.2">
      <c r="A81" t="s">
        <v>100</v>
      </c>
      <c r="B81">
        <v>3605</v>
      </c>
      <c r="K81" t="s">
        <v>64</v>
      </c>
      <c r="L81" t="str">
        <f>A103</f>
        <v>H11</v>
      </c>
      <c r="M81">
        <f>B103</f>
        <v>6120</v>
      </c>
      <c r="N81" s="8">
        <f t="shared" si="3"/>
        <v>0.86393470728155308</v>
      </c>
      <c r="O81">
        <f t="shared" si="4"/>
        <v>34.557388291262122</v>
      </c>
    </row>
    <row r="82" spans="1:15" x14ac:dyDescent="0.2">
      <c r="A82" t="s">
        <v>101</v>
      </c>
      <c r="B82">
        <v>9185</v>
      </c>
      <c r="K82" t="s">
        <v>63</v>
      </c>
      <c r="L82" t="str">
        <f>A91</f>
        <v>G11</v>
      </c>
      <c r="M82">
        <f>B91</f>
        <v>11519</v>
      </c>
      <c r="N82" s="8">
        <f t="shared" si="3"/>
        <v>2.7185603472867639</v>
      </c>
      <c r="O82">
        <f t="shared" si="4"/>
        <v>108.74241389147056</v>
      </c>
    </row>
    <row r="83" spans="1:15" x14ac:dyDescent="0.2">
      <c r="A83" t="s">
        <v>102</v>
      </c>
      <c r="B83">
        <v>53570</v>
      </c>
      <c r="K83" t="s">
        <v>62</v>
      </c>
      <c r="L83" t="str">
        <f>A79</f>
        <v>F11</v>
      </c>
      <c r="M83">
        <f>B79</f>
        <v>32260</v>
      </c>
      <c r="N83" s="8">
        <f t="shared" si="3"/>
        <v>9.8433594581124861</v>
      </c>
      <c r="O83">
        <f t="shared" si="4"/>
        <v>393.73437832449946</v>
      </c>
    </row>
    <row r="84" spans="1:15" x14ac:dyDescent="0.2">
      <c r="A84" t="s">
        <v>15</v>
      </c>
      <c r="B84">
        <v>3676</v>
      </c>
      <c r="K84" t="s">
        <v>61</v>
      </c>
      <c r="L84" t="str">
        <f>A67</f>
        <v>E11</v>
      </c>
      <c r="M84">
        <f>B67</f>
        <v>51487</v>
      </c>
      <c r="N84" s="8">
        <f t="shared" si="3"/>
        <v>16.448080180538899</v>
      </c>
      <c r="O84">
        <f t="shared" si="4"/>
        <v>657.92320722155591</v>
      </c>
    </row>
    <row r="85" spans="1:15" x14ac:dyDescent="0.2">
      <c r="A85" t="s">
        <v>23</v>
      </c>
      <c r="B85">
        <v>6130</v>
      </c>
      <c r="K85" t="s">
        <v>60</v>
      </c>
      <c r="L85" t="str">
        <f>A55</f>
        <v>D11</v>
      </c>
      <c r="M85">
        <f>B55</f>
        <v>42726</v>
      </c>
      <c r="N85" s="8">
        <f t="shared" si="3"/>
        <v>13.438564486505623</v>
      </c>
      <c r="O85">
        <f t="shared" si="4"/>
        <v>537.54257946022494</v>
      </c>
    </row>
    <row r="86" spans="1:15" x14ac:dyDescent="0.2">
      <c r="A86" t="s">
        <v>31</v>
      </c>
      <c r="B86">
        <v>4074</v>
      </c>
      <c r="K86" t="s">
        <v>59</v>
      </c>
      <c r="L86" t="str">
        <f>A43</f>
        <v>C11</v>
      </c>
      <c r="M86">
        <f>B43</f>
        <v>26830</v>
      </c>
      <c r="N86" s="8">
        <f t="shared" si="3"/>
        <v>7.9780849211189153</v>
      </c>
      <c r="O86">
        <f t="shared" si="4"/>
        <v>319.1233968447566</v>
      </c>
    </row>
    <row r="87" spans="1:15" x14ac:dyDescent="0.2">
      <c r="A87" t="s">
        <v>39</v>
      </c>
      <c r="B87">
        <v>4074</v>
      </c>
      <c r="K87" t="s">
        <v>58</v>
      </c>
      <c r="L87" t="str">
        <f>A31</f>
        <v>B11</v>
      </c>
      <c r="M87">
        <f>B31</f>
        <v>12220</v>
      </c>
      <c r="N87" s="8">
        <f t="shared" si="3"/>
        <v>2.9593628243461549</v>
      </c>
      <c r="O87">
        <f t="shared" si="4"/>
        <v>118.37451297384619</v>
      </c>
    </row>
    <row r="88" spans="1:15" x14ac:dyDescent="0.2">
      <c r="A88" t="s">
        <v>47</v>
      </c>
      <c r="B88">
        <v>55908</v>
      </c>
      <c r="K88" t="s">
        <v>57</v>
      </c>
      <c r="L88" t="str">
        <f>A19</f>
        <v>A11</v>
      </c>
      <c r="M88">
        <f>B19</f>
        <v>7301</v>
      </c>
      <c r="N88" s="8">
        <f t="shared" si="3"/>
        <v>1.2696233312575032</v>
      </c>
      <c r="O88">
        <f t="shared" si="4"/>
        <v>50.784933250300128</v>
      </c>
    </row>
    <row r="89" spans="1:15" x14ac:dyDescent="0.2">
      <c r="A89" t="s">
        <v>55</v>
      </c>
      <c r="B89">
        <v>10207</v>
      </c>
      <c r="K89" t="s">
        <v>65</v>
      </c>
      <c r="L89" t="str">
        <f>A20</f>
        <v>A12</v>
      </c>
      <c r="M89">
        <f>B20</f>
        <v>5759</v>
      </c>
      <c r="N89" s="8">
        <f t="shared" si="3"/>
        <v>0.7399265842880578</v>
      </c>
      <c r="O89">
        <f t="shared" si="4"/>
        <v>29.59706337152231</v>
      </c>
    </row>
    <row r="90" spans="1:15" x14ac:dyDescent="0.2">
      <c r="A90" t="s">
        <v>63</v>
      </c>
      <c r="B90">
        <v>4968</v>
      </c>
      <c r="K90" t="s">
        <v>66</v>
      </c>
      <c r="L90" t="str">
        <f>A32</f>
        <v>B12</v>
      </c>
      <c r="M90">
        <f>B32</f>
        <v>4676</v>
      </c>
      <c r="N90" s="8">
        <f t="shared" si="3"/>
        <v>0.36790221530757194</v>
      </c>
      <c r="O90">
        <f t="shared" si="4"/>
        <v>14.716088612302878</v>
      </c>
    </row>
    <row r="91" spans="1:15" x14ac:dyDescent="0.2">
      <c r="A91" t="s">
        <v>71</v>
      </c>
      <c r="B91">
        <v>11519</v>
      </c>
      <c r="K91" t="s">
        <v>67</v>
      </c>
      <c r="L91" t="str">
        <f>A44</f>
        <v>C12</v>
      </c>
      <c r="M91">
        <f>B44</f>
        <v>4252</v>
      </c>
      <c r="N91" s="8">
        <f t="shared" si="3"/>
        <v>0.22225278553127828</v>
      </c>
      <c r="O91">
        <f t="shared" si="4"/>
        <v>8.890111421251131</v>
      </c>
    </row>
    <row r="92" spans="1:15" x14ac:dyDescent="0.2">
      <c r="A92" t="s">
        <v>79</v>
      </c>
      <c r="B92">
        <v>3995</v>
      </c>
      <c r="K92" t="s">
        <v>68</v>
      </c>
      <c r="L92" t="str">
        <f>A56</f>
        <v>D12</v>
      </c>
      <c r="M92">
        <f>B56</f>
        <v>4104</v>
      </c>
      <c r="N92" s="8">
        <f t="shared" si="3"/>
        <v>0.17141289023200595</v>
      </c>
      <c r="O92">
        <f t="shared" si="4"/>
        <v>6.8565156092802386</v>
      </c>
    </row>
    <row r="93" spans="1:15" x14ac:dyDescent="0.2">
      <c r="A93" t="s">
        <v>103</v>
      </c>
      <c r="B93">
        <v>3667</v>
      </c>
      <c r="K93" t="s">
        <v>69</v>
      </c>
      <c r="L93" t="str">
        <f>A68</f>
        <v>E12</v>
      </c>
      <c r="M93">
        <f>B68</f>
        <v>4115</v>
      </c>
      <c r="N93" s="8">
        <f t="shared" si="3"/>
        <v>0.17519153109884378</v>
      </c>
      <c r="O93">
        <f t="shared" si="4"/>
        <v>7.0076612439537511</v>
      </c>
    </row>
    <row r="94" spans="1:15" x14ac:dyDescent="0.2">
      <c r="A94" t="s">
        <v>104</v>
      </c>
      <c r="B94">
        <v>12771</v>
      </c>
      <c r="K94" t="s">
        <v>70</v>
      </c>
      <c r="L94" t="str">
        <f>A80</f>
        <v>F12</v>
      </c>
      <c r="M94">
        <f>B80</f>
        <v>4137</v>
      </c>
      <c r="N94" s="8">
        <f t="shared" si="3"/>
        <v>0.1827488128325194</v>
      </c>
      <c r="O94">
        <f t="shared" si="4"/>
        <v>7.3099525133007761</v>
      </c>
    </row>
    <row r="95" spans="1:15" x14ac:dyDescent="0.2">
      <c r="A95" t="s">
        <v>105</v>
      </c>
      <c r="B95">
        <v>24022</v>
      </c>
      <c r="K95" t="s">
        <v>71</v>
      </c>
      <c r="L95" t="str">
        <f>A92</f>
        <v>G12</v>
      </c>
      <c r="M95">
        <f>B92</f>
        <v>3995</v>
      </c>
      <c r="N95" s="8">
        <f t="shared" si="3"/>
        <v>0.13396999436970405</v>
      </c>
      <c r="O95">
        <f t="shared" si="4"/>
        <v>5.3587997747881619</v>
      </c>
    </row>
    <row r="96" spans="1:15" x14ac:dyDescent="0.2">
      <c r="A96" t="s">
        <v>16</v>
      </c>
      <c r="B96">
        <v>3685</v>
      </c>
      <c r="K96" t="s">
        <v>72</v>
      </c>
      <c r="L96" t="str">
        <f>A104</f>
        <v>H12</v>
      </c>
      <c r="M96">
        <f>B104</f>
        <v>3901</v>
      </c>
      <c r="N96" s="8">
        <f t="shared" si="3"/>
        <v>0.10167979059854462</v>
      </c>
      <c r="O96">
        <f t="shared" si="4"/>
        <v>4.0671916239417847</v>
      </c>
    </row>
    <row r="97" spans="1:2" x14ac:dyDescent="0.2">
      <c r="A97" t="s">
        <v>24</v>
      </c>
      <c r="B97">
        <v>4486</v>
      </c>
    </row>
    <row r="98" spans="1:2" x14ac:dyDescent="0.2">
      <c r="A98" t="s">
        <v>33</v>
      </c>
      <c r="B98">
        <v>3867</v>
      </c>
    </row>
    <row r="99" spans="1:2" x14ac:dyDescent="0.2">
      <c r="A99" t="s">
        <v>40</v>
      </c>
      <c r="B99">
        <v>3912</v>
      </c>
    </row>
    <row r="100" spans="1:2" x14ac:dyDescent="0.2">
      <c r="A100" t="s">
        <v>48</v>
      </c>
      <c r="B100">
        <v>42092</v>
      </c>
    </row>
    <row r="101" spans="1:2" x14ac:dyDescent="0.2">
      <c r="A101" t="s">
        <v>56</v>
      </c>
      <c r="B101">
        <v>22182</v>
      </c>
    </row>
    <row r="102" spans="1:2" x14ac:dyDescent="0.2">
      <c r="A102" t="s">
        <v>64</v>
      </c>
      <c r="B102">
        <v>5001</v>
      </c>
    </row>
    <row r="103" spans="1:2" x14ac:dyDescent="0.2">
      <c r="A103" t="s">
        <v>72</v>
      </c>
      <c r="B103">
        <v>6120</v>
      </c>
    </row>
    <row r="104" spans="1:2" x14ac:dyDescent="0.2">
      <c r="A104" t="s">
        <v>80</v>
      </c>
      <c r="B104">
        <v>3901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opLeftCell="B1" workbookViewId="0">
      <selection activeCell="N25" sqref="N25"/>
    </sheetView>
  </sheetViews>
  <sheetFormatPr defaultRowHeight="12.75" x14ac:dyDescent="0.2"/>
  <cols>
    <col min="2" max="2" width="15.42578125" customWidth="1"/>
    <col min="3" max="3" width="13.140625" style="2" customWidth="1"/>
    <col min="4" max="6" width="10.140625" customWidth="1"/>
    <col min="7" max="8" width="14.7109375" customWidth="1"/>
    <col min="9" max="9" width="15.28515625" bestFit="1" customWidth="1"/>
    <col min="10" max="10" width="15.7109375" bestFit="1" customWidth="1"/>
    <col min="11" max="11" width="12" bestFit="1" customWidth="1"/>
    <col min="12" max="12" width="15.140625" bestFit="1" customWidth="1"/>
  </cols>
  <sheetData>
    <row r="1" spans="1:15" x14ac:dyDescent="0.2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3"/>
      <c r="N1" s="14"/>
      <c r="O1" s="14"/>
    </row>
    <row r="2" spans="1:15" x14ac:dyDescent="0.2">
      <c r="A2" s="7">
        <v>1</v>
      </c>
      <c r="B2" s="7" t="s">
        <v>82</v>
      </c>
      <c r="C2" s="7" t="s">
        <v>83</v>
      </c>
      <c r="D2" s="7">
        <f>'Plate 1'!N9</f>
        <v>-9.6627889596592794E-3</v>
      </c>
      <c r="E2" s="7">
        <f>'Plate 2'!N9</f>
        <v>2.9178436332012191E-2</v>
      </c>
      <c r="F2" s="7">
        <f>'Plate 3'!N9</f>
        <v>2.6450486067864647E-2</v>
      </c>
      <c r="G2" s="7">
        <f>AVERAGE(D2:F2)</f>
        <v>1.5322044480072518E-2</v>
      </c>
      <c r="H2" s="7">
        <f>STDEV(D2:F2)</f>
        <v>2.1680448673154135E-2</v>
      </c>
      <c r="I2" s="7">
        <f>G2*40</f>
        <v>0.61288177920290077</v>
      </c>
      <c r="L2" s="9" t="s">
        <v>116</v>
      </c>
      <c r="M2" s="3"/>
      <c r="N2" s="3"/>
      <c r="O2" s="3"/>
    </row>
    <row r="3" spans="1:15" x14ac:dyDescent="0.2">
      <c r="A3" s="7">
        <v>2</v>
      </c>
      <c r="B3" s="7" t="s">
        <v>85</v>
      </c>
      <c r="C3" s="7" t="s">
        <v>86</v>
      </c>
      <c r="D3" s="7">
        <f>'Plate 1'!N10</f>
        <v>6.5384871960361121E-2</v>
      </c>
      <c r="E3" s="7">
        <f>'Plate 2'!N10</f>
        <v>3.5014123598414632E-2</v>
      </c>
      <c r="F3" s="7">
        <f>'Plate 3'!N10</f>
        <v>3.4351280607616427E-2</v>
      </c>
      <c r="G3" s="7">
        <f t="shared" ref="G3:G66" si="0">AVERAGE(D3:F3)</f>
        <v>4.4916758722130724E-2</v>
      </c>
      <c r="H3" s="7">
        <f t="shared" ref="H3:H66" si="1">STDEV(D3:F3)</f>
        <v>1.7729004057120065E-2</v>
      </c>
      <c r="I3" s="7">
        <f t="shared" ref="I3:I66" si="2">G3*40</f>
        <v>1.7966703488852289</v>
      </c>
      <c r="M3" s="3"/>
      <c r="N3" s="10"/>
      <c r="O3" s="11"/>
    </row>
    <row r="4" spans="1:15" x14ac:dyDescent="0.2">
      <c r="A4" s="7">
        <v>3</v>
      </c>
      <c r="B4" s="7" t="s">
        <v>88</v>
      </c>
      <c r="C4" s="7" t="s">
        <v>89</v>
      </c>
      <c r="D4" s="7">
        <f>'Plate 1'!N11</f>
        <v>1.2239532682235087E-2</v>
      </c>
      <c r="E4" s="7">
        <f>'Plate 2'!N11</f>
        <v>2.9178436332012191E-2</v>
      </c>
      <c r="F4" s="7">
        <f>'Plate 3'!N11</f>
        <v>2.5076434843559991E-2</v>
      </c>
      <c r="G4" s="7">
        <f t="shared" si="0"/>
        <v>2.2164801285935756E-2</v>
      </c>
      <c r="H4" s="7">
        <f t="shared" si="1"/>
        <v>8.8368445552991781E-3</v>
      </c>
      <c r="I4" s="7">
        <f t="shared" si="2"/>
        <v>0.88659205143743025</v>
      </c>
      <c r="M4" s="3"/>
      <c r="N4" s="10"/>
      <c r="O4" s="11"/>
    </row>
    <row r="5" spans="1:15" x14ac:dyDescent="0.2">
      <c r="A5" s="7">
        <v>4</v>
      </c>
      <c r="B5" s="7" t="s">
        <v>91</v>
      </c>
      <c r="C5" s="7" t="s">
        <v>92</v>
      </c>
      <c r="D5" s="7">
        <f>'Plate 1'!N12</f>
        <v>2.7055809087045982E-2</v>
      </c>
      <c r="E5" s="7">
        <f>'Plate 2'!N12</f>
        <v>2.9178436332012191E-2</v>
      </c>
      <c r="F5" s="7">
        <f>'Plate 3'!N12</f>
        <v>3.0916152546854783E-2</v>
      </c>
      <c r="G5" s="7">
        <f t="shared" si="0"/>
        <v>2.9050132655304317E-2</v>
      </c>
      <c r="H5" s="7">
        <f t="shared" si="1"/>
        <v>1.9333673427506513E-3</v>
      </c>
      <c r="I5" s="7">
        <f t="shared" si="2"/>
        <v>1.1620053062121727</v>
      </c>
      <c r="M5" s="3"/>
      <c r="N5" s="10"/>
      <c r="O5" s="11"/>
    </row>
    <row r="6" spans="1:15" x14ac:dyDescent="0.2">
      <c r="A6" s="7">
        <v>5</v>
      </c>
      <c r="B6" s="7" t="s">
        <v>94</v>
      </c>
      <c r="C6" s="7" t="s">
        <v>95</v>
      </c>
      <c r="D6" s="7">
        <f>'Plate 1'!N13</f>
        <v>0.2724906486623917</v>
      </c>
      <c r="E6" s="7">
        <f>'Plate 2'!N13</f>
        <v>0.31253347360066391</v>
      </c>
      <c r="F6" s="7">
        <f>'Plate 3'!N13</f>
        <v>0.33183337066957469</v>
      </c>
      <c r="G6" s="7">
        <f t="shared" si="0"/>
        <v>0.30561916431087677</v>
      </c>
      <c r="H6" s="7">
        <f t="shared" si="1"/>
        <v>3.0269546057408551E-2</v>
      </c>
      <c r="I6" s="7">
        <f t="shared" si="2"/>
        <v>12.224766572435071</v>
      </c>
      <c r="M6" s="12"/>
      <c r="N6" s="10"/>
      <c r="O6" s="11"/>
    </row>
    <row r="7" spans="1:15" x14ac:dyDescent="0.2">
      <c r="A7" s="7">
        <v>6</v>
      </c>
      <c r="B7" s="7" t="s">
        <v>97</v>
      </c>
      <c r="C7" s="7" t="s">
        <v>98</v>
      </c>
      <c r="D7" s="7">
        <f>'Plate 1'!N14</f>
        <v>1.033596325718221</v>
      </c>
      <c r="E7" s="7">
        <f>'Plate 2'!N14</f>
        <v>1.0812231685251183</v>
      </c>
      <c r="F7" s="7">
        <f>'Plate 3'!N14</f>
        <v>1.1239739014812093</v>
      </c>
      <c r="G7" s="7">
        <f t="shared" si="0"/>
        <v>1.0795977985748495</v>
      </c>
      <c r="H7" s="7">
        <f t="shared" si="1"/>
        <v>4.5210705820691421E-2</v>
      </c>
      <c r="I7" s="7">
        <f t="shared" si="2"/>
        <v>43.18391194299398</v>
      </c>
      <c r="M7" s="3"/>
      <c r="N7" s="10"/>
      <c r="O7" s="11"/>
    </row>
    <row r="8" spans="1:15" x14ac:dyDescent="0.2">
      <c r="A8" s="7">
        <v>7</v>
      </c>
      <c r="B8" s="7" t="s">
        <v>100</v>
      </c>
      <c r="C8" s="7" t="s">
        <v>101</v>
      </c>
      <c r="D8" s="7">
        <f>'Plate 1'!N15</f>
        <v>1.8536450154279718</v>
      </c>
      <c r="E8" s="7">
        <f>'Plate 2'!N15</f>
        <v>1.8304605725615648</v>
      </c>
      <c r="F8" s="7">
        <f>'Plate 3'!N15</f>
        <v>1.9168014579049966</v>
      </c>
      <c r="G8" s="7">
        <f t="shared" si="0"/>
        <v>1.8669690152981779</v>
      </c>
      <c r="H8" s="7">
        <f t="shared" si="1"/>
        <v>4.4685946894721204E-2</v>
      </c>
      <c r="I8" s="7">
        <f t="shared" si="2"/>
        <v>74.678760611927117</v>
      </c>
      <c r="M8" s="3"/>
      <c r="N8" s="10"/>
      <c r="O8" s="11"/>
    </row>
    <row r="9" spans="1:15" x14ac:dyDescent="0.2">
      <c r="A9" s="7">
        <v>8</v>
      </c>
      <c r="B9" s="7" t="s">
        <v>103</v>
      </c>
      <c r="C9" s="7" t="s">
        <v>104</v>
      </c>
      <c r="D9" s="7">
        <f>'Plate 1'!N16</f>
        <v>3.192907565236748</v>
      </c>
      <c r="E9" s="7">
        <f>'Plate 2'!N16</f>
        <v>3.0579001275948774</v>
      </c>
      <c r="F9" s="7">
        <f>'Plate 3'!N16</f>
        <v>3.1486383804941216</v>
      </c>
      <c r="G9" s="7">
        <f t="shared" si="0"/>
        <v>3.1331486911085822</v>
      </c>
      <c r="H9" s="7">
        <f t="shared" si="1"/>
        <v>6.8823687147676574E-2</v>
      </c>
      <c r="I9" s="7">
        <f t="shared" si="2"/>
        <v>125.32594764434329</v>
      </c>
      <c r="M9" s="3"/>
      <c r="N9" s="10"/>
      <c r="O9" s="11"/>
    </row>
    <row r="10" spans="1:15" x14ac:dyDescent="0.2">
      <c r="A10" s="7">
        <v>9</v>
      </c>
      <c r="B10" s="7" t="s">
        <v>104</v>
      </c>
      <c r="C10" s="7" t="s">
        <v>105</v>
      </c>
      <c r="D10" s="7">
        <f>'Plate 1'!N17</f>
        <v>6.9166243373241123</v>
      </c>
      <c r="E10" s="7">
        <f>'Plate 2'!N17</f>
        <v>6.7376251539097485</v>
      </c>
      <c r="F10" s="7">
        <f>'Plate 3'!N17</f>
        <v>7.0135009616570461</v>
      </c>
      <c r="G10" s="7">
        <f t="shared" si="0"/>
        <v>6.8892501509636359</v>
      </c>
      <c r="H10" s="7">
        <f t="shared" si="1"/>
        <v>0.13996026180394761</v>
      </c>
      <c r="I10" s="7">
        <f t="shared" si="2"/>
        <v>275.57000603854544</v>
      </c>
      <c r="M10" s="3"/>
      <c r="N10" s="10"/>
      <c r="O10" s="11"/>
    </row>
    <row r="11" spans="1:15" x14ac:dyDescent="0.2">
      <c r="A11" s="7">
        <v>10</v>
      </c>
      <c r="B11" s="7" t="s">
        <v>101</v>
      </c>
      <c r="C11" s="7" t="s">
        <v>102</v>
      </c>
      <c r="D11" s="7">
        <f>'Plate 1'!N18</f>
        <v>17.952173515185653</v>
      </c>
      <c r="E11" s="7">
        <f>'Plate 2'!N18</f>
        <v>16.771440998792475</v>
      </c>
      <c r="F11" s="7">
        <f>'Plate 3'!N18</f>
        <v>17.163617355595548</v>
      </c>
      <c r="G11" s="7">
        <f t="shared" si="0"/>
        <v>17.295743956524557</v>
      </c>
      <c r="H11" s="7">
        <f t="shared" si="1"/>
        <v>0.60135297273883326</v>
      </c>
      <c r="I11" s="7">
        <f t="shared" si="2"/>
        <v>691.82975826098232</v>
      </c>
      <c r="M11" s="3"/>
      <c r="N11" s="10"/>
      <c r="O11" s="11"/>
    </row>
    <row r="12" spans="1:15" x14ac:dyDescent="0.2">
      <c r="A12" s="7">
        <v>11</v>
      </c>
      <c r="B12" s="7" t="s">
        <v>98</v>
      </c>
      <c r="C12" s="7" t="s">
        <v>99</v>
      </c>
      <c r="D12" s="7">
        <f>'Plate 1'!N19</f>
        <v>16.486650522970663</v>
      </c>
      <c r="E12" s="7">
        <f>'Plate 2'!N19</f>
        <v>17.047015119705922</v>
      </c>
      <c r="F12" s="7">
        <f>'Plate 3'!N19</f>
        <v>15.897429152398805</v>
      </c>
      <c r="G12" s="7">
        <f t="shared" si="0"/>
        <v>16.477031598358462</v>
      </c>
      <c r="H12" s="7">
        <f t="shared" si="1"/>
        <v>0.57485334376724373</v>
      </c>
      <c r="I12" s="7">
        <f t="shared" si="2"/>
        <v>659.08126393433849</v>
      </c>
      <c r="M12" s="3"/>
      <c r="N12" s="10"/>
      <c r="O12" s="11"/>
    </row>
    <row r="13" spans="1:15" x14ac:dyDescent="0.2">
      <c r="A13" s="7">
        <v>12</v>
      </c>
      <c r="B13" s="7" t="s">
        <v>95</v>
      </c>
      <c r="C13" s="7" t="s">
        <v>96</v>
      </c>
      <c r="D13" s="7">
        <f>'Plate 1'!N20</f>
        <v>12.560659368661097</v>
      </c>
      <c r="E13" s="7">
        <f>'Plate 2'!N20</f>
        <v>12.188805470425892</v>
      </c>
      <c r="F13" s="7">
        <f>'Plate 3'!N20</f>
        <v>12.469858373370839</v>
      </c>
      <c r="G13" s="7">
        <f t="shared" si="0"/>
        <v>12.406441070819277</v>
      </c>
      <c r="H13" s="7">
        <f t="shared" si="1"/>
        <v>0.19386888895685886</v>
      </c>
      <c r="I13" s="7">
        <f t="shared" si="2"/>
        <v>496.25764283277107</v>
      </c>
      <c r="M13" s="12"/>
      <c r="N13" s="10"/>
      <c r="O13" s="11"/>
    </row>
    <row r="14" spans="1:15" x14ac:dyDescent="0.2">
      <c r="A14" s="7">
        <v>13</v>
      </c>
      <c r="B14" s="7" t="s">
        <v>92</v>
      </c>
      <c r="C14" s="7" t="s">
        <v>93</v>
      </c>
      <c r="D14" s="7">
        <f>'Plate 1'!N21</f>
        <v>5.9526000921154383</v>
      </c>
      <c r="E14" s="7">
        <f>'Plate 2'!N21</f>
        <v>5.7646864046612087</v>
      </c>
      <c r="F14" s="7">
        <f>'Plate 3'!N21</f>
        <v>5.9571990829728403</v>
      </c>
      <c r="G14" s="7">
        <f t="shared" si="0"/>
        <v>5.8914951932498285</v>
      </c>
      <c r="H14" s="7">
        <f t="shared" si="1"/>
        <v>0.10984370408317301</v>
      </c>
      <c r="I14" s="7">
        <f t="shared" si="2"/>
        <v>235.65980772999313</v>
      </c>
    </row>
    <row r="15" spans="1:15" x14ac:dyDescent="0.2">
      <c r="A15" s="7">
        <v>14</v>
      </c>
      <c r="B15" s="7" t="s">
        <v>89</v>
      </c>
      <c r="C15" s="7" t="s">
        <v>90</v>
      </c>
      <c r="D15" s="7">
        <f>'Plate 1'!N22</f>
        <v>2.2878263326819956</v>
      </c>
      <c r="E15" s="7">
        <f>'Plate 2'!N22</f>
        <v>2.3605354992597865</v>
      </c>
      <c r="F15" s="7">
        <f>'Plate 3'!N22</f>
        <v>2.4519944097716606</v>
      </c>
      <c r="G15" s="7">
        <f t="shared" si="0"/>
        <v>2.3667854139044811</v>
      </c>
      <c r="H15" s="7">
        <f t="shared" si="1"/>
        <v>8.2262296701642243E-2</v>
      </c>
      <c r="I15" s="7">
        <f t="shared" si="2"/>
        <v>94.671416556179238</v>
      </c>
    </row>
    <row r="16" spans="1:15" x14ac:dyDescent="0.2">
      <c r="A16" s="7">
        <v>15</v>
      </c>
      <c r="B16" s="7" t="s">
        <v>86</v>
      </c>
      <c r="C16" s="7" t="s">
        <v>87</v>
      </c>
      <c r="D16" s="7">
        <f>'Plate 1'!N23</f>
        <v>1.2780648863976007</v>
      </c>
      <c r="E16" s="7">
        <f>'Plate 2'!N23</f>
        <v>1.2961709828376082</v>
      </c>
      <c r="F16" s="7">
        <f>'Plate 3'!N23</f>
        <v>1.3393564308909645</v>
      </c>
      <c r="G16" s="7">
        <f t="shared" si="0"/>
        <v>1.3045307667087245</v>
      </c>
      <c r="H16" s="7">
        <f t="shared" si="1"/>
        <v>3.1489329087396059E-2</v>
      </c>
      <c r="I16" s="7">
        <f t="shared" si="2"/>
        <v>52.181230668348981</v>
      </c>
    </row>
    <row r="17" spans="1:12" x14ac:dyDescent="0.2">
      <c r="A17" s="7">
        <v>16</v>
      </c>
      <c r="B17" s="7" t="s">
        <v>83</v>
      </c>
      <c r="C17" s="7" t="s">
        <v>84</v>
      </c>
      <c r="D17" s="7">
        <f>'Plate 1'!N24</f>
        <v>0.61358709893836427</v>
      </c>
      <c r="E17" s="7">
        <f>'Plate 2'!N24</f>
        <v>0.69055632652428856</v>
      </c>
      <c r="F17" s="7">
        <f>'Plate 3'!N24</f>
        <v>0.70557530368044141</v>
      </c>
      <c r="G17" s="7">
        <f t="shared" si="0"/>
        <v>0.66990624304769808</v>
      </c>
      <c r="H17" s="7">
        <f t="shared" si="1"/>
        <v>4.9348524938544941E-2</v>
      </c>
      <c r="I17" s="7">
        <f t="shared" si="2"/>
        <v>26.796249721907923</v>
      </c>
    </row>
    <row r="18" spans="1:12" x14ac:dyDescent="0.2">
      <c r="A18" s="7">
        <v>17</v>
      </c>
      <c r="B18" s="7" t="s">
        <v>84</v>
      </c>
      <c r="C18" s="7" t="s">
        <v>9</v>
      </c>
      <c r="D18" s="7">
        <f>'Plate 1'!N25</f>
        <v>0.25831855818822475</v>
      </c>
      <c r="E18" s="7">
        <f>'Plate 2'!N25</f>
        <v>0.34138770508454264</v>
      </c>
      <c r="F18" s="7">
        <f>'Plate 3'!N25</f>
        <v>0.34763495974907821</v>
      </c>
      <c r="G18" s="7">
        <f t="shared" si="0"/>
        <v>0.31578040767394855</v>
      </c>
      <c r="H18" s="7">
        <f t="shared" si="1"/>
        <v>4.9861359362244381E-2</v>
      </c>
      <c r="I18" s="7">
        <f t="shared" si="2"/>
        <v>12.631216306957942</v>
      </c>
    </row>
    <row r="19" spans="1:12" x14ac:dyDescent="0.2">
      <c r="A19" s="7">
        <v>18</v>
      </c>
      <c r="B19" s="7" t="s">
        <v>87</v>
      </c>
      <c r="C19" s="7" t="s">
        <v>10</v>
      </c>
      <c r="D19" s="7">
        <f>'Plate 1'!N26</f>
        <v>0.14139881177634747</v>
      </c>
      <c r="E19" s="7">
        <f>'Plate 2'!N26</f>
        <v>0.19290188463941393</v>
      </c>
      <c r="F19" s="7">
        <f>'Plate 3'!N26</f>
        <v>0.19751986349379444</v>
      </c>
      <c r="G19" s="7">
        <f t="shared" si="0"/>
        <v>0.17727351996985197</v>
      </c>
      <c r="H19" s="7">
        <f t="shared" si="1"/>
        <v>3.1154091996906226E-2</v>
      </c>
      <c r="I19" s="7">
        <f t="shared" si="2"/>
        <v>7.0909407987940787</v>
      </c>
    </row>
    <row r="20" spans="1:12" x14ac:dyDescent="0.2">
      <c r="A20" s="7">
        <v>19</v>
      </c>
      <c r="B20" s="7" t="s">
        <v>90</v>
      </c>
      <c r="C20" s="7" t="s">
        <v>11</v>
      </c>
      <c r="D20" s="7">
        <f>'Plate 1'!N27</f>
        <v>0.1555709022505144</v>
      </c>
      <c r="E20" s="7">
        <f>'Plate 2'!N27</f>
        <v>0.18576937798047763</v>
      </c>
      <c r="F20" s="7">
        <f>'Plate 3'!N27</f>
        <v>0.18996258176011885</v>
      </c>
      <c r="G20" s="7">
        <f t="shared" si="0"/>
        <v>0.17710095399703696</v>
      </c>
      <c r="H20" s="7">
        <f t="shared" si="1"/>
        <v>1.8763077723027044E-2</v>
      </c>
      <c r="I20" s="7">
        <f t="shared" si="2"/>
        <v>7.0840381598814783</v>
      </c>
    </row>
    <row r="21" spans="1:12" x14ac:dyDescent="0.2">
      <c r="A21" s="7">
        <v>20</v>
      </c>
      <c r="B21" s="7" t="s">
        <v>93</v>
      </c>
      <c r="C21" s="7" t="s">
        <v>12</v>
      </c>
      <c r="D21" s="7">
        <f>'Plate 1'!N28</f>
        <v>0.12400579164896075</v>
      </c>
      <c r="E21" s="7">
        <f>'Plate 2'!N28</f>
        <v>0.17182856951073847</v>
      </c>
      <c r="F21" s="7">
        <f>'Plate 3'!N28</f>
        <v>0.16969532620162514</v>
      </c>
      <c r="G21" s="7">
        <f t="shared" si="0"/>
        <v>0.15517656245377479</v>
      </c>
      <c r="H21" s="7">
        <f t="shared" si="1"/>
        <v>2.7015743487430868E-2</v>
      </c>
      <c r="I21" s="7">
        <f t="shared" si="2"/>
        <v>6.2070624981509912</v>
      </c>
    </row>
    <row r="22" spans="1:12" x14ac:dyDescent="0.2">
      <c r="A22" s="7">
        <v>21</v>
      </c>
      <c r="B22" s="7" t="s">
        <v>96</v>
      </c>
      <c r="C22" s="7" t="s">
        <v>13</v>
      </c>
      <c r="D22" s="7">
        <f>'Plate 1'!N29</f>
        <v>9.9204633319168609E-2</v>
      </c>
      <c r="E22" s="7">
        <f>'Plate 2'!N29</f>
        <v>0.13454501197538954</v>
      </c>
      <c r="F22" s="7">
        <f>'Plate 3'!N29</f>
        <v>0.13774863523654188</v>
      </c>
      <c r="G22" s="7">
        <f t="shared" si="0"/>
        <v>0.12383276017703333</v>
      </c>
      <c r="H22" s="7">
        <f t="shared" si="1"/>
        <v>2.1388648271808999E-2</v>
      </c>
      <c r="I22" s="7">
        <f t="shared" si="2"/>
        <v>4.9533104070813332</v>
      </c>
    </row>
    <row r="23" spans="1:12" x14ac:dyDescent="0.2">
      <c r="A23" s="7">
        <v>22</v>
      </c>
      <c r="B23" s="7" t="s">
        <v>99</v>
      </c>
      <c r="C23" s="7" t="s">
        <v>14</v>
      </c>
      <c r="D23" s="7">
        <f>'Plate 1'!N30</f>
        <v>6.2486035272463339E-2</v>
      </c>
      <c r="E23" s="7">
        <f>'Plate 2'!N30</f>
        <v>9.6937249591907165E-2</v>
      </c>
      <c r="F23" s="7">
        <f>'Plate 3'!N30</f>
        <v>0.1037408674350016</v>
      </c>
      <c r="G23" s="7">
        <f t="shared" si="0"/>
        <v>8.7721384099790703E-2</v>
      </c>
      <c r="H23" s="7">
        <f t="shared" si="1"/>
        <v>2.2117627060025798E-2</v>
      </c>
      <c r="I23" s="7">
        <f t="shared" si="2"/>
        <v>3.508855363991628</v>
      </c>
      <c r="J23">
        <f>SUM(I2:I23)</f>
        <v>2833.3943355353617</v>
      </c>
      <c r="K23" t="e">
        <f>J23/L2*100</f>
        <v>#VALUE!</v>
      </c>
    </row>
    <row r="24" spans="1:12" x14ac:dyDescent="0.2">
      <c r="A24">
        <v>23</v>
      </c>
      <c r="B24" t="s">
        <v>102</v>
      </c>
      <c r="C24" t="s">
        <v>15</v>
      </c>
      <c r="D24">
        <f>'Plate 1'!N31</f>
        <v>-3.5430226185417359E-3</v>
      </c>
      <c r="E24">
        <f>'Plate 2'!N31</f>
        <v>1.9452290888008126E-2</v>
      </c>
      <c r="F24">
        <f>'Plate 3'!N31</f>
        <v>2.4389409231407661E-2</v>
      </c>
      <c r="G24">
        <f t="shared" si="0"/>
        <v>1.3432892500291352E-2</v>
      </c>
      <c r="H24">
        <f t="shared" si="1"/>
        <v>1.4907382566217061E-2</v>
      </c>
      <c r="I24" s="7">
        <f t="shared" si="2"/>
        <v>0.53731570001165407</v>
      </c>
      <c r="L24" s="5"/>
    </row>
    <row r="25" spans="1:12" x14ac:dyDescent="0.2">
      <c r="A25">
        <v>24</v>
      </c>
      <c r="B25" t="s">
        <v>105</v>
      </c>
      <c r="C25" t="s">
        <v>16</v>
      </c>
      <c r="D25">
        <f>'Plate 1'!N32</f>
        <v>-1.7715113092708679E-2</v>
      </c>
      <c r="E25">
        <f>'Plate 2'!N32</f>
        <v>2.2370134521209346E-2</v>
      </c>
      <c r="F25">
        <f>'Plate 3'!N32</f>
        <v>2.7481024486093141E-2</v>
      </c>
      <c r="G25">
        <f t="shared" si="0"/>
        <v>1.0712015304864602E-2</v>
      </c>
      <c r="H25">
        <f t="shared" si="1"/>
        <v>2.4750889292253227E-2</v>
      </c>
      <c r="I25" s="7">
        <f t="shared" si="2"/>
        <v>0.42848061219458411</v>
      </c>
    </row>
    <row r="26" spans="1:12" x14ac:dyDescent="0.2">
      <c r="A26">
        <v>25</v>
      </c>
      <c r="B26" t="s">
        <v>16</v>
      </c>
      <c r="C26" t="s">
        <v>24</v>
      </c>
      <c r="D26">
        <f>'Plate 1'!N33</f>
        <v>0.26701506825191812</v>
      </c>
      <c r="E26">
        <f>'Plate 2'!N33</f>
        <v>0.28205821787611784</v>
      </c>
      <c r="F26">
        <f>'Plate 3'!N33</f>
        <v>0.30263478215310069</v>
      </c>
      <c r="G26">
        <f t="shared" si="0"/>
        <v>0.28390268942704555</v>
      </c>
      <c r="H26">
        <f t="shared" si="1"/>
        <v>1.7881346735555487E-2</v>
      </c>
      <c r="I26" s="7">
        <f t="shared" si="2"/>
        <v>11.356107577081822</v>
      </c>
    </row>
    <row r="27" spans="1:12" x14ac:dyDescent="0.2">
      <c r="A27">
        <v>26</v>
      </c>
      <c r="B27" t="s">
        <v>15</v>
      </c>
      <c r="C27" t="s">
        <v>23</v>
      </c>
      <c r="D27">
        <f>'Plate 1'!N34</f>
        <v>0.90314867476282068</v>
      </c>
      <c r="E27">
        <f>'Plate 2'!N34</f>
        <v>0.82996441122168008</v>
      </c>
      <c r="F27">
        <f>'Plate 3'!N34</f>
        <v>0.86736983534231471</v>
      </c>
      <c r="G27">
        <f t="shared" si="0"/>
        <v>0.86682764044227179</v>
      </c>
      <c r="H27">
        <f t="shared" si="1"/>
        <v>3.6595144336332451E-2</v>
      </c>
      <c r="I27" s="7">
        <f t="shared" si="2"/>
        <v>34.673105617690872</v>
      </c>
    </row>
    <row r="28" spans="1:12" x14ac:dyDescent="0.2">
      <c r="A28">
        <v>27</v>
      </c>
      <c r="B28" t="s">
        <v>14</v>
      </c>
      <c r="C28" t="s">
        <v>22</v>
      </c>
      <c r="D28">
        <f>'Plate 1'!N35</f>
        <v>1.2716230270911613</v>
      </c>
      <c r="E28">
        <f>'Plate 2'!N35</f>
        <v>1.4012133536328522</v>
      </c>
      <c r="F28">
        <f>'Plate 3'!N35</f>
        <v>1.3953490182813792</v>
      </c>
      <c r="G28">
        <f t="shared" si="0"/>
        <v>1.3560617996684643</v>
      </c>
      <c r="H28">
        <f t="shared" si="1"/>
        <v>7.3184884662406566E-2</v>
      </c>
      <c r="I28" s="7">
        <f t="shared" si="2"/>
        <v>54.242471986738572</v>
      </c>
    </row>
    <row r="29" spans="1:12" x14ac:dyDescent="0.2">
      <c r="A29">
        <v>28</v>
      </c>
      <c r="B29" t="s">
        <v>13</v>
      </c>
      <c r="C29" t="s">
        <v>21</v>
      </c>
      <c r="D29">
        <f>'Plate 1'!N36</f>
        <v>2.1380531038072768</v>
      </c>
      <c r="E29">
        <f>'Plate 2'!N36</f>
        <v>2.1021442352974118</v>
      </c>
      <c r="F29">
        <f>'Plate 3'!N36</f>
        <v>2.2335202651072201</v>
      </c>
      <c r="G29">
        <f t="shared" si="0"/>
        <v>2.1579058680706362</v>
      </c>
      <c r="H29">
        <f t="shared" si="1"/>
        <v>6.7900769427299598E-2</v>
      </c>
      <c r="I29" s="7">
        <f t="shared" si="2"/>
        <v>86.316234722825442</v>
      </c>
    </row>
    <row r="30" spans="1:12" x14ac:dyDescent="0.2">
      <c r="A30">
        <v>29</v>
      </c>
      <c r="B30" t="s">
        <v>12</v>
      </c>
      <c r="C30" t="s">
        <v>20</v>
      </c>
      <c r="D30">
        <f>'Plate 1'!N37</f>
        <v>3.9050551115636369</v>
      </c>
      <c r="E30">
        <f>'Plate 2'!N37</f>
        <v>3.9595138102540544</v>
      </c>
      <c r="F30">
        <f>'Plate 3'!N37</f>
        <v>4.0750924184815362</v>
      </c>
      <c r="G30">
        <f t="shared" si="0"/>
        <v>3.979887113433076</v>
      </c>
      <c r="H30">
        <f t="shared" si="1"/>
        <v>8.683015056874667E-2</v>
      </c>
      <c r="I30" s="7">
        <f t="shared" si="2"/>
        <v>159.19548453732304</v>
      </c>
    </row>
    <row r="31" spans="1:12" x14ac:dyDescent="0.2">
      <c r="A31">
        <v>30</v>
      </c>
      <c r="B31" t="s">
        <v>11</v>
      </c>
      <c r="C31" t="s">
        <v>19</v>
      </c>
      <c r="D31">
        <f>'Plate 1'!N38</f>
        <v>4.3176562001410881</v>
      </c>
      <c r="E31">
        <f>'Plate 2'!N38</f>
        <v>4.4649491684941323</v>
      </c>
      <c r="F31">
        <f>'Plate 3'!N38</f>
        <v>4.5700943720372891</v>
      </c>
      <c r="G31">
        <f t="shared" si="0"/>
        <v>4.4508999135575031</v>
      </c>
      <c r="H31">
        <f t="shared" si="1"/>
        <v>0.12680415541605797</v>
      </c>
      <c r="I31" s="7">
        <f t="shared" si="2"/>
        <v>178.03599654230013</v>
      </c>
    </row>
    <row r="32" spans="1:12" x14ac:dyDescent="0.2">
      <c r="A32">
        <v>31</v>
      </c>
      <c r="B32" t="s">
        <v>10</v>
      </c>
      <c r="C32" t="s">
        <v>18</v>
      </c>
      <c r="D32">
        <f>'Plate 1'!N39</f>
        <v>6.0337675193765765</v>
      </c>
      <c r="E32">
        <f>'Plate 2'!N39</f>
        <v>6.1232569666968253</v>
      </c>
      <c r="F32">
        <f>'Plate 3'!N39</f>
        <v>6.35395637399081</v>
      </c>
      <c r="G32">
        <f t="shared" si="0"/>
        <v>6.1703269533547376</v>
      </c>
      <c r="H32">
        <f t="shared" si="1"/>
        <v>0.16520264340432239</v>
      </c>
      <c r="I32" s="7">
        <f t="shared" si="2"/>
        <v>246.81307813418951</v>
      </c>
    </row>
    <row r="33" spans="1:12" x14ac:dyDescent="0.2">
      <c r="A33">
        <v>32</v>
      </c>
      <c r="B33" t="s">
        <v>9</v>
      </c>
      <c r="C33" t="s">
        <v>17</v>
      </c>
      <c r="D33">
        <f>'Plate 1'!N40</f>
        <v>9.917242402263641</v>
      </c>
      <c r="E33">
        <f>'Plate 2'!N40</f>
        <v>10.198836112582661</v>
      </c>
      <c r="F33">
        <f>'Plate 3'!N40</f>
        <v>10.501873507360493</v>
      </c>
      <c r="G33">
        <f t="shared" si="0"/>
        <v>10.205984007402265</v>
      </c>
      <c r="H33">
        <f t="shared" si="1"/>
        <v>0.29238108961072656</v>
      </c>
      <c r="I33" s="7">
        <f t="shared" si="2"/>
        <v>408.23936029609058</v>
      </c>
    </row>
    <row r="34" spans="1:12" x14ac:dyDescent="0.2">
      <c r="A34">
        <v>33</v>
      </c>
      <c r="B34" t="s">
        <v>17</v>
      </c>
      <c r="C34" t="s">
        <v>25</v>
      </c>
      <c r="D34">
        <f>'Plate 1'!N41</f>
        <v>8.2288310780458431</v>
      </c>
      <c r="E34">
        <f>'Plate 2'!N41</f>
        <v>8.1148473487807244</v>
      </c>
      <c r="F34">
        <f>'Plate 3'!N41</f>
        <v>8.2982388563819001</v>
      </c>
      <c r="G34">
        <f t="shared" si="0"/>
        <v>8.2139724277361559</v>
      </c>
      <c r="H34">
        <f t="shared" si="1"/>
        <v>9.2594254043256871E-2</v>
      </c>
      <c r="I34" s="7">
        <f t="shared" si="2"/>
        <v>328.55889710944621</v>
      </c>
    </row>
    <row r="35" spans="1:12" x14ac:dyDescent="0.2">
      <c r="A35">
        <v>34</v>
      </c>
      <c r="B35" t="s">
        <v>18</v>
      </c>
      <c r="C35" t="s">
        <v>26</v>
      </c>
      <c r="D35">
        <f>'Plate 1'!N42</f>
        <v>4.603352660381681</v>
      </c>
      <c r="E35">
        <f>'Plate 2'!N42</f>
        <v>4.7298245294191759</v>
      </c>
      <c r="F35">
        <f>'Plate 3'!N42</f>
        <v>4.8596756675594959</v>
      </c>
      <c r="G35">
        <f t="shared" si="0"/>
        <v>4.7309509524534512</v>
      </c>
      <c r="H35">
        <f t="shared" si="1"/>
        <v>0.12816521612281798</v>
      </c>
      <c r="I35" s="7">
        <f t="shared" si="2"/>
        <v>189.23803809813805</v>
      </c>
    </row>
    <row r="36" spans="1:12" x14ac:dyDescent="0.2">
      <c r="A36">
        <v>35</v>
      </c>
      <c r="B36" t="s">
        <v>19</v>
      </c>
      <c r="C36" t="s">
        <v>27</v>
      </c>
      <c r="D36">
        <f>'Plate 1'!N43</f>
        <v>1.7866496786410009</v>
      </c>
      <c r="E36">
        <f>'Plate 2'!N43</f>
        <v>1.8940047227957246</v>
      </c>
      <c r="F36">
        <f>'Plate 3'!N43</f>
        <v>1.942564918360709</v>
      </c>
      <c r="G36">
        <f t="shared" si="0"/>
        <v>1.8744064399324782</v>
      </c>
      <c r="H36">
        <f t="shared" si="1"/>
        <v>7.9783833027778098E-2</v>
      </c>
      <c r="I36" s="7">
        <f t="shared" si="2"/>
        <v>74.976257597299124</v>
      </c>
    </row>
    <row r="37" spans="1:12" x14ac:dyDescent="0.2">
      <c r="A37">
        <v>36</v>
      </c>
      <c r="B37" t="s">
        <v>20</v>
      </c>
      <c r="C37" t="s">
        <v>28</v>
      </c>
      <c r="D37">
        <f>'Plate 1'!N44</f>
        <v>0.75305335292277986</v>
      </c>
      <c r="E37">
        <f>'Plate 2'!N44</f>
        <v>0.78619675672366185</v>
      </c>
      <c r="F37">
        <f>'Plate 3'!N44</f>
        <v>0.80794211989113829</v>
      </c>
      <c r="G37">
        <f t="shared" si="0"/>
        <v>0.78239740984585993</v>
      </c>
      <c r="H37">
        <f t="shared" si="1"/>
        <v>2.764092007061425E-2</v>
      </c>
      <c r="I37" s="7">
        <f t="shared" si="2"/>
        <v>31.295896393834397</v>
      </c>
    </row>
    <row r="38" spans="1:12" x14ac:dyDescent="0.2">
      <c r="A38">
        <v>37</v>
      </c>
      <c r="B38" t="s">
        <v>21</v>
      </c>
      <c r="C38" t="s">
        <v>29</v>
      </c>
      <c r="D38">
        <f>'Plate 1'!N45</f>
        <v>0.43128248056612584</v>
      </c>
      <c r="E38">
        <f>'Plate 2'!N45</f>
        <v>0.47106964433793014</v>
      </c>
      <c r="F38">
        <f>'Plate 3'!N45</f>
        <v>0.49053628707676256</v>
      </c>
      <c r="G38">
        <f t="shared" si="0"/>
        <v>0.46429613732693947</v>
      </c>
      <c r="H38">
        <f t="shared" si="1"/>
        <v>3.0202047851444577E-2</v>
      </c>
      <c r="I38" s="7">
        <f t="shared" si="2"/>
        <v>18.571845493077578</v>
      </c>
    </row>
    <row r="39" spans="1:12" x14ac:dyDescent="0.2">
      <c r="A39">
        <v>38</v>
      </c>
      <c r="B39" t="s">
        <v>22</v>
      </c>
      <c r="C39" t="s">
        <v>32</v>
      </c>
      <c r="D39">
        <f>'Plate 1'!N46</f>
        <v>0.25703018632693686</v>
      </c>
      <c r="E39">
        <f>'Plate 2'!N46</f>
        <v>0.30248312330852639</v>
      </c>
      <c r="F39">
        <f>'Plate 3'!N46</f>
        <v>0.31156611511108101</v>
      </c>
      <c r="G39">
        <f t="shared" si="0"/>
        <v>0.29035980824884805</v>
      </c>
      <c r="H39">
        <f t="shared" si="1"/>
        <v>2.9219393527492622E-2</v>
      </c>
      <c r="I39" s="7">
        <f t="shared" si="2"/>
        <v>11.614392329953922</v>
      </c>
    </row>
    <row r="40" spans="1:12" x14ac:dyDescent="0.2">
      <c r="A40">
        <v>39</v>
      </c>
      <c r="B40" t="s">
        <v>23</v>
      </c>
      <c r="C40" t="s">
        <v>31</v>
      </c>
      <c r="D40">
        <f>'Plate 1'!N47</f>
        <v>0.13238020874733214</v>
      </c>
      <c r="E40">
        <f>'Plate 2'!N47</f>
        <v>0.16275083376300134</v>
      </c>
      <c r="F40">
        <f>'Plate 3'!N47</f>
        <v>0.16110750604972104</v>
      </c>
      <c r="G40">
        <f t="shared" si="0"/>
        <v>0.15207951618668483</v>
      </c>
      <c r="H40">
        <f t="shared" si="1"/>
        <v>1.7079876073493955E-2</v>
      </c>
      <c r="I40" s="7">
        <f t="shared" si="2"/>
        <v>6.0831806474673931</v>
      </c>
    </row>
    <row r="41" spans="1:12" x14ac:dyDescent="0.2">
      <c r="A41">
        <v>40</v>
      </c>
      <c r="B41" t="s">
        <v>24</v>
      </c>
      <c r="C41" t="s">
        <v>33</v>
      </c>
      <c r="D41">
        <f>'Plate 1'!N48</f>
        <v>7.3115103128088554E-2</v>
      </c>
      <c r="E41">
        <f>'Plate 2'!N48</f>
        <v>8.2996441122168016E-2</v>
      </c>
      <c r="F41">
        <f>'Plate 3'!N48</f>
        <v>9.0000355191955039E-2</v>
      </c>
      <c r="G41">
        <f t="shared" si="0"/>
        <v>8.2037299814070541E-2</v>
      </c>
      <c r="H41">
        <f t="shared" si="1"/>
        <v>8.4833895555816042E-3</v>
      </c>
      <c r="I41" s="7">
        <f t="shared" si="2"/>
        <v>3.2814919925628216</v>
      </c>
    </row>
    <row r="42" spans="1:12" x14ac:dyDescent="0.2">
      <c r="A42">
        <v>41</v>
      </c>
      <c r="B42" t="s">
        <v>33</v>
      </c>
      <c r="C42" t="s">
        <v>40</v>
      </c>
      <c r="D42">
        <f>'Plate 1'!N49</f>
        <v>7.4725567954698424E-2</v>
      </c>
      <c r="E42">
        <f>'Plate 2'!N49</f>
        <v>9.8234068984441036E-2</v>
      </c>
      <c r="F42">
        <f>'Plate 3'!N49</f>
        <v>0.10545843146538243</v>
      </c>
      <c r="G42">
        <f t="shared" si="0"/>
        <v>9.2806022801507293E-2</v>
      </c>
      <c r="H42">
        <f t="shared" si="1"/>
        <v>1.6069380477001242E-2</v>
      </c>
      <c r="I42" s="7">
        <f t="shared" si="2"/>
        <v>3.7122409120602917</v>
      </c>
    </row>
    <row r="43" spans="1:12" x14ac:dyDescent="0.2">
      <c r="A43">
        <v>42</v>
      </c>
      <c r="B43" t="s">
        <v>31</v>
      </c>
      <c r="C43" t="s">
        <v>39</v>
      </c>
      <c r="D43">
        <f>'Plate 1'!N50</f>
        <v>0.13399067357394201</v>
      </c>
      <c r="E43">
        <f>'Plate 2'!N50</f>
        <v>0.15561832710406501</v>
      </c>
      <c r="F43">
        <f>'Plate 3'!N50</f>
        <v>0.16110750604972104</v>
      </c>
      <c r="G43">
        <f t="shared" si="0"/>
        <v>0.15023883557590934</v>
      </c>
      <c r="H43">
        <f t="shared" si="1"/>
        <v>1.4336486588630772E-2</v>
      </c>
      <c r="I43" s="7">
        <f t="shared" si="2"/>
        <v>6.0095534230363734</v>
      </c>
    </row>
    <row r="44" spans="1:12" x14ac:dyDescent="0.2">
      <c r="A44">
        <v>43</v>
      </c>
      <c r="B44" t="s">
        <v>32</v>
      </c>
      <c r="C44" t="s">
        <v>30</v>
      </c>
      <c r="D44">
        <f>'Plate 1'!N51</f>
        <v>6.4740686029717179E-2</v>
      </c>
      <c r="E44">
        <f>'Plate 2'!N51</f>
        <v>0.10666339503591123</v>
      </c>
      <c r="F44">
        <f>'Plate 3'!N51</f>
        <v>0.10889355952614407</v>
      </c>
      <c r="G44">
        <f t="shared" si="0"/>
        <v>9.343254686392416E-2</v>
      </c>
      <c r="H44">
        <f t="shared" si="1"/>
        <v>2.4872888191975199E-2</v>
      </c>
      <c r="I44" s="7">
        <f t="shared" si="2"/>
        <v>3.7373018745569664</v>
      </c>
    </row>
    <row r="45" spans="1:12" x14ac:dyDescent="0.2">
      <c r="A45">
        <v>44</v>
      </c>
      <c r="B45" t="s">
        <v>29</v>
      </c>
      <c r="C45" t="s">
        <v>38</v>
      </c>
      <c r="D45">
        <f>'Plate 1'!N52</f>
        <v>5.3145339278126036E-2</v>
      </c>
      <c r="E45">
        <f>'Plate 2'!N52</f>
        <v>0.10115191261764227</v>
      </c>
      <c r="F45">
        <f>'Plate 3'!N52</f>
        <v>0.10064925218031613</v>
      </c>
      <c r="G45">
        <f t="shared" si="0"/>
        <v>8.4982168025361474E-2</v>
      </c>
      <c r="H45">
        <f t="shared" si="1"/>
        <v>2.7572647957521429E-2</v>
      </c>
      <c r="I45" s="7">
        <f t="shared" si="2"/>
        <v>3.3992867210144588</v>
      </c>
      <c r="J45">
        <f>SUM(I24:I45)</f>
        <v>1860.3160183188936</v>
      </c>
      <c r="K45" t="e">
        <f>J45/L24*100</f>
        <v>#DIV/0!</v>
      </c>
    </row>
    <row r="46" spans="1:12" x14ac:dyDescent="0.2">
      <c r="A46" s="6">
        <v>45</v>
      </c>
      <c r="B46" s="6" t="s">
        <v>28</v>
      </c>
      <c r="C46" s="6" t="s">
        <v>37</v>
      </c>
      <c r="D46" s="6">
        <f>'Plate 1'!N53</f>
        <v>-9.340695994337303E-3</v>
      </c>
      <c r="E46" s="6">
        <f>'Plate 2'!N53</f>
        <v>3.7607762383482381E-2</v>
      </c>
      <c r="F46" s="6">
        <f>'Plate 3'!N53</f>
        <v>3.8473434280530398E-2</v>
      </c>
      <c r="G46" s="6">
        <f t="shared" si="0"/>
        <v>2.2246833556558491E-2</v>
      </c>
      <c r="H46" s="6">
        <f t="shared" si="1"/>
        <v>2.735902710815703E-2</v>
      </c>
      <c r="I46" s="7">
        <f t="shared" si="2"/>
        <v>0.88987334226233961</v>
      </c>
      <c r="L46" s="5"/>
    </row>
    <row r="47" spans="1:12" x14ac:dyDescent="0.2">
      <c r="A47" s="6">
        <v>46</v>
      </c>
      <c r="B47" s="6" t="s">
        <v>27</v>
      </c>
      <c r="C47" s="6" t="s">
        <v>36</v>
      </c>
      <c r="D47" s="6">
        <f>'Plate 1'!N54</f>
        <v>-1.0951160820947183E-2</v>
      </c>
      <c r="E47" s="6">
        <f>'Plate 2'!N54</f>
        <v>1.6210242406673438E-2</v>
      </c>
      <c r="F47" s="6">
        <f>'Plate 3'!N54</f>
        <v>1.0648896988361092E-2</v>
      </c>
      <c r="G47" s="6">
        <f t="shared" si="0"/>
        <v>5.302659524695782E-3</v>
      </c>
      <c r="H47" s="6">
        <f t="shared" si="1"/>
        <v>1.4348245453252249E-2</v>
      </c>
      <c r="I47" s="7">
        <f t="shared" si="2"/>
        <v>0.21210638098783127</v>
      </c>
    </row>
    <row r="48" spans="1:12" x14ac:dyDescent="0.2">
      <c r="A48" s="6">
        <v>47</v>
      </c>
      <c r="B48" s="6" t="s">
        <v>26</v>
      </c>
      <c r="C48" s="6" t="s">
        <v>35</v>
      </c>
      <c r="D48" s="6">
        <f>'Plate 1'!N55</f>
        <v>1.5138369370132871E-2</v>
      </c>
      <c r="E48" s="6">
        <f>'Plate 2'!N55</f>
        <v>6.0626306600958663E-2</v>
      </c>
      <c r="F48" s="6">
        <f>'Plate 3'!N55</f>
        <v>3.4694793413692589E-2</v>
      </c>
      <c r="G48" s="6">
        <f t="shared" si="0"/>
        <v>3.6819823128261375E-2</v>
      </c>
      <c r="H48" s="6">
        <f t="shared" si="1"/>
        <v>2.2818302343617435E-2</v>
      </c>
      <c r="I48" s="7">
        <f t="shared" si="2"/>
        <v>1.472792925130455</v>
      </c>
    </row>
    <row r="49" spans="1:9" x14ac:dyDescent="0.2">
      <c r="A49" s="6">
        <v>48</v>
      </c>
      <c r="B49" s="6" t="s">
        <v>25</v>
      </c>
      <c r="C49" s="6" t="s">
        <v>34</v>
      </c>
      <c r="D49" s="6">
        <f>'Plate 1'!N56</f>
        <v>6.1197663411175435E-3</v>
      </c>
      <c r="E49" s="6">
        <f>'Plate 2'!N56</f>
        <v>5.0900161156954601E-2</v>
      </c>
      <c r="F49" s="6">
        <f>'Plate 3'!N56</f>
        <v>5.0839895299272311E-2</v>
      </c>
      <c r="G49" s="6">
        <f t="shared" si="0"/>
        <v>3.5953274265781487E-2</v>
      </c>
      <c r="H49" s="6">
        <f t="shared" si="1"/>
        <v>2.5836593318617682E-2</v>
      </c>
      <c r="I49" s="7">
        <f t="shared" si="2"/>
        <v>1.4381309706312595</v>
      </c>
    </row>
    <row r="50" spans="1:9" x14ac:dyDescent="0.2">
      <c r="A50" s="6">
        <v>49</v>
      </c>
      <c r="B50" s="6" t="s">
        <v>34</v>
      </c>
      <c r="C50" s="6" t="s">
        <v>41</v>
      </c>
      <c r="D50" s="6">
        <f>'Plate 1'!N57</f>
        <v>0.25348716370839508</v>
      </c>
      <c r="E50" s="6">
        <f>'Plate 2'!N57</f>
        <v>0.20035859614648371</v>
      </c>
      <c r="F50" s="6">
        <f>'Plate 3'!N57</f>
        <v>0.20645119645177473</v>
      </c>
      <c r="G50" s="6">
        <f t="shared" si="0"/>
        <v>0.22009898543555118</v>
      </c>
      <c r="H50" s="6">
        <f t="shared" si="1"/>
        <v>2.9075037074858829E-2</v>
      </c>
      <c r="I50" s="7">
        <f t="shared" si="2"/>
        <v>8.8039594174220461</v>
      </c>
    </row>
    <row r="51" spans="1:9" x14ac:dyDescent="0.2">
      <c r="A51" s="6">
        <v>50</v>
      </c>
      <c r="B51" s="6" t="s">
        <v>35</v>
      </c>
      <c r="C51" s="6" t="s">
        <v>42</v>
      </c>
      <c r="D51" s="6">
        <f>'Plate 1'!N58</f>
        <v>0.60134756625612917</v>
      </c>
      <c r="E51" s="6">
        <f>'Plate 2'!N58</f>
        <v>0.6545695883814735</v>
      </c>
      <c r="F51" s="6">
        <f>'Plate 3'!N58</f>
        <v>0.67603320235789122</v>
      </c>
      <c r="G51" s="6">
        <f t="shared" si="0"/>
        <v>0.6439834523318313</v>
      </c>
      <c r="H51" s="6">
        <f t="shared" si="1"/>
        <v>3.8451732956101679E-2</v>
      </c>
      <c r="I51" s="7">
        <f t="shared" si="2"/>
        <v>25.75933809327325</v>
      </c>
    </row>
    <row r="52" spans="1:9" x14ac:dyDescent="0.2">
      <c r="A52" s="6">
        <v>51</v>
      </c>
      <c r="B52" s="6" t="s">
        <v>36</v>
      </c>
      <c r="C52" s="6" t="s">
        <v>43</v>
      </c>
      <c r="D52" s="6">
        <f>'Plate 1'!N59</f>
        <v>0.76013939815986331</v>
      </c>
      <c r="E52" s="6">
        <f>'Plate 2'!N59</f>
        <v>0.83385486939928177</v>
      </c>
      <c r="F52" s="6">
        <f>'Plate 3'!N59</f>
        <v>0.85981255360863917</v>
      </c>
      <c r="G52" s="6">
        <f t="shared" si="0"/>
        <v>0.81793560705592805</v>
      </c>
      <c r="H52" s="6">
        <f t="shared" si="1"/>
        <v>5.1708332640362217E-2</v>
      </c>
      <c r="I52" s="7">
        <f t="shared" si="2"/>
        <v>32.717424282237118</v>
      </c>
    </row>
    <row r="53" spans="1:9" x14ac:dyDescent="0.2">
      <c r="A53" s="6">
        <v>52</v>
      </c>
      <c r="B53" s="6" t="s">
        <v>37</v>
      </c>
      <c r="C53" s="6" t="s">
        <v>44</v>
      </c>
      <c r="D53" s="6">
        <f>'Plate 1'!N60</f>
        <v>1.383711379023209</v>
      </c>
      <c r="E53" s="6">
        <f>'Plate 2'!N60</f>
        <v>1.4585976117524762</v>
      </c>
      <c r="F53" s="6">
        <f>'Plate 3'!N60</f>
        <v>1.5049296034196755</v>
      </c>
      <c r="G53" s="6">
        <f t="shared" si="0"/>
        <v>1.4490795313984535</v>
      </c>
      <c r="H53" s="6">
        <f t="shared" si="1"/>
        <v>6.1167065253102129E-2</v>
      </c>
      <c r="I53" s="7">
        <f t="shared" si="2"/>
        <v>57.963181255938139</v>
      </c>
    </row>
    <row r="54" spans="1:9" x14ac:dyDescent="0.2">
      <c r="A54" s="6">
        <v>53</v>
      </c>
      <c r="B54" s="6" t="s">
        <v>38</v>
      </c>
      <c r="C54" s="6" t="s">
        <v>45</v>
      </c>
      <c r="D54" s="6">
        <f>'Plate 1'!N61</f>
        <v>5.3651025233681544</v>
      </c>
      <c r="E54" s="6">
        <f>'Plate 2'!N61</f>
        <v>5.2586026367248637</v>
      </c>
      <c r="F54" s="6">
        <f>'Plate 3'!N61</f>
        <v>5.5614723303730997</v>
      </c>
      <c r="G54" s="6">
        <f t="shared" si="0"/>
        <v>5.395059163488706</v>
      </c>
      <c r="H54" s="6">
        <f t="shared" si="1"/>
        <v>0.1536410200699288</v>
      </c>
      <c r="I54" s="7">
        <f t="shared" si="2"/>
        <v>215.80236653954825</v>
      </c>
    </row>
    <row r="55" spans="1:9" x14ac:dyDescent="0.2">
      <c r="A55" s="6">
        <v>54</v>
      </c>
      <c r="B55" s="6" t="s">
        <v>30</v>
      </c>
      <c r="C55" s="6" t="s">
        <v>46</v>
      </c>
      <c r="D55" s="6">
        <f>'Plate 1'!N62</f>
        <v>14.871676394846276</v>
      </c>
      <c r="E55" s="6">
        <f>'Plate 2'!N62</f>
        <v>14.85701137056434</v>
      </c>
      <c r="F55" s="6">
        <f>'Plate 3'!N62</f>
        <v>15.215556232337621</v>
      </c>
      <c r="G55" s="6">
        <f t="shared" si="0"/>
        <v>14.981414665916079</v>
      </c>
      <c r="H55" s="6">
        <f t="shared" si="1"/>
        <v>0.20290507775570182</v>
      </c>
      <c r="I55" s="7">
        <f t="shared" si="2"/>
        <v>599.25658663664319</v>
      </c>
    </row>
    <row r="56" spans="1:9" x14ac:dyDescent="0.2">
      <c r="A56" s="6">
        <v>55</v>
      </c>
      <c r="B56" s="6" t="s">
        <v>39</v>
      </c>
      <c r="C56" s="6" t="s">
        <v>47</v>
      </c>
      <c r="D56" s="6">
        <f>'Plate 1'!N63</f>
        <v>18.282962990571324</v>
      </c>
      <c r="E56" s="6">
        <f>'Plate 2'!N63</f>
        <v>17.093052208140875</v>
      </c>
      <c r="F56" s="6">
        <f>'Plate 3'!N63</f>
        <v>17.966750296201621</v>
      </c>
      <c r="G56" s="6">
        <f t="shared" si="0"/>
        <v>17.78092183163794</v>
      </c>
      <c r="H56" s="6">
        <f t="shared" si="1"/>
        <v>0.61633682448611815</v>
      </c>
      <c r="I56" s="7">
        <f t="shared" si="2"/>
        <v>711.2368732655176</v>
      </c>
    </row>
    <row r="57" spans="1:9" x14ac:dyDescent="0.2">
      <c r="A57" s="6">
        <v>56</v>
      </c>
      <c r="B57" s="6" t="s">
        <v>40</v>
      </c>
      <c r="C57" s="6" t="s">
        <v>48</v>
      </c>
      <c r="D57" s="6">
        <f>'Plate 1'!N64</f>
        <v>13.451890603707005</v>
      </c>
      <c r="E57" s="6">
        <f>'Plate 2'!N64</f>
        <v>12.916321149637396</v>
      </c>
      <c r="F57" s="6">
        <f>'Plate 3'!N64</f>
        <v>13.220777367453334</v>
      </c>
      <c r="G57" s="6">
        <f t="shared" si="0"/>
        <v>13.196329706932579</v>
      </c>
      <c r="H57" s="6">
        <f t="shared" si="1"/>
        <v>0.26862041268639358</v>
      </c>
      <c r="I57" s="7">
        <f t="shared" si="2"/>
        <v>527.85318827730316</v>
      </c>
    </row>
    <row r="58" spans="1:9" x14ac:dyDescent="0.2">
      <c r="A58" s="6">
        <v>57</v>
      </c>
      <c r="B58" s="6" t="s">
        <v>48</v>
      </c>
      <c r="C58" s="6" t="s">
        <v>56</v>
      </c>
      <c r="D58" s="6">
        <f>'Plate 1'!N65</f>
        <v>6.4830872060007323</v>
      </c>
      <c r="E58" s="6">
        <f>'Plate 2'!N65</f>
        <v>6.2584503883684812</v>
      </c>
      <c r="F58" s="6">
        <f>'Plate 3'!N65</f>
        <v>6.3814373984769031</v>
      </c>
      <c r="G58" s="6">
        <f t="shared" si="0"/>
        <v>6.3743249976153722</v>
      </c>
      <c r="H58" s="6">
        <f t="shared" si="1"/>
        <v>0.11248717546235053</v>
      </c>
      <c r="I58" s="7">
        <f t="shared" si="2"/>
        <v>254.97299990461488</v>
      </c>
    </row>
    <row r="59" spans="1:9" x14ac:dyDescent="0.2">
      <c r="A59" s="6">
        <v>58</v>
      </c>
      <c r="B59" s="6" t="s">
        <v>47</v>
      </c>
      <c r="C59" s="6" t="s">
        <v>55</v>
      </c>
      <c r="D59" s="6">
        <f>'Plate 1'!N66</f>
        <v>2.3239007447980566</v>
      </c>
      <c r="E59" s="6">
        <f>'Plate 2'!N66</f>
        <v>2.192273183078516</v>
      </c>
      <c r="F59" s="6">
        <f>'Plate 3'!N66</f>
        <v>2.2678715457148364</v>
      </c>
      <c r="G59" s="6">
        <f t="shared" si="0"/>
        <v>2.2613484911971362</v>
      </c>
      <c r="H59" s="6">
        <f t="shared" si="1"/>
        <v>6.605578272368387E-2</v>
      </c>
      <c r="I59" s="7">
        <f t="shared" si="2"/>
        <v>90.453939647885448</v>
      </c>
    </row>
    <row r="60" spans="1:9" x14ac:dyDescent="0.2">
      <c r="A60" s="6">
        <v>59</v>
      </c>
      <c r="B60" s="6" t="s">
        <v>46</v>
      </c>
      <c r="C60" s="6" t="s">
        <v>54</v>
      </c>
      <c r="D60" s="6">
        <f>'Plate 1'!N67</f>
        <v>1.0944718961640745</v>
      </c>
      <c r="E60" s="6">
        <f>'Plate 2'!N67</f>
        <v>1.1236940036306029</v>
      </c>
      <c r="F60" s="6">
        <f>'Plate 3'!N67</f>
        <v>1.1277525423480472</v>
      </c>
      <c r="G60" s="6">
        <f t="shared" si="0"/>
        <v>1.1153061473809081</v>
      </c>
      <c r="H60" s="6">
        <f t="shared" si="1"/>
        <v>1.8156746733786089E-2</v>
      </c>
      <c r="I60" s="7">
        <f t="shared" si="2"/>
        <v>44.61224589523632</v>
      </c>
    </row>
    <row r="61" spans="1:9" x14ac:dyDescent="0.2">
      <c r="A61" s="6">
        <v>60</v>
      </c>
      <c r="B61" s="6" t="s">
        <v>45</v>
      </c>
      <c r="C61" s="6" t="s">
        <v>53</v>
      </c>
      <c r="D61" s="6">
        <f>'Plate 1'!N68</f>
        <v>0.49634525956116499</v>
      </c>
      <c r="E61" s="6">
        <f>'Plate 2'!N68</f>
        <v>0.51548570853221543</v>
      </c>
      <c r="F61" s="6">
        <f>'Plate 3'!N68</f>
        <v>0.53553646467274008</v>
      </c>
      <c r="G61" s="6">
        <f t="shared" si="0"/>
        <v>0.51578914425537348</v>
      </c>
      <c r="H61" s="6">
        <f t="shared" si="1"/>
        <v>1.9597364477218708E-2</v>
      </c>
      <c r="I61" s="7">
        <f t="shared" si="2"/>
        <v>20.631565770214941</v>
      </c>
    </row>
    <row r="62" spans="1:9" x14ac:dyDescent="0.2">
      <c r="A62" s="6">
        <v>61</v>
      </c>
      <c r="B62" s="6" t="s">
        <v>44</v>
      </c>
      <c r="C62" s="6" t="s">
        <v>52</v>
      </c>
      <c r="D62" s="6">
        <f>'Plate 1'!N69</f>
        <v>0.21161507821653822</v>
      </c>
      <c r="E62" s="6">
        <f>'Plate 2'!N69</f>
        <v>0.27298048212838072</v>
      </c>
      <c r="F62" s="6">
        <f>'Plate 3'!N69</f>
        <v>0.28099347537030234</v>
      </c>
      <c r="G62" s="6">
        <f t="shared" si="0"/>
        <v>0.25519634523840712</v>
      </c>
      <c r="H62" s="6">
        <f t="shared" si="1"/>
        <v>3.795454046089012E-2</v>
      </c>
      <c r="I62" s="7">
        <f t="shared" si="2"/>
        <v>10.207853809536285</v>
      </c>
    </row>
    <row r="63" spans="1:9" x14ac:dyDescent="0.2">
      <c r="A63" s="6">
        <v>62</v>
      </c>
      <c r="B63" s="6" t="s">
        <v>43</v>
      </c>
      <c r="C63" s="6" t="s">
        <v>51</v>
      </c>
      <c r="D63" s="6">
        <f>'Plate 1'!N70</f>
        <v>0.11853021123848717</v>
      </c>
      <c r="E63" s="6">
        <f>'Plate 2'!N70</f>
        <v>0.1776642567771409</v>
      </c>
      <c r="F63" s="6">
        <f>'Plate 3'!N70</f>
        <v>0.18000071038391008</v>
      </c>
      <c r="G63" s="6">
        <f t="shared" si="0"/>
        <v>0.1587317261331794</v>
      </c>
      <c r="H63" s="6">
        <f t="shared" si="1"/>
        <v>3.483512743963E-2</v>
      </c>
      <c r="I63" s="7">
        <f t="shared" si="2"/>
        <v>6.3492690453271763</v>
      </c>
    </row>
    <row r="64" spans="1:9" x14ac:dyDescent="0.2">
      <c r="A64" s="6">
        <v>63</v>
      </c>
      <c r="B64" s="6" t="s">
        <v>42</v>
      </c>
      <c r="C64" s="6" t="s">
        <v>50</v>
      </c>
      <c r="D64" s="6">
        <f>'Plate 1'!N71</f>
        <v>0.1275488142675025</v>
      </c>
      <c r="E64" s="6">
        <f>'Plate 2'!N71</f>
        <v>0.1880388119174119</v>
      </c>
      <c r="F64" s="6">
        <f>'Plate 3'!N71</f>
        <v>0.19374122262695664</v>
      </c>
      <c r="G64" s="6">
        <f t="shared" si="0"/>
        <v>0.16977628293729033</v>
      </c>
      <c r="H64" s="6">
        <f t="shared" si="1"/>
        <v>3.668104012522707E-2</v>
      </c>
      <c r="I64" s="7">
        <f t="shared" si="2"/>
        <v>6.7910513174916129</v>
      </c>
    </row>
    <row r="65" spans="1:12" x14ac:dyDescent="0.2">
      <c r="A65" s="6">
        <v>64</v>
      </c>
      <c r="B65" s="6" t="s">
        <v>41</v>
      </c>
      <c r="C65" s="6" t="s">
        <v>49</v>
      </c>
      <c r="D65" s="6">
        <f>'Plate 1'!N72</f>
        <v>0.18133833947627248</v>
      </c>
      <c r="E65" s="6">
        <f>'Plate 2'!N72</f>
        <v>0.25677023972170726</v>
      </c>
      <c r="F65" s="6">
        <f>'Plate 3'!N72</f>
        <v>0.26175675823003719</v>
      </c>
      <c r="G65" s="6">
        <f t="shared" si="0"/>
        <v>0.23328844580933897</v>
      </c>
      <c r="H65" s="6">
        <f t="shared" si="1"/>
        <v>4.5059144496108171E-2</v>
      </c>
      <c r="I65" s="7">
        <f t="shared" si="2"/>
        <v>9.3315378323735594</v>
      </c>
    </row>
    <row r="66" spans="1:12" x14ac:dyDescent="0.2">
      <c r="A66" s="6">
        <v>65</v>
      </c>
      <c r="B66" s="6" t="s">
        <v>49</v>
      </c>
      <c r="C66" s="6" t="s">
        <v>57</v>
      </c>
      <c r="D66" s="6">
        <f>'Plate 1'!N73</f>
        <v>0.1140209097239795</v>
      </c>
      <c r="E66" s="6">
        <f>'Plate 2'!N73</f>
        <v>0.17798846162527437</v>
      </c>
      <c r="F66" s="6">
        <f>'Plate 3'!N73</f>
        <v>0.17759612074137693</v>
      </c>
      <c r="G66" s="6">
        <f t="shared" si="0"/>
        <v>0.15653516403021026</v>
      </c>
      <c r="H66" s="6">
        <f t="shared" si="1"/>
        <v>3.6818946851498106E-2</v>
      </c>
      <c r="I66" s="7">
        <f t="shared" si="2"/>
        <v>6.2614065612084104</v>
      </c>
    </row>
    <row r="67" spans="1:12" x14ac:dyDescent="0.2">
      <c r="A67" s="6">
        <v>66</v>
      </c>
      <c r="B67" s="6" t="s">
        <v>50</v>
      </c>
      <c r="C67" s="6" t="s">
        <v>58</v>
      </c>
      <c r="D67" s="6">
        <f>'Plate 1'!N74</f>
        <v>6.6673243821649034E-2</v>
      </c>
      <c r="E67" s="6">
        <f>'Plate 2'!N74</f>
        <v>0.11087805806164633</v>
      </c>
      <c r="F67" s="6">
        <f>'Plate 3'!N74</f>
        <v>0.10889355952614407</v>
      </c>
      <c r="G67" s="6">
        <f t="shared" ref="G67:G73" si="3">AVERAGE(D67:F67)</f>
        <v>9.5481620469813164E-2</v>
      </c>
      <c r="H67" s="6">
        <f t="shared" ref="H67:H73" si="4">STDEV(D67:F67)</f>
        <v>2.4968509816090629E-2</v>
      </c>
      <c r="I67" s="7">
        <f t="shared" ref="I67:I89" si="5">G67*40</f>
        <v>3.8192648187925267</v>
      </c>
      <c r="J67">
        <f>SUM(I46:I67)</f>
        <v>2636.8369559895755</v>
      </c>
      <c r="K67" t="e">
        <f>J67/L46*100</f>
        <v>#DIV/0!</v>
      </c>
    </row>
    <row r="68" spans="1:12" x14ac:dyDescent="0.2">
      <c r="A68">
        <v>67</v>
      </c>
      <c r="B68" t="s">
        <v>51</v>
      </c>
      <c r="C68" t="s">
        <v>59</v>
      </c>
      <c r="D68">
        <f>'Plate 1'!N75</f>
        <v>-3.1565110601553648E-2</v>
      </c>
      <c r="E68">
        <f>'Plate 2'!N75</f>
        <v>4.6361293283086039E-2</v>
      </c>
      <c r="F68">
        <f>'Plate 3'!N75</f>
        <v>4.1565049535215878E-2</v>
      </c>
      <c r="G68">
        <f t="shared" si="3"/>
        <v>1.8787077405582758E-2</v>
      </c>
      <c r="H68">
        <f t="shared" si="4"/>
        <v>4.3672166380336046E-2</v>
      </c>
      <c r="I68" s="7">
        <f t="shared" si="5"/>
        <v>0.75148309622331033</v>
      </c>
      <c r="L68" s="5"/>
    </row>
    <row r="69" spans="1:12" x14ac:dyDescent="0.2">
      <c r="A69">
        <v>68</v>
      </c>
      <c r="B69" t="s">
        <v>52</v>
      </c>
      <c r="C69" t="s">
        <v>60</v>
      </c>
      <c r="D69">
        <f>'Plate 1'!N76</f>
        <v>-2.2546507572538319E-2</v>
      </c>
      <c r="E69">
        <f>'Plate 2'!N76</f>
        <v>2.2045929673075879E-2</v>
      </c>
      <c r="F69">
        <f>'Plate 3'!N76</f>
        <v>1.8893204334189034E-2</v>
      </c>
      <c r="G69">
        <f t="shared" si="3"/>
        <v>6.1308754782421976E-3</v>
      </c>
      <c r="H69">
        <f t="shared" si="4"/>
        <v>2.4885319834121282E-2</v>
      </c>
      <c r="I69" s="7">
        <f t="shared" si="5"/>
        <v>0.2452350191296879</v>
      </c>
    </row>
    <row r="70" spans="1:12" x14ac:dyDescent="0.2">
      <c r="A70">
        <v>69</v>
      </c>
      <c r="B70" t="s">
        <v>53</v>
      </c>
      <c r="C70" t="s">
        <v>61</v>
      </c>
      <c r="D70">
        <f>'Plate 1'!N77</f>
        <v>-2.0291856815284486E-2</v>
      </c>
      <c r="E70">
        <f>'Plate 2'!N77</f>
        <v>2.8530026635745255E-2</v>
      </c>
      <c r="F70">
        <f>'Plate 3'!N77</f>
        <v>2.6793998873940812E-2</v>
      </c>
      <c r="G70">
        <f t="shared" si="3"/>
        <v>1.1677389564800527E-2</v>
      </c>
      <c r="H70">
        <f t="shared" si="4"/>
        <v>2.7699783098074485E-2</v>
      </c>
      <c r="I70" s="7">
        <f t="shared" si="5"/>
        <v>0.46709558259202111</v>
      </c>
    </row>
    <row r="71" spans="1:12" x14ac:dyDescent="0.2">
      <c r="A71">
        <v>70</v>
      </c>
      <c r="B71" t="s">
        <v>54</v>
      </c>
      <c r="C71" t="s">
        <v>62</v>
      </c>
      <c r="D71">
        <f>'Plate 1'!N78</f>
        <v>7.11825453361567E-2</v>
      </c>
      <c r="E71">
        <f>'Plate 2'!N78</f>
        <v>0.12125261320191733</v>
      </c>
      <c r="F71">
        <f>'Plate 3'!N78</f>
        <v>0.12503866141172379</v>
      </c>
      <c r="G71">
        <f t="shared" si="3"/>
        <v>0.10582460664993261</v>
      </c>
      <c r="H71">
        <f t="shared" si="4"/>
        <v>3.006056967710858E-2</v>
      </c>
      <c r="I71" s="7">
        <f t="shared" si="5"/>
        <v>4.2329842659973043</v>
      </c>
    </row>
    <row r="72" spans="1:12" x14ac:dyDescent="0.2">
      <c r="A72">
        <v>71</v>
      </c>
      <c r="B72" t="s">
        <v>55</v>
      </c>
      <c r="C72" t="s">
        <v>63</v>
      </c>
      <c r="D72">
        <f>'Plate 1'!N79</f>
        <v>0.3984289981032843</v>
      </c>
      <c r="E72">
        <f>'Plate 2'!N79</f>
        <v>0.45194155829805549</v>
      </c>
      <c r="F72">
        <f>'Plate 3'!N79</f>
        <v>0.46820795468181187</v>
      </c>
      <c r="G72">
        <f t="shared" si="3"/>
        <v>0.43952617036105052</v>
      </c>
      <c r="H72">
        <f t="shared" si="4"/>
        <v>3.6508657720008754E-2</v>
      </c>
      <c r="I72" s="7">
        <f t="shared" si="5"/>
        <v>17.581046814442022</v>
      </c>
    </row>
    <row r="73" spans="1:12" x14ac:dyDescent="0.2">
      <c r="A73">
        <v>72</v>
      </c>
      <c r="B73" t="s">
        <v>56</v>
      </c>
      <c r="C73" t="s">
        <v>64</v>
      </c>
      <c r="D73">
        <f>'Plate 1'!N80</f>
        <v>0.46800107861283113</v>
      </c>
      <c r="E73">
        <f>'Plate 2'!N80</f>
        <v>0.46296452313459341</v>
      </c>
      <c r="F73">
        <f>'Plate 3'!N80</f>
        <v>0.47954387728232528</v>
      </c>
      <c r="G73">
        <f t="shared" si="3"/>
        <v>0.47016982634324994</v>
      </c>
      <c r="H73">
        <f t="shared" si="4"/>
        <v>8.4997850577309339E-3</v>
      </c>
      <c r="I73" s="7">
        <f t="shared" si="5"/>
        <v>18.806793053729997</v>
      </c>
    </row>
    <row r="74" spans="1:12" x14ac:dyDescent="0.2">
      <c r="A74">
        <v>73</v>
      </c>
      <c r="B74" t="s">
        <v>64</v>
      </c>
      <c r="C74" t="s">
        <v>72</v>
      </c>
      <c r="D74">
        <f>'Plate 1'!N81</f>
        <v>0.80974171481944768</v>
      </c>
      <c r="E74">
        <f>'Plate 2'!N81</f>
        <v>0.83709691788061646</v>
      </c>
      <c r="F74">
        <f>'Plate 3'!N81</f>
        <v>0.86393470728155308</v>
      </c>
      <c r="G74">
        <f t="shared" ref="G74:G89" si="6">AVERAGE(D74:F74)</f>
        <v>0.83692444666053911</v>
      </c>
      <c r="H74">
        <f t="shared" ref="H74:H89" si="7">STDEV(D74:F74)</f>
        <v>2.7096907899994228E-2</v>
      </c>
      <c r="I74" s="7">
        <f t="shared" si="5"/>
        <v>33.476977866421564</v>
      </c>
    </row>
    <row r="75" spans="1:12" x14ac:dyDescent="0.2">
      <c r="A75">
        <v>74</v>
      </c>
      <c r="B75" t="s">
        <v>63</v>
      </c>
      <c r="C75" t="s">
        <v>71</v>
      </c>
      <c r="D75">
        <f>'Plate 1'!N82</f>
        <v>2.6762704488602984</v>
      </c>
      <c r="E75">
        <f>'Plate 2'!N82</f>
        <v>2.6147121001964257</v>
      </c>
      <c r="F75">
        <f>'Plate 3'!N82</f>
        <v>2.7185603472867639</v>
      </c>
      <c r="G75">
        <f t="shared" si="6"/>
        <v>2.6698476321144962</v>
      </c>
      <c r="H75">
        <f t="shared" si="7"/>
        <v>5.2221202946184611E-2</v>
      </c>
      <c r="I75" s="7">
        <f t="shared" si="5"/>
        <v>106.79390528457985</v>
      </c>
    </row>
    <row r="76" spans="1:12" x14ac:dyDescent="0.2">
      <c r="A76">
        <v>75</v>
      </c>
      <c r="B76" t="s">
        <v>62</v>
      </c>
      <c r="C76" t="s">
        <v>70</v>
      </c>
      <c r="D76">
        <f>'Plate 1'!N83</f>
        <v>9.7304284823768938</v>
      </c>
      <c r="E76">
        <f>'Plate 2'!N83</f>
        <v>9.6159157956386849</v>
      </c>
      <c r="F76">
        <f>'Plate 3'!N83</f>
        <v>9.8433594581124861</v>
      </c>
      <c r="G76">
        <f t="shared" si="6"/>
        <v>9.7299012453760216</v>
      </c>
      <c r="H76">
        <f t="shared" si="7"/>
        <v>0.113722747874009</v>
      </c>
      <c r="I76" s="7">
        <f t="shared" si="5"/>
        <v>389.19604981504085</v>
      </c>
    </row>
    <row r="77" spans="1:12" x14ac:dyDescent="0.2">
      <c r="A77">
        <v>76</v>
      </c>
      <c r="B77" t="s">
        <v>61</v>
      </c>
      <c r="C77" t="s">
        <v>69</v>
      </c>
      <c r="D77">
        <f>'Plate 1'!N84</f>
        <v>16.300480789014561</v>
      </c>
      <c r="E77">
        <f>'Plate 2'!N84</f>
        <v>16.100336963156195</v>
      </c>
      <c r="F77">
        <f>'Plate 3'!N84</f>
        <v>16.448080180538899</v>
      </c>
      <c r="G77">
        <f t="shared" si="6"/>
        <v>16.282965977569884</v>
      </c>
      <c r="H77">
        <f t="shared" si="7"/>
        <v>0.17453198209461618</v>
      </c>
      <c r="I77" s="7">
        <f t="shared" si="5"/>
        <v>651.31863910279537</v>
      </c>
    </row>
    <row r="78" spans="1:12" x14ac:dyDescent="0.2">
      <c r="A78">
        <v>77</v>
      </c>
      <c r="B78" t="s">
        <v>60</v>
      </c>
      <c r="C78" t="s">
        <v>68</v>
      </c>
      <c r="D78">
        <f>'Plate 1'!N85</f>
        <v>12.881141869156464</v>
      </c>
      <c r="E78">
        <f>'Plate 2'!N85</f>
        <v>13.163041039066966</v>
      </c>
      <c r="F78">
        <f>'Plate 3'!N85</f>
        <v>13.438564486505623</v>
      </c>
      <c r="G78">
        <f t="shared" si="6"/>
        <v>13.160915798243018</v>
      </c>
      <c r="H78">
        <f t="shared" si="7"/>
        <v>0.27871738566066634</v>
      </c>
      <c r="I78" s="7">
        <f t="shared" si="5"/>
        <v>526.43663192972076</v>
      </c>
    </row>
    <row r="79" spans="1:12" x14ac:dyDescent="0.2">
      <c r="A79">
        <v>78</v>
      </c>
      <c r="B79" t="s">
        <v>59</v>
      </c>
      <c r="C79" t="s">
        <v>67</v>
      </c>
      <c r="D79">
        <f>'Plate 1'!N86</f>
        <v>7.7083288460855295</v>
      </c>
      <c r="E79">
        <f>'Plate 2'!N86</f>
        <v>7.8285744678788705</v>
      </c>
      <c r="F79">
        <f>'Plate 3'!N86</f>
        <v>7.9780849211189153</v>
      </c>
      <c r="G79">
        <f t="shared" si="6"/>
        <v>7.8383294116944384</v>
      </c>
      <c r="H79">
        <f t="shared" si="7"/>
        <v>0.13514234791873378</v>
      </c>
      <c r="I79" s="7">
        <f t="shared" si="5"/>
        <v>313.53317646777754</v>
      </c>
    </row>
    <row r="80" spans="1:12" x14ac:dyDescent="0.2">
      <c r="A80">
        <v>79</v>
      </c>
      <c r="B80" t="s">
        <v>58</v>
      </c>
      <c r="C80" t="s">
        <v>66</v>
      </c>
      <c r="D80">
        <f>'Plate 1'!N87</f>
        <v>2.7117006750457158</v>
      </c>
      <c r="E80">
        <f>'Plate 2'!N87</f>
        <v>2.8737517738550675</v>
      </c>
      <c r="F80">
        <f>'Plate 3'!N87</f>
        <v>2.9593628243461549</v>
      </c>
      <c r="G80">
        <f t="shared" si="6"/>
        <v>2.8482717577489791</v>
      </c>
      <c r="H80">
        <f t="shared" si="7"/>
        <v>0.12578178908173926</v>
      </c>
      <c r="I80" s="7">
        <f t="shared" si="5"/>
        <v>113.93087030995916</v>
      </c>
    </row>
    <row r="81" spans="1:11" x14ac:dyDescent="0.2">
      <c r="A81">
        <v>80</v>
      </c>
      <c r="B81" t="s">
        <v>57</v>
      </c>
      <c r="C81" t="s">
        <v>65</v>
      </c>
      <c r="D81">
        <f>'Plate 1'!N88</f>
        <v>1.1373102605518972</v>
      </c>
      <c r="E81">
        <f>'Plate 2'!N88</f>
        <v>1.2391109295661178</v>
      </c>
      <c r="F81">
        <f>'Plate 3'!N88</f>
        <v>1.2696233312575032</v>
      </c>
      <c r="G81">
        <f t="shared" si="6"/>
        <v>1.2153481737918395</v>
      </c>
      <c r="H81">
        <f t="shared" si="7"/>
        <v>6.9283393330419885E-2</v>
      </c>
      <c r="I81" s="7">
        <f t="shared" si="5"/>
        <v>48.613926951673577</v>
      </c>
    </row>
    <row r="82" spans="1:11" x14ac:dyDescent="0.2">
      <c r="A82">
        <v>81</v>
      </c>
      <c r="B82" t="s">
        <v>65</v>
      </c>
      <c r="C82" t="s">
        <v>73</v>
      </c>
      <c r="D82">
        <f>'Plate 1'!N89</f>
        <v>0.62163942307141362</v>
      </c>
      <c r="E82">
        <f>'Plate 2'!N89</f>
        <v>0.73335136647790644</v>
      </c>
      <c r="F82">
        <f>'Plate 3'!N89</f>
        <v>0.7399265842880578</v>
      </c>
      <c r="G82">
        <f t="shared" si="6"/>
        <v>0.69830579127912584</v>
      </c>
      <c r="H82">
        <f t="shared" si="7"/>
        <v>6.6476367100896286E-2</v>
      </c>
      <c r="I82" s="7">
        <f t="shared" si="5"/>
        <v>27.932231651165033</v>
      </c>
    </row>
    <row r="83" spans="1:11" x14ac:dyDescent="0.2">
      <c r="A83">
        <v>82</v>
      </c>
      <c r="B83" t="s">
        <v>66</v>
      </c>
      <c r="C83" t="s">
        <v>74</v>
      </c>
      <c r="D83">
        <f>'Plate 1'!N90</f>
        <v>0.31500692008489251</v>
      </c>
      <c r="E83">
        <f>'Plate 2'!N90</f>
        <v>0.36699988808708667</v>
      </c>
      <c r="F83">
        <f>'Plate 3'!N90</f>
        <v>0.36790221530757194</v>
      </c>
      <c r="G83">
        <f t="shared" si="6"/>
        <v>0.34996967449318372</v>
      </c>
      <c r="H83">
        <f t="shared" si="7"/>
        <v>3.0281994575392018E-2</v>
      </c>
      <c r="I83" s="7">
        <f t="shared" si="5"/>
        <v>13.998786979727349</v>
      </c>
    </row>
    <row r="84" spans="1:11" x14ac:dyDescent="0.2">
      <c r="A84">
        <v>83</v>
      </c>
      <c r="B84" t="s">
        <v>67</v>
      </c>
      <c r="C84" t="s">
        <v>75</v>
      </c>
      <c r="D84">
        <f>'Plate 1'!N91</f>
        <v>0.15782555300776824</v>
      </c>
      <c r="E84">
        <f>'Plate 2'!N91</f>
        <v>0.22337714036396</v>
      </c>
      <c r="F84">
        <f>'Plate 3'!N91</f>
        <v>0.22225278553127828</v>
      </c>
      <c r="G84">
        <f t="shared" si="6"/>
        <v>0.20115182630100217</v>
      </c>
      <c r="H84">
        <f t="shared" si="7"/>
        <v>3.7525864567754225E-2</v>
      </c>
      <c r="I84" s="7">
        <f t="shared" si="5"/>
        <v>8.0460730520400876</v>
      </c>
    </row>
    <row r="85" spans="1:11" x14ac:dyDescent="0.2">
      <c r="A85">
        <v>84</v>
      </c>
      <c r="B85" t="s">
        <v>68</v>
      </c>
      <c r="C85" t="s">
        <v>76</v>
      </c>
      <c r="D85">
        <f>'Plate 1'!N92</f>
        <v>0.10178137704174442</v>
      </c>
      <c r="E85">
        <f>'Plate 2'!N92</f>
        <v>0.16858652102940377</v>
      </c>
      <c r="F85">
        <f>'Plate 3'!N92</f>
        <v>0.17141289023200595</v>
      </c>
      <c r="G85">
        <f t="shared" si="6"/>
        <v>0.14726026276771806</v>
      </c>
      <c r="H85">
        <f t="shared" si="7"/>
        <v>3.9411215102740489E-2</v>
      </c>
      <c r="I85" s="7">
        <f t="shared" si="5"/>
        <v>5.8904105107087226</v>
      </c>
    </row>
    <row r="86" spans="1:11" x14ac:dyDescent="0.2">
      <c r="A86">
        <v>85</v>
      </c>
      <c r="B86" t="s">
        <v>69</v>
      </c>
      <c r="C86" t="s">
        <v>77</v>
      </c>
      <c r="D86">
        <f>'Plate 1'!N93</f>
        <v>0.10757905041753998</v>
      </c>
      <c r="E86">
        <f>'Plate 2'!N93</f>
        <v>0.17474641314393968</v>
      </c>
      <c r="F86">
        <f>'Plate 3'!N93</f>
        <v>0.17519153109884378</v>
      </c>
      <c r="G86">
        <f t="shared" si="6"/>
        <v>0.1525056648867745</v>
      </c>
      <c r="H86">
        <f t="shared" si="7"/>
        <v>3.8908225971494348E-2</v>
      </c>
      <c r="I86" s="7">
        <f t="shared" si="5"/>
        <v>6.1002265954709802</v>
      </c>
    </row>
    <row r="87" spans="1:11" x14ac:dyDescent="0.2">
      <c r="A87">
        <v>86</v>
      </c>
      <c r="B87" t="s">
        <v>70</v>
      </c>
      <c r="C87" t="s">
        <v>78</v>
      </c>
      <c r="D87">
        <f>'Plate 1'!N94</f>
        <v>0.12851509316346843</v>
      </c>
      <c r="E87">
        <f>'Plate 2'!N94</f>
        <v>0.18090630525847559</v>
      </c>
      <c r="F87">
        <f>'Plate 3'!N94</f>
        <v>0.1827488128325194</v>
      </c>
      <c r="G87">
        <f t="shared" si="6"/>
        <v>0.16405673708482116</v>
      </c>
      <c r="H87">
        <f t="shared" si="7"/>
        <v>3.0793750145350293E-2</v>
      </c>
      <c r="I87" s="7">
        <f t="shared" si="5"/>
        <v>6.5622694833928463</v>
      </c>
    </row>
    <row r="88" spans="1:11" x14ac:dyDescent="0.2">
      <c r="A88">
        <v>87</v>
      </c>
      <c r="B88" t="s">
        <v>71</v>
      </c>
      <c r="C88" t="s">
        <v>79</v>
      </c>
      <c r="D88">
        <f>'Plate 1'!N95</f>
        <v>6.119766341117544E-2</v>
      </c>
      <c r="E88">
        <f>'Plate 2'!N95</f>
        <v>0.13357239743098914</v>
      </c>
      <c r="F88">
        <f>'Plate 3'!N95</f>
        <v>0.13396999436970405</v>
      </c>
      <c r="G88">
        <f t="shared" si="6"/>
        <v>0.10958001840395622</v>
      </c>
      <c r="H88">
        <f t="shared" si="7"/>
        <v>4.1900820121055025E-2</v>
      </c>
      <c r="I88" s="7">
        <f t="shared" si="5"/>
        <v>4.3832007361582486</v>
      </c>
    </row>
    <row r="89" spans="1:11" x14ac:dyDescent="0.2">
      <c r="A89">
        <v>88</v>
      </c>
      <c r="B89" t="s">
        <v>72</v>
      </c>
      <c r="C89" t="s">
        <v>80</v>
      </c>
      <c r="D89">
        <f>'Plate 1'!N96</f>
        <v>2.898836687897784E-2</v>
      </c>
      <c r="E89">
        <f>'Plate 2'!N96</f>
        <v>9.5964635047506755E-2</v>
      </c>
      <c r="F89">
        <f>'Plate 3'!N96</f>
        <v>0.10167979059854462</v>
      </c>
      <c r="G89">
        <f t="shared" si="6"/>
        <v>7.5544264175009743E-2</v>
      </c>
      <c r="H89">
        <f t="shared" si="7"/>
        <v>4.0419728234145059E-2</v>
      </c>
      <c r="I89" s="7">
        <f t="shared" si="5"/>
        <v>3.0217705670003898</v>
      </c>
      <c r="J89">
        <f>SUM(I68:I89)</f>
        <v>2301.3197851357459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Plate 1</vt:lpstr>
      <vt:lpstr>Plate 2</vt:lpstr>
      <vt:lpstr>Plate 3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Allen, George Michael</cp:lastModifiedBy>
  <dcterms:created xsi:type="dcterms:W3CDTF">2010-07-22T23:26:34Z</dcterms:created>
  <dcterms:modified xsi:type="dcterms:W3CDTF">2022-12-01T21:46:17Z</dcterms:modified>
</cp:coreProperties>
</file>