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1B4F93F3-4A34-47F9-AA92-9F4DD57A9659}" xr6:coauthVersionLast="47" xr6:coauthVersionMax="47" xr10:uidLastSave="{00000000-0000-0000-0000-000000000000}"/>
  <bookViews>
    <workbookView xWindow="-120" yWindow="-120" windowWidth="19440" windowHeight="15000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N48" i="6" s="1"/>
  <c r="O48" i="6" s="1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N16" i="6" l="1"/>
  <c r="O16" i="6" s="1"/>
  <c r="N83" i="6"/>
  <c r="O83" i="6" s="1"/>
  <c r="N67" i="6"/>
  <c r="O67" i="6" s="1"/>
  <c r="N51" i="6"/>
  <c r="O51" i="6" s="1"/>
  <c r="N35" i="6"/>
  <c r="O35" i="6" s="1"/>
  <c r="N19" i="6"/>
  <c r="O19" i="6" s="1"/>
  <c r="N90" i="6"/>
  <c r="O90" i="6" s="1"/>
  <c r="N82" i="6"/>
  <c r="O82" i="6" s="1"/>
  <c r="N74" i="6"/>
  <c r="O74" i="6" s="1"/>
  <c r="N66" i="6"/>
  <c r="O66" i="6" s="1"/>
  <c r="N58" i="6"/>
  <c r="O58" i="6" s="1"/>
  <c r="N50" i="6"/>
  <c r="O50" i="6" s="1"/>
  <c r="N42" i="6"/>
  <c r="O42" i="6" s="1"/>
  <c r="N34" i="6"/>
  <c r="O34" i="6" s="1"/>
  <c r="N26" i="6"/>
  <c r="O26" i="6" s="1"/>
  <c r="N18" i="6"/>
  <c r="O18" i="6" s="1"/>
  <c r="N10" i="6"/>
  <c r="O10" i="6" s="1"/>
  <c r="N24" i="6"/>
  <c r="O24" i="6" s="1"/>
  <c r="N91" i="6"/>
  <c r="O91" i="6" s="1"/>
  <c r="N75" i="6"/>
  <c r="O75" i="6" s="1"/>
  <c r="N43" i="6"/>
  <c r="O43" i="6" s="1"/>
  <c r="N11" i="6"/>
  <c r="O11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41" i="6"/>
  <c r="O41" i="6" s="1"/>
  <c r="N33" i="6"/>
  <c r="O33" i="6" s="1"/>
  <c r="N25" i="6"/>
  <c r="O25" i="6" s="1"/>
  <c r="N17" i="6"/>
  <c r="O17" i="6" s="1"/>
  <c r="N9" i="6"/>
  <c r="O9" i="6" s="1"/>
  <c r="N15" i="6"/>
  <c r="O15" i="6" s="1"/>
  <c r="N96" i="6"/>
  <c r="O96" i="6" s="1"/>
  <c r="N56" i="6"/>
  <c r="O56" i="6" s="1"/>
  <c r="N87" i="6"/>
  <c r="O87" i="6" s="1"/>
  <c r="N31" i="6"/>
  <c r="O31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4" i="6"/>
  <c r="O14" i="6" s="1"/>
  <c r="N64" i="6"/>
  <c r="O64" i="6" s="1"/>
  <c r="N95" i="6"/>
  <c r="O95" i="6" s="1"/>
  <c r="N23" i="6"/>
  <c r="O23" i="6" s="1"/>
  <c r="N80" i="6"/>
  <c r="O80" i="6" s="1"/>
  <c r="N63" i="6"/>
  <c r="O63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37" i="6"/>
  <c r="O37" i="6" s="1"/>
  <c r="N29" i="6"/>
  <c r="O29" i="6" s="1"/>
  <c r="N21" i="6"/>
  <c r="O21" i="6" s="1"/>
  <c r="N13" i="6"/>
  <c r="O13" i="6" s="1"/>
  <c r="N40" i="6"/>
  <c r="O40" i="6" s="1"/>
  <c r="N71" i="6"/>
  <c r="O71" i="6" s="1"/>
  <c r="N39" i="6"/>
  <c r="O39" i="6" s="1"/>
  <c r="N72" i="6"/>
  <c r="O72" i="6" s="1"/>
  <c r="N79" i="6"/>
  <c r="O79" i="6" s="1"/>
  <c r="N47" i="6"/>
  <c r="O47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N28" i="6"/>
  <c r="O28" i="6" s="1"/>
  <c r="N20" i="6"/>
  <c r="O20" i="6" s="1"/>
  <c r="N12" i="6"/>
  <c r="O12" i="6" s="1"/>
  <c r="N88" i="6"/>
  <c r="O88" i="6" s="1"/>
  <c r="N32" i="6"/>
  <c r="O32" i="6" s="1"/>
  <c r="N55" i="6"/>
  <c r="O55" i="6" s="1"/>
  <c r="N59" i="6"/>
  <c r="O59" i="6" s="1"/>
  <c r="N27" i="6"/>
  <c r="O27" i="6" s="1"/>
  <c r="N10" i="5"/>
  <c r="N66" i="5"/>
  <c r="O66" i="5" s="1"/>
  <c r="N89" i="5"/>
  <c r="O89" i="5" s="1"/>
  <c r="N81" i="5"/>
  <c r="O81" i="5" s="1"/>
  <c r="N90" i="5"/>
  <c r="O90" i="5" s="1"/>
  <c r="N42" i="5"/>
  <c r="O42" i="5" s="1"/>
  <c r="N96" i="5"/>
  <c r="O96" i="5" s="1"/>
  <c r="N88" i="5"/>
  <c r="O88" i="5" s="1"/>
  <c r="N80" i="5"/>
  <c r="O80" i="5" s="1"/>
  <c r="N72" i="5"/>
  <c r="O72" i="5" s="1"/>
  <c r="N58" i="5"/>
  <c r="O58" i="5" s="1"/>
  <c r="N95" i="5"/>
  <c r="O95" i="5" s="1"/>
  <c r="N79" i="5"/>
  <c r="N71" i="5"/>
  <c r="O71" i="5" s="1"/>
  <c r="N63" i="5"/>
  <c r="O63" i="5" s="1"/>
  <c r="N55" i="5"/>
  <c r="O55" i="5" s="1"/>
  <c r="N47" i="5"/>
  <c r="E40" i="3" s="1"/>
  <c r="N78" i="5"/>
  <c r="N70" i="5"/>
  <c r="O70" i="5" s="1"/>
  <c r="N54" i="5"/>
  <c r="O54" i="5" s="1"/>
  <c r="N46" i="5"/>
  <c r="E39" i="3" s="1"/>
  <c r="N38" i="5"/>
  <c r="O38" i="5" s="1"/>
  <c r="N30" i="5"/>
  <c r="O30" i="5" s="1"/>
  <c r="N22" i="5"/>
  <c r="O22" i="5" s="1"/>
  <c r="I16" i="5"/>
  <c r="N82" i="5" s="1"/>
  <c r="N53" i="5"/>
  <c r="N45" i="5"/>
  <c r="O45" i="5" s="1"/>
  <c r="N37" i="5"/>
  <c r="E30" i="3" s="1"/>
  <c r="N21" i="5"/>
  <c r="O21" i="5" s="1"/>
  <c r="N13" i="5"/>
  <c r="O13" i="5" s="1"/>
  <c r="N92" i="5"/>
  <c r="O92" i="5" s="1"/>
  <c r="N84" i="5"/>
  <c r="E77" i="3" s="1"/>
  <c r="N76" i="5"/>
  <c r="O76" i="5" s="1"/>
  <c r="N60" i="5"/>
  <c r="N36" i="5"/>
  <c r="O36" i="5" s="1"/>
  <c r="N12" i="5"/>
  <c r="N91" i="5"/>
  <c r="O91" i="5" s="1"/>
  <c r="N83" i="5"/>
  <c r="O83" i="5" s="1"/>
  <c r="N67" i="5"/>
  <c r="O67" i="5" s="1"/>
  <c r="N59" i="5"/>
  <c r="E52" i="3" s="1"/>
  <c r="N51" i="5"/>
  <c r="N43" i="5"/>
  <c r="O43" i="5" s="1"/>
  <c r="N35" i="5"/>
  <c r="O35" i="5" s="1"/>
  <c r="N19" i="5"/>
  <c r="O19" i="5" s="1"/>
  <c r="O79" i="5"/>
  <c r="O59" i="5"/>
  <c r="O51" i="5"/>
  <c r="O47" i="5"/>
  <c r="I16" i="1"/>
  <c r="N89" i="1" s="1"/>
  <c r="O89" i="1" s="1"/>
  <c r="O78" i="5"/>
  <c r="O10" i="5"/>
  <c r="O53" i="5"/>
  <c r="O37" i="5"/>
  <c r="O60" i="5"/>
  <c r="O12" i="5"/>
  <c r="G9" i="6"/>
  <c r="F66" i="3"/>
  <c r="E47" i="3"/>
  <c r="F58" i="3"/>
  <c r="F23" i="3"/>
  <c r="F88" i="3"/>
  <c r="F63" i="3"/>
  <c r="F85" i="3"/>
  <c r="F54" i="3"/>
  <c r="F43" i="3"/>
  <c r="E29" i="3"/>
  <c r="F14" i="3"/>
  <c r="F76" i="3"/>
  <c r="F62" i="3"/>
  <c r="F49" i="3"/>
  <c r="F82" i="3"/>
  <c r="F69" i="3"/>
  <c r="G10" i="1"/>
  <c r="G10" i="6" s="1"/>
  <c r="F25" i="3"/>
  <c r="F79" i="3"/>
  <c r="F74" i="3"/>
  <c r="F70" i="3"/>
  <c r="E53" i="3"/>
  <c r="F42" i="3"/>
  <c r="E38" i="3"/>
  <c r="F20" i="3"/>
  <c r="F89" i="3"/>
  <c r="F50" i="3"/>
  <c r="F7" i="3"/>
  <c r="F78" i="3"/>
  <c r="F77" i="3"/>
  <c r="F67" i="3"/>
  <c r="F87" i="3"/>
  <c r="F86" i="3"/>
  <c r="E71" i="3"/>
  <c r="F59" i="3"/>
  <c r="F55" i="3"/>
  <c r="F41" i="3"/>
  <c r="F13" i="3"/>
  <c r="F8" i="3"/>
  <c r="F68" i="3"/>
  <c r="F2" i="3"/>
  <c r="F84" i="3"/>
  <c r="F83" i="3"/>
  <c r="F64" i="3"/>
  <c r="F60" i="3"/>
  <c r="F40" i="3"/>
  <c r="F32" i="3"/>
  <c r="F44" i="3"/>
  <c r="F28" i="3"/>
  <c r="F56" i="3" l="1"/>
  <c r="F48" i="3"/>
  <c r="F26" i="3"/>
  <c r="F22" i="3"/>
  <c r="F80" i="3"/>
  <c r="F38" i="3"/>
  <c r="F72" i="3"/>
  <c r="F52" i="3"/>
  <c r="F53" i="3"/>
  <c r="F65" i="3"/>
  <c r="F21" i="3"/>
  <c r="F24" i="3"/>
  <c r="F27" i="3"/>
  <c r="F47" i="3"/>
  <c r="F30" i="3"/>
  <c r="F12" i="3"/>
  <c r="F31" i="3"/>
  <c r="F18" i="3"/>
  <c r="F4" i="3"/>
  <c r="F35" i="3"/>
  <c r="F46" i="3"/>
  <c r="F36" i="3"/>
  <c r="E75" i="3"/>
  <c r="O82" i="5"/>
  <c r="O84" i="5"/>
  <c r="N86" i="5"/>
  <c r="O86" i="5" s="1"/>
  <c r="N26" i="5"/>
  <c r="O26" i="5" s="1"/>
  <c r="N17" i="5"/>
  <c r="O17" i="5" s="1"/>
  <c r="O46" i="5"/>
  <c r="N20" i="5"/>
  <c r="O20" i="5" s="1"/>
  <c r="N61" i="5"/>
  <c r="N94" i="5"/>
  <c r="O94" i="5" s="1"/>
  <c r="N16" i="5"/>
  <c r="O16" i="5" s="1"/>
  <c r="N25" i="5"/>
  <c r="O25" i="5" s="1"/>
  <c r="N28" i="5"/>
  <c r="O28" i="5" s="1"/>
  <c r="N69" i="5"/>
  <c r="N18" i="5"/>
  <c r="N24" i="5"/>
  <c r="N33" i="5"/>
  <c r="O33" i="5" s="1"/>
  <c r="N41" i="5"/>
  <c r="O41" i="5" s="1"/>
  <c r="E48" i="3"/>
  <c r="N44" i="5"/>
  <c r="O44" i="5" s="1"/>
  <c r="N85" i="5"/>
  <c r="N15" i="5"/>
  <c r="N40" i="5"/>
  <c r="O40" i="5" s="1"/>
  <c r="N49" i="5"/>
  <c r="O49" i="5" s="1"/>
  <c r="N77" i="5"/>
  <c r="O77" i="5" s="1"/>
  <c r="N34" i="5"/>
  <c r="O34" i="5" s="1"/>
  <c r="N32" i="5"/>
  <c r="N11" i="5"/>
  <c r="O11" i="5" s="1"/>
  <c r="N52" i="5"/>
  <c r="O52" i="5" s="1"/>
  <c r="N93" i="5"/>
  <c r="O93" i="5" s="1"/>
  <c r="N23" i="5"/>
  <c r="O23" i="5" s="1"/>
  <c r="N48" i="5"/>
  <c r="O48" i="5" s="1"/>
  <c r="N57" i="5"/>
  <c r="O57" i="5" s="1"/>
  <c r="N31" i="5"/>
  <c r="N56" i="5"/>
  <c r="O56" i="5" s="1"/>
  <c r="N65" i="5"/>
  <c r="O65" i="5" s="1"/>
  <c r="N27" i="5"/>
  <c r="O27" i="5" s="1"/>
  <c r="N68" i="5"/>
  <c r="O68" i="5" s="1"/>
  <c r="N14" i="5"/>
  <c r="N39" i="5"/>
  <c r="N64" i="5"/>
  <c r="N73" i="5"/>
  <c r="O73" i="5" s="1"/>
  <c r="N50" i="5"/>
  <c r="N74" i="5"/>
  <c r="O74" i="5" s="1"/>
  <c r="N75" i="5"/>
  <c r="O75" i="5" s="1"/>
  <c r="N29" i="5"/>
  <c r="O29" i="5" s="1"/>
  <c r="N62" i="5"/>
  <c r="O62" i="5" s="1"/>
  <c r="N87" i="5"/>
  <c r="O87" i="5" s="1"/>
  <c r="N9" i="5"/>
  <c r="E60" i="3"/>
  <c r="E81" i="3"/>
  <c r="E9" i="3"/>
  <c r="E13" i="3"/>
  <c r="E59" i="3"/>
  <c r="E63" i="3"/>
  <c r="E27" i="3"/>
  <c r="E89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G60" i="3" s="1"/>
  <c r="I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12" i="3"/>
  <c r="E44" i="3"/>
  <c r="E61" i="3"/>
  <c r="E67" i="3"/>
  <c r="D26" i="3"/>
  <c r="H60" i="3"/>
  <c r="E17" i="3" l="1"/>
  <c r="O24" i="5"/>
  <c r="E11" i="3"/>
  <c r="O18" i="5"/>
  <c r="E21" i="3"/>
  <c r="E43" i="3"/>
  <c r="O50" i="5"/>
  <c r="E25" i="3"/>
  <c r="O32" i="5"/>
  <c r="E62" i="3"/>
  <c r="O69" i="5"/>
  <c r="E86" i="3"/>
  <c r="G86" i="3" s="1"/>
  <c r="I86" i="3" s="1"/>
  <c r="E57" i="3"/>
  <c r="O64" i="5"/>
  <c r="E54" i="3"/>
  <c r="O61" i="5"/>
  <c r="E41" i="3"/>
  <c r="E80" i="3"/>
  <c r="E50" i="3"/>
  <c r="O39" i="5"/>
  <c r="E32" i="3"/>
  <c r="E2" i="3"/>
  <c r="O9" i="5"/>
  <c r="E7" i="3"/>
  <c r="O14" i="5"/>
  <c r="E22" i="3"/>
  <c r="H22" i="3" s="1"/>
  <c r="E26" i="3"/>
  <c r="E8" i="3"/>
  <c r="O15" i="5"/>
  <c r="O85" i="5"/>
  <c r="E78" i="3"/>
  <c r="G26" i="3"/>
  <c r="I26" i="3" s="1"/>
  <c r="H2" i="3"/>
  <c r="E68" i="3"/>
  <c r="E24" i="3"/>
  <c r="O31" i="5"/>
  <c r="D7" i="3"/>
  <c r="G7" i="3" s="1"/>
  <c r="I7" i="3" s="1"/>
  <c r="D79" i="3"/>
  <c r="D15" i="3"/>
  <c r="D19" i="3"/>
  <c r="G19" i="3" s="1"/>
  <c r="I19" i="3" s="1"/>
  <c r="D31" i="3"/>
  <c r="H31" i="3" s="1"/>
  <c r="D6" i="3"/>
  <c r="D51" i="3"/>
  <c r="D86" i="3"/>
  <c r="D14" i="3"/>
  <c r="G14" i="3" s="1"/>
  <c r="I14" i="3" s="1"/>
  <c r="D43" i="3"/>
  <c r="H43" i="3" s="1"/>
  <c r="D53" i="3"/>
  <c r="D34" i="3"/>
  <c r="H34" i="3" s="1"/>
  <c r="D78" i="3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H51" i="3"/>
  <c r="G51" i="3"/>
  <c r="I51" i="3" s="1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H86" i="3" l="1"/>
  <c r="G8" i="3"/>
  <c r="I8" i="3" s="1"/>
  <c r="G50" i="3"/>
  <c r="I50" i="3" s="1"/>
  <c r="H78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J23" i="3" s="1"/>
  <c r="K23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<sst xmlns="http://schemas.openxmlformats.org/spreadsheetml/2006/main" count="1065" uniqueCount="121">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</sst>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65072</c:v>
                </c:pt>
                <c:pt idx="1">
                  <c:v>49806</c:v>
                </c:pt>
                <c:pt idx="2">
                  <c:v>25101</c:v>
                </c:pt>
                <c:pt idx="3">
                  <c:v>9348</c:v>
                </c:pt>
                <c:pt idx="4">
                  <c:v>4981</c:v>
                </c:pt>
                <c:pt idx="5">
                  <c:v>3968</c:v>
                </c:pt>
                <c:pt idx="6">
                  <c:v>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49806</c:v>
                </c:pt>
                <c:pt idx="1">
                  <c:v>25101</c:v>
                </c:pt>
                <c:pt idx="2">
                  <c:v>9348</c:v>
                </c:pt>
                <c:pt idx="3">
                  <c:v>4981</c:v>
                </c:pt>
                <c:pt idx="4">
                  <c:v>3968</c:v>
                </c:pt>
                <c:pt idx="5">
                  <c:v>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65043</c:v>
                </c:pt>
                <c:pt idx="1">
                  <c:v>45024</c:v>
                </c:pt>
                <c:pt idx="2">
                  <c:v>23022</c:v>
                </c:pt>
                <c:pt idx="3">
                  <c:v>8492</c:v>
                </c:pt>
                <c:pt idx="4">
                  <c:v>4652</c:v>
                </c:pt>
                <c:pt idx="5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45024</c:v>
                </c:pt>
                <c:pt idx="1">
                  <c:v>23022</c:v>
                </c:pt>
                <c:pt idx="2">
                  <c:v>8492</c:v>
                </c:pt>
                <c:pt idx="3">
                  <c:v>4652</c:v>
                </c:pt>
                <c:pt idx="4">
                  <c:v>3712</c:v>
                </c:pt>
                <c:pt idx="5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65025</c:v>
                </c:pt>
                <c:pt idx="1">
                  <c:v>43291</c:v>
                </c:pt>
                <c:pt idx="2">
                  <c:v>22507</c:v>
                </c:pt>
                <c:pt idx="3">
                  <c:v>8417</c:v>
                </c:pt>
                <c:pt idx="4">
                  <c:v>4582</c:v>
                </c:pt>
                <c:pt idx="5">
                  <c:v>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43291</c:v>
                </c:pt>
                <c:pt idx="1">
                  <c:v>22507</c:v>
                </c:pt>
                <c:pt idx="2">
                  <c:v>8417</c:v>
                </c:pt>
                <c:pt idx="3">
                  <c:v>4582</c:v>
                </c:pt>
                <c:pt idx="4">
                  <c:v>3698</c:v>
                </c:pt>
                <c:pt idx="5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8.1943796901391298E-3</c:v>
                </c:pt>
                <c:pt idx="1">
                  <c:v>7.3093866836041049E-2</c:v>
                </c:pt>
                <c:pt idx="2">
                  <c:v>3.3760844323373215E-2</c:v>
                </c:pt>
                <c:pt idx="3">
                  <c:v>9.3088153279980518E-2</c:v>
                </c:pt>
                <c:pt idx="4">
                  <c:v>0.29106436659374191</c:v>
                </c:pt>
                <c:pt idx="5">
                  <c:v>0.90269286666572657</c:v>
                </c:pt>
                <c:pt idx="6">
                  <c:v>2.0830113172333671</c:v>
                </c:pt>
                <c:pt idx="7">
                  <c:v>4.185033595347857</c:v>
                </c:pt>
                <c:pt idx="8">
                  <c:v>6.2192064096279944</c:v>
                </c:pt>
                <c:pt idx="9">
                  <c:v>7.1661489266204725</c:v>
                </c:pt>
                <c:pt idx="10">
                  <c:v>6.1307071089744918</c:v>
                </c:pt>
                <c:pt idx="11">
                  <c:v>4.3246658252678278</c:v>
                </c:pt>
                <c:pt idx="12">
                  <c:v>2.384564489830487</c:v>
                </c:pt>
                <c:pt idx="13">
                  <c:v>1.1888406054453851</c:v>
                </c:pt>
                <c:pt idx="14">
                  <c:v>0.77813829537561185</c:v>
                </c:pt>
                <c:pt idx="15">
                  <c:v>0.61162850007198466</c:v>
                </c:pt>
                <c:pt idx="16">
                  <c:v>0.36153603192893841</c:v>
                </c:pt>
                <c:pt idx="17">
                  <c:v>0.21141499600558955</c:v>
                </c:pt>
                <c:pt idx="18">
                  <c:v>0.1478266096101099</c:v>
                </c:pt>
                <c:pt idx="19">
                  <c:v>0.10652693597180869</c:v>
                </c:pt>
                <c:pt idx="20">
                  <c:v>9.3088153279980518E-2</c:v>
                </c:pt>
                <c:pt idx="21">
                  <c:v>5.3755130767312698E-2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-9.5054804405613914E-3</c:v>
                </c:pt>
                <c:pt idx="1">
                  <c:v>-2.5894239820839653E-2</c:v>
                </c:pt>
                <c:pt idx="2">
                  <c:v>-1.1799906753800347E-2</c:v>
                </c:pt>
                <c:pt idx="3">
                  <c:v>1.6060984192672694E-2</c:v>
                </c:pt>
                <c:pt idx="4">
                  <c:v>0.13602670285630955</c:v>
                </c:pt>
                <c:pt idx="5">
                  <c:v>0.29532544403261424</c:v>
                </c:pt>
                <c:pt idx="6">
                  <c:v>0.48182952578018085</c:v>
                </c:pt>
                <c:pt idx="7">
                  <c:v>0.97250898162571198</c:v>
                </c:pt>
                <c:pt idx="8">
                  <c:v>2.3658813041369697</c:v>
                </c:pt>
                <c:pt idx="9">
                  <c:v>3.9985295136002899</c:v>
                </c:pt>
                <c:pt idx="10">
                  <c:v>3.2017080325311609</c:v>
                </c:pt>
                <c:pt idx="11">
                  <c:v>2.3272038319995132</c:v>
                </c:pt>
                <c:pt idx="12">
                  <c:v>0.89974288997727647</c:v>
                </c:pt>
                <c:pt idx="13">
                  <c:v>0.45626306114694676</c:v>
                </c:pt>
                <c:pt idx="14">
                  <c:v>0.27107008014980244</c:v>
                </c:pt>
                <c:pt idx="15">
                  <c:v>0.13340450135546505</c:v>
                </c:pt>
                <c:pt idx="16">
                  <c:v>5.0477378891257044E-2</c:v>
                </c:pt>
                <c:pt idx="17">
                  <c:v>1.9666511256333914E-2</c:v>
                </c:pt>
                <c:pt idx="18">
                  <c:v>5.8999533769001737E-2</c:v>
                </c:pt>
                <c:pt idx="19">
                  <c:v>2.5894239820839653E-2</c:v>
                </c:pt>
                <c:pt idx="20">
                  <c:v>2.9499766884500869E-3</c:v>
                </c:pt>
                <c:pt idx="21">
                  <c:v>9.177705252955826E-3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-1.4422108254644869E-2</c:v>
                </c:pt>
                <c:pt idx="1">
                  <c:v>-5.2444030016890438E-3</c:v>
                </c:pt>
                <c:pt idx="2">
                  <c:v>4.1299673638301219E-2</c:v>
                </c:pt>
                <c:pt idx="3">
                  <c:v>7.8666045025335654E-2</c:v>
                </c:pt>
                <c:pt idx="4">
                  <c:v>0.30253649815993672</c:v>
                </c:pt>
                <c:pt idx="5">
                  <c:v>0.72077763754463786</c:v>
                </c:pt>
                <c:pt idx="6">
                  <c:v>1.6949254951083776</c:v>
                </c:pt>
                <c:pt idx="7">
                  <c:v>3.7985866491608951</c:v>
                </c:pt>
                <c:pt idx="8">
                  <c:v>9.1478777108837193</c:v>
                </c:pt>
                <c:pt idx="9">
                  <c:v>11.774012513979509</c:v>
                </c:pt>
                <c:pt idx="10">
                  <c:v>10.005009826472273</c:v>
                </c:pt>
                <c:pt idx="11">
                  <c:v>6.1798733871153262</c:v>
                </c:pt>
                <c:pt idx="12">
                  <c:v>2.4330752175961106</c:v>
                </c:pt>
                <c:pt idx="13">
                  <c:v>1.0570749800279478</c:v>
                </c:pt>
                <c:pt idx="14">
                  <c:v>0.68668901803365912</c:v>
                </c:pt>
                <c:pt idx="15">
                  <c:v>0.35793050486527722</c:v>
                </c:pt>
                <c:pt idx="16">
                  <c:v>0.14585995848447653</c:v>
                </c:pt>
                <c:pt idx="17">
                  <c:v>9.6365905156036172E-2</c:v>
                </c:pt>
                <c:pt idx="18">
                  <c:v>0.10980468784786435</c:v>
                </c:pt>
                <c:pt idx="19">
                  <c:v>7.9321595400546785E-2</c:v>
                </c:pt>
                <c:pt idx="20">
                  <c:v>4.3266324763934605E-2</c:v>
                </c:pt>
                <c:pt idx="21">
                  <c:v>2.0322061631545044E-2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1.0488806003378088E-2</c:v>
                </c:pt>
                <c:pt idx="1">
                  <c:v>0.14717105923489879</c:v>
                </c:pt>
                <c:pt idx="2">
                  <c:v>0.35563607855203827</c:v>
                </c:pt>
                <c:pt idx="3">
                  <c:v>0.64735599552099132</c:v>
                </c:pt>
                <c:pt idx="4">
                  <c:v>1.1898239310082017</c:v>
                </c:pt>
                <c:pt idx="5">
                  <c:v>2.2583710426023442</c:v>
                </c:pt>
                <c:pt idx="6">
                  <c:v>2.8827827749909463</c:v>
                </c:pt>
                <c:pt idx="7">
                  <c:v>5.0215158741172594</c:v>
                </c:pt>
                <c:pt idx="8">
                  <c:v>7.4028026120716905</c:v>
                </c:pt>
                <c:pt idx="9">
                  <c:v>6.2408395720099614</c:v>
                </c:pt>
                <c:pt idx="10">
                  <c:v>3.9595242662752277</c:v>
                </c:pt>
                <c:pt idx="11">
                  <c:v>1.7326196416830177</c:v>
                </c:pt>
                <c:pt idx="12">
                  <c:v>0.73716639692491615</c:v>
                </c:pt>
                <c:pt idx="13">
                  <c:v>0.48084620021736418</c:v>
                </c:pt>
                <c:pt idx="14">
                  <c:v>0.28745883953008067</c:v>
                </c:pt>
                <c:pt idx="15">
                  <c:v>0.17667082611939966</c:v>
                </c:pt>
                <c:pt idx="16">
                  <c:v>0.105543610408992</c:v>
                </c:pt>
                <c:pt idx="17">
                  <c:v>7.9977145775757916E-2</c:v>
                </c:pt>
                <c:pt idx="18">
                  <c:v>5.0805154078862609E-2</c:v>
                </c:pt>
                <c:pt idx="19">
                  <c:v>3.6710821011823304E-2</c:v>
                </c:pt>
                <c:pt idx="20">
                  <c:v>3.6055270636612172E-3</c:v>
                </c:pt>
                <c:pt idx="21">
                  <c:v>2.3272038319995129E-2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65072</v>
      </c>
      <c r="D2">
        <v>3689</v>
      </c>
      <c r="E2">
        <v>5530</v>
      </c>
      <c r="F2">
        <v>4767</v>
      </c>
      <c r="G2">
        <v>15863</v>
      </c>
      <c r="H2">
        <v>13432</v>
      </c>
      <c r="I2">
        <v>3904</v>
      </c>
      <c r="J2">
        <v>4587</v>
      </c>
      <c r="K2">
        <v>3906</v>
      </c>
      <c r="L2">
        <v>3796</v>
      </c>
      <c r="M2">
        <v>5131</v>
      </c>
      <c r="N2">
        <v>4541</v>
      </c>
      <c r="O2">
        <v>49806</v>
      </c>
      <c r="P2">
        <v>3887</v>
      </c>
      <c r="Q2">
        <v>6038</v>
      </c>
      <c r="R2">
        <v>4309</v>
      </c>
      <c r="S2">
        <v>10882</v>
      </c>
      <c r="T2">
        <v>10764</v>
      </c>
      <c r="U2">
        <v>3790</v>
      </c>
      <c r="V2">
        <v>5863</v>
      </c>
      <c r="W2">
        <v>3999</v>
      </c>
      <c r="X2">
        <v>3726</v>
      </c>
      <c r="Y2">
        <v>5913</v>
      </c>
      <c r="Z2">
        <v>4203</v>
      </c>
      <c r="AA2">
        <v>25101</v>
      </c>
      <c r="AB2">
        <v>3767</v>
      </c>
      <c r="AC2">
        <v>7291</v>
      </c>
      <c r="AD2">
        <v>4115</v>
      </c>
      <c r="AE2">
        <v>6631</v>
      </c>
      <c r="AF2">
        <v>6409</v>
      </c>
      <c r="AG2">
        <v>3648</v>
      </c>
      <c r="AH2">
        <v>8835</v>
      </c>
      <c r="AI2">
        <v>3958</v>
      </c>
      <c r="AJ2">
        <v>3696</v>
      </c>
      <c r="AK2">
        <v>8950</v>
      </c>
      <c r="AL2">
        <v>3986</v>
      </c>
      <c r="AM2">
        <v>9348</v>
      </c>
      <c r="AN2">
        <v>3948</v>
      </c>
      <c r="AO2">
        <v>10939</v>
      </c>
      <c r="AP2">
        <v>3989</v>
      </c>
      <c r="AQ2">
        <v>5134</v>
      </c>
      <c r="AR2">
        <v>5056</v>
      </c>
      <c r="AS2">
        <v>3620</v>
      </c>
      <c r="AT2">
        <v>15253</v>
      </c>
      <c r="AU2">
        <v>4109</v>
      </c>
      <c r="AV2">
        <v>4113</v>
      </c>
      <c r="AW2">
        <v>15744</v>
      </c>
      <c r="AX2">
        <v>3908</v>
      </c>
      <c r="AY2">
        <v>4981</v>
      </c>
      <c r="AZ2">
        <v>4552</v>
      </c>
      <c r="BA2">
        <v>16858</v>
      </c>
      <c r="BB2">
        <v>3948</v>
      </c>
      <c r="BC2">
        <v>4565</v>
      </c>
      <c r="BD2">
        <v>4491</v>
      </c>
      <c r="BE2">
        <v>3692</v>
      </c>
      <c r="BF2">
        <v>31573</v>
      </c>
      <c r="BG2">
        <v>4756</v>
      </c>
      <c r="BH2">
        <v>4749</v>
      </c>
      <c r="BI2">
        <v>22704</v>
      </c>
      <c r="BJ2">
        <v>3819</v>
      </c>
      <c r="BK2">
        <v>3968</v>
      </c>
      <c r="BL2">
        <v>6418</v>
      </c>
      <c r="BM2">
        <v>22368</v>
      </c>
      <c r="BN2">
        <v>3828</v>
      </c>
      <c r="BO2">
        <v>4079</v>
      </c>
      <c r="BP2">
        <v>4071</v>
      </c>
      <c r="BQ2">
        <v>3673</v>
      </c>
      <c r="BR2">
        <v>39585</v>
      </c>
      <c r="BS2">
        <v>5759</v>
      </c>
      <c r="BT2">
        <v>5639</v>
      </c>
      <c r="BU2">
        <v>26249</v>
      </c>
      <c r="BV2">
        <v>3776</v>
      </c>
      <c r="BW2">
        <v>3664</v>
      </c>
      <c r="BX2">
        <v>10019</v>
      </c>
      <c r="BY2">
        <v>25527</v>
      </c>
      <c r="BZ2">
        <v>3635</v>
      </c>
      <c r="CA2">
        <v>3713</v>
      </c>
      <c r="CB2">
        <v>3818</v>
      </c>
      <c r="CC2">
        <v>3743</v>
      </c>
      <c r="CD2">
        <v>34188</v>
      </c>
      <c r="CE2">
        <v>6889</v>
      </c>
      <c r="CF2">
        <v>7294</v>
      </c>
      <c r="CG2">
        <v>18984</v>
      </c>
      <c r="CH2">
        <v>3675</v>
      </c>
      <c r="CI2">
        <v>3684</v>
      </c>
      <c r="CJ2">
        <v>16432</v>
      </c>
      <c r="CK2">
        <v>22638</v>
      </c>
      <c r="CL2">
        <v>3585</v>
      </c>
      <c r="CM2">
        <v>3628</v>
      </c>
      <c r="CN2">
        <v>3724</v>
      </c>
      <c r="CO2">
        <v>3844</v>
      </c>
      <c r="CP2">
        <v>22518</v>
      </c>
      <c r="CQ2">
        <v>11087</v>
      </c>
      <c r="CR2">
        <v>10554</v>
      </c>
      <c r="CS2">
        <v>12459</v>
      </c>
      <c r="CT2">
        <v>3735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65072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65072</v>
      </c>
      <c r="K9" t="s">
        <v>82</v>
      </c>
      <c r="L9" s="8" t="str">
        <f>A10</f>
        <v>A2</v>
      </c>
      <c r="M9" s="8">
        <f>B10</f>
        <v>3689</v>
      </c>
      <c r="N9" s="8">
        <f>(M9-I$15)/I$16</f>
        <v>8.1943796901391298E-3</v>
      </c>
      <c r="O9" s="8">
        <f>N9*40</f>
        <v>0.32777518760556518</v>
      </c>
    </row>
    <row r="10" spans="1:98" x14ac:dyDescent="0.2">
      <c r="A10" t="s">
        <v>83</v>
      </c>
      <c r="B10">
        <v>3689</v>
      </c>
      <c r="E10">
        <f>E9/2</f>
        <v>15</v>
      </c>
      <c r="G10">
        <f>G9/2</f>
        <v>15</v>
      </c>
      <c r="H10" t="str">
        <f>A21</f>
        <v>B1</v>
      </c>
      <c r="I10">
        <f>B21</f>
        <v>49806</v>
      </c>
      <c r="K10" t="s">
        <v>85</v>
      </c>
      <c r="L10" s="8" t="str">
        <f>A22</f>
        <v>B2</v>
      </c>
      <c r="M10" s="8">
        <f>B22</f>
        <v>3887</v>
      </c>
      <c r="N10" s="8">
        <f t="shared" ref="N10:N73" si="1">(M10-I$15)/I$16</f>
        <v>7.3093866836041049E-2</v>
      </c>
      <c r="O10" s="8">
        <f t="shared" ref="O10:O73" si="2">N10*40</f>
        <v>2.9237546734416417</v>
      </c>
    </row>
    <row r="11" spans="1:98" x14ac:dyDescent="0.2">
      <c r="A11" t="s">
        <v>84</v>
      </c>
      <c r="B11">
        <v>5530</v>
      </c>
      <c r="E11">
        <f>E10/2</f>
        <v>7.5</v>
      </c>
      <c r="G11">
        <f>G10/2</f>
        <v>7.5</v>
      </c>
      <c r="H11" t="str">
        <f>A33</f>
        <v>C1</v>
      </c>
      <c r="I11">
        <f>B33</f>
        <v>25101</v>
      </c>
      <c r="K11" t="s">
        <v>88</v>
      </c>
      <c r="L11" s="8" t="str">
        <f>A34</f>
        <v>C2</v>
      </c>
      <c r="M11" s="8">
        <f>B34</f>
        <v>3767</v>
      </c>
      <c r="N11" s="8">
        <f t="shared" si="1"/>
        <v>3.3760844323373215E-2</v>
      </c>
      <c r="O11" s="8">
        <f t="shared" si="2"/>
        <v>1.3504337729349287</v>
      </c>
    </row>
    <row r="12" spans="1:98" x14ac:dyDescent="0.2">
      <c r="A12" t="s">
        <v>9</v>
      </c>
      <c r="B12">
        <v>4767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9348</v>
      </c>
      <c r="K12" t="s">
        <v>91</v>
      </c>
      <c r="L12" s="8" t="str">
        <f>A46</f>
        <v>D2</v>
      </c>
      <c r="M12" s="8">
        <f>B46</f>
        <v>3948</v>
      </c>
      <c r="N12" s="8">
        <f t="shared" si="1"/>
        <v>9.3088153279980518E-2</v>
      </c>
      <c r="O12" s="8">
        <f t="shared" si="2"/>
        <v>3.7235261311992209</v>
      </c>
    </row>
    <row r="13" spans="1:98" x14ac:dyDescent="0.2">
      <c r="A13" t="s">
        <v>17</v>
      </c>
      <c r="B13">
        <v>15863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4981</v>
      </c>
      <c r="K13" t="s">
        <v>94</v>
      </c>
      <c r="L13" s="8" t="str">
        <f>A58</f>
        <v>E2</v>
      </c>
      <c r="M13" s="8">
        <f>B58</f>
        <v>4552</v>
      </c>
      <c r="N13" s="8">
        <f t="shared" si="1"/>
        <v>0.29106436659374191</v>
      </c>
      <c r="O13" s="8">
        <f t="shared" si="2"/>
        <v>11.642574663749677</v>
      </c>
    </row>
    <row r="14" spans="1:98" x14ac:dyDescent="0.2">
      <c r="A14" t="s">
        <v>25</v>
      </c>
      <c r="B14">
        <v>13432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3968</v>
      </c>
      <c r="K14" t="s">
        <v>97</v>
      </c>
      <c r="L14" s="8" t="str">
        <f>A70</f>
        <v>F2</v>
      </c>
      <c r="M14" s="8">
        <f>B70</f>
        <v>6418</v>
      </c>
      <c r="N14" s="8">
        <f t="shared" si="1"/>
        <v>0.90269286666572657</v>
      </c>
      <c r="O14" s="8">
        <f t="shared" si="2"/>
        <v>36.107714666629064</v>
      </c>
    </row>
    <row r="15" spans="1:98" x14ac:dyDescent="0.2">
      <c r="A15" t="s">
        <v>34</v>
      </c>
      <c r="B15">
        <v>3904</v>
      </c>
      <c r="G15">
        <f t="shared" ref="G15" si="3">E15*1.14</f>
        <v>0</v>
      </c>
      <c r="H15" t="str">
        <f>A81</f>
        <v>G1</v>
      </c>
      <c r="I15">
        <f>B81</f>
        <v>3664</v>
      </c>
      <c r="K15" t="s">
        <v>100</v>
      </c>
      <c r="L15" s="8" t="str">
        <f>A82</f>
        <v>G2</v>
      </c>
      <c r="M15" s="8">
        <f>B82</f>
        <v>10019</v>
      </c>
      <c r="N15" s="8">
        <f t="shared" si="1"/>
        <v>2.0830113172333671</v>
      </c>
      <c r="O15" s="8">
        <f t="shared" si="2"/>
        <v>83.320452689334687</v>
      </c>
    </row>
    <row r="16" spans="1:98" x14ac:dyDescent="0.2">
      <c r="A16" t="s">
        <v>41</v>
      </c>
      <c r="B16">
        <v>4587</v>
      </c>
      <c r="H16" t="s">
        <v>119</v>
      </c>
      <c r="I16">
        <f>SLOPE(I10:I15, G10:G15)</f>
        <v>3050.8715662863715</v>
      </c>
      <c r="K16" t="s">
        <v>103</v>
      </c>
      <c r="L16" s="8" t="str">
        <f>A94</f>
        <v>H2</v>
      </c>
      <c r="M16" s="8">
        <f>B94</f>
        <v>16432</v>
      </c>
      <c r="N16" s="8">
        <f t="shared" si="1"/>
        <v>4.185033595347857</v>
      </c>
      <c r="O16" s="8">
        <f t="shared" si="2"/>
        <v>167.40134381391428</v>
      </c>
    </row>
    <row r="17" spans="1:15" x14ac:dyDescent="0.2">
      <c r="A17" t="s">
        <v>49</v>
      </c>
      <c r="B17">
        <v>3906</v>
      </c>
      <c r="K17" t="s">
        <v>104</v>
      </c>
      <c r="L17" s="8" t="str">
        <f>A95</f>
        <v>H3</v>
      </c>
      <c r="M17" s="8">
        <f>B95</f>
        <v>22638</v>
      </c>
      <c r="N17" s="8">
        <f t="shared" si="1"/>
        <v>6.2192064096279944</v>
      </c>
      <c r="O17" s="8">
        <f t="shared" si="2"/>
        <v>248.76825638511977</v>
      </c>
    </row>
    <row r="18" spans="1:15" x14ac:dyDescent="0.2">
      <c r="A18" t="s">
        <v>57</v>
      </c>
      <c r="B18">
        <v>3796</v>
      </c>
      <c r="K18" t="s">
        <v>101</v>
      </c>
      <c r="L18" s="8" t="str">
        <f>A83</f>
        <v>G3</v>
      </c>
      <c r="M18" s="8">
        <f>B83</f>
        <v>25527</v>
      </c>
      <c r="N18" s="8">
        <f t="shared" si="1"/>
        <v>7.1661489266204725</v>
      </c>
      <c r="O18" s="8">
        <f t="shared" si="2"/>
        <v>286.6459570648189</v>
      </c>
    </row>
    <row r="19" spans="1:15" x14ac:dyDescent="0.2">
      <c r="A19" t="s">
        <v>65</v>
      </c>
      <c r="B19">
        <v>5131</v>
      </c>
      <c r="K19" t="s">
        <v>98</v>
      </c>
      <c r="L19" s="8" t="str">
        <f>A71</f>
        <v>F3</v>
      </c>
      <c r="M19" s="8">
        <f>B71</f>
        <v>22368</v>
      </c>
      <c r="N19" s="8">
        <f t="shared" si="1"/>
        <v>6.1307071089744918</v>
      </c>
      <c r="O19" s="8">
        <f t="shared" si="2"/>
        <v>245.22828435897966</v>
      </c>
    </row>
    <row r="20" spans="1:15" x14ac:dyDescent="0.2">
      <c r="A20" t="s">
        <v>73</v>
      </c>
      <c r="B20">
        <v>4541</v>
      </c>
      <c r="K20" t="s">
        <v>95</v>
      </c>
      <c r="L20" s="8" t="str">
        <f>A59</f>
        <v>E3</v>
      </c>
      <c r="M20" s="8">
        <f>B59</f>
        <v>16858</v>
      </c>
      <c r="N20" s="8">
        <f t="shared" si="1"/>
        <v>4.3246658252678278</v>
      </c>
      <c r="O20" s="8">
        <f t="shared" si="2"/>
        <v>172.98663301071312</v>
      </c>
    </row>
    <row r="21" spans="1:15" x14ac:dyDescent="0.2">
      <c r="A21" t="s">
        <v>85</v>
      </c>
      <c r="B21">
        <v>49806</v>
      </c>
      <c r="K21" t="s">
        <v>92</v>
      </c>
      <c r="L21" s="8" t="str">
        <f>A47</f>
        <v>D3</v>
      </c>
      <c r="M21" s="8">
        <f>B47</f>
        <v>10939</v>
      </c>
      <c r="N21" s="8">
        <f t="shared" si="1"/>
        <v>2.384564489830487</v>
      </c>
      <c r="O21" s="8">
        <f t="shared" si="2"/>
        <v>95.382579593219475</v>
      </c>
    </row>
    <row r="22" spans="1:15" x14ac:dyDescent="0.2">
      <c r="A22" t="s">
        <v>86</v>
      </c>
      <c r="B22">
        <v>3887</v>
      </c>
      <c r="K22" t="s">
        <v>89</v>
      </c>
      <c r="L22" s="8" t="str">
        <f>A35</f>
        <v>C3</v>
      </c>
      <c r="M22" s="8">
        <f>B35</f>
        <v>7291</v>
      </c>
      <c r="N22" s="8">
        <f t="shared" si="1"/>
        <v>1.1888406054453851</v>
      </c>
      <c r="O22" s="8">
        <f t="shared" si="2"/>
        <v>47.553624217815404</v>
      </c>
    </row>
    <row r="23" spans="1:15" x14ac:dyDescent="0.2">
      <c r="A23" t="s">
        <v>87</v>
      </c>
      <c r="B23">
        <v>6038</v>
      </c>
      <c r="K23" t="s">
        <v>86</v>
      </c>
      <c r="L23" s="8" t="str">
        <f>A23</f>
        <v>B3</v>
      </c>
      <c r="M23" s="8">
        <f>B23</f>
        <v>6038</v>
      </c>
      <c r="N23" s="8">
        <f t="shared" si="1"/>
        <v>0.77813829537561185</v>
      </c>
      <c r="O23" s="8">
        <f t="shared" si="2"/>
        <v>31.125531815024473</v>
      </c>
    </row>
    <row r="24" spans="1:15" x14ac:dyDescent="0.2">
      <c r="A24" t="s">
        <v>10</v>
      </c>
      <c r="B24">
        <v>4309</v>
      </c>
      <c r="K24" t="s">
        <v>83</v>
      </c>
      <c r="L24" s="8" t="str">
        <f>A11</f>
        <v>A3</v>
      </c>
      <c r="M24" s="8">
        <f>B11</f>
        <v>5530</v>
      </c>
      <c r="N24" s="8">
        <f t="shared" si="1"/>
        <v>0.61162850007198466</v>
      </c>
      <c r="O24" s="8">
        <f t="shared" si="2"/>
        <v>24.465140002879387</v>
      </c>
    </row>
    <row r="25" spans="1:15" x14ac:dyDescent="0.2">
      <c r="A25" t="s">
        <v>18</v>
      </c>
      <c r="B25">
        <v>10882</v>
      </c>
      <c r="K25" t="s">
        <v>84</v>
      </c>
      <c r="L25" s="8" t="str">
        <f>A12</f>
        <v>A4</v>
      </c>
      <c r="M25" s="8">
        <f>B12</f>
        <v>4767</v>
      </c>
      <c r="N25" s="8">
        <f t="shared" si="1"/>
        <v>0.36153603192893841</v>
      </c>
      <c r="O25" s="8">
        <f t="shared" si="2"/>
        <v>14.461441277157537</v>
      </c>
    </row>
    <row r="26" spans="1:15" x14ac:dyDescent="0.2">
      <c r="A26" t="s">
        <v>26</v>
      </c>
      <c r="B26">
        <v>10764</v>
      </c>
      <c r="K26" t="s">
        <v>87</v>
      </c>
      <c r="L26" s="8" t="str">
        <f>A24</f>
        <v>B4</v>
      </c>
      <c r="M26" s="8">
        <f>B24</f>
        <v>4309</v>
      </c>
      <c r="N26" s="8">
        <f t="shared" si="1"/>
        <v>0.21141499600558955</v>
      </c>
      <c r="O26" s="8">
        <f t="shared" si="2"/>
        <v>8.456599840223582</v>
      </c>
    </row>
    <row r="27" spans="1:15" x14ac:dyDescent="0.2">
      <c r="A27" t="s">
        <v>35</v>
      </c>
      <c r="B27">
        <v>3790</v>
      </c>
      <c r="K27" t="s">
        <v>90</v>
      </c>
      <c r="L27" s="8" t="str">
        <f>A36</f>
        <v>C4</v>
      </c>
      <c r="M27" s="8">
        <f>B36</f>
        <v>4115</v>
      </c>
      <c r="N27" s="8">
        <f t="shared" si="1"/>
        <v>0.1478266096101099</v>
      </c>
      <c r="O27" s="8">
        <f t="shared" si="2"/>
        <v>5.9130643844043966</v>
      </c>
    </row>
    <row r="28" spans="1:15" x14ac:dyDescent="0.2">
      <c r="A28" t="s">
        <v>42</v>
      </c>
      <c r="B28">
        <v>5863</v>
      </c>
      <c r="K28" t="s">
        <v>93</v>
      </c>
      <c r="L28" s="8" t="str">
        <f>A48</f>
        <v>D4</v>
      </c>
      <c r="M28" s="8">
        <f>B48</f>
        <v>3989</v>
      </c>
      <c r="N28" s="8">
        <f t="shared" si="1"/>
        <v>0.10652693597180869</v>
      </c>
      <c r="O28" s="8">
        <f t="shared" si="2"/>
        <v>4.2610774388723476</v>
      </c>
    </row>
    <row r="29" spans="1:15" x14ac:dyDescent="0.2">
      <c r="A29" t="s">
        <v>50</v>
      </c>
      <c r="B29">
        <v>3999</v>
      </c>
      <c r="K29" t="s">
        <v>96</v>
      </c>
      <c r="L29" s="8" t="str">
        <f>A60</f>
        <v>E4</v>
      </c>
      <c r="M29" s="8">
        <f>B60</f>
        <v>3948</v>
      </c>
      <c r="N29" s="8">
        <f t="shared" si="1"/>
        <v>9.3088153279980518E-2</v>
      </c>
      <c r="O29" s="8">
        <f t="shared" si="2"/>
        <v>3.7235261311992209</v>
      </c>
    </row>
    <row r="30" spans="1:15" x14ac:dyDescent="0.2">
      <c r="A30" t="s">
        <v>58</v>
      </c>
      <c r="B30">
        <v>3726</v>
      </c>
      <c r="K30" t="s">
        <v>99</v>
      </c>
      <c r="L30" s="8" t="str">
        <f>A72</f>
        <v>F4</v>
      </c>
      <c r="M30" s="8">
        <f>B72</f>
        <v>3828</v>
      </c>
      <c r="N30" s="8">
        <f t="shared" si="1"/>
        <v>5.3755130767312698E-2</v>
      </c>
      <c r="O30" s="8">
        <f t="shared" si="2"/>
        <v>2.1502052306925079</v>
      </c>
    </row>
    <row r="31" spans="1:15" x14ac:dyDescent="0.2">
      <c r="A31" t="s">
        <v>66</v>
      </c>
      <c r="B31">
        <v>5913</v>
      </c>
      <c r="K31" t="s">
        <v>102</v>
      </c>
      <c r="L31" s="8" t="str">
        <f>A84</f>
        <v>G4</v>
      </c>
      <c r="M31" s="8">
        <f>B84</f>
        <v>3635</v>
      </c>
      <c r="N31" s="8">
        <f t="shared" si="1"/>
        <v>-9.5054804405613914E-3</v>
      </c>
      <c r="O31" s="8">
        <f t="shared" si="2"/>
        <v>-0.38021921762245564</v>
      </c>
    </row>
    <row r="32" spans="1:15" x14ac:dyDescent="0.2">
      <c r="A32" t="s">
        <v>74</v>
      </c>
      <c r="B32">
        <v>4203</v>
      </c>
      <c r="K32" t="s">
        <v>105</v>
      </c>
      <c r="L32" t="str">
        <f>A96</f>
        <v>H4</v>
      </c>
      <c r="M32">
        <f>B96</f>
        <v>3585</v>
      </c>
      <c r="N32" s="8">
        <f t="shared" si="1"/>
        <v>-2.5894239820839653E-2</v>
      </c>
      <c r="O32" s="8">
        <f t="shared" si="2"/>
        <v>-1.0357695928335862</v>
      </c>
    </row>
    <row r="33" spans="1:15" x14ac:dyDescent="0.2">
      <c r="A33" t="s">
        <v>88</v>
      </c>
      <c r="B33">
        <v>25101</v>
      </c>
      <c r="K33" t="s">
        <v>16</v>
      </c>
      <c r="L33" t="str">
        <f>A97</f>
        <v>H5</v>
      </c>
      <c r="M33">
        <f>B97</f>
        <v>3628</v>
      </c>
      <c r="N33" s="8">
        <f t="shared" si="1"/>
        <v>-1.1799906753800347E-2</v>
      </c>
      <c r="O33" s="8">
        <f t="shared" si="2"/>
        <v>-0.4719962701520139</v>
      </c>
    </row>
    <row r="34" spans="1:15" x14ac:dyDescent="0.2">
      <c r="A34" t="s">
        <v>89</v>
      </c>
      <c r="B34">
        <v>3767</v>
      </c>
      <c r="K34" t="s">
        <v>15</v>
      </c>
      <c r="L34" t="str">
        <f>A85</f>
        <v>G5</v>
      </c>
      <c r="M34">
        <f>B85</f>
        <v>3713</v>
      </c>
      <c r="N34" s="8">
        <f t="shared" si="1"/>
        <v>1.6060984192672694E-2</v>
      </c>
      <c r="O34" s="8">
        <f t="shared" si="2"/>
        <v>0.64243936770690779</v>
      </c>
    </row>
    <row r="35" spans="1:15" x14ac:dyDescent="0.2">
      <c r="A35" t="s">
        <v>90</v>
      </c>
      <c r="B35">
        <v>7291</v>
      </c>
      <c r="K35" t="s">
        <v>14</v>
      </c>
      <c r="L35" t="str">
        <f>A73</f>
        <v>F5</v>
      </c>
      <c r="M35">
        <f>B73</f>
        <v>4079</v>
      </c>
      <c r="N35" s="8">
        <f t="shared" si="1"/>
        <v>0.13602670285630955</v>
      </c>
      <c r="O35" s="8">
        <f t="shared" si="2"/>
        <v>5.4410681142523822</v>
      </c>
    </row>
    <row r="36" spans="1:15" x14ac:dyDescent="0.2">
      <c r="A36" t="s">
        <v>11</v>
      </c>
      <c r="B36">
        <v>4115</v>
      </c>
      <c r="K36" t="s">
        <v>13</v>
      </c>
      <c r="L36" t="str">
        <f>A61</f>
        <v>E5</v>
      </c>
      <c r="M36">
        <f>B61</f>
        <v>4565</v>
      </c>
      <c r="N36" s="8">
        <f t="shared" si="1"/>
        <v>0.29532544403261424</v>
      </c>
      <c r="O36" s="8">
        <f t="shared" si="2"/>
        <v>11.81301776130457</v>
      </c>
    </row>
    <row r="37" spans="1:15" x14ac:dyDescent="0.2">
      <c r="A37" t="s">
        <v>19</v>
      </c>
      <c r="B37">
        <v>6631</v>
      </c>
      <c r="K37" t="s">
        <v>12</v>
      </c>
      <c r="L37" t="str">
        <f>A49</f>
        <v>D5</v>
      </c>
      <c r="M37">
        <f>B49</f>
        <v>5134</v>
      </c>
      <c r="N37" s="8">
        <f t="shared" si="1"/>
        <v>0.48182952578018085</v>
      </c>
      <c r="O37" s="8">
        <f t="shared" si="2"/>
        <v>19.273181031207233</v>
      </c>
    </row>
    <row r="38" spans="1:15" x14ac:dyDescent="0.2">
      <c r="A38" t="s">
        <v>27</v>
      </c>
      <c r="B38">
        <v>6409</v>
      </c>
      <c r="K38" t="s">
        <v>11</v>
      </c>
      <c r="L38" t="str">
        <f>A37</f>
        <v>C5</v>
      </c>
      <c r="M38">
        <f>B37</f>
        <v>6631</v>
      </c>
      <c r="N38" s="8">
        <f t="shared" si="1"/>
        <v>0.97250898162571198</v>
      </c>
      <c r="O38" s="8">
        <f t="shared" si="2"/>
        <v>38.900359265028477</v>
      </c>
    </row>
    <row r="39" spans="1:15" x14ac:dyDescent="0.2">
      <c r="A39" t="s">
        <v>36</v>
      </c>
      <c r="B39">
        <v>3648</v>
      </c>
      <c r="K39" t="s">
        <v>10</v>
      </c>
      <c r="L39" t="str">
        <f>A25</f>
        <v>B5</v>
      </c>
      <c r="M39">
        <f>B25</f>
        <v>10882</v>
      </c>
      <c r="N39" s="8">
        <f t="shared" si="1"/>
        <v>2.3658813041369697</v>
      </c>
      <c r="O39" s="8">
        <f t="shared" si="2"/>
        <v>94.635252165478789</v>
      </c>
    </row>
    <row r="40" spans="1:15" x14ac:dyDescent="0.2">
      <c r="A40" t="s">
        <v>43</v>
      </c>
      <c r="B40">
        <v>8835</v>
      </c>
      <c r="K40" t="s">
        <v>9</v>
      </c>
      <c r="L40" t="str">
        <f>A13</f>
        <v>A5</v>
      </c>
      <c r="M40">
        <f>B13</f>
        <v>15863</v>
      </c>
      <c r="N40" s="8">
        <f t="shared" si="1"/>
        <v>3.9985295136002899</v>
      </c>
      <c r="O40" s="8">
        <f t="shared" si="2"/>
        <v>159.94118054401159</v>
      </c>
    </row>
    <row r="41" spans="1:15" x14ac:dyDescent="0.2">
      <c r="A41" t="s">
        <v>51</v>
      </c>
      <c r="B41">
        <v>3958</v>
      </c>
      <c r="K41" t="s">
        <v>17</v>
      </c>
      <c r="L41" t="str">
        <f>A14</f>
        <v>A6</v>
      </c>
      <c r="M41">
        <f>B14</f>
        <v>13432</v>
      </c>
      <c r="N41" s="8">
        <f t="shared" si="1"/>
        <v>3.2017080325311609</v>
      </c>
      <c r="O41" s="8">
        <f t="shared" si="2"/>
        <v>128.06832130124644</v>
      </c>
    </row>
    <row r="42" spans="1:15" x14ac:dyDescent="0.2">
      <c r="A42" t="s">
        <v>59</v>
      </c>
      <c r="B42">
        <v>3696</v>
      </c>
      <c r="K42" t="s">
        <v>18</v>
      </c>
      <c r="L42" t="str">
        <f>A26</f>
        <v>B6</v>
      </c>
      <c r="M42">
        <f>B26</f>
        <v>10764</v>
      </c>
      <c r="N42" s="8">
        <f t="shared" si="1"/>
        <v>2.3272038319995132</v>
      </c>
      <c r="O42" s="8">
        <f t="shared" si="2"/>
        <v>93.088153279980531</v>
      </c>
    </row>
    <row r="43" spans="1:15" x14ac:dyDescent="0.2">
      <c r="A43" t="s">
        <v>67</v>
      </c>
      <c r="B43">
        <v>8950</v>
      </c>
      <c r="K43" t="s">
        <v>19</v>
      </c>
      <c r="L43" t="str">
        <f>A38</f>
        <v>C6</v>
      </c>
      <c r="M43">
        <f>B38</f>
        <v>6409</v>
      </c>
      <c r="N43" s="8">
        <f t="shared" si="1"/>
        <v>0.89974288997727647</v>
      </c>
      <c r="O43" s="8">
        <f t="shared" si="2"/>
        <v>35.989715599091056</v>
      </c>
    </row>
    <row r="44" spans="1:15" x14ac:dyDescent="0.2">
      <c r="A44" t="s">
        <v>75</v>
      </c>
      <c r="B44">
        <v>3986</v>
      </c>
      <c r="K44" t="s">
        <v>20</v>
      </c>
      <c r="L44" t="str">
        <f>A50</f>
        <v>D6</v>
      </c>
      <c r="M44">
        <f>B50</f>
        <v>5056</v>
      </c>
      <c r="N44" s="8">
        <f t="shared" si="1"/>
        <v>0.45626306114694676</v>
      </c>
      <c r="O44" s="8">
        <f t="shared" si="2"/>
        <v>18.25052244587787</v>
      </c>
    </row>
    <row r="45" spans="1:15" x14ac:dyDescent="0.2">
      <c r="A45" t="s">
        <v>91</v>
      </c>
      <c r="B45">
        <v>9348</v>
      </c>
      <c r="K45" t="s">
        <v>21</v>
      </c>
      <c r="L45" t="str">
        <f>A62</f>
        <v>E6</v>
      </c>
      <c r="M45">
        <f>B62</f>
        <v>4491</v>
      </c>
      <c r="N45" s="8">
        <f t="shared" si="1"/>
        <v>0.27107008014980244</v>
      </c>
      <c r="O45" s="8">
        <f t="shared" si="2"/>
        <v>10.842803205992098</v>
      </c>
    </row>
    <row r="46" spans="1:15" x14ac:dyDescent="0.2">
      <c r="A46" t="s">
        <v>92</v>
      </c>
      <c r="B46">
        <v>3948</v>
      </c>
      <c r="K46" t="s">
        <v>22</v>
      </c>
      <c r="L46" t="str">
        <f>A74</f>
        <v>F6</v>
      </c>
      <c r="M46">
        <f>B74</f>
        <v>4071</v>
      </c>
      <c r="N46" s="8">
        <f t="shared" si="1"/>
        <v>0.13340450135546505</v>
      </c>
      <c r="O46" s="8">
        <f t="shared" si="2"/>
        <v>5.3361800542186018</v>
      </c>
    </row>
    <row r="47" spans="1:15" x14ac:dyDescent="0.2">
      <c r="A47" t="s">
        <v>93</v>
      </c>
      <c r="B47">
        <v>10939</v>
      </c>
      <c r="K47" t="s">
        <v>23</v>
      </c>
      <c r="L47" t="str">
        <f>A86</f>
        <v>G6</v>
      </c>
      <c r="M47">
        <f>B86</f>
        <v>3818</v>
      </c>
      <c r="N47" s="8">
        <f t="shared" si="1"/>
        <v>5.0477378891257044E-2</v>
      </c>
      <c r="O47" s="8">
        <f t="shared" si="2"/>
        <v>2.0190951556502816</v>
      </c>
    </row>
    <row r="48" spans="1:15" x14ac:dyDescent="0.2">
      <c r="A48" t="s">
        <v>12</v>
      </c>
      <c r="B48">
        <v>3989</v>
      </c>
      <c r="K48" t="s">
        <v>24</v>
      </c>
      <c r="L48" t="str">
        <f>A98</f>
        <v>H6</v>
      </c>
      <c r="M48">
        <f>B98</f>
        <v>3724</v>
      </c>
      <c r="N48" s="8">
        <f t="shared" si="1"/>
        <v>1.9666511256333914E-2</v>
      </c>
      <c r="O48" s="8">
        <f t="shared" si="2"/>
        <v>0.78666045025335651</v>
      </c>
    </row>
    <row r="49" spans="1:15" x14ac:dyDescent="0.2">
      <c r="A49" t="s">
        <v>20</v>
      </c>
      <c r="B49">
        <v>5134</v>
      </c>
      <c r="K49" t="s">
        <v>33</v>
      </c>
      <c r="L49" t="str">
        <f>A99</f>
        <v>H7</v>
      </c>
      <c r="M49">
        <f>B99</f>
        <v>3844</v>
      </c>
      <c r="N49" s="8">
        <f t="shared" si="1"/>
        <v>5.8999533769001737E-2</v>
      </c>
      <c r="O49" s="8">
        <f t="shared" si="2"/>
        <v>2.3599813507600693</v>
      </c>
    </row>
    <row r="50" spans="1:15" x14ac:dyDescent="0.2">
      <c r="A50" t="s">
        <v>28</v>
      </c>
      <c r="B50">
        <v>5056</v>
      </c>
      <c r="K50" t="s">
        <v>31</v>
      </c>
      <c r="L50" t="str">
        <f>A87</f>
        <v>G7</v>
      </c>
      <c r="M50">
        <f>B87</f>
        <v>3743</v>
      </c>
      <c r="N50" s="8">
        <f t="shared" si="1"/>
        <v>2.5894239820839653E-2</v>
      </c>
      <c r="O50" s="8">
        <f t="shared" si="2"/>
        <v>1.0357695928335862</v>
      </c>
    </row>
    <row r="51" spans="1:15" x14ac:dyDescent="0.2">
      <c r="A51" t="s">
        <v>37</v>
      </c>
      <c r="B51">
        <v>3620</v>
      </c>
      <c r="K51" t="s">
        <v>32</v>
      </c>
      <c r="L51" t="str">
        <f>A75</f>
        <v>F7</v>
      </c>
      <c r="M51">
        <f>B75</f>
        <v>3673</v>
      </c>
      <c r="N51" s="8">
        <f t="shared" si="1"/>
        <v>2.9499766884500869E-3</v>
      </c>
      <c r="O51" s="8">
        <f t="shared" si="2"/>
        <v>0.11799906753800347</v>
      </c>
    </row>
    <row r="52" spans="1:15" x14ac:dyDescent="0.2">
      <c r="A52" t="s">
        <v>44</v>
      </c>
      <c r="B52">
        <v>15253</v>
      </c>
      <c r="K52" t="s">
        <v>29</v>
      </c>
      <c r="L52" t="str">
        <f>A63</f>
        <v>E7</v>
      </c>
      <c r="M52">
        <f>B63</f>
        <v>3692</v>
      </c>
      <c r="N52" s="8">
        <f t="shared" si="1"/>
        <v>9.177705252955826E-3</v>
      </c>
      <c r="O52" s="8">
        <f t="shared" si="2"/>
        <v>0.36710821011823302</v>
      </c>
    </row>
    <row r="53" spans="1:15" x14ac:dyDescent="0.2">
      <c r="A53" t="s">
        <v>52</v>
      </c>
      <c r="B53">
        <v>4109</v>
      </c>
      <c r="K53" t="s">
        <v>28</v>
      </c>
      <c r="L53" t="str">
        <f>A51</f>
        <v>D7</v>
      </c>
      <c r="M53">
        <f>B51</f>
        <v>3620</v>
      </c>
      <c r="N53" s="8">
        <f t="shared" si="1"/>
        <v>-1.4422108254644869E-2</v>
      </c>
      <c r="O53" s="8">
        <f t="shared" si="2"/>
        <v>-0.57688433018579477</v>
      </c>
    </row>
    <row r="54" spans="1:15" x14ac:dyDescent="0.2">
      <c r="A54" t="s">
        <v>60</v>
      </c>
      <c r="B54">
        <v>4113</v>
      </c>
      <c r="K54" t="s">
        <v>27</v>
      </c>
      <c r="L54" s="8" t="str">
        <f>A39</f>
        <v>C7</v>
      </c>
      <c r="M54" s="8">
        <f>B39</f>
        <v>3648</v>
      </c>
      <c r="N54" s="8">
        <f t="shared" si="1"/>
        <v>-5.2444030016890438E-3</v>
      </c>
      <c r="O54" s="8">
        <f t="shared" si="2"/>
        <v>-0.20977612006756174</v>
      </c>
    </row>
    <row r="55" spans="1:15" x14ac:dyDescent="0.2">
      <c r="A55" t="s">
        <v>68</v>
      </c>
      <c r="B55">
        <v>15744</v>
      </c>
      <c r="K55" t="s">
        <v>26</v>
      </c>
      <c r="L55" s="8" t="str">
        <f>A27</f>
        <v>B7</v>
      </c>
      <c r="M55" s="8">
        <f>B27</f>
        <v>3790</v>
      </c>
      <c r="N55" s="8">
        <f t="shared" si="1"/>
        <v>4.1299673638301219E-2</v>
      </c>
      <c r="O55" s="8">
        <f t="shared" si="2"/>
        <v>1.6519869455320488</v>
      </c>
    </row>
    <row r="56" spans="1:15" x14ac:dyDescent="0.2">
      <c r="A56" t="s">
        <v>76</v>
      </c>
      <c r="B56">
        <v>3908</v>
      </c>
      <c r="K56" t="s">
        <v>25</v>
      </c>
      <c r="L56" s="8" t="str">
        <f>A15</f>
        <v>A7</v>
      </c>
      <c r="M56" s="8">
        <f>B15</f>
        <v>3904</v>
      </c>
      <c r="N56" s="8">
        <f t="shared" si="1"/>
        <v>7.8666045025335654E-2</v>
      </c>
      <c r="O56" s="8">
        <f t="shared" si="2"/>
        <v>3.1466418010134261</v>
      </c>
    </row>
    <row r="57" spans="1:15" x14ac:dyDescent="0.2">
      <c r="A57" t="s">
        <v>94</v>
      </c>
      <c r="B57">
        <v>4981</v>
      </c>
      <c r="K57" t="s">
        <v>34</v>
      </c>
      <c r="L57" s="8" t="str">
        <f>A16</f>
        <v>A8</v>
      </c>
      <c r="M57" s="8">
        <f>B16</f>
        <v>4587</v>
      </c>
      <c r="N57" s="8">
        <f t="shared" si="1"/>
        <v>0.30253649815993672</v>
      </c>
      <c r="O57" s="8">
        <f t="shared" si="2"/>
        <v>12.101459926397469</v>
      </c>
    </row>
    <row r="58" spans="1:15" x14ac:dyDescent="0.2">
      <c r="A58" t="s">
        <v>95</v>
      </c>
      <c r="B58">
        <v>4552</v>
      </c>
      <c r="K58" t="s">
        <v>35</v>
      </c>
      <c r="L58" s="8" t="str">
        <f>A28</f>
        <v>B8</v>
      </c>
      <c r="M58" s="8">
        <f>B28</f>
        <v>5863</v>
      </c>
      <c r="N58" s="8">
        <f t="shared" si="1"/>
        <v>0.72077763754463786</v>
      </c>
      <c r="O58" s="8">
        <f t="shared" si="2"/>
        <v>28.831105501785515</v>
      </c>
    </row>
    <row r="59" spans="1:15" x14ac:dyDescent="0.2">
      <c r="A59" t="s">
        <v>96</v>
      </c>
      <c r="B59">
        <v>16858</v>
      </c>
      <c r="K59" t="s">
        <v>36</v>
      </c>
      <c r="L59" s="8" t="str">
        <f>A40</f>
        <v>C8</v>
      </c>
      <c r="M59" s="8">
        <f>B40</f>
        <v>8835</v>
      </c>
      <c r="N59" s="8">
        <f t="shared" si="1"/>
        <v>1.6949254951083776</v>
      </c>
      <c r="O59" s="8">
        <f t="shared" si="2"/>
        <v>67.797019804335108</v>
      </c>
    </row>
    <row r="60" spans="1:15" x14ac:dyDescent="0.2">
      <c r="A60" t="s">
        <v>13</v>
      </c>
      <c r="B60">
        <v>3948</v>
      </c>
      <c r="K60" t="s">
        <v>37</v>
      </c>
      <c r="L60" s="8" t="str">
        <f>A52</f>
        <v>D8</v>
      </c>
      <c r="M60" s="8">
        <f>B52</f>
        <v>15253</v>
      </c>
      <c r="N60" s="8">
        <f t="shared" si="1"/>
        <v>3.7985866491608951</v>
      </c>
      <c r="O60" s="8">
        <f t="shared" si="2"/>
        <v>151.94346596643581</v>
      </c>
    </row>
    <row r="61" spans="1:15" x14ac:dyDescent="0.2">
      <c r="A61" t="s">
        <v>21</v>
      </c>
      <c r="B61">
        <v>4565</v>
      </c>
      <c r="K61" t="s">
        <v>38</v>
      </c>
      <c r="L61" s="8" t="str">
        <f>A64</f>
        <v>E8</v>
      </c>
      <c r="M61" s="8">
        <f>B64</f>
        <v>31573</v>
      </c>
      <c r="N61" s="8">
        <f t="shared" si="1"/>
        <v>9.1478777108837193</v>
      </c>
      <c r="O61" s="8">
        <f t="shared" si="2"/>
        <v>365.91510843534877</v>
      </c>
    </row>
    <row r="62" spans="1:15" x14ac:dyDescent="0.2">
      <c r="A62" t="s">
        <v>29</v>
      </c>
      <c r="B62">
        <v>4491</v>
      </c>
      <c r="K62" t="s">
        <v>30</v>
      </c>
      <c r="L62" s="8" t="str">
        <f>A76</f>
        <v>F8</v>
      </c>
      <c r="M62" s="8">
        <f>B76</f>
        <v>39585</v>
      </c>
      <c r="N62" s="8">
        <f t="shared" si="1"/>
        <v>11.774012513979509</v>
      </c>
      <c r="O62" s="8">
        <f t="shared" si="2"/>
        <v>470.96050055918033</v>
      </c>
    </row>
    <row r="63" spans="1:15" x14ac:dyDescent="0.2">
      <c r="A63" t="s">
        <v>38</v>
      </c>
      <c r="B63">
        <v>3692</v>
      </c>
      <c r="K63" t="s">
        <v>39</v>
      </c>
      <c r="L63" s="8" t="str">
        <f>A88</f>
        <v>G8</v>
      </c>
      <c r="M63" s="8">
        <f>B88</f>
        <v>34188</v>
      </c>
      <c r="N63" s="8">
        <f t="shared" si="1"/>
        <v>10.005009826472273</v>
      </c>
      <c r="O63" s="8">
        <f t="shared" si="2"/>
        <v>400.20039305889094</v>
      </c>
    </row>
    <row r="64" spans="1:15" x14ac:dyDescent="0.2">
      <c r="A64" t="s">
        <v>45</v>
      </c>
      <c r="B64">
        <v>31573</v>
      </c>
      <c r="K64" t="s">
        <v>40</v>
      </c>
      <c r="L64" s="8" t="str">
        <f>A100</f>
        <v>H8</v>
      </c>
      <c r="M64" s="8">
        <f>B100</f>
        <v>22518</v>
      </c>
      <c r="N64" s="8">
        <f t="shared" si="1"/>
        <v>6.1798733871153262</v>
      </c>
      <c r="O64" s="8">
        <f t="shared" si="2"/>
        <v>247.19493548461304</v>
      </c>
    </row>
    <row r="65" spans="1:15" x14ac:dyDescent="0.2">
      <c r="A65" t="s">
        <v>53</v>
      </c>
      <c r="B65">
        <v>4756</v>
      </c>
      <c r="K65" t="s">
        <v>48</v>
      </c>
      <c r="L65" s="8" t="str">
        <f>A101</f>
        <v>H9</v>
      </c>
      <c r="M65" s="8">
        <f>B101</f>
        <v>11087</v>
      </c>
      <c r="N65" s="8">
        <f t="shared" si="1"/>
        <v>2.4330752175961106</v>
      </c>
      <c r="O65" s="8">
        <f t="shared" si="2"/>
        <v>97.323008703844422</v>
      </c>
    </row>
    <row r="66" spans="1:15" x14ac:dyDescent="0.2">
      <c r="A66" t="s">
        <v>61</v>
      </c>
      <c r="B66">
        <v>4749</v>
      </c>
      <c r="K66" t="s">
        <v>47</v>
      </c>
      <c r="L66" s="8" t="str">
        <f>A89</f>
        <v>G9</v>
      </c>
      <c r="M66" s="8">
        <f>B89</f>
        <v>6889</v>
      </c>
      <c r="N66" s="8">
        <f t="shared" si="1"/>
        <v>1.0570749800279478</v>
      </c>
      <c r="O66" s="8">
        <f t="shared" si="2"/>
        <v>42.28299920111791</v>
      </c>
    </row>
    <row r="67" spans="1:15" x14ac:dyDescent="0.2">
      <c r="A67" t="s">
        <v>69</v>
      </c>
      <c r="B67">
        <v>22704</v>
      </c>
      <c r="K67" t="s">
        <v>46</v>
      </c>
      <c r="L67" s="8" t="str">
        <f>A77</f>
        <v>F9</v>
      </c>
      <c r="M67" s="8">
        <f>B77</f>
        <v>5759</v>
      </c>
      <c r="N67" s="8">
        <f t="shared" si="1"/>
        <v>0.68668901803365912</v>
      </c>
      <c r="O67" s="8">
        <f t="shared" si="2"/>
        <v>27.467560721346366</v>
      </c>
    </row>
    <row r="68" spans="1:15" x14ac:dyDescent="0.2">
      <c r="A68" t="s">
        <v>77</v>
      </c>
      <c r="B68">
        <v>3819</v>
      </c>
      <c r="K68" t="s">
        <v>45</v>
      </c>
      <c r="L68" s="8" t="str">
        <f>A65</f>
        <v>E9</v>
      </c>
      <c r="M68" s="8">
        <f>B65</f>
        <v>4756</v>
      </c>
      <c r="N68" s="8">
        <f t="shared" si="1"/>
        <v>0.35793050486527722</v>
      </c>
      <c r="O68" s="8">
        <f t="shared" si="2"/>
        <v>14.317220194611089</v>
      </c>
    </row>
    <row r="69" spans="1:15" x14ac:dyDescent="0.2">
      <c r="A69" t="s">
        <v>97</v>
      </c>
      <c r="B69">
        <v>3968</v>
      </c>
      <c r="K69" t="s">
        <v>44</v>
      </c>
      <c r="L69" s="8" t="str">
        <f>A53</f>
        <v>D9</v>
      </c>
      <c r="M69" s="8">
        <f>B53</f>
        <v>4109</v>
      </c>
      <c r="N69" s="8">
        <f t="shared" si="1"/>
        <v>0.14585995848447653</v>
      </c>
      <c r="O69" s="8">
        <f t="shared" si="2"/>
        <v>5.834398339379061</v>
      </c>
    </row>
    <row r="70" spans="1:15" x14ac:dyDescent="0.2">
      <c r="A70" t="s">
        <v>98</v>
      </c>
      <c r="B70">
        <v>6418</v>
      </c>
      <c r="K70" t="s">
        <v>43</v>
      </c>
      <c r="L70" s="8" t="str">
        <f>A41</f>
        <v>C9</v>
      </c>
      <c r="M70" s="8">
        <f>B41</f>
        <v>3958</v>
      </c>
      <c r="N70" s="8">
        <f t="shared" si="1"/>
        <v>9.6365905156036172E-2</v>
      </c>
      <c r="O70" s="8">
        <f t="shared" si="2"/>
        <v>3.8546362062414468</v>
      </c>
    </row>
    <row r="71" spans="1:15" x14ac:dyDescent="0.2">
      <c r="A71" t="s">
        <v>99</v>
      </c>
      <c r="B71">
        <v>22368</v>
      </c>
      <c r="K71" t="s">
        <v>42</v>
      </c>
      <c r="L71" s="8" t="str">
        <f>A29</f>
        <v>B9</v>
      </c>
      <c r="M71" s="8">
        <f>B29</f>
        <v>3999</v>
      </c>
      <c r="N71" s="8">
        <f t="shared" si="1"/>
        <v>0.10980468784786435</v>
      </c>
      <c r="O71" s="8">
        <f t="shared" si="2"/>
        <v>4.3921875139145738</v>
      </c>
    </row>
    <row r="72" spans="1:15" x14ac:dyDescent="0.2">
      <c r="A72" t="s">
        <v>14</v>
      </c>
      <c r="B72">
        <v>3828</v>
      </c>
      <c r="K72" t="s">
        <v>41</v>
      </c>
      <c r="L72" s="8" t="str">
        <f>A17</f>
        <v>A9</v>
      </c>
      <c r="M72" s="8">
        <f>B17</f>
        <v>3906</v>
      </c>
      <c r="N72" s="8">
        <f t="shared" si="1"/>
        <v>7.9321595400546785E-2</v>
      </c>
      <c r="O72" s="8">
        <f t="shared" si="2"/>
        <v>3.1728638160218714</v>
      </c>
    </row>
    <row r="73" spans="1:15" x14ac:dyDescent="0.2">
      <c r="A73" t="s">
        <v>22</v>
      </c>
      <c r="B73">
        <v>4079</v>
      </c>
      <c r="K73" t="s">
        <v>49</v>
      </c>
      <c r="L73" s="8" t="str">
        <f>A18</f>
        <v>A10</v>
      </c>
      <c r="M73" s="8">
        <f>B18</f>
        <v>3796</v>
      </c>
      <c r="N73" s="8">
        <f t="shared" si="1"/>
        <v>4.3266324763934605E-2</v>
      </c>
      <c r="O73" s="8">
        <f t="shared" si="2"/>
        <v>1.7306529905573842</v>
      </c>
    </row>
    <row r="74" spans="1:15" x14ac:dyDescent="0.2">
      <c r="A74" t="s">
        <v>32</v>
      </c>
      <c r="B74">
        <v>4071</v>
      </c>
      <c r="K74" t="s">
        <v>50</v>
      </c>
      <c r="L74" s="8" t="str">
        <f>A30</f>
        <v>B10</v>
      </c>
      <c r="M74" s="8">
        <f>B30</f>
        <v>3726</v>
      </c>
      <c r="N74" s="8">
        <f t="shared" ref="N74:N96" si="4">(M74-I$15)/I$16</f>
        <v>2.0322061631545044E-2</v>
      </c>
      <c r="O74" s="8">
        <f t="shared" ref="O74:O96" si="5">N74*40</f>
        <v>0.81288246526180175</v>
      </c>
    </row>
    <row r="75" spans="1:15" x14ac:dyDescent="0.2">
      <c r="A75" t="s">
        <v>30</v>
      </c>
      <c r="B75">
        <v>3673</v>
      </c>
      <c r="K75" t="s">
        <v>51</v>
      </c>
      <c r="L75" s="8" t="str">
        <f>A42</f>
        <v>C10</v>
      </c>
      <c r="M75" s="8">
        <f>B42</f>
        <v>3696</v>
      </c>
      <c r="N75" s="8">
        <f t="shared" si="4"/>
        <v>1.0488806003378088E-2</v>
      </c>
      <c r="O75" s="8">
        <f t="shared" si="5"/>
        <v>0.41955224013512349</v>
      </c>
    </row>
    <row r="76" spans="1:15" x14ac:dyDescent="0.2">
      <c r="A76" t="s">
        <v>46</v>
      </c>
      <c r="B76">
        <v>39585</v>
      </c>
      <c r="K76" t="s">
        <v>52</v>
      </c>
      <c r="L76" t="str">
        <f>A54</f>
        <v>D10</v>
      </c>
      <c r="M76">
        <f>B54</f>
        <v>4113</v>
      </c>
      <c r="N76" s="8">
        <f t="shared" si="4"/>
        <v>0.14717105923489879</v>
      </c>
      <c r="O76" s="8">
        <f t="shared" si="5"/>
        <v>5.8868423693959517</v>
      </c>
    </row>
    <row r="77" spans="1:15" x14ac:dyDescent="0.2">
      <c r="A77" t="s">
        <v>54</v>
      </c>
      <c r="B77">
        <v>5759</v>
      </c>
      <c r="K77" t="s">
        <v>53</v>
      </c>
      <c r="L77" t="str">
        <f>A66</f>
        <v>E10</v>
      </c>
      <c r="M77">
        <f>B66</f>
        <v>4749</v>
      </c>
      <c r="N77" s="8">
        <f t="shared" si="4"/>
        <v>0.35563607855203827</v>
      </c>
      <c r="O77" s="8">
        <f t="shared" si="5"/>
        <v>14.225443142081531</v>
      </c>
    </row>
    <row r="78" spans="1:15" x14ac:dyDescent="0.2">
      <c r="A78" t="s">
        <v>62</v>
      </c>
      <c r="B78">
        <v>5639</v>
      </c>
      <c r="K78" t="s">
        <v>54</v>
      </c>
      <c r="L78" t="str">
        <f>A78</f>
        <v>F10</v>
      </c>
      <c r="M78">
        <f>B78</f>
        <v>5639</v>
      </c>
      <c r="N78" s="8">
        <f t="shared" si="4"/>
        <v>0.64735599552099132</v>
      </c>
      <c r="O78" s="8">
        <f t="shared" si="5"/>
        <v>25.894239820839651</v>
      </c>
    </row>
    <row r="79" spans="1:15" x14ac:dyDescent="0.2">
      <c r="A79" t="s">
        <v>70</v>
      </c>
      <c r="B79">
        <v>26249</v>
      </c>
      <c r="K79" t="s">
        <v>55</v>
      </c>
      <c r="L79" t="str">
        <f>A90</f>
        <v>G10</v>
      </c>
      <c r="M79">
        <f>B90</f>
        <v>7294</v>
      </c>
      <c r="N79" s="8">
        <f t="shared" si="4"/>
        <v>1.1898239310082017</v>
      </c>
      <c r="O79" s="8">
        <f t="shared" si="5"/>
        <v>47.592957240328069</v>
      </c>
    </row>
    <row r="80" spans="1:15" x14ac:dyDescent="0.2">
      <c r="A80" t="s">
        <v>78</v>
      </c>
      <c r="B80">
        <v>3776</v>
      </c>
      <c r="K80" t="s">
        <v>56</v>
      </c>
      <c r="L80" t="str">
        <f>A102</f>
        <v>H10</v>
      </c>
      <c r="M80">
        <f>B102</f>
        <v>10554</v>
      </c>
      <c r="N80" s="8">
        <f t="shared" si="4"/>
        <v>2.2583710426023442</v>
      </c>
      <c r="O80" s="8">
        <f t="shared" si="5"/>
        <v>90.334841704093776</v>
      </c>
    </row>
    <row r="81" spans="1:15" x14ac:dyDescent="0.2">
      <c r="A81" t="s">
        <v>100</v>
      </c>
      <c r="B81">
        <v>3664</v>
      </c>
      <c r="K81" t="s">
        <v>64</v>
      </c>
      <c r="L81" t="str">
        <f>A103</f>
        <v>H11</v>
      </c>
      <c r="M81">
        <f>B103</f>
        <v>12459</v>
      </c>
      <c r="N81" s="8">
        <f t="shared" si="4"/>
        <v>2.8827827749909463</v>
      </c>
      <c r="O81" s="8">
        <f t="shared" si="5"/>
        <v>115.31131099963785</v>
      </c>
    </row>
    <row r="82" spans="1:15" x14ac:dyDescent="0.2">
      <c r="A82" t="s">
        <v>101</v>
      </c>
      <c r="B82">
        <v>10019</v>
      </c>
      <c r="K82" t="s">
        <v>63</v>
      </c>
      <c r="L82" t="str">
        <f>A91</f>
        <v>G11</v>
      </c>
      <c r="M82">
        <f>B91</f>
        <v>18984</v>
      </c>
      <c r="N82" s="8">
        <f t="shared" si="4"/>
        <v>5.0215158741172594</v>
      </c>
      <c r="O82" s="8">
        <f t="shared" si="5"/>
        <v>200.86063496469038</v>
      </c>
    </row>
    <row r="83" spans="1:15" x14ac:dyDescent="0.2">
      <c r="A83" t="s">
        <v>102</v>
      </c>
      <c r="B83">
        <v>25527</v>
      </c>
      <c r="K83" t="s">
        <v>62</v>
      </c>
      <c r="L83" t="str">
        <f>A79</f>
        <v>F11</v>
      </c>
      <c r="M83">
        <f>B79</f>
        <v>26249</v>
      </c>
      <c r="N83" s="8">
        <f t="shared" si="4"/>
        <v>7.4028026120716905</v>
      </c>
      <c r="O83" s="8">
        <f t="shared" si="5"/>
        <v>296.11210448286761</v>
      </c>
    </row>
    <row r="84" spans="1:15" x14ac:dyDescent="0.2">
      <c r="A84" t="s">
        <v>15</v>
      </c>
      <c r="B84">
        <v>3635</v>
      </c>
      <c r="K84" t="s">
        <v>61</v>
      </c>
      <c r="L84" t="str">
        <f>A67</f>
        <v>E11</v>
      </c>
      <c r="M84">
        <f>B67</f>
        <v>22704</v>
      </c>
      <c r="N84" s="8">
        <f t="shared" si="4"/>
        <v>6.2408395720099614</v>
      </c>
      <c r="O84" s="8">
        <f t="shared" si="5"/>
        <v>249.63358288039845</v>
      </c>
    </row>
    <row r="85" spans="1:15" x14ac:dyDescent="0.2">
      <c r="A85" t="s">
        <v>23</v>
      </c>
      <c r="B85">
        <v>3713</v>
      </c>
      <c r="K85" t="s">
        <v>60</v>
      </c>
      <c r="L85" t="str">
        <f>A55</f>
        <v>D11</v>
      </c>
      <c r="M85">
        <f>B55</f>
        <v>15744</v>
      </c>
      <c r="N85" s="8">
        <f t="shared" si="4"/>
        <v>3.9595242662752277</v>
      </c>
      <c r="O85" s="8">
        <f t="shared" si="5"/>
        <v>158.38097065100911</v>
      </c>
    </row>
    <row r="86" spans="1:15" x14ac:dyDescent="0.2">
      <c r="A86" t="s">
        <v>31</v>
      </c>
      <c r="B86">
        <v>3818</v>
      </c>
      <c r="K86" t="s">
        <v>59</v>
      </c>
      <c r="L86" t="str">
        <f>A43</f>
        <v>C11</v>
      </c>
      <c r="M86">
        <f>B43</f>
        <v>8950</v>
      </c>
      <c r="N86" s="8">
        <f t="shared" si="4"/>
        <v>1.7326196416830177</v>
      </c>
      <c r="O86" s="8">
        <f t="shared" si="5"/>
        <v>69.304785667320715</v>
      </c>
    </row>
    <row r="87" spans="1:15" x14ac:dyDescent="0.2">
      <c r="A87" t="s">
        <v>39</v>
      </c>
      <c r="B87">
        <v>3743</v>
      </c>
      <c r="K87" t="s">
        <v>58</v>
      </c>
      <c r="L87" t="str">
        <f>A31</f>
        <v>B11</v>
      </c>
      <c r="M87">
        <f>B31</f>
        <v>5913</v>
      </c>
      <c r="N87" s="8">
        <f t="shared" si="4"/>
        <v>0.73716639692491615</v>
      </c>
      <c r="O87" s="8">
        <f t="shared" si="5"/>
        <v>29.486655876996647</v>
      </c>
    </row>
    <row r="88" spans="1:15" x14ac:dyDescent="0.2">
      <c r="A88" t="s">
        <v>47</v>
      </c>
      <c r="B88">
        <v>34188</v>
      </c>
      <c r="K88" t="s">
        <v>57</v>
      </c>
      <c r="L88" t="str">
        <f>A19</f>
        <v>A11</v>
      </c>
      <c r="M88">
        <f>B19</f>
        <v>5131</v>
      </c>
      <c r="N88" s="8">
        <f t="shared" si="4"/>
        <v>0.48084620021736418</v>
      </c>
      <c r="O88" s="8">
        <f t="shared" si="5"/>
        <v>19.233848008694569</v>
      </c>
    </row>
    <row r="89" spans="1:15" x14ac:dyDescent="0.2">
      <c r="A89" t="s">
        <v>55</v>
      </c>
      <c r="B89">
        <v>6889</v>
      </c>
      <c r="K89" t="s">
        <v>65</v>
      </c>
      <c r="L89" t="str">
        <f>A20</f>
        <v>A12</v>
      </c>
      <c r="M89">
        <f>B20</f>
        <v>4541</v>
      </c>
      <c r="N89" s="8">
        <f t="shared" si="4"/>
        <v>0.28745883953008067</v>
      </c>
      <c r="O89" s="8">
        <f t="shared" si="5"/>
        <v>11.498353581203226</v>
      </c>
    </row>
    <row r="90" spans="1:15" x14ac:dyDescent="0.2">
      <c r="A90" t="s">
        <v>63</v>
      </c>
      <c r="B90">
        <v>7294</v>
      </c>
      <c r="K90" t="s">
        <v>66</v>
      </c>
      <c r="L90" t="str">
        <f>A32</f>
        <v>B12</v>
      </c>
      <c r="M90">
        <f>B32</f>
        <v>4203</v>
      </c>
      <c r="N90" s="8">
        <f t="shared" si="4"/>
        <v>0.17667082611939966</v>
      </c>
      <c r="O90" s="8">
        <f t="shared" si="5"/>
        <v>7.0668330447759864</v>
      </c>
    </row>
    <row r="91" spans="1:15" x14ac:dyDescent="0.2">
      <c r="A91" t="s">
        <v>71</v>
      </c>
      <c r="B91">
        <v>18984</v>
      </c>
      <c r="K91" t="s">
        <v>67</v>
      </c>
      <c r="L91" t="str">
        <f>A44</f>
        <v>C12</v>
      </c>
      <c r="M91">
        <f>B44</f>
        <v>3986</v>
      </c>
      <c r="N91" s="8">
        <f t="shared" si="4"/>
        <v>0.105543610408992</v>
      </c>
      <c r="O91" s="8">
        <f t="shared" si="5"/>
        <v>4.2217444163596802</v>
      </c>
    </row>
    <row r="92" spans="1:15" x14ac:dyDescent="0.2">
      <c r="A92" t="s">
        <v>79</v>
      </c>
      <c r="B92">
        <v>3675</v>
      </c>
      <c r="K92" t="s">
        <v>68</v>
      </c>
      <c r="L92" t="str">
        <f>A56</f>
        <v>D12</v>
      </c>
      <c r="M92">
        <f>B56</f>
        <v>3908</v>
      </c>
      <c r="N92" s="8">
        <f t="shared" si="4"/>
        <v>7.9977145775757916E-2</v>
      </c>
      <c r="O92" s="8">
        <f t="shared" si="5"/>
        <v>3.1990858310303167</v>
      </c>
    </row>
    <row r="93" spans="1:15" x14ac:dyDescent="0.2">
      <c r="A93" t="s">
        <v>103</v>
      </c>
      <c r="B93">
        <v>3684</v>
      </c>
      <c r="K93" t="s">
        <v>69</v>
      </c>
      <c r="L93" t="str">
        <f>A68</f>
        <v>E12</v>
      </c>
      <c r="M93">
        <f>B68</f>
        <v>3819</v>
      </c>
      <c r="N93" s="8">
        <f t="shared" si="4"/>
        <v>5.0805154078862609E-2</v>
      </c>
      <c r="O93" s="8">
        <f t="shared" si="5"/>
        <v>2.0322061631545045</v>
      </c>
    </row>
    <row r="94" spans="1:15" x14ac:dyDescent="0.2">
      <c r="A94" t="s">
        <v>104</v>
      </c>
      <c r="B94">
        <v>16432</v>
      </c>
      <c r="K94" t="s">
        <v>70</v>
      </c>
      <c r="L94" t="str">
        <f>A80</f>
        <v>F12</v>
      </c>
      <c r="M94">
        <f>B80</f>
        <v>3776</v>
      </c>
      <c r="N94" s="8">
        <f t="shared" si="4"/>
        <v>3.6710821011823304E-2</v>
      </c>
      <c r="O94" s="8">
        <f t="shared" si="5"/>
        <v>1.4684328404729321</v>
      </c>
    </row>
    <row r="95" spans="1:15" x14ac:dyDescent="0.2">
      <c r="A95" t="s">
        <v>105</v>
      </c>
      <c r="B95">
        <v>22638</v>
      </c>
      <c r="K95" t="s">
        <v>71</v>
      </c>
      <c r="L95" t="str">
        <f>A92</f>
        <v>G12</v>
      </c>
      <c r="M95">
        <f>B92</f>
        <v>3675</v>
      </c>
      <c r="N95" s="8">
        <f t="shared" si="4"/>
        <v>3.6055270636612172E-3</v>
      </c>
      <c r="O95" s="8">
        <f t="shared" si="5"/>
        <v>0.14422108254644869</v>
      </c>
    </row>
    <row r="96" spans="1:15" x14ac:dyDescent="0.2">
      <c r="A96" t="s">
        <v>16</v>
      </c>
      <c r="B96">
        <v>3585</v>
      </c>
      <c r="K96" t="s">
        <v>72</v>
      </c>
      <c r="L96" t="str">
        <f>A104</f>
        <v>H12</v>
      </c>
      <c r="M96">
        <f>B104</f>
        <v>3735</v>
      </c>
      <c r="N96" s="8">
        <f t="shared" si="4"/>
        <v>2.3272038319995129E-2</v>
      </c>
      <c r="O96" s="8">
        <f t="shared" si="5"/>
        <v>0.93088153279980523</v>
      </c>
    </row>
    <row r="97" spans="1:2" x14ac:dyDescent="0.2">
      <c r="A97" t="s">
        <v>24</v>
      </c>
      <c r="B97">
        <v>3628</v>
      </c>
    </row>
    <row r="98" spans="1:2" x14ac:dyDescent="0.2">
      <c r="A98" t="s">
        <v>33</v>
      </c>
      <c r="B98">
        <v>3724</v>
      </c>
    </row>
    <row r="99" spans="1:2" x14ac:dyDescent="0.2">
      <c r="A99" t="s">
        <v>40</v>
      </c>
      <c r="B99">
        <v>3844</v>
      </c>
    </row>
    <row r="100" spans="1:2" x14ac:dyDescent="0.2">
      <c r="A100" t="s">
        <v>48</v>
      </c>
      <c r="B100">
        <v>22518</v>
      </c>
    </row>
    <row r="101" spans="1:2" x14ac:dyDescent="0.2">
      <c r="A101" t="s">
        <v>56</v>
      </c>
      <c r="B101">
        <v>11087</v>
      </c>
    </row>
    <row r="102" spans="1:2" x14ac:dyDescent="0.2">
      <c r="A102" t="s">
        <v>64</v>
      </c>
      <c r="B102">
        <v>10554</v>
      </c>
    </row>
    <row r="103" spans="1:2" x14ac:dyDescent="0.2">
      <c r="A103" t="s">
        <v>72</v>
      </c>
      <c r="B103">
        <v>12459</v>
      </c>
    </row>
    <row r="104" spans="1:2" x14ac:dyDescent="0.2">
      <c r="A104" t="s">
        <v>80</v>
      </c>
      <c r="B104">
        <v>3735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J6" sqref="J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65043</v>
      </c>
      <c r="D2">
        <v>3378</v>
      </c>
      <c r="E2">
        <v>5136</v>
      </c>
      <c r="F2">
        <v>4479</v>
      </c>
      <c r="G2">
        <v>14714</v>
      </c>
      <c r="H2">
        <v>12401</v>
      </c>
      <c r="I2">
        <v>3639</v>
      </c>
      <c r="J2">
        <v>4296</v>
      </c>
      <c r="K2">
        <v>3704</v>
      </c>
      <c r="L2">
        <v>3565</v>
      </c>
      <c r="M2">
        <v>4766</v>
      </c>
      <c r="N2">
        <v>4181</v>
      </c>
      <c r="O2">
        <v>45024</v>
      </c>
      <c r="P2">
        <v>3397</v>
      </c>
      <c r="Q2">
        <v>5564</v>
      </c>
      <c r="R2">
        <v>3959</v>
      </c>
      <c r="S2">
        <v>10260</v>
      </c>
      <c r="T2">
        <v>10068</v>
      </c>
      <c r="U2">
        <v>3473</v>
      </c>
      <c r="V2">
        <v>5342</v>
      </c>
      <c r="W2">
        <v>3780</v>
      </c>
      <c r="X2">
        <v>3539</v>
      </c>
      <c r="Y2">
        <v>5548</v>
      </c>
      <c r="Z2">
        <v>3904</v>
      </c>
      <c r="AA2">
        <v>23022</v>
      </c>
      <c r="AB2">
        <v>3459</v>
      </c>
      <c r="AC2">
        <v>6726</v>
      </c>
      <c r="AD2">
        <v>3729</v>
      </c>
      <c r="AE2">
        <v>6208</v>
      </c>
      <c r="AF2">
        <v>5998</v>
      </c>
      <c r="AG2">
        <v>3403</v>
      </c>
      <c r="AH2">
        <v>8391</v>
      </c>
      <c r="AI2">
        <v>3730</v>
      </c>
      <c r="AJ2">
        <v>3478</v>
      </c>
      <c r="AK2">
        <v>8480</v>
      </c>
      <c r="AL2">
        <v>3685</v>
      </c>
      <c r="AM2">
        <v>8492</v>
      </c>
      <c r="AN2">
        <v>3643</v>
      </c>
      <c r="AO2">
        <v>10063</v>
      </c>
      <c r="AP2">
        <v>3649</v>
      </c>
      <c r="AQ2">
        <v>4728</v>
      </c>
      <c r="AR2">
        <v>4636</v>
      </c>
      <c r="AS2">
        <v>3381</v>
      </c>
      <c r="AT2">
        <v>14597</v>
      </c>
      <c r="AU2">
        <v>3882</v>
      </c>
      <c r="AV2">
        <v>3909</v>
      </c>
      <c r="AW2">
        <v>15220</v>
      </c>
      <c r="AX2">
        <v>3738</v>
      </c>
      <c r="AY2">
        <v>4652</v>
      </c>
      <c r="AZ2">
        <v>4312</v>
      </c>
      <c r="BA2">
        <v>15672</v>
      </c>
      <c r="BB2">
        <v>3681</v>
      </c>
      <c r="BC2">
        <v>4197</v>
      </c>
      <c r="BD2">
        <v>4217</v>
      </c>
      <c r="BE2">
        <v>3421</v>
      </c>
      <c r="BF2">
        <v>28569</v>
      </c>
      <c r="BG2">
        <v>4488</v>
      </c>
      <c r="BH2">
        <v>4457</v>
      </c>
      <c r="BI2">
        <v>21400</v>
      </c>
      <c r="BJ2">
        <v>3669</v>
      </c>
      <c r="BK2">
        <v>3712</v>
      </c>
      <c r="BL2">
        <v>6058</v>
      </c>
      <c r="BM2">
        <v>21069</v>
      </c>
      <c r="BN2">
        <v>3592</v>
      </c>
      <c r="BO2">
        <v>3839</v>
      </c>
      <c r="BP2">
        <v>3847</v>
      </c>
      <c r="BQ2">
        <v>3485</v>
      </c>
      <c r="BR2">
        <v>37151</v>
      </c>
      <c r="BS2">
        <v>5404</v>
      </c>
      <c r="BT2">
        <v>5403</v>
      </c>
      <c r="BU2">
        <v>24252</v>
      </c>
      <c r="BV2">
        <v>3559</v>
      </c>
      <c r="BW2">
        <v>3412</v>
      </c>
      <c r="BX2">
        <v>9159</v>
      </c>
      <c r="BY2">
        <v>23137</v>
      </c>
      <c r="BZ2">
        <v>3354</v>
      </c>
      <c r="CA2">
        <v>3438</v>
      </c>
      <c r="CB2">
        <v>3572</v>
      </c>
      <c r="CC2">
        <v>3415</v>
      </c>
      <c r="CD2">
        <v>31935</v>
      </c>
      <c r="CE2">
        <v>6430</v>
      </c>
      <c r="CF2">
        <v>6895</v>
      </c>
      <c r="CG2">
        <v>17908</v>
      </c>
      <c r="CH2">
        <v>3485</v>
      </c>
      <c r="CI2">
        <v>3363</v>
      </c>
      <c r="CJ2">
        <v>14882</v>
      </c>
      <c r="CK2">
        <v>20591</v>
      </c>
      <c r="CL2">
        <v>3341</v>
      </c>
      <c r="CM2">
        <v>3328</v>
      </c>
      <c r="CN2">
        <v>3417</v>
      </c>
      <c r="CO2">
        <v>3407</v>
      </c>
      <c r="CP2">
        <v>20724</v>
      </c>
      <c r="CQ2">
        <v>10350</v>
      </c>
      <c r="CR2">
        <v>10139</v>
      </c>
      <c r="CS2">
        <v>12002</v>
      </c>
      <c r="CT2">
        <v>3577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65043</v>
      </c>
      <c r="G9">
        <f>'Plate 1'!G9</f>
        <v>30</v>
      </c>
      <c r="H9" t="str">
        <f t="shared" ref="H9:I9" si="0">A9</f>
        <v>A1</v>
      </c>
      <c r="I9">
        <f t="shared" si="0"/>
        <v>65043</v>
      </c>
      <c r="K9" t="s">
        <v>82</v>
      </c>
      <c r="L9" t="str">
        <f>A10</f>
        <v>A2</v>
      </c>
      <c r="M9">
        <f>B10</f>
        <v>3378</v>
      </c>
      <c r="N9" s="8">
        <f>(M9-I$15)/I$16</f>
        <v>-1.2339376529659997E-2</v>
      </c>
      <c r="O9">
        <f>N9*40</f>
        <v>-0.49357506118639988</v>
      </c>
    </row>
    <row r="10" spans="1:98" x14ac:dyDescent="0.2">
      <c r="A10" t="s">
        <v>83</v>
      </c>
      <c r="B10">
        <v>3378</v>
      </c>
      <c r="G10">
        <f>'Plate 1'!G10</f>
        <v>15</v>
      </c>
      <c r="H10" t="str">
        <f>A21</f>
        <v>B1</v>
      </c>
      <c r="I10">
        <f>B21</f>
        <v>45024</v>
      </c>
      <c r="K10" t="s">
        <v>85</v>
      </c>
      <c r="L10" t="str">
        <f>A22</f>
        <v>B2</v>
      </c>
      <c r="M10">
        <f>B22</f>
        <v>3397</v>
      </c>
      <c r="N10" s="8">
        <f t="shared" ref="N10:N73" si="1">(M10-I$15)/I$16</f>
        <v>-5.4438425866147047E-3</v>
      </c>
      <c r="O10">
        <f t="shared" ref="O10:O73" si="2">N10*40</f>
        <v>-0.21775370346458819</v>
      </c>
    </row>
    <row r="11" spans="1:98" x14ac:dyDescent="0.2">
      <c r="A11" t="s">
        <v>84</v>
      </c>
      <c r="B11">
        <v>5136</v>
      </c>
      <c r="G11">
        <f>'Plate 1'!G11</f>
        <v>7.5</v>
      </c>
      <c r="H11" t="str">
        <f>A33</f>
        <v>C1</v>
      </c>
      <c r="I11">
        <f>B33</f>
        <v>23022</v>
      </c>
      <c r="K11" t="s">
        <v>88</v>
      </c>
      <c r="L11" t="str">
        <f>A34</f>
        <v>C2</v>
      </c>
      <c r="M11">
        <f>B34</f>
        <v>3459</v>
      </c>
      <c r="N11" s="8">
        <f t="shared" si="1"/>
        <v>1.7057373438059405E-2</v>
      </c>
      <c r="O11">
        <f t="shared" si="2"/>
        <v>0.68229493752237624</v>
      </c>
    </row>
    <row r="12" spans="1:98" x14ac:dyDescent="0.2">
      <c r="A12" t="s">
        <v>9</v>
      </c>
      <c r="B12">
        <v>4479</v>
      </c>
      <c r="G12">
        <f>'Plate 1'!G12</f>
        <v>1.875</v>
      </c>
      <c r="H12" t="str">
        <f>A45</f>
        <v>D1</v>
      </c>
      <c r="I12">
        <f>B45</f>
        <v>8492</v>
      </c>
      <c r="K12" t="s">
        <v>91</v>
      </c>
      <c r="L12" t="str">
        <f>A46</f>
        <v>D2</v>
      </c>
      <c r="M12">
        <f>B46</f>
        <v>3643</v>
      </c>
      <c r="N12" s="8">
        <f t="shared" si="1"/>
        <v>8.3835175833866446E-2</v>
      </c>
      <c r="O12">
        <f t="shared" si="2"/>
        <v>3.353407033354658</v>
      </c>
    </row>
    <row r="13" spans="1:98" x14ac:dyDescent="0.2">
      <c r="A13" t="s">
        <v>17</v>
      </c>
      <c r="B13">
        <v>14714</v>
      </c>
      <c r="G13">
        <f>'Plate 1'!G13</f>
        <v>0.46875</v>
      </c>
      <c r="H13" t="str">
        <f>A57</f>
        <v>E1</v>
      </c>
      <c r="I13">
        <f>B57</f>
        <v>4652</v>
      </c>
      <c r="K13" t="s">
        <v>94</v>
      </c>
      <c r="L13" t="str">
        <f>A58</f>
        <v>E2</v>
      </c>
      <c r="M13">
        <f>B58</f>
        <v>4312</v>
      </c>
      <c r="N13" s="8">
        <f t="shared" si="1"/>
        <v>0.32663055519688228</v>
      </c>
      <c r="O13">
        <f t="shared" si="2"/>
        <v>13.065222207875291</v>
      </c>
    </row>
    <row r="14" spans="1:98" x14ac:dyDescent="0.2">
      <c r="A14" t="s">
        <v>25</v>
      </c>
      <c r="B14">
        <v>12401</v>
      </c>
      <c r="G14">
        <f>'Plate 1'!G14</f>
        <v>0.1171875</v>
      </c>
      <c r="H14" t="str">
        <f>A69</f>
        <v>F1</v>
      </c>
      <c r="I14">
        <f>B69</f>
        <v>3712</v>
      </c>
      <c r="K14" t="s">
        <v>97</v>
      </c>
      <c r="L14" t="str">
        <f>A70</f>
        <v>F2</v>
      </c>
      <c r="M14">
        <f>B70</f>
        <v>6058</v>
      </c>
      <c r="N14" s="8">
        <f t="shared" si="1"/>
        <v>0.9602938322788338</v>
      </c>
      <c r="O14">
        <f t="shared" si="2"/>
        <v>38.411753291153353</v>
      </c>
    </row>
    <row r="15" spans="1:98" x14ac:dyDescent="0.2">
      <c r="A15" t="s">
        <v>34</v>
      </c>
      <c r="B15">
        <v>3639</v>
      </c>
      <c r="G15">
        <f>'Plate 1'!G15</f>
        <v>0</v>
      </c>
      <c r="H15" t="str">
        <f>A81</f>
        <v>G1</v>
      </c>
      <c r="I15">
        <f>B81</f>
        <v>3412</v>
      </c>
      <c r="K15" t="s">
        <v>100</v>
      </c>
      <c r="L15" t="str">
        <f>A82</f>
        <v>G2</v>
      </c>
      <c r="M15">
        <f>B82</f>
        <v>9159</v>
      </c>
      <c r="N15" s="8">
        <f t="shared" si="1"/>
        <v>2.0857175563516472</v>
      </c>
      <c r="O15">
        <f t="shared" si="2"/>
        <v>83.428702254065882</v>
      </c>
    </row>
    <row r="16" spans="1:98" x14ac:dyDescent="0.2">
      <c r="A16" t="s">
        <v>41</v>
      </c>
      <c r="B16">
        <v>4296</v>
      </c>
      <c r="H16" t="s">
        <v>119</v>
      </c>
      <c r="I16">
        <f>SLOPE(I10:I15, G10:G15)</f>
        <v>2755.4066381129264</v>
      </c>
      <c r="K16" t="s">
        <v>103</v>
      </c>
      <c r="L16" t="str">
        <f>A94</f>
        <v>H2</v>
      </c>
      <c r="M16">
        <f>B94</f>
        <v>14882</v>
      </c>
      <c r="N16" s="8">
        <f t="shared" si="1"/>
        <v>4.1627249645647106</v>
      </c>
      <c r="O16">
        <f t="shared" si="2"/>
        <v>166.50899858258842</v>
      </c>
    </row>
    <row r="17" spans="1:15" x14ac:dyDescent="0.2">
      <c r="A17" t="s">
        <v>49</v>
      </c>
      <c r="B17">
        <v>3704</v>
      </c>
      <c r="K17" t="s">
        <v>104</v>
      </c>
      <c r="L17" t="str">
        <f>A95</f>
        <v>H3</v>
      </c>
      <c r="M17">
        <f>B95</f>
        <v>20591</v>
      </c>
      <c r="N17" s="8">
        <f t="shared" si="1"/>
        <v>6.234651453030267</v>
      </c>
      <c r="O17">
        <f t="shared" si="2"/>
        <v>249.38605812121068</v>
      </c>
    </row>
    <row r="18" spans="1:15" x14ac:dyDescent="0.2">
      <c r="A18" t="s">
        <v>57</v>
      </c>
      <c r="B18">
        <v>3565</v>
      </c>
      <c r="K18" t="s">
        <v>101</v>
      </c>
      <c r="L18" t="str">
        <f>A83</f>
        <v>G3</v>
      </c>
      <c r="M18">
        <f>B83</f>
        <v>23137</v>
      </c>
      <c r="N18" s="8">
        <f t="shared" si="1"/>
        <v>7.1586530013983358</v>
      </c>
      <c r="O18">
        <f t="shared" si="2"/>
        <v>286.34612005593345</v>
      </c>
    </row>
    <row r="19" spans="1:15" x14ac:dyDescent="0.2">
      <c r="A19" t="s">
        <v>65</v>
      </c>
      <c r="B19">
        <v>4766</v>
      </c>
      <c r="K19" t="s">
        <v>98</v>
      </c>
      <c r="L19" t="str">
        <f>A71</f>
        <v>F3</v>
      </c>
      <c r="M19">
        <f>B71</f>
        <v>21069</v>
      </c>
      <c r="N19" s="8">
        <f t="shared" si="1"/>
        <v>6.4081285701237221</v>
      </c>
      <c r="O19">
        <f t="shared" si="2"/>
        <v>256.32514280494888</v>
      </c>
    </row>
    <row r="20" spans="1:15" x14ac:dyDescent="0.2">
      <c r="A20" t="s">
        <v>73</v>
      </c>
      <c r="B20">
        <v>4181</v>
      </c>
      <c r="K20" t="s">
        <v>95</v>
      </c>
      <c r="L20" t="str">
        <f>A59</f>
        <v>E3</v>
      </c>
      <c r="M20">
        <f>B59</f>
        <v>15672</v>
      </c>
      <c r="N20" s="8">
        <f t="shared" si="1"/>
        <v>4.449434007459752</v>
      </c>
      <c r="O20">
        <f t="shared" si="2"/>
        <v>177.97736029839007</v>
      </c>
    </row>
    <row r="21" spans="1:15" x14ac:dyDescent="0.2">
      <c r="A21" t="s">
        <v>85</v>
      </c>
      <c r="B21">
        <v>45024</v>
      </c>
      <c r="K21" t="s">
        <v>92</v>
      </c>
      <c r="L21" t="str">
        <f>A47</f>
        <v>D3</v>
      </c>
      <c r="M21">
        <f>B47</f>
        <v>10063</v>
      </c>
      <c r="N21" s="8">
        <f t="shared" si="1"/>
        <v>2.4137998029049599</v>
      </c>
      <c r="O21">
        <f t="shared" si="2"/>
        <v>96.551992116198392</v>
      </c>
    </row>
    <row r="22" spans="1:15" x14ac:dyDescent="0.2">
      <c r="A22" t="s">
        <v>86</v>
      </c>
      <c r="B22">
        <v>3397</v>
      </c>
      <c r="K22" t="s">
        <v>89</v>
      </c>
      <c r="L22" t="str">
        <f>A35</f>
        <v>C3</v>
      </c>
      <c r="M22">
        <f>B35</f>
        <v>6726</v>
      </c>
      <c r="N22" s="8">
        <f t="shared" si="1"/>
        <v>1.2027262888027419</v>
      </c>
      <c r="O22">
        <f t="shared" si="2"/>
        <v>48.109051552109676</v>
      </c>
    </row>
    <row r="23" spans="1:15" x14ac:dyDescent="0.2">
      <c r="A23" t="s">
        <v>87</v>
      </c>
      <c r="B23">
        <v>5564</v>
      </c>
      <c r="K23" t="s">
        <v>86</v>
      </c>
      <c r="L23" t="str">
        <f>A23</f>
        <v>B3</v>
      </c>
      <c r="M23">
        <f>B23</f>
        <v>5564</v>
      </c>
      <c r="N23" s="8">
        <f t="shared" si="1"/>
        <v>0.78100994975965621</v>
      </c>
      <c r="O23">
        <f t="shared" si="2"/>
        <v>31.240397990386249</v>
      </c>
    </row>
    <row r="24" spans="1:15" x14ac:dyDescent="0.2">
      <c r="A24" t="s">
        <v>10</v>
      </c>
      <c r="B24">
        <v>3959</v>
      </c>
      <c r="K24" t="s">
        <v>83</v>
      </c>
      <c r="L24" t="str">
        <f>A11</f>
        <v>A3</v>
      </c>
      <c r="M24">
        <f>B11</f>
        <v>5136</v>
      </c>
      <c r="N24" s="8">
        <f t="shared" si="1"/>
        <v>0.62567897462158339</v>
      </c>
      <c r="O24">
        <f t="shared" si="2"/>
        <v>25.027158984863334</v>
      </c>
    </row>
    <row r="25" spans="1:15" x14ac:dyDescent="0.2">
      <c r="A25" t="s">
        <v>18</v>
      </c>
      <c r="B25">
        <v>10260</v>
      </c>
      <c r="K25" t="s">
        <v>84</v>
      </c>
      <c r="L25" t="str">
        <f>A12</f>
        <v>A4</v>
      </c>
      <c r="M25">
        <f>B12</f>
        <v>4479</v>
      </c>
      <c r="N25" s="8">
        <f t="shared" si="1"/>
        <v>0.38723866932785928</v>
      </c>
      <c r="O25">
        <f t="shared" si="2"/>
        <v>15.489546773114371</v>
      </c>
    </row>
    <row r="26" spans="1:15" x14ac:dyDescent="0.2">
      <c r="A26" t="s">
        <v>26</v>
      </c>
      <c r="B26">
        <v>10068</v>
      </c>
      <c r="K26" t="s">
        <v>87</v>
      </c>
      <c r="L26" t="str">
        <f>A24</f>
        <v>B4</v>
      </c>
      <c r="M26">
        <f>B24</f>
        <v>3959</v>
      </c>
      <c r="N26" s="8">
        <f t="shared" si="1"/>
        <v>0.19851879299188288</v>
      </c>
      <c r="O26">
        <f t="shared" si="2"/>
        <v>7.9407517196753155</v>
      </c>
    </row>
    <row r="27" spans="1:15" x14ac:dyDescent="0.2">
      <c r="A27" t="s">
        <v>35</v>
      </c>
      <c r="B27">
        <v>3473</v>
      </c>
      <c r="K27" t="s">
        <v>90</v>
      </c>
      <c r="L27" t="str">
        <f>A36</f>
        <v>C4</v>
      </c>
      <c r="M27">
        <f>B36</f>
        <v>3729</v>
      </c>
      <c r="N27" s="8">
        <f t="shared" si="1"/>
        <v>0.11504653999712408</v>
      </c>
      <c r="O27">
        <f t="shared" si="2"/>
        <v>4.6018615998849635</v>
      </c>
    </row>
    <row r="28" spans="1:15" x14ac:dyDescent="0.2">
      <c r="A28" t="s">
        <v>42</v>
      </c>
      <c r="B28">
        <v>5342</v>
      </c>
      <c r="K28" t="s">
        <v>93</v>
      </c>
      <c r="L28" t="str">
        <f>A48</f>
        <v>D4</v>
      </c>
      <c r="M28">
        <f>B48</f>
        <v>3649</v>
      </c>
      <c r="N28" s="8">
        <f t="shared" si="1"/>
        <v>8.6012712868512323E-2</v>
      </c>
      <c r="O28">
        <f t="shared" si="2"/>
        <v>3.4405085147404928</v>
      </c>
    </row>
    <row r="29" spans="1:15" x14ac:dyDescent="0.2">
      <c r="A29" t="s">
        <v>50</v>
      </c>
      <c r="B29">
        <v>3780</v>
      </c>
      <c r="K29" t="s">
        <v>96</v>
      </c>
      <c r="L29" t="str">
        <f>A60</f>
        <v>E4</v>
      </c>
      <c r="M29">
        <f>B60</f>
        <v>3681</v>
      </c>
      <c r="N29" s="8">
        <f t="shared" si="1"/>
        <v>9.7626243719957026E-2</v>
      </c>
      <c r="O29">
        <f t="shared" si="2"/>
        <v>3.9050497487982812</v>
      </c>
    </row>
    <row r="30" spans="1:15" x14ac:dyDescent="0.2">
      <c r="A30" t="s">
        <v>58</v>
      </c>
      <c r="B30">
        <v>3539</v>
      </c>
      <c r="K30" t="s">
        <v>99</v>
      </c>
      <c r="L30" t="str">
        <f>A72</f>
        <v>F4</v>
      </c>
      <c r="M30">
        <f>B72</f>
        <v>3592</v>
      </c>
      <c r="N30" s="8">
        <f t="shared" si="1"/>
        <v>6.5326111039376453E-2</v>
      </c>
      <c r="O30">
        <f t="shared" si="2"/>
        <v>2.6130444415750582</v>
      </c>
    </row>
    <row r="31" spans="1:15" x14ac:dyDescent="0.2">
      <c r="A31" t="s">
        <v>66</v>
      </c>
      <c r="B31">
        <v>5548</v>
      </c>
      <c r="K31" t="s">
        <v>102</v>
      </c>
      <c r="L31" t="str">
        <f>A84</f>
        <v>G4</v>
      </c>
      <c r="M31">
        <f>B84</f>
        <v>3354</v>
      </c>
      <c r="N31" s="8">
        <f t="shared" si="1"/>
        <v>-2.1049524668243523E-2</v>
      </c>
      <c r="O31">
        <f t="shared" si="2"/>
        <v>-0.84198098672974098</v>
      </c>
    </row>
    <row r="32" spans="1:15" x14ac:dyDescent="0.2">
      <c r="A32" t="s">
        <v>74</v>
      </c>
      <c r="B32">
        <v>3904</v>
      </c>
      <c r="K32" t="s">
        <v>105</v>
      </c>
      <c r="L32" t="str">
        <f>A96</f>
        <v>H4</v>
      </c>
      <c r="M32">
        <f>B96</f>
        <v>3341</v>
      </c>
      <c r="N32" s="8">
        <f t="shared" si="1"/>
        <v>-2.5767521576642933E-2</v>
      </c>
      <c r="O32">
        <f t="shared" si="2"/>
        <v>-1.0307008630657173</v>
      </c>
    </row>
    <row r="33" spans="1:15" x14ac:dyDescent="0.2">
      <c r="A33" t="s">
        <v>88</v>
      </c>
      <c r="B33">
        <v>23022</v>
      </c>
      <c r="K33" t="s">
        <v>16</v>
      </c>
      <c r="L33" t="str">
        <f>A97</f>
        <v>H5</v>
      </c>
      <c r="M33">
        <f>B97</f>
        <v>3328</v>
      </c>
      <c r="N33" s="8">
        <f t="shared" si="1"/>
        <v>-3.0485518485042343E-2</v>
      </c>
      <c r="O33">
        <f t="shared" si="2"/>
        <v>-1.2194207394016936</v>
      </c>
    </row>
    <row r="34" spans="1:15" x14ac:dyDescent="0.2">
      <c r="A34" t="s">
        <v>89</v>
      </c>
      <c r="B34">
        <v>3459</v>
      </c>
      <c r="K34" t="s">
        <v>15</v>
      </c>
      <c r="L34" t="str">
        <f>A85</f>
        <v>G5</v>
      </c>
      <c r="M34">
        <f>B85</f>
        <v>3438</v>
      </c>
      <c r="N34" s="8">
        <f t="shared" si="1"/>
        <v>9.4359938167988214E-3</v>
      </c>
      <c r="O34">
        <f t="shared" si="2"/>
        <v>0.37743975267195284</v>
      </c>
    </row>
    <row r="35" spans="1:15" x14ac:dyDescent="0.2">
      <c r="A35" t="s">
        <v>90</v>
      </c>
      <c r="B35">
        <v>6726</v>
      </c>
      <c r="K35" t="s">
        <v>14</v>
      </c>
      <c r="L35" t="str">
        <f>A73</f>
        <v>F5</v>
      </c>
      <c r="M35">
        <f>B73</f>
        <v>3839</v>
      </c>
      <c r="N35" s="8">
        <f t="shared" si="1"/>
        <v>0.15496805229896524</v>
      </c>
      <c r="O35">
        <f t="shared" si="2"/>
        <v>6.1987220919586097</v>
      </c>
    </row>
    <row r="36" spans="1:15" x14ac:dyDescent="0.2">
      <c r="A36" t="s">
        <v>11</v>
      </c>
      <c r="B36">
        <v>3729</v>
      </c>
      <c r="K36" t="s">
        <v>13</v>
      </c>
      <c r="L36" t="str">
        <f>A61</f>
        <v>E5</v>
      </c>
      <c r="M36">
        <f>B61</f>
        <v>4197</v>
      </c>
      <c r="N36" s="8">
        <f t="shared" si="1"/>
        <v>0.28489442869950288</v>
      </c>
      <c r="O36">
        <f t="shared" si="2"/>
        <v>11.395777147980116</v>
      </c>
    </row>
    <row r="37" spans="1:15" x14ac:dyDescent="0.2">
      <c r="A37" t="s">
        <v>19</v>
      </c>
      <c r="B37">
        <v>6208</v>
      </c>
      <c r="K37" t="s">
        <v>12</v>
      </c>
      <c r="L37" t="str">
        <f>A49</f>
        <v>D5</v>
      </c>
      <c r="M37">
        <f>B49</f>
        <v>4728</v>
      </c>
      <c r="N37" s="8">
        <f t="shared" si="1"/>
        <v>0.47760645626566339</v>
      </c>
      <c r="O37">
        <f t="shared" si="2"/>
        <v>19.104258250626536</v>
      </c>
    </row>
    <row r="38" spans="1:15" x14ac:dyDescent="0.2">
      <c r="A38" t="s">
        <v>27</v>
      </c>
      <c r="B38">
        <v>5998</v>
      </c>
      <c r="K38" t="s">
        <v>11</v>
      </c>
      <c r="L38" t="str">
        <f>A37</f>
        <v>C5</v>
      </c>
      <c r="M38">
        <f>B37</f>
        <v>6208</v>
      </c>
      <c r="N38" s="8">
        <f t="shared" si="1"/>
        <v>1.0147322581449809</v>
      </c>
      <c r="O38">
        <f t="shared" si="2"/>
        <v>40.58929032579924</v>
      </c>
    </row>
    <row r="39" spans="1:15" x14ac:dyDescent="0.2">
      <c r="A39" t="s">
        <v>36</v>
      </c>
      <c r="B39">
        <v>3403</v>
      </c>
      <c r="K39" t="s">
        <v>10</v>
      </c>
      <c r="L39" t="str">
        <f>A25</f>
        <v>B5</v>
      </c>
      <c r="M39">
        <f>B25</f>
        <v>10260</v>
      </c>
      <c r="N39" s="8">
        <f t="shared" si="1"/>
        <v>2.4852956022091663</v>
      </c>
      <c r="O39">
        <f t="shared" si="2"/>
        <v>99.411824088366657</v>
      </c>
    </row>
    <row r="40" spans="1:15" x14ac:dyDescent="0.2">
      <c r="A40" t="s">
        <v>43</v>
      </c>
      <c r="B40">
        <v>8391</v>
      </c>
      <c r="K40" t="s">
        <v>9</v>
      </c>
      <c r="L40" t="str">
        <f>A13</f>
        <v>A5</v>
      </c>
      <c r="M40">
        <f>B13</f>
        <v>14714</v>
      </c>
      <c r="N40" s="8">
        <f t="shared" si="1"/>
        <v>4.1017539275946255</v>
      </c>
      <c r="O40">
        <f t="shared" si="2"/>
        <v>164.07015710378502</v>
      </c>
    </row>
    <row r="41" spans="1:15" x14ac:dyDescent="0.2">
      <c r="A41" t="s">
        <v>51</v>
      </c>
      <c r="B41">
        <v>3730</v>
      </c>
      <c r="K41" t="s">
        <v>17</v>
      </c>
      <c r="L41" t="str">
        <f>A14</f>
        <v>A6</v>
      </c>
      <c r="M41">
        <f>B14</f>
        <v>12401</v>
      </c>
      <c r="N41" s="8">
        <f t="shared" si="1"/>
        <v>3.2623134007386385</v>
      </c>
      <c r="O41">
        <f t="shared" si="2"/>
        <v>130.49253602954553</v>
      </c>
    </row>
    <row r="42" spans="1:15" x14ac:dyDescent="0.2">
      <c r="A42" t="s">
        <v>59</v>
      </c>
      <c r="B42">
        <v>3478</v>
      </c>
      <c r="K42" t="s">
        <v>18</v>
      </c>
      <c r="L42" t="str">
        <f>A26</f>
        <v>B6</v>
      </c>
      <c r="M42">
        <f>B26</f>
        <v>10068</v>
      </c>
      <c r="N42" s="8">
        <f t="shared" si="1"/>
        <v>2.4156144171004983</v>
      </c>
      <c r="O42">
        <f t="shared" si="2"/>
        <v>96.624576684019928</v>
      </c>
    </row>
    <row r="43" spans="1:15" x14ac:dyDescent="0.2">
      <c r="A43" t="s">
        <v>67</v>
      </c>
      <c r="B43">
        <v>8480</v>
      </c>
      <c r="K43" t="s">
        <v>19</v>
      </c>
      <c r="L43" t="str">
        <f>A38</f>
        <v>C6</v>
      </c>
      <c r="M43">
        <f>B38</f>
        <v>5998</v>
      </c>
      <c r="N43" s="8">
        <f t="shared" si="1"/>
        <v>0.93851846193237498</v>
      </c>
      <c r="O43">
        <f t="shared" si="2"/>
        <v>37.540738477295001</v>
      </c>
    </row>
    <row r="44" spans="1:15" x14ac:dyDescent="0.2">
      <c r="A44" t="s">
        <v>75</v>
      </c>
      <c r="B44">
        <v>3685</v>
      </c>
      <c r="K44" t="s">
        <v>20</v>
      </c>
      <c r="L44" t="str">
        <f>A50</f>
        <v>D6</v>
      </c>
      <c r="M44">
        <f>B50</f>
        <v>4636</v>
      </c>
      <c r="N44" s="8">
        <f t="shared" si="1"/>
        <v>0.44421755506775989</v>
      </c>
      <c r="O44">
        <f t="shared" si="2"/>
        <v>17.768702202710397</v>
      </c>
    </row>
    <row r="45" spans="1:15" x14ac:dyDescent="0.2">
      <c r="A45" t="s">
        <v>91</v>
      </c>
      <c r="B45">
        <v>8492</v>
      </c>
      <c r="K45" t="s">
        <v>21</v>
      </c>
      <c r="L45" t="str">
        <f>A62</f>
        <v>E6</v>
      </c>
      <c r="M45">
        <f>B62</f>
        <v>4217</v>
      </c>
      <c r="N45" s="8">
        <f t="shared" si="1"/>
        <v>0.2921528854816558</v>
      </c>
      <c r="O45">
        <f t="shared" si="2"/>
        <v>11.686115419266232</v>
      </c>
    </row>
    <row r="46" spans="1:15" x14ac:dyDescent="0.2">
      <c r="A46" t="s">
        <v>92</v>
      </c>
      <c r="B46">
        <v>3643</v>
      </c>
      <c r="K46" t="s">
        <v>22</v>
      </c>
      <c r="L46" t="str">
        <f>A74</f>
        <v>F6</v>
      </c>
      <c r="M46">
        <f>B74</f>
        <v>3847</v>
      </c>
      <c r="N46" s="8">
        <f t="shared" si="1"/>
        <v>0.15787143501182643</v>
      </c>
      <c r="O46">
        <f t="shared" si="2"/>
        <v>6.3148574004730573</v>
      </c>
    </row>
    <row r="47" spans="1:15" x14ac:dyDescent="0.2">
      <c r="A47" t="s">
        <v>93</v>
      </c>
      <c r="B47">
        <v>10063</v>
      </c>
      <c r="K47" t="s">
        <v>23</v>
      </c>
      <c r="L47" t="str">
        <f>A86</f>
        <v>G6</v>
      </c>
      <c r="M47">
        <f>B86</f>
        <v>3572</v>
      </c>
      <c r="N47" s="8">
        <f t="shared" si="1"/>
        <v>5.806765425722351E-2</v>
      </c>
      <c r="O47">
        <f t="shared" si="2"/>
        <v>2.3227061702889404</v>
      </c>
    </row>
    <row r="48" spans="1:15" x14ac:dyDescent="0.2">
      <c r="A48" t="s">
        <v>12</v>
      </c>
      <c r="B48">
        <v>3649</v>
      </c>
      <c r="K48" t="s">
        <v>24</v>
      </c>
      <c r="L48" t="str">
        <f>A98</f>
        <v>H6</v>
      </c>
      <c r="M48">
        <f>B98</f>
        <v>3417</v>
      </c>
      <c r="N48" s="8">
        <f t="shared" si="1"/>
        <v>1.8146141955382347E-3</v>
      </c>
      <c r="O48">
        <f t="shared" si="2"/>
        <v>7.2584567821529389E-2</v>
      </c>
    </row>
    <row r="49" spans="1:15" x14ac:dyDescent="0.2">
      <c r="A49" t="s">
        <v>20</v>
      </c>
      <c r="B49">
        <v>4728</v>
      </c>
      <c r="K49" t="s">
        <v>33</v>
      </c>
      <c r="L49" t="str">
        <f>A99</f>
        <v>H7</v>
      </c>
      <c r="M49">
        <f>B99</f>
        <v>3407</v>
      </c>
      <c r="N49" s="8">
        <f t="shared" si="1"/>
        <v>-1.8146141955382347E-3</v>
      </c>
      <c r="O49">
        <f t="shared" si="2"/>
        <v>-7.2584567821529389E-2</v>
      </c>
    </row>
    <row r="50" spans="1:15" x14ac:dyDescent="0.2">
      <c r="A50" t="s">
        <v>28</v>
      </c>
      <c r="B50">
        <v>4636</v>
      </c>
      <c r="K50" t="s">
        <v>31</v>
      </c>
      <c r="L50" t="str">
        <f>A87</f>
        <v>G7</v>
      </c>
      <c r="M50">
        <f>B87</f>
        <v>3415</v>
      </c>
      <c r="N50" s="8">
        <f t="shared" si="1"/>
        <v>1.0887685173229409E-3</v>
      </c>
      <c r="O50">
        <f t="shared" si="2"/>
        <v>4.3550740692917637E-2</v>
      </c>
    </row>
    <row r="51" spans="1:15" x14ac:dyDescent="0.2">
      <c r="A51" t="s">
        <v>37</v>
      </c>
      <c r="B51">
        <v>3381</v>
      </c>
      <c r="K51" t="s">
        <v>32</v>
      </c>
      <c r="L51" t="str">
        <f>A75</f>
        <v>F7</v>
      </c>
      <c r="M51">
        <f>B75</f>
        <v>3485</v>
      </c>
      <c r="N51" s="8">
        <f t="shared" si="1"/>
        <v>2.6493367254858229E-2</v>
      </c>
      <c r="O51">
        <f t="shared" si="2"/>
        <v>1.0597346901943292</v>
      </c>
    </row>
    <row r="52" spans="1:15" x14ac:dyDescent="0.2">
      <c r="A52" t="s">
        <v>44</v>
      </c>
      <c r="B52">
        <v>14597</v>
      </c>
      <c r="K52" t="s">
        <v>29</v>
      </c>
      <c r="L52" t="str">
        <f>A63</f>
        <v>E7</v>
      </c>
      <c r="M52">
        <f>B63</f>
        <v>3421</v>
      </c>
      <c r="N52" s="8">
        <f t="shared" si="1"/>
        <v>3.2663055519688228E-3</v>
      </c>
      <c r="O52">
        <f t="shared" si="2"/>
        <v>0.13065222207875291</v>
      </c>
    </row>
    <row r="53" spans="1:15" x14ac:dyDescent="0.2">
      <c r="A53" t="s">
        <v>52</v>
      </c>
      <c r="B53">
        <v>3882</v>
      </c>
      <c r="K53" t="s">
        <v>28</v>
      </c>
      <c r="L53" t="str">
        <f>A51</f>
        <v>D7</v>
      </c>
      <c r="M53">
        <f>B51</f>
        <v>3381</v>
      </c>
      <c r="N53" s="8">
        <f t="shared" si="1"/>
        <v>-1.1250608012337055E-2</v>
      </c>
      <c r="O53">
        <f t="shared" si="2"/>
        <v>-0.45002432049348223</v>
      </c>
    </row>
    <row r="54" spans="1:15" x14ac:dyDescent="0.2">
      <c r="A54" t="s">
        <v>60</v>
      </c>
      <c r="B54">
        <v>3909</v>
      </c>
      <c r="K54" t="s">
        <v>27</v>
      </c>
      <c r="L54" t="str">
        <f>A39</f>
        <v>C7</v>
      </c>
      <c r="M54">
        <f>B39</f>
        <v>3403</v>
      </c>
      <c r="N54" s="8">
        <f t="shared" si="1"/>
        <v>-3.2663055519688228E-3</v>
      </c>
      <c r="O54">
        <f t="shared" si="2"/>
        <v>-0.13065222207875291</v>
      </c>
    </row>
    <row r="55" spans="1:15" x14ac:dyDescent="0.2">
      <c r="A55" t="s">
        <v>68</v>
      </c>
      <c r="B55">
        <v>15220</v>
      </c>
      <c r="K55" t="s">
        <v>26</v>
      </c>
      <c r="L55" t="str">
        <f>A27</f>
        <v>B7</v>
      </c>
      <c r="M55">
        <f>B27</f>
        <v>3473</v>
      </c>
      <c r="N55" s="8">
        <f t="shared" si="1"/>
        <v>2.2138293185566465E-2</v>
      </c>
      <c r="O55">
        <f t="shared" si="2"/>
        <v>0.88553172742265862</v>
      </c>
    </row>
    <row r="56" spans="1:15" x14ac:dyDescent="0.2">
      <c r="A56" t="s">
        <v>76</v>
      </c>
      <c r="B56">
        <v>3738</v>
      </c>
      <c r="K56" t="s">
        <v>25</v>
      </c>
      <c r="L56" t="str">
        <f>A15</f>
        <v>A7</v>
      </c>
      <c r="M56">
        <f>B15</f>
        <v>3639</v>
      </c>
      <c r="N56" s="8">
        <f t="shared" si="1"/>
        <v>8.2383484477435862E-2</v>
      </c>
      <c r="O56">
        <f t="shared" si="2"/>
        <v>3.2953393790974346</v>
      </c>
    </row>
    <row r="57" spans="1:15" x14ac:dyDescent="0.2">
      <c r="A57" t="s">
        <v>94</v>
      </c>
      <c r="B57">
        <v>4652</v>
      </c>
      <c r="K57" t="s">
        <v>34</v>
      </c>
      <c r="L57" t="str">
        <f>A16</f>
        <v>A8</v>
      </c>
      <c r="M57">
        <f>B16</f>
        <v>4296</v>
      </c>
      <c r="N57" s="8">
        <f t="shared" si="1"/>
        <v>0.32082378977115988</v>
      </c>
      <c r="O57">
        <f t="shared" si="2"/>
        <v>12.832951590846395</v>
      </c>
    </row>
    <row r="58" spans="1:15" x14ac:dyDescent="0.2">
      <c r="A58" t="s">
        <v>95</v>
      </c>
      <c r="B58">
        <v>4312</v>
      </c>
      <c r="K58" t="s">
        <v>35</v>
      </c>
      <c r="L58" t="str">
        <f>A28</f>
        <v>B8</v>
      </c>
      <c r="M58">
        <f>B28</f>
        <v>5342</v>
      </c>
      <c r="N58" s="8">
        <f t="shared" si="1"/>
        <v>0.70044107947775858</v>
      </c>
      <c r="O58">
        <f t="shared" si="2"/>
        <v>28.017643179110344</v>
      </c>
    </row>
    <row r="59" spans="1:15" x14ac:dyDescent="0.2">
      <c r="A59" t="s">
        <v>96</v>
      </c>
      <c r="B59">
        <v>15672</v>
      </c>
      <c r="K59" t="s">
        <v>36</v>
      </c>
      <c r="L59" t="str">
        <f>A40</f>
        <v>C8</v>
      </c>
      <c r="M59">
        <f>B40</f>
        <v>8391</v>
      </c>
      <c r="N59" s="8">
        <f t="shared" si="1"/>
        <v>1.8069928159169741</v>
      </c>
      <c r="O59">
        <f t="shared" si="2"/>
        <v>72.279712636678966</v>
      </c>
    </row>
    <row r="60" spans="1:15" x14ac:dyDescent="0.2">
      <c r="A60" t="s">
        <v>13</v>
      </c>
      <c r="B60">
        <v>3681</v>
      </c>
      <c r="K60" t="s">
        <v>37</v>
      </c>
      <c r="L60" t="str">
        <f>A52</f>
        <v>D8</v>
      </c>
      <c r="M60">
        <f>B52</f>
        <v>14597</v>
      </c>
      <c r="N60" s="8">
        <f t="shared" si="1"/>
        <v>4.059291955419031</v>
      </c>
      <c r="O60">
        <f t="shared" si="2"/>
        <v>162.37167821676124</v>
      </c>
    </row>
    <row r="61" spans="1:15" x14ac:dyDescent="0.2">
      <c r="A61" t="s">
        <v>21</v>
      </c>
      <c r="B61">
        <v>4197</v>
      </c>
      <c r="K61" t="s">
        <v>38</v>
      </c>
      <c r="L61" t="str">
        <f>A64</f>
        <v>E8</v>
      </c>
      <c r="M61">
        <f>B64</f>
        <v>28569</v>
      </c>
      <c r="N61" s="8">
        <f t="shared" si="1"/>
        <v>9.1300498634310738</v>
      </c>
      <c r="O61">
        <f t="shared" si="2"/>
        <v>365.20199453724297</v>
      </c>
    </row>
    <row r="62" spans="1:15" x14ac:dyDescent="0.2">
      <c r="A62" t="s">
        <v>29</v>
      </c>
      <c r="B62">
        <v>4217</v>
      </c>
      <c r="K62" t="s">
        <v>30</v>
      </c>
      <c r="L62" t="str">
        <f>A76</f>
        <v>F8</v>
      </c>
      <c r="M62">
        <f>B76</f>
        <v>37151</v>
      </c>
      <c r="N62" s="8">
        <f t="shared" si="1"/>
        <v>12.244653668652902</v>
      </c>
      <c r="O62">
        <f t="shared" si="2"/>
        <v>489.78614674611606</v>
      </c>
    </row>
    <row r="63" spans="1:15" x14ac:dyDescent="0.2">
      <c r="A63" t="s">
        <v>38</v>
      </c>
      <c r="B63">
        <v>3421</v>
      </c>
      <c r="K63" t="s">
        <v>39</v>
      </c>
      <c r="L63" t="str">
        <f>A88</f>
        <v>G8</v>
      </c>
      <c r="M63">
        <f>B88</f>
        <v>31935</v>
      </c>
      <c r="N63" s="8">
        <f t="shared" si="1"/>
        <v>10.351648139867414</v>
      </c>
      <c r="O63">
        <f t="shared" si="2"/>
        <v>414.06592559469658</v>
      </c>
    </row>
    <row r="64" spans="1:15" x14ac:dyDescent="0.2">
      <c r="A64" t="s">
        <v>45</v>
      </c>
      <c r="B64">
        <v>28569</v>
      </c>
      <c r="K64" t="s">
        <v>40</v>
      </c>
      <c r="L64" t="str">
        <f>A100</f>
        <v>H8</v>
      </c>
      <c r="M64">
        <f>B100</f>
        <v>20724</v>
      </c>
      <c r="N64" s="8">
        <f t="shared" si="1"/>
        <v>6.2829201906315841</v>
      </c>
      <c r="O64">
        <f t="shared" si="2"/>
        <v>251.31680762526338</v>
      </c>
    </row>
    <row r="65" spans="1:15" x14ac:dyDescent="0.2">
      <c r="A65" t="s">
        <v>53</v>
      </c>
      <c r="B65">
        <v>4488</v>
      </c>
      <c r="K65" t="s">
        <v>48</v>
      </c>
      <c r="L65" t="str">
        <f>A101</f>
        <v>H9</v>
      </c>
      <c r="M65">
        <f>B101</f>
        <v>10350</v>
      </c>
      <c r="N65" s="8">
        <f t="shared" si="1"/>
        <v>2.5179586577288546</v>
      </c>
      <c r="O65">
        <f t="shared" si="2"/>
        <v>100.71834630915419</v>
      </c>
    </row>
    <row r="66" spans="1:15" x14ac:dyDescent="0.2">
      <c r="A66" t="s">
        <v>61</v>
      </c>
      <c r="B66">
        <v>4457</v>
      </c>
      <c r="K66" t="s">
        <v>47</v>
      </c>
      <c r="L66" t="str">
        <f>A89</f>
        <v>G9</v>
      </c>
      <c r="M66">
        <f>B89</f>
        <v>6430</v>
      </c>
      <c r="N66" s="8">
        <f t="shared" si="1"/>
        <v>1.0953011284268785</v>
      </c>
      <c r="O66">
        <f t="shared" si="2"/>
        <v>43.812045137075145</v>
      </c>
    </row>
    <row r="67" spans="1:15" x14ac:dyDescent="0.2">
      <c r="A67" t="s">
        <v>69</v>
      </c>
      <c r="B67">
        <v>21400</v>
      </c>
      <c r="K67" t="s">
        <v>46</v>
      </c>
      <c r="L67" t="str">
        <f>A77</f>
        <v>F9</v>
      </c>
      <c r="M67">
        <f>B77</f>
        <v>5404</v>
      </c>
      <c r="N67" s="8">
        <f t="shared" si="1"/>
        <v>0.72294229550243272</v>
      </c>
      <c r="O67">
        <f t="shared" si="2"/>
        <v>28.917691820097311</v>
      </c>
    </row>
    <row r="68" spans="1:15" x14ac:dyDescent="0.2">
      <c r="A68" t="s">
        <v>77</v>
      </c>
      <c r="B68">
        <v>3669</v>
      </c>
      <c r="K68" t="s">
        <v>45</v>
      </c>
      <c r="L68" t="str">
        <f>A65</f>
        <v>E9</v>
      </c>
      <c r="M68">
        <f>B65</f>
        <v>4488</v>
      </c>
      <c r="N68" s="8">
        <f t="shared" si="1"/>
        <v>0.3905049748798281</v>
      </c>
      <c r="O68">
        <f t="shared" si="2"/>
        <v>15.620198995193125</v>
      </c>
    </row>
    <row r="69" spans="1:15" x14ac:dyDescent="0.2">
      <c r="A69" t="s">
        <v>97</v>
      </c>
      <c r="B69">
        <v>3712</v>
      </c>
      <c r="K69" t="s">
        <v>44</v>
      </c>
      <c r="L69" t="str">
        <f>A53</f>
        <v>D9</v>
      </c>
      <c r="M69">
        <f>B53</f>
        <v>3882</v>
      </c>
      <c r="N69" s="8">
        <f t="shared" si="1"/>
        <v>0.17057373438059406</v>
      </c>
      <c r="O69">
        <f t="shared" si="2"/>
        <v>6.8229493752237627</v>
      </c>
    </row>
    <row r="70" spans="1:15" x14ac:dyDescent="0.2">
      <c r="A70" t="s">
        <v>98</v>
      </c>
      <c r="B70">
        <v>6058</v>
      </c>
      <c r="K70" t="s">
        <v>43</v>
      </c>
      <c r="L70" t="str">
        <f>A41</f>
        <v>C9</v>
      </c>
      <c r="M70">
        <f>B41</f>
        <v>3730</v>
      </c>
      <c r="N70" s="8">
        <f t="shared" si="1"/>
        <v>0.11540946283623173</v>
      </c>
      <c r="O70">
        <f t="shared" si="2"/>
        <v>4.616378513449269</v>
      </c>
    </row>
    <row r="71" spans="1:15" x14ac:dyDescent="0.2">
      <c r="A71" t="s">
        <v>99</v>
      </c>
      <c r="B71">
        <v>21069</v>
      </c>
      <c r="K71" t="s">
        <v>42</v>
      </c>
      <c r="L71" t="str">
        <f>A29</f>
        <v>B9</v>
      </c>
      <c r="M71">
        <f>B29</f>
        <v>3780</v>
      </c>
      <c r="N71" s="8">
        <f t="shared" si="1"/>
        <v>0.13355560479161407</v>
      </c>
      <c r="O71">
        <f t="shared" si="2"/>
        <v>5.3422241916645632</v>
      </c>
    </row>
    <row r="72" spans="1:15" x14ac:dyDescent="0.2">
      <c r="A72" t="s">
        <v>14</v>
      </c>
      <c r="B72">
        <v>3592</v>
      </c>
      <c r="K72" t="s">
        <v>41</v>
      </c>
      <c r="L72" t="str">
        <f>A17</f>
        <v>A9</v>
      </c>
      <c r="M72">
        <f>B17</f>
        <v>3704</v>
      </c>
      <c r="N72" s="8">
        <f t="shared" si="1"/>
        <v>0.10597346901943291</v>
      </c>
      <c r="O72">
        <f t="shared" si="2"/>
        <v>4.2389387607773168</v>
      </c>
    </row>
    <row r="73" spans="1:15" x14ac:dyDescent="0.2">
      <c r="A73" t="s">
        <v>22</v>
      </c>
      <c r="B73">
        <v>3839</v>
      </c>
      <c r="K73" t="s">
        <v>49</v>
      </c>
      <c r="L73" t="str">
        <f>A18</f>
        <v>A10</v>
      </c>
      <c r="M73">
        <f>B18</f>
        <v>3565</v>
      </c>
      <c r="N73" s="8">
        <f t="shared" si="1"/>
        <v>5.5527194383469987E-2</v>
      </c>
      <c r="O73">
        <f t="shared" si="2"/>
        <v>2.2210877753387996</v>
      </c>
    </row>
    <row r="74" spans="1:15" x14ac:dyDescent="0.2">
      <c r="A74" t="s">
        <v>32</v>
      </c>
      <c r="B74">
        <v>3847</v>
      </c>
      <c r="K74" t="s">
        <v>50</v>
      </c>
      <c r="L74" t="str">
        <f>A30</f>
        <v>B10</v>
      </c>
      <c r="M74">
        <f>B30</f>
        <v>3539</v>
      </c>
      <c r="N74" s="8">
        <f t="shared" ref="N74:N96" si="3">(M74-I$15)/I$16</f>
        <v>4.609120056667116E-2</v>
      </c>
      <c r="O74">
        <f t="shared" ref="O74:O96" si="4">N74*40</f>
        <v>1.8436480226668464</v>
      </c>
    </row>
    <row r="75" spans="1:15" x14ac:dyDescent="0.2">
      <c r="A75" t="s">
        <v>30</v>
      </c>
      <c r="B75">
        <v>3485</v>
      </c>
      <c r="K75" t="s">
        <v>51</v>
      </c>
      <c r="L75" t="str">
        <f>A42</f>
        <v>C10</v>
      </c>
      <c r="M75">
        <f>B42</f>
        <v>3478</v>
      </c>
      <c r="N75" s="8">
        <f t="shared" si="3"/>
        <v>2.3952907381104699E-2</v>
      </c>
      <c r="O75">
        <f t="shared" si="4"/>
        <v>0.95811629524418795</v>
      </c>
    </row>
    <row r="76" spans="1:15" x14ac:dyDescent="0.2">
      <c r="A76" t="s">
        <v>46</v>
      </c>
      <c r="B76">
        <v>37151</v>
      </c>
      <c r="K76" t="s">
        <v>52</v>
      </c>
      <c r="L76" t="str">
        <f>A54</f>
        <v>D10</v>
      </c>
      <c r="M76">
        <f>B54</f>
        <v>3909</v>
      </c>
      <c r="N76" s="8">
        <f t="shared" si="3"/>
        <v>0.18037265103650055</v>
      </c>
      <c r="O76">
        <f t="shared" si="4"/>
        <v>7.2149060414600221</v>
      </c>
    </row>
    <row r="77" spans="1:15" x14ac:dyDescent="0.2">
      <c r="A77" t="s">
        <v>54</v>
      </c>
      <c r="B77">
        <v>5404</v>
      </c>
      <c r="K77" t="s">
        <v>53</v>
      </c>
      <c r="L77" t="str">
        <f>A66</f>
        <v>E10</v>
      </c>
      <c r="M77">
        <f>B66</f>
        <v>4457</v>
      </c>
      <c r="N77" s="8">
        <f t="shared" si="3"/>
        <v>0.37925436686749109</v>
      </c>
      <c r="O77">
        <f t="shared" si="4"/>
        <v>15.170174674699643</v>
      </c>
    </row>
    <row r="78" spans="1:15" x14ac:dyDescent="0.2">
      <c r="A78" t="s">
        <v>62</v>
      </c>
      <c r="B78">
        <v>5403</v>
      </c>
      <c r="K78" t="s">
        <v>54</v>
      </c>
      <c r="L78" t="str">
        <f>A78</f>
        <v>F10</v>
      </c>
      <c r="M78">
        <f>B78</f>
        <v>5403</v>
      </c>
      <c r="N78" s="8">
        <f t="shared" si="3"/>
        <v>0.72257937266332506</v>
      </c>
      <c r="O78">
        <f t="shared" si="4"/>
        <v>28.903174906533003</v>
      </c>
    </row>
    <row r="79" spans="1:15" x14ac:dyDescent="0.2">
      <c r="A79" t="s">
        <v>70</v>
      </c>
      <c r="B79">
        <v>24252</v>
      </c>
      <c r="K79" t="s">
        <v>55</v>
      </c>
      <c r="L79" t="str">
        <f>A90</f>
        <v>G10</v>
      </c>
      <c r="M79">
        <f>B90</f>
        <v>6895</v>
      </c>
      <c r="N79" s="8">
        <f t="shared" si="3"/>
        <v>1.2640602486119343</v>
      </c>
      <c r="O79">
        <f t="shared" si="4"/>
        <v>50.562409944477373</v>
      </c>
    </row>
    <row r="80" spans="1:15" x14ac:dyDescent="0.2">
      <c r="A80" t="s">
        <v>78</v>
      </c>
      <c r="B80">
        <v>3559</v>
      </c>
      <c r="K80" t="s">
        <v>56</v>
      </c>
      <c r="L80" t="str">
        <f>A102</f>
        <v>H10</v>
      </c>
      <c r="M80">
        <f>B102</f>
        <v>10139</v>
      </c>
      <c r="N80" s="8">
        <f t="shared" si="3"/>
        <v>2.4413819386771412</v>
      </c>
      <c r="O80">
        <f t="shared" si="4"/>
        <v>97.655277547085646</v>
      </c>
    </row>
    <row r="81" spans="1:15" x14ac:dyDescent="0.2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12002</v>
      </c>
      <c r="N81" s="8">
        <f t="shared" si="3"/>
        <v>3.1175071879346872</v>
      </c>
      <c r="O81">
        <f t="shared" si="4"/>
        <v>124.70028751738749</v>
      </c>
    </row>
    <row r="82" spans="1:15" x14ac:dyDescent="0.2">
      <c r="A82" t="s">
        <v>101</v>
      </c>
      <c r="B82">
        <v>9159</v>
      </c>
      <c r="K82" t="s">
        <v>63</v>
      </c>
      <c r="L82" t="str">
        <f>A91</f>
        <v>G11</v>
      </c>
      <c r="M82">
        <f>B91</f>
        <v>17908</v>
      </c>
      <c r="N82" s="8">
        <f t="shared" si="3"/>
        <v>5.26092947570445</v>
      </c>
      <c r="O82">
        <f t="shared" si="4"/>
        <v>210.43717902817801</v>
      </c>
    </row>
    <row r="83" spans="1:15" x14ac:dyDescent="0.2">
      <c r="A83" t="s">
        <v>102</v>
      </c>
      <c r="B83">
        <v>23137</v>
      </c>
      <c r="K83" t="s">
        <v>62</v>
      </c>
      <c r="L83" t="str">
        <f>A79</f>
        <v>F11</v>
      </c>
      <c r="M83">
        <f>B79</f>
        <v>24252</v>
      </c>
      <c r="N83" s="8">
        <f t="shared" si="3"/>
        <v>7.5633119670033624</v>
      </c>
      <c r="O83">
        <f t="shared" si="4"/>
        <v>302.53247868013449</v>
      </c>
    </row>
    <row r="84" spans="1:15" x14ac:dyDescent="0.2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21400</v>
      </c>
      <c r="N84" s="8">
        <f t="shared" si="3"/>
        <v>6.5282560298683538</v>
      </c>
      <c r="O84">
        <f t="shared" si="4"/>
        <v>261.13024119473414</v>
      </c>
    </row>
    <row r="85" spans="1:15" x14ac:dyDescent="0.2">
      <c r="A85" t="s">
        <v>23</v>
      </c>
      <c r="B85">
        <v>3438</v>
      </c>
      <c r="K85" t="s">
        <v>60</v>
      </c>
      <c r="L85" t="str">
        <f>A55</f>
        <v>D11</v>
      </c>
      <c r="M85">
        <f>B55</f>
        <v>15220</v>
      </c>
      <c r="N85" s="8">
        <f t="shared" si="3"/>
        <v>4.2853928841830955</v>
      </c>
      <c r="O85">
        <f t="shared" si="4"/>
        <v>171.41571536732383</v>
      </c>
    </row>
    <row r="86" spans="1:15" x14ac:dyDescent="0.2">
      <c r="A86" t="s">
        <v>31</v>
      </c>
      <c r="B86">
        <v>3572</v>
      </c>
      <c r="K86" t="s">
        <v>59</v>
      </c>
      <c r="L86" t="str">
        <f>A43</f>
        <v>C11</v>
      </c>
      <c r="M86">
        <f>B43</f>
        <v>8480</v>
      </c>
      <c r="N86" s="8">
        <f t="shared" si="3"/>
        <v>1.8392929485975549</v>
      </c>
      <c r="O86">
        <f t="shared" si="4"/>
        <v>73.5717179439022</v>
      </c>
    </row>
    <row r="87" spans="1:15" x14ac:dyDescent="0.2">
      <c r="A87" t="s">
        <v>39</v>
      </c>
      <c r="B87">
        <v>3415</v>
      </c>
      <c r="K87" t="s">
        <v>58</v>
      </c>
      <c r="L87" t="str">
        <f>A31</f>
        <v>B11</v>
      </c>
      <c r="M87">
        <f>B31</f>
        <v>5548</v>
      </c>
      <c r="N87" s="8">
        <f t="shared" si="3"/>
        <v>0.77520318433393387</v>
      </c>
      <c r="O87">
        <f t="shared" si="4"/>
        <v>31.008127373357354</v>
      </c>
    </row>
    <row r="88" spans="1:15" x14ac:dyDescent="0.2">
      <c r="A88" t="s">
        <v>47</v>
      </c>
      <c r="B88">
        <v>31935</v>
      </c>
      <c r="K88" t="s">
        <v>57</v>
      </c>
      <c r="L88" t="str">
        <f>A19</f>
        <v>A11</v>
      </c>
      <c r="M88">
        <f>B19</f>
        <v>4766</v>
      </c>
      <c r="N88" s="8">
        <f t="shared" si="3"/>
        <v>0.49139752415175397</v>
      </c>
      <c r="O88">
        <f t="shared" si="4"/>
        <v>19.65590096607016</v>
      </c>
    </row>
    <row r="89" spans="1:15" x14ac:dyDescent="0.2">
      <c r="A89" t="s">
        <v>55</v>
      </c>
      <c r="B89">
        <v>6430</v>
      </c>
      <c r="K89" t="s">
        <v>65</v>
      </c>
      <c r="L89" t="str">
        <f>A20</f>
        <v>A12</v>
      </c>
      <c r="M89">
        <f>B20</f>
        <v>4181</v>
      </c>
      <c r="N89" s="8">
        <f t="shared" si="3"/>
        <v>0.27908766327378048</v>
      </c>
      <c r="O89">
        <f t="shared" si="4"/>
        <v>11.163506530951219</v>
      </c>
    </row>
    <row r="90" spans="1:15" x14ac:dyDescent="0.2">
      <c r="A90" t="s">
        <v>63</v>
      </c>
      <c r="B90">
        <v>6895</v>
      </c>
      <c r="K90" t="s">
        <v>66</v>
      </c>
      <c r="L90" t="str">
        <f>A32</f>
        <v>B12</v>
      </c>
      <c r="M90">
        <f>B32</f>
        <v>3904</v>
      </c>
      <c r="N90" s="8">
        <f t="shared" si="3"/>
        <v>0.1785580368409623</v>
      </c>
      <c r="O90">
        <f t="shared" si="4"/>
        <v>7.1423214736384919</v>
      </c>
    </row>
    <row r="91" spans="1:15" x14ac:dyDescent="0.2">
      <c r="A91" t="s">
        <v>71</v>
      </c>
      <c r="B91">
        <v>17908</v>
      </c>
      <c r="K91" t="s">
        <v>67</v>
      </c>
      <c r="L91" t="str">
        <f>A44</f>
        <v>C12</v>
      </c>
      <c r="M91">
        <f>B44</f>
        <v>3685</v>
      </c>
      <c r="N91" s="8">
        <f t="shared" si="3"/>
        <v>9.9077935076387624E-2</v>
      </c>
      <c r="O91">
        <f t="shared" si="4"/>
        <v>3.963117403055505</v>
      </c>
    </row>
    <row r="92" spans="1:15" x14ac:dyDescent="0.2">
      <c r="A92" t="s">
        <v>79</v>
      </c>
      <c r="B92">
        <v>3485</v>
      </c>
      <c r="K92" t="s">
        <v>68</v>
      </c>
      <c r="L92" t="str">
        <f>A56</f>
        <v>D12</v>
      </c>
      <c r="M92">
        <f>B56</f>
        <v>3738</v>
      </c>
      <c r="N92" s="8">
        <f t="shared" si="3"/>
        <v>0.11831284554909291</v>
      </c>
      <c r="O92">
        <f t="shared" si="4"/>
        <v>4.7325138219637166</v>
      </c>
    </row>
    <row r="93" spans="1:15" x14ac:dyDescent="0.2">
      <c r="A93" t="s">
        <v>103</v>
      </c>
      <c r="B93">
        <v>3363</v>
      </c>
      <c r="K93" t="s">
        <v>69</v>
      </c>
      <c r="L93" t="str">
        <f>A68</f>
        <v>E12</v>
      </c>
      <c r="M93">
        <f>B68</f>
        <v>3669</v>
      </c>
      <c r="N93" s="8">
        <f t="shared" si="3"/>
        <v>9.3271169650665273E-2</v>
      </c>
      <c r="O93">
        <f t="shared" si="4"/>
        <v>3.730846786026611</v>
      </c>
    </row>
    <row r="94" spans="1:15" x14ac:dyDescent="0.2">
      <c r="A94" t="s">
        <v>104</v>
      </c>
      <c r="B94">
        <v>14882</v>
      </c>
      <c r="K94" t="s">
        <v>70</v>
      </c>
      <c r="L94" t="str">
        <f>A80</f>
        <v>F12</v>
      </c>
      <c r="M94">
        <f>B80</f>
        <v>3559</v>
      </c>
      <c r="N94" s="8">
        <f t="shared" si="3"/>
        <v>5.3349657348824103E-2</v>
      </c>
      <c r="O94">
        <f t="shared" si="4"/>
        <v>2.1339862939529644</v>
      </c>
    </row>
    <row r="95" spans="1:15" x14ac:dyDescent="0.2">
      <c r="A95" t="s">
        <v>105</v>
      </c>
      <c r="B95">
        <v>20591</v>
      </c>
      <c r="K95" t="s">
        <v>71</v>
      </c>
      <c r="L95" t="str">
        <f>A92</f>
        <v>G12</v>
      </c>
      <c r="M95">
        <f>B92</f>
        <v>3485</v>
      </c>
      <c r="N95" s="8">
        <f t="shared" si="3"/>
        <v>2.6493367254858229E-2</v>
      </c>
      <c r="O95">
        <f t="shared" si="4"/>
        <v>1.0597346901943292</v>
      </c>
    </row>
    <row r="96" spans="1:15" x14ac:dyDescent="0.2">
      <c r="A96" t="s">
        <v>16</v>
      </c>
      <c r="B96">
        <v>3341</v>
      </c>
      <c r="K96" t="s">
        <v>72</v>
      </c>
      <c r="L96" t="str">
        <f>A104</f>
        <v>H12</v>
      </c>
      <c r="M96">
        <f>B104</f>
        <v>3577</v>
      </c>
      <c r="N96" s="8">
        <f t="shared" si="3"/>
        <v>5.9882268452761747E-2</v>
      </c>
      <c r="O96">
        <f t="shared" si="4"/>
        <v>2.3952907381104698</v>
      </c>
    </row>
    <row r="97" spans="1:2" x14ac:dyDescent="0.2">
      <c r="A97" t="s">
        <v>24</v>
      </c>
      <c r="B97">
        <v>3328</v>
      </c>
    </row>
    <row r="98" spans="1:2" x14ac:dyDescent="0.2">
      <c r="A98" t="s">
        <v>33</v>
      </c>
      <c r="B98">
        <v>3417</v>
      </c>
    </row>
    <row r="99" spans="1:2" x14ac:dyDescent="0.2">
      <c r="A99" t="s">
        <v>40</v>
      </c>
      <c r="B99">
        <v>3407</v>
      </c>
    </row>
    <row r="100" spans="1:2" x14ac:dyDescent="0.2">
      <c r="A100" t="s">
        <v>48</v>
      </c>
      <c r="B100">
        <v>20724</v>
      </c>
    </row>
    <row r="101" spans="1:2" x14ac:dyDescent="0.2">
      <c r="A101" t="s">
        <v>56</v>
      </c>
      <c r="B101">
        <v>10350</v>
      </c>
    </row>
    <row r="102" spans="1:2" x14ac:dyDescent="0.2">
      <c r="A102" t="s">
        <v>64</v>
      </c>
      <c r="B102">
        <v>10139</v>
      </c>
    </row>
    <row r="103" spans="1:2" x14ac:dyDescent="0.2">
      <c r="A103" t="s">
        <v>72</v>
      </c>
      <c r="B103">
        <v>12002</v>
      </c>
    </row>
    <row r="104" spans="1:2" x14ac:dyDescent="0.2">
      <c r="A104" t="s">
        <v>80</v>
      </c>
      <c r="B104">
        <v>3577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J8" sqref="J8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65025</v>
      </c>
      <c r="D2">
        <v>3367</v>
      </c>
      <c r="E2">
        <v>5004</v>
      </c>
      <c r="F2">
        <v>4372</v>
      </c>
      <c r="G2">
        <v>14052</v>
      </c>
      <c r="H2">
        <v>11950</v>
      </c>
      <c r="I2">
        <v>3599</v>
      </c>
      <c r="J2">
        <v>4224</v>
      </c>
      <c r="K2">
        <v>3634</v>
      </c>
      <c r="L2">
        <v>3563</v>
      </c>
      <c r="M2">
        <v>4653</v>
      </c>
      <c r="N2">
        <v>4151</v>
      </c>
      <c r="O2">
        <v>43291</v>
      </c>
      <c r="P2">
        <v>3376</v>
      </c>
      <c r="Q2">
        <v>5491</v>
      </c>
      <c r="R2">
        <v>3931</v>
      </c>
      <c r="S2">
        <v>9874</v>
      </c>
      <c r="T2">
        <v>9733</v>
      </c>
      <c r="U2">
        <v>3444</v>
      </c>
      <c r="V2">
        <v>5352</v>
      </c>
      <c r="W2">
        <v>3764</v>
      </c>
      <c r="X2">
        <v>3476</v>
      </c>
      <c r="Y2">
        <v>5346</v>
      </c>
      <c r="Z2">
        <v>3773</v>
      </c>
      <c r="AA2">
        <v>22507</v>
      </c>
      <c r="AB2">
        <v>3408</v>
      </c>
      <c r="AC2">
        <v>6655</v>
      </c>
      <c r="AD2">
        <v>3728</v>
      </c>
      <c r="AE2">
        <v>6074</v>
      </c>
      <c r="AF2">
        <v>5952</v>
      </c>
      <c r="AG2">
        <v>3418</v>
      </c>
      <c r="AH2">
        <v>8040</v>
      </c>
      <c r="AI2">
        <v>3689</v>
      </c>
      <c r="AJ2">
        <v>3524</v>
      </c>
      <c r="AK2">
        <v>8133</v>
      </c>
      <c r="AL2">
        <v>3616</v>
      </c>
      <c r="AM2">
        <v>8417</v>
      </c>
      <c r="AN2">
        <v>3675</v>
      </c>
      <c r="AO2">
        <v>9762</v>
      </c>
      <c r="AP2">
        <v>3612</v>
      </c>
      <c r="AQ2">
        <v>4658</v>
      </c>
      <c r="AR2">
        <v>4589</v>
      </c>
      <c r="AS2">
        <v>3381</v>
      </c>
      <c r="AT2">
        <v>13782</v>
      </c>
      <c r="AU2">
        <v>3856</v>
      </c>
      <c r="AV2">
        <v>3807</v>
      </c>
      <c r="AW2">
        <v>14187</v>
      </c>
      <c r="AX2">
        <v>3583</v>
      </c>
      <c r="AY2">
        <v>4582</v>
      </c>
      <c r="AZ2">
        <v>4219</v>
      </c>
      <c r="BA2">
        <v>15188</v>
      </c>
      <c r="BB2">
        <v>3641</v>
      </c>
      <c r="BC2">
        <v>4155</v>
      </c>
      <c r="BD2">
        <v>4145</v>
      </c>
      <c r="BE2">
        <v>3410</v>
      </c>
      <c r="BF2">
        <v>28312</v>
      </c>
      <c r="BG2">
        <v>4468</v>
      </c>
      <c r="BH2">
        <v>4408</v>
      </c>
      <c r="BI2">
        <v>20377</v>
      </c>
      <c r="BJ2">
        <v>3542</v>
      </c>
      <c r="BK2">
        <v>3698</v>
      </c>
      <c r="BL2">
        <v>5940</v>
      </c>
      <c r="BM2">
        <v>20201</v>
      </c>
      <c r="BN2">
        <v>3530</v>
      </c>
      <c r="BO2">
        <v>3818</v>
      </c>
      <c r="BP2">
        <v>3825</v>
      </c>
      <c r="BQ2">
        <v>3438</v>
      </c>
      <c r="BR2">
        <v>35037</v>
      </c>
      <c r="BS2">
        <v>5349</v>
      </c>
      <c r="BT2">
        <v>5225</v>
      </c>
      <c r="BU2">
        <v>23602</v>
      </c>
      <c r="BV2">
        <v>3495</v>
      </c>
      <c r="BW2">
        <v>3445</v>
      </c>
      <c r="BX2">
        <v>9015</v>
      </c>
      <c r="BY2">
        <v>22431</v>
      </c>
      <c r="BZ2">
        <v>3363</v>
      </c>
      <c r="CA2">
        <v>3475</v>
      </c>
      <c r="CB2">
        <v>3587</v>
      </c>
      <c r="CC2">
        <v>3587</v>
      </c>
      <c r="CD2">
        <v>31048</v>
      </c>
      <c r="CE2">
        <v>6386</v>
      </c>
      <c r="CF2">
        <v>6809</v>
      </c>
      <c r="CG2">
        <v>17117</v>
      </c>
      <c r="CH2">
        <v>3480</v>
      </c>
      <c r="CI2">
        <v>3438</v>
      </c>
      <c r="CJ2">
        <v>14794</v>
      </c>
      <c r="CK2">
        <v>20282</v>
      </c>
      <c r="CL2">
        <v>3362</v>
      </c>
      <c r="CM2">
        <v>3374</v>
      </c>
      <c r="CN2">
        <v>3432</v>
      </c>
      <c r="CO2">
        <v>3500</v>
      </c>
      <c r="CP2">
        <v>20262</v>
      </c>
      <c r="CQ2">
        <v>10270</v>
      </c>
      <c r="CR2">
        <v>9776</v>
      </c>
      <c r="CS2">
        <v>11560</v>
      </c>
      <c r="CT2">
        <v>3550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65025</v>
      </c>
      <c r="G9">
        <f>'Plate 1'!G9</f>
        <v>30</v>
      </c>
      <c r="H9" t="str">
        <f t="shared" ref="H9:I9" si="0">A9</f>
        <v>A1</v>
      </c>
      <c r="I9">
        <f t="shared" si="0"/>
        <v>65025</v>
      </c>
      <c r="K9" t="s">
        <v>82</v>
      </c>
      <c r="L9" t="str">
        <f>A10</f>
        <v>A2</v>
      </c>
      <c r="M9">
        <f>B10</f>
        <v>3367</v>
      </c>
      <c r="N9" s="8">
        <f>(M9-I$15)/I$16</f>
        <v>-2.9499167390209819E-2</v>
      </c>
      <c r="O9">
        <f>N9*40</f>
        <v>-1.1799666956083927</v>
      </c>
    </row>
    <row r="10" spans="1:98" x14ac:dyDescent="0.2">
      <c r="A10" t="s">
        <v>83</v>
      </c>
      <c r="B10">
        <v>3367</v>
      </c>
      <c r="G10">
        <f>'Plate 1'!G10</f>
        <v>15</v>
      </c>
      <c r="H10" t="str">
        <f>A21</f>
        <v>B1</v>
      </c>
      <c r="I10">
        <f>B21</f>
        <v>43291</v>
      </c>
      <c r="K10" t="s">
        <v>85</v>
      </c>
      <c r="L10" t="str">
        <f>A22</f>
        <v>B2</v>
      </c>
      <c r="M10">
        <f>B22</f>
        <v>3376</v>
      </c>
      <c r="N10" s="8">
        <f t="shared" ref="N10:N73" si="1">(M10-I$15)/I$16</f>
        <v>-2.6095417306724069E-2</v>
      </c>
      <c r="O10">
        <f t="shared" ref="O10:O73" si="2">N10*40</f>
        <v>-1.0438166922689627</v>
      </c>
    </row>
    <row r="11" spans="1:98" x14ac:dyDescent="0.2">
      <c r="A11" t="s">
        <v>84</v>
      </c>
      <c r="B11">
        <v>5004</v>
      </c>
      <c r="G11">
        <f>'Plate 1'!G11</f>
        <v>7.5</v>
      </c>
      <c r="H11" t="str">
        <f>A33</f>
        <v>C1</v>
      </c>
      <c r="I11">
        <f>B33</f>
        <v>22507</v>
      </c>
      <c r="K11" t="s">
        <v>88</v>
      </c>
      <c r="L11" t="str">
        <f>A34</f>
        <v>C2</v>
      </c>
      <c r="M11">
        <f>B34</f>
        <v>3408</v>
      </c>
      <c r="N11" s="8">
        <f t="shared" si="1"/>
        <v>-1.3993194787663631E-2</v>
      </c>
      <c r="O11">
        <f t="shared" si="2"/>
        <v>-0.55972779150654528</v>
      </c>
    </row>
    <row r="12" spans="1:98" x14ac:dyDescent="0.2">
      <c r="A12" t="s">
        <v>9</v>
      </c>
      <c r="B12">
        <v>4372</v>
      </c>
      <c r="G12">
        <f>'Plate 1'!G12</f>
        <v>1.875</v>
      </c>
      <c r="H12" t="str">
        <f>A45</f>
        <v>D1</v>
      </c>
      <c r="I12">
        <f>B45</f>
        <v>8417</v>
      </c>
      <c r="K12" t="s">
        <v>91</v>
      </c>
      <c r="L12" t="str">
        <f>A46</f>
        <v>D2</v>
      </c>
      <c r="M12">
        <f>B46</f>
        <v>3675</v>
      </c>
      <c r="N12" s="8">
        <f t="shared" si="1"/>
        <v>8.6984724355746904E-2</v>
      </c>
      <c r="O12">
        <f t="shared" si="2"/>
        <v>3.479388974229876</v>
      </c>
    </row>
    <row r="13" spans="1:98" x14ac:dyDescent="0.2">
      <c r="A13" t="s">
        <v>17</v>
      </c>
      <c r="B13">
        <v>14052</v>
      </c>
      <c r="G13">
        <f>'Plate 1'!G13</f>
        <v>0.46875</v>
      </c>
      <c r="H13" t="str">
        <f>A57</f>
        <v>E1</v>
      </c>
      <c r="I13">
        <f>B57</f>
        <v>4582</v>
      </c>
      <c r="K13" t="s">
        <v>94</v>
      </c>
      <c r="L13" t="str">
        <f>A58</f>
        <v>E2</v>
      </c>
      <c r="M13">
        <f>B58</f>
        <v>4219</v>
      </c>
      <c r="N13" s="8">
        <f t="shared" si="1"/>
        <v>0.29272250717977433</v>
      </c>
      <c r="O13">
        <f t="shared" si="2"/>
        <v>11.708900287190973</v>
      </c>
    </row>
    <row r="14" spans="1:98" x14ac:dyDescent="0.2">
      <c r="A14" t="s">
        <v>25</v>
      </c>
      <c r="B14">
        <v>11950</v>
      </c>
      <c r="G14">
        <f>'Plate 1'!G14</f>
        <v>0.1171875</v>
      </c>
      <c r="H14" t="str">
        <f>A69</f>
        <v>F1</v>
      </c>
      <c r="I14">
        <f>B69</f>
        <v>3698</v>
      </c>
      <c r="K14" t="s">
        <v>97</v>
      </c>
      <c r="L14" t="str">
        <f>A70</f>
        <v>F2</v>
      </c>
      <c r="M14">
        <f>B70</f>
        <v>5940</v>
      </c>
      <c r="N14" s="8">
        <f t="shared" si="1"/>
        <v>0.94359516203299354</v>
      </c>
      <c r="O14">
        <f t="shared" si="2"/>
        <v>37.743806481319744</v>
      </c>
    </row>
    <row r="15" spans="1:98" x14ac:dyDescent="0.2">
      <c r="A15" t="s">
        <v>34</v>
      </c>
      <c r="B15">
        <v>3599</v>
      </c>
      <c r="G15">
        <f>'Plate 1'!G15</f>
        <v>0</v>
      </c>
      <c r="H15" t="str">
        <f>A81</f>
        <v>G1</v>
      </c>
      <c r="I15">
        <f>B81</f>
        <v>3445</v>
      </c>
      <c r="K15" t="s">
        <v>100</v>
      </c>
      <c r="L15" t="str">
        <f>A82</f>
        <v>G2</v>
      </c>
      <c r="M15">
        <f>B82</f>
        <v>9015</v>
      </c>
      <c r="N15" s="8">
        <f t="shared" si="1"/>
        <v>2.1065431072239575</v>
      </c>
      <c r="O15">
        <f t="shared" si="2"/>
        <v>84.261724288958305</v>
      </c>
    </row>
    <row r="16" spans="1:98" x14ac:dyDescent="0.2">
      <c r="A16" t="s">
        <v>41</v>
      </c>
      <c r="B16">
        <v>4224</v>
      </c>
      <c r="H16" t="s">
        <v>119</v>
      </c>
      <c r="I16">
        <f>SLOPE(I10:I15, G10:G15)</f>
        <v>2644.1424250464315</v>
      </c>
      <c r="K16" t="s">
        <v>103</v>
      </c>
      <c r="L16" t="str">
        <f>A94</f>
        <v>H2</v>
      </c>
      <c r="M16">
        <f>B94</f>
        <v>14794</v>
      </c>
      <c r="N16" s="8">
        <f t="shared" si="1"/>
        <v>4.2921288552755286</v>
      </c>
      <c r="O16">
        <f t="shared" si="2"/>
        <v>171.68515421102114</v>
      </c>
    </row>
    <row r="17" spans="1:15" x14ac:dyDescent="0.2">
      <c r="A17" t="s">
        <v>49</v>
      </c>
      <c r="B17">
        <v>3634</v>
      </c>
      <c r="K17" t="s">
        <v>104</v>
      </c>
      <c r="L17" t="str">
        <f>A95</f>
        <v>H3</v>
      </c>
      <c r="M17">
        <f>B95</f>
        <v>20282</v>
      </c>
      <c r="N17" s="8">
        <f t="shared" si="1"/>
        <v>6.3676600172943933</v>
      </c>
      <c r="O17">
        <f t="shared" si="2"/>
        <v>254.70640069177574</v>
      </c>
    </row>
    <row r="18" spans="1:15" x14ac:dyDescent="0.2">
      <c r="A18" t="s">
        <v>57</v>
      </c>
      <c r="B18">
        <v>3563</v>
      </c>
      <c r="K18" t="s">
        <v>101</v>
      </c>
      <c r="L18" t="str">
        <f>A83</f>
        <v>G3</v>
      </c>
      <c r="M18">
        <f>B83</f>
        <v>22431</v>
      </c>
      <c r="N18" s="8">
        <f t="shared" si="1"/>
        <v>7.1803998983400463</v>
      </c>
      <c r="O18">
        <f t="shared" si="2"/>
        <v>287.21599593360185</v>
      </c>
    </row>
    <row r="19" spans="1:15" x14ac:dyDescent="0.2">
      <c r="A19" t="s">
        <v>65</v>
      </c>
      <c r="B19">
        <v>4653</v>
      </c>
      <c r="K19" t="s">
        <v>98</v>
      </c>
      <c r="L19" t="str">
        <f>A71</f>
        <v>F3</v>
      </c>
      <c r="M19">
        <f>B71</f>
        <v>20201</v>
      </c>
      <c r="N19" s="8">
        <f t="shared" si="1"/>
        <v>6.3370262665430221</v>
      </c>
      <c r="O19">
        <f t="shared" si="2"/>
        <v>253.48105066172087</v>
      </c>
    </row>
    <row r="20" spans="1:15" x14ac:dyDescent="0.2">
      <c r="A20" t="s">
        <v>73</v>
      </c>
      <c r="B20">
        <v>4151</v>
      </c>
      <c r="K20" t="s">
        <v>95</v>
      </c>
      <c r="L20" t="str">
        <f>A59</f>
        <v>E3</v>
      </c>
      <c r="M20">
        <f>B59</f>
        <v>15188</v>
      </c>
      <c r="N20" s="8">
        <f t="shared" si="1"/>
        <v>4.4411374700414603</v>
      </c>
      <c r="O20">
        <f t="shared" si="2"/>
        <v>177.64549880165842</v>
      </c>
    </row>
    <row r="21" spans="1:15" x14ac:dyDescent="0.2">
      <c r="A21" t="s">
        <v>85</v>
      </c>
      <c r="B21">
        <v>43291</v>
      </c>
      <c r="K21" t="s">
        <v>92</v>
      </c>
      <c r="L21" t="str">
        <f>A47</f>
        <v>D3</v>
      </c>
      <c r="M21">
        <f>B47</f>
        <v>9762</v>
      </c>
      <c r="N21" s="8">
        <f t="shared" si="1"/>
        <v>2.3890543641532744</v>
      </c>
      <c r="O21">
        <f t="shared" si="2"/>
        <v>95.562174566130977</v>
      </c>
    </row>
    <row r="22" spans="1:15" x14ac:dyDescent="0.2">
      <c r="A22" t="s">
        <v>86</v>
      </c>
      <c r="B22">
        <v>3376</v>
      </c>
      <c r="K22" t="s">
        <v>89</v>
      </c>
      <c r="L22" t="str">
        <f>A35</f>
        <v>C3</v>
      </c>
      <c r="M22">
        <f>B35</f>
        <v>6655</v>
      </c>
      <c r="N22" s="8">
        <f t="shared" si="1"/>
        <v>1.2140041964432502</v>
      </c>
      <c r="O22">
        <f t="shared" si="2"/>
        <v>48.560167857730008</v>
      </c>
    </row>
    <row r="23" spans="1:15" x14ac:dyDescent="0.2">
      <c r="A23" t="s">
        <v>87</v>
      </c>
      <c r="B23">
        <v>5491</v>
      </c>
      <c r="K23" t="s">
        <v>86</v>
      </c>
      <c r="L23" t="str">
        <f>A23</f>
        <v>B3</v>
      </c>
      <c r="M23">
        <f>B23</f>
        <v>5491</v>
      </c>
      <c r="N23" s="8">
        <f t="shared" si="1"/>
        <v>0.7737858523124268</v>
      </c>
      <c r="O23">
        <f t="shared" si="2"/>
        <v>30.951434092497074</v>
      </c>
    </row>
    <row r="24" spans="1:15" x14ac:dyDescent="0.2">
      <c r="A24" t="s">
        <v>10</v>
      </c>
      <c r="B24">
        <v>3931</v>
      </c>
      <c r="K24" t="s">
        <v>83</v>
      </c>
      <c r="L24" t="str">
        <f>A11</f>
        <v>A3</v>
      </c>
      <c r="M24">
        <f>B11</f>
        <v>5004</v>
      </c>
      <c r="N24" s="8">
        <f t="shared" si="1"/>
        <v>0.5896051533504757</v>
      </c>
      <c r="O24">
        <f t="shared" si="2"/>
        <v>23.584206134019027</v>
      </c>
    </row>
    <row r="25" spans="1:15" x14ac:dyDescent="0.2">
      <c r="A25" t="s">
        <v>18</v>
      </c>
      <c r="B25">
        <v>9874</v>
      </c>
      <c r="K25" t="s">
        <v>84</v>
      </c>
      <c r="L25" t="str">
        <f>A12</f>
        <v>A4</v>
      </c>
      <c r="M25">
        <f>B12</f>
        <v>4372</v>
      </c>
      <c r="N25" s="8">
        <f t="shared" si="1"/>
        <v>0.35058625859903209</v>
      </c>
      <c r="O25">
        <f t="shared" si="2"/>
        <v>14.023450343961283</v>
      </c>
    </row>
    <row r="26" spans="1:15" x14ac:dyDescent="0.2">
      <c r="A26" t="s">
        <v>26</v>
      </c>
      <c r="B26">
        <v>9733</v>
      </c>
      <c r="K26" t="s">
        <v>87</v>
      </c>
      <c r="L26" t="str">
        <f>A24</f>
        <v>B4</v>
      </c>
      <c r="M26">
        <f>B24</f>
        <v>3931</v>
      </c>
      <c r="N26" s="8">
        <f t="shared" si="1"/>
        <v>0.18380250450823041</v>
      </c>
      <c r="O26">
        <f t="shared" si="2"/>
        <v>7.3521001803292165</v>
      </c>
    </row>
    <row r="27" spans="1:15" x14ac:dyDescent="0.2">
      <c r="A27" t="s">
        <v>35</v>
      </c>
      <c r="B27">
        <v>3444</v>
      </c>
      <c r="K27" t="s">
        <v>90</v>
      </c>
      <c r="L27" t="str">
        <f>A36</f>
        <v>C4</v>
      </c>
      <c r="M27">
        <f>B36</f>
        <v>3728</v>
      </c>
      <c r="N27" s="8">
        <f t="shared" si="1"/>
        <v>0.10702903040294075</v>
      </c>
      <c r="O27">
        <f t="shared" si="2"/>
        <v>4.2811612161176296</v>
      </c>
    </row>
    <row r="28" spans="1:15" x14ac:dyDescent="0.2">
      <c r="A28" t="s">
        <v>42</v>
      </c>
      <c r="B28">
        <v>5352</v>
      </c>
      <c r="K28" t="s">
        <v>93</v>
      </c>
      <c r="L28" t="str">
        <f>A48</f>
        <v>D4</v>
      </c>
      <c r="M28">
        <f>B48</f>
        <v>3612</v>
      </c>
      <c r="N28" s="8">
        <f t="shared" si="1"/>
        <v>6.315847377134666E-2</v>
      </c>
      <c r="O28">
        <f t="shared" si="2"/>
        <v>2.5263389508538663</v>
      </c>
    </row>
    <row r="29" spans="1:15" x14ac:dyDescent="0.2">
      <c r="A29" t="s">
        <v>50</v>
      </c>
      <c r="B29">
        <v>3764</v>
      </c>
      <c r="K29" t="s">
        <v>96</v>
      </c>
      <c r="L29" t="str">
        <f>A60</f>
        <v>E4</v>
      </c>
      <c r="M29">
        <f>B60</f>
        <v>3641</v>
      </c>
      <c r="N29" s="8">
        <f t="shared" si="1"/>
        <v>7.4126112929245189E-2</v>
      </c>
      <c r="O29">
        <f t="shared" si="2"/>
        <v>2.9650445171698077</v>
      </c>
    </row>
    <row r="30" spans="1:15" x14ac:dyDescent="0.2">
      <c r="A30" t="s">
        <v>58</v>
      </c>
      <c r="B30">
        <v>3476</v>
      </c>
      <c r="K30" t="s">
        <v>99</v>
      </c>
      <c r="L30" t="str">
        <f>A72</f>
        <v>F4</v>
      </c>
      <c r="M30">
        <f>B72</f>
        <v>3530</v>
      </c>
      <c r="N30" s="8">
        <f t="shared" si="1"/>
        <v>3.2146528566254287E-2</v>
      </c>
      <c r="O30">
        <f t="shared" si="2"/>
        <v>1.2858611426501714</v>
      </c>
    </row>
    <row r="31" spans="1:15" x14ac:dyDescent="0.2">
      <c r="A31" t="s">
        <v>66</v>
      </c>
      <c r="B31">
        <v>5346</v>
      </c>
      <c r="K31" t="s">
        <v>102</v>
      </c>
      <c r="L31" t="str">
        <f>A84</f>
        <v>G4</v>
      </c>
      <c r="M31">
        <f>B84</f>
        <v>3363</v>
      </c>
      <c r="N31" s="8">
        <f t="shared" si="1"/>
        <v>-3.1011945205092373E-2</v>
      </c>
      <c r="O31">
        <f t="shared" si="2"/>
        <v>-1.2404778082036949</v>
      </c>
    </row>
    <row r="32" spans="1:15" x14ac:dyDescent="0.2">
      <c r="A32" t="s">
        <v>74</v>
      </c>
      <c r="B32">
        <v>3773</v>
      </c>
      <c r="K32" t="s">
        <v>105</v>
      </c>
      <c r="L32" t="str">
        <f>A96</f>
        <v>H4</v>
      </c>
      <c r="M32">
        <f>B96</f>
        <v>3362</v>
      </c>
      <c r="N32" s="8">
        <f t="shared" si="1"/>
        <v>-3.1390139658813009E-2</v>
      </c>
      <c r="O32">
        <f t="shared" si="2"/>
        <v>-1.2556055863525204</v>
      </c>
    </row>
    <row r="33" spans="1:15" x14ac:dyDescent="0.2">
      <c r="A33" t="s">
        <v>88</v>
      </c>
      <c r="B33">
        <v>22507</v>
      </c>
      <c r="K33" t="s">
        <v>16</v>
      </c>
      <c r="L33" t="str">
        <f>A97</f>
        <v>H5</v>
      </c>
      <c r="M33">
        <f>B97</f>
        <v>3374</v>
      </c>
      <c r="N33" s="8">
        <f t="shared" si="1"/>
        <v>-2.6851806214165348E-2</v>
      </c>
      <c r="O33">
        <f t="shared" si="2"/>
        <v>-1.0740722485666139</v>
      </c>
    </row>
    <row r="34" spans="1:15" x14ac:dyDescent="0.2">
      <c r="A34" t="s">
        <v>89</v>
      </c>
      <c r="B34">
        <v>3408</v>
      </c>
      <c r="K34" t="s">
        <v>15</v>
      </c>
      <c r="L34" t="str">
        <f>A85</f>
        <v>G5</v>
      </c>
      <c r="M34">
        <f>B85</f>
        <v>3475</v>
      </c>
      <c r="N34" s="8">
        <f t="shared" si="1"/>
        <v>1.1345833611619161E-2</v>
      </c>
      <c r="O34">
        <f t="shared" si="2"/>
        <v>0.45383334446476642</v>
      </c>
    </row>
    <row r="35" spans="1:15" x14ac:dyDescent="0.2">
      <c r="A35" t="s">
        <v>90</v>
      </c>
      <c r="B35">
        <v>6655</v>
      </c>
      <c r="K35" t="s">
        <v>14</v>
      </c>
      <c r="L35" t="str">
        <f>A73</f>
        <v>F5</v>
      </c>
      <c r="M35">
        <f>B73</f>
        <v>3818</v>
      </c>
      <c r="N35" s="8">
        <f t="shared" si="1"/>
        <v>0.14106653123779822</v>
      </c>
      <c r="O35">
        <f t="shared" si="2"/>
        <v>5.6426612495119288</v>
      </c>
    </row>
    <row r="36" spans="1:15" x14ac:dyDescent="0.2">
      <c r="A36" t="s">
        <v>11</v>
      </c>
      <c r="B36">
        <v>3728</v>
      </c>
      <c r="K36" t="s">
        <v>13</v>
      </c>
      <c r="L36" t="str">
        <f>A61</f>
        <v>E5</v>
      </c>
      <c r="M36">
        <f>B61</f>
        <v>4155</v>
      </c>
      <c r="N36" s="8">
        <f t="shared" si="1"/>
        <v>0.26851806214165347</v>
      </c>
      <c r="O36">
        <f t="shared" si="2"/>
        <v>10.740722485666138</v>
      </c>
    </row>
    <row r="37" spans="1:15" x14ac:dyDescent="0.2">
      <c r="A37" t="s">
        <v>19</v>
      </c>
      <c r="B37">
        <v>6074</v>
      </c>
      <c r="K37" t="s">
        <v>12</v>
      </c>
      <c r="L37" t="str">
        <f>A49</f>
        <v>D5</v>
      </c>
      <c r="M37">
        <f>B49</f>
        <v>4658</v>
      </c>
      <c r="N37" s="8">
        <f t="shared" si="1"/>
        <v>0.45874987236313475</v>
      </c>
      <c r="O37">
        <f t="shared" si="2"/>
        <v>18.349994894525391</v>
      </c>
    </row>
    <row r="38" spans="1:15" x14ac:dyDescent="0.2">
      <c r="A38" t="s">
        <v>27</v>
      </c>
      <c r="B38">
        <v>5952</v>
      </c>
      <c r="K38" t="s">
        <v>11</v>
      </c>
      <c r="L38" t="str">
        <f>A37</f>
        <v>C5</v>
      </c>
      <c r="M38">
        <f>B37</f>
        <v>6074</v>
      </c>
      <c r="N38" s="8">
        <f t="shared" si="1"/>
        <v>0.99427321883155906</v>
      </c>
      <c r="O38">
        <f t="shared" si="2"/>
        <v>39.770928753262361</v>
      </c>
    </row>
    <row r="39" spans="1:15" x14ac:dyDescent="0.2">
      <c r="A39" t="s">
        <v>36</v>
      </c>
      <c r="B39">
        <v>3418</v>
      </c>
      <c r="K39" t="s">
        <v>10</v>
      </c>
      <c r="L39" t="str">
        <f>A25</f>
        <v>B5</v>
      </c>
      <c r="M39">
        <f>B25</f>
        <v>9874</v>
      </c>
      <c r="N39" s="8">
        <f t="shared" si="1"/>
        <v>2.431412142969986</v>
      </c>
      <c r="O39">
        <f t="shared" si="2"/>
        <v>97.256485718799439</v>
      </c>
    </row>
    <row r="40" spans="1:15" x14ac:dyDescent="0.2">
      <c r="A40" t="s">
        <v>43</v>
      </c>
      <c r="B40">
        <v>8040</v>
      </c>
      <c r="K40" t="s">
        <v>9</v>
      </c>
      <c r="L40" t="str">
        <f>A13</f>
        <v>A5</v>
      </c>
      <c r="M40">
        <f>B13</f>
        <v>14052</v>
      </c>
      <c r="N40" s="8">
        <f t="shared" si="1"/>
        <v>4.0115085706148141</v>
      </c>
      <c r="O40">
        <f t="shared" si="2"/>
        <v>160.46034282459257</v>
      </c>
    </row>
    <row r="41" spans="1:15" x14ac:dyDescent="0.2">
      <c r="A41" t="s">
        <v>51</v>
      </c>
      <c r="B41">
        <v>3689</v>
      </c>
      <c r="K41" t="s">
        <v>17</v>
      </c>
      <c r="L41" t="str">
        <f>A14</f>
        <v>A6</v>
      </c>
      <c r="M41">
        <f>B14</f>
        <v>11950</v>
      </c>
      <c r="N41" s="8">
        <f t="shared" si="1"/>
        <v>3.2165438288940322</v>
      </c>
      <c r="O41">
        <f t="shared" si="2"/>
        <v>128.66175315576129</v>
      </c>
    </row>
    <row r="42" spans="1:15" x14ac:dyDescent="0.2">
      <c r="A42" t="s">
        <v>59</v>
      </c>
      <c r="B42">
        <v>3524</v>
      </c>
      <c r="K42" t="s">
        <v>18</v>
      </c>
      <c r="L42" t="str">
        <f>A26</f>
        <v>B6</v>
      </c>
      <c r="M42">
        <f>B26</f>
        <v>9733</v>
      </c>
      <c r="N42" s="8">
        <f t="shared" si="1"/>
        <v>2.3780867249953759</v>
      </c>
      <c r="O42">
        <f t="shared" si="2"/>
        <v>95.123468999815032</v>
      </c>
    </row>
    <row r="43" spans="1:15" x14ac:dyDescent="0.2">
      <c r="A43" t="s">
        <v>67</v>
      </c>
      <c r="B43">
        <v>8133</v>
      </c>
      <c r="K43" t="s">
        <v>19</v>
      </c>
      <c r="L43" t="str">
        <f>A38</f>
        <v>C6</v>
      </c>
      <c r="M43">
        <f>B38</f>
        <v>5952</v>
      </c>
      <c r="N43" s="8">
        <f t="shared" si="1"/>
        <v>0.94813349547764114</v>
      </c>
      <c r="O43">
        <f t="shared" si="2"/>
        <v>37.925339819105645</v>
      </c>
    </row>
    <row r="44" spans="1:15" x14ac:dyDescent="0.2">
      <c r="A44" t="s">
        <v>75</v>
      </c>
      <c r="B44">
        <v>3616</v>
      </c>
      <c r="K44" t="s">
        <v>20</v>
      </c>
      <c r="L44" t="str">
        <f>A50</f>
        <v>D6</v>
      </c>
      <c r="M44">
        <f>B50</f>
        <v>4589</v>
      </c>
      <c r="N44" s="8">
        <f t="shared" si="1"/>
        <v>0.43265445505641065</v>
      </c>
      <c r="O44">
        <f t="shared" si="2"/>
        <v>17.306178202256426</v>
      </c>
    </row>
    <row r="45" spans="1:15" x14ac:dyDescent="0.2">
      <c r="A45" t="s">
        <v>91</v>
      </c>
      <c r="B45">
        <v>8417</v>
      </c>
      <c r="K45" t="s">
        <v>21</v>
      </c>
      <c r="L45" t="str">
        <f>A62</f>
        <v>E6</v>
      </c>
      <c r="M45">
        <f>B62</f>
        <v>4145</v>
      </c>
      <c r="N45" s="8">
        <f t="shared" si="1"/>
        <v>0.2647361176044471</v>
      </c>
      <c r="O45">
        <f t="shared" si="2"/>
        <v>10.589444704177884</v>
      </c>
    </row>
    <row r="46" spans="1:15" x14ac:dyDescent="0.2">
      <c r="A46" t="s">
        <v>92</v>
      </c>
      <c r="B46">
        <v>3675</v>
      </c>
      <c r="K46" t="s">
        <v>22</v>
      </c>
      <c r="L46" t="str">
        <f>A74</f>
        <v>F6</v>
      </c>
      <c r="M46">
        <f>B74</f>
        <v>3825</v>
      </c>
      <c r="N46" s="8">
        <f t="shared" si="1"/>
        <v>0.14371389241384269</v>
      </c>
      <c r="O46">
        <f t="shared" si="2"/>
        <v>5.7485556965537077</v>
      </c>
    </row>
    <row r="47" spans="1:15" x14ac:dyDescent="0.2">
      <c r="A47" t="s">
        <v>93</v>
      </c>
      <c r="B47">
        <v>9762</v>
      </c>
      <c r="K47" t="s">
        <v>23</v>
      </c>
      <c r="L47" t="str">
        <f>A86</f>
        <v>G6</v>
      </c>
      <c r="M47">
        <f>B86</f>
        <v>3587</v>
      </c>
      <c r="N47" s="8">
        <f t="shared" si="1"/>
        <v>5.3703612428330695E-2</v>
      </c>
      <c r="O47">
        <f t="shared" si="2"/>
        <v>2.1481444971332277</v>
      </c>
    </row>
    <row r="48" spans="1:15" x14ac:dyDescent="0.2">
      <c r="A48" t="s">
        <v>12</v>
      </c>
      <c r="B48">
        <v>3612</v>
      </c>
      <c r="K48" t="s">
        <v>24</v>
      </c>
      <c r="L48" t="str">
        <f>A98</f>
        <v>H6</v>
      </c>
      <c r="M48">
        <f>B98</f>
        <v>3432</v>
      </c>
      <c r="N48" s="8">
        <f t="shared" si="1"/>
        <v>-4.9165278983683029E-3</v>
      </c>
      <c r="O48">
        <f t="shared" si="2"/>
        <v>-0.19666111593473212</v>
      </c>
    </row>
    <row r="49" spans="1:15" x14ac:dyDescent="0.2">
      <c r="A49" t="s">
        <v>20</v>
      </c>
      <c r="B49">
        <v>4658</v>
      </c>
      <c r="K49" t="s">
        <v>33</v>
      </c>
      <c r="L49" t="str">
        <f>A99</f>
        <v>H7</v>
      </c>
      <c r="M49">
        <f>B99</f>
        <v>3500</v>
      </c>
      <c r="N49" s="8">
        <f t="shared" si="1"/>
        <v>2.0800694954635129E-2</v>
      </c>
      <c r="O49">
        <f t="shared" si="2"/>
        <v>0.83202779818540518</v>
      </c>
    </row>
    <row r="50" spans="1:15" x14ac:dyDescent="0.2">
      <c r="A50" t="s">
        <v>28</v>
      </c>
      <c r="B50">
        <v>4589</v>
      </c>
      <c r="K50" t="s">
        <v>31</v>
      </c>
      <c r="L50" t="str">
        <f>A87</f>
        <v>G7</v>
      </c>
      <c r="M50">
        <f>B87</f>
        <v>3587</v>
      </c>
      <c r="N50" s="8">
        <f t="shared" si="1"/>
        <v>5.3703612428330695E-2</v>
      </c>
      <c r="O50">
        <f t="shared" si="2"/>
        <v>2.1481444971332277</v>
      </c>
    </row>
    <row r="51" spans="1:15" x14ac:dyDescent="0.2">
      <c r="A51" t="s">
        <v>37</v>
      </c>
      <c r="B51">
        <v>3381</v>
      </c>
      <c r="K51" t="s">
        <v>32</v>
      </c>
      <c r="L51" t="str">
        <f>A75</f>
        <v>F7</v>
      </c>
      <c r="M51">
        <f>B75</f>
        <v>3438</v>
      </c>
      <c r="N51" s="8">
        <f t="shared" si="1"/>
        <v>-2.6473611760444707E-3</v>
      </c>
      <c r="O51">
        <f t="shared" si="2"/>
        <v>-0.10589444704177883</v>
      </c>
    </row>
    <row r="52" spans="1:15" x14ac:dyDescent="0.2">
      <c r="A52" t="s">
        <v>44</v>
      </c>
      <c r="B52">
        <v>13782</v>
      </c>
      <c r="K52" t="s">
        <v>29</v>
      </c>
      <c r="L52" t="str">
        <f>A63</f>
        <v>E7</v>
      </c>
      <c r="M52">
        <f>B63</f>
        <v>3410</v>
      </c>
      <c r="N52" s="8">
        <f t="shared" si="1"/>
        <v>-1.3236805880222354E-2</v>
      </c>
      <c r="O52">
        <f t="shared" si="2"/>
        <v>-0.52947223520889419</v>
      </c>
    </row>
    <row r="53" spans="1:15" x14ac:dyDescent="0.2">
      <c r="A53" t="s">
        <v>52</v>
      </c>
      <c r="B53">
        <v>3856</v>
      </c>
      <c r="K53" t="s">
        <v>28</v>
      </c>
      <c r="L53" t="str">
        <f>A51</f>
        <v>D7</v>
      </c>
      <c r="M53">
        <f>B51</f>
        <v>3381</v>
      </c>
      <c r="N53" s="8">
        <f t="shared" si="1"/>
        <v>-2.4204445038120876E-2</v>
      </c>
      <c r="O53">
        <f t="shared" si="2"/>
        <v>-0.96817780152483501</v>
      </c>
    </row>
    <row r="54" spans="1:15" x14ac:dyDescent="0.2">
      <c r="A54" t="s">
        <v>60</v>
      </c>
      <c r="B54">
        <v>3807</v>
      </c>
      <c r="K54" t="s">
        <v>27</v>
      </c>
      <c r="L54" t="str">
        <f>A39</f>
        <v>C7</v>
      </c>
      <c r="M54">
        <f>B39</f>
        <v>3418</v>
      </c>
      <c r="N54" s="8">
        <f t="shared" si="1"/>
        <v>-1.0211250250457245E-2</v>
      </c>
      <c r="O54">
        <f t="shared" si="2"/>
        <v>-0.40845001001828979</v>
      </c>
    </row>
    <row r="55" spans="1:15" x14ac:dyDescent="0.2">
      <c r="A55" t="s">
        <v>68</v>
      </c>
      <c r="B55">
        <v>14187</v>
      </c>
      <c r="K55" t="s">
        <v>26</v>
      </c>
      <c r="L55" t="str">
        <f>A27</f>
        <v>B7</v>
      </c>
      <c r="M55">
        <f>B27</f>
        <v>3444</v>
      </c>
      <c r="N55" s="8">
        <f t="shared" si="1"/>
        <v>-3.7819445372063869E-4</v>
      </c>
      <c r="O55">
        <f t="shared" si="2"/>
        <v>-1.5127778148825547E-2</v>
      </c>
    </row>
    <row r="56" spans="1:15" x14ac:dyDescent="0.2">
      <c r="A56" t="s">
        <v>76</v>
      </c>
      <c r="B56">
        <v>3583</v>
      </c>
      <c r="K56" t="s">
        <v>25</v>
      </c>
      <c r="L56" t="str">
        <f>A15</f>
        <v>A7</v>
      </c>
      <c r="M56">
        <f>B15</f>
        <v>3599</v>
      </c>
      <c r="N56" s="8">
        <f t="shared" si="1"/>
        <v>5.824194587297836E-2</v>
      </c>
      <c r="O56">
        <f t="shared" si="2"/>
        <v>2.3296778349191345</v>
      </c>
    </row>
    <row r="57" spans="1:15" x14ac:dyDescent="0.2">
      <c r="A57" t="s">
        <v>94</v>
      </c>
      <c r="B57">
        <v>4582</v>
      </c>
      <c r="K57" t="s">
        <v>34</v>
      </c>
      <c r="L57" t="str">
        <f>A16</f>
        <v>A8</v>
      </c>
      <c r="M57">
        <f>B16</f>
        <v>4224</v>
      </c>
      <c r="N57" s="8">
        <f t="shared" si="1"/>
        <v>0.29461347944837751</v>
      </c>
      <c r="O57">
        <f t="shared" si="2"/>
        <v>11.7845391779351</v>
      </c>
    </row>
    <row r="58" spans="1:15" x14ac:dyDescent="0.2">
      <c r="A58" t="s">
        <v>95</v>
      </c>
      <c r="B58">
        <v>4219</v>
      </c>
      <c r="K58" t="s">
        <v>35</v>
      </c>
      <c r="L58" t="str">
        <f>A28</f>
        <v>B8</v>
      </c>
      <c r="M58">
        <f>B28</f>
        <v>5352</v>
      </c>
      <c r="N58" s="8">
        <f t="shared" si="1"/>
        <v>0.72121682324525793</v>
      </c>
      <c r="O58">
        <f t="shared" si="2"/>
        <v>28.848672929810316</v>
      </c>
    </row>
    <row r="59" spans="1:15" x14ac:dyDescent="0.2">
      <c r="A59" t="s">
        <v>96</v>
      </c>
      <c r="B59">
        <v>15188</v>
      </c>
      <c r="K59" t="s">
        <v>36</v>
      </c>
      <c r="L59" t="str">
        <f>A40</f>
        <v>C8</v>
      </c>
      <c r="M59">
        <f>B40</f>
        <v>8040</v>
      </c>
      <c r="N59" s="8">
        <f t="shared" si="1"/>
        <v>1.7378035148463347</v>
      </c>
      <c r="O59">
        <f t="shared" si="2"/>
        <v>69.512140593853388</v>
      </c>
    </row>
    <row r="60" spans="1:15" x14ac:dyDescent="0.2">
      <c r="A60" t="s">
        <v>13</v>
      </c>
      <c r="B60">
        <v>3641</v>
      </c>
      <c r="K60" t="s">
        <v>37</v>
      </c>
      <c r="L60" t="str">
        <f>A52</f>
        <v>D8</v>
      </c>
      <c r="M60">
        <f>B52</f>
        <v>13782</v>
      </c>
      <c r="N60" s="8">
        <f t="shared" si="1"/>
        <v>3.909396068110242</v>
      </c>
      <c r="O60">
        <f t="shared" si="2"/>
        <v>156.37584272440967</v>
      </c>
    </row>
    <row r="61" spans="1:15" x14ac:dyDescent="0.2">
      <c r="A61" t="s">
        <v>21</v>
      </c>
      <c r="B61">
        <v>4155</v>
      </c>
      <c r="K61" t="s">
        <v>38</v>
      </c>
      <c r="L61" t="str">
        <f>A64</f>
        <v>E8</v>
      </c>
      <c r="M61">
        <f>B64</f>
        <v>28312</v>
      </c>
      <c r="N61" s="8">
        <f t="shared" si="1"/>
        <v>9.4045614806711217</v>
      </c>
      <c r="O61">
        <f t="shared" si="2"/>
        <v>376.18245922684486</v>
      </c>
    </row>
    <row r="62" spans="1:15" x14ac:dyDescent="0.2">
      <c r="A62" t="s">
        <v>29</v>
      </c>
      <c r="B62">
        <v>4145</v>
      </c>
      <c r="K62" t="s">
        <v>30</v>
      </c>
      <c r="L62" t="str">
        <f>A76</f>
        <v>F8</v>
      </c>
      <c r="M62">
        <f>B76</f>
        <v>35037</v>
      </c>
      <c r="N62" s="8">
        <f t="shared" si="1"/>
        <v>11.947919181942417</v>
      </c>
      <c r="O62">
        <f t="shared" si="2"/>
        <v>477.91676727769669</v>
      </c>
    </row>
    <row r="63" spans="1:15" x14ac:dyDescent="0.2">
      <c r="A63" t="s">
        <v>38</v>
      </c>
      <c r="B63">
        <v>3410</v>
      </c>
      <c r="K63" t="s">
        <v>39</v>
      </c>
      <c r="L63" t="str">
        <f>A88</f>
        <v>G8</v>
      </c>
      <c r="M63">
        <f>B88</f>
        <v>31048</v>
      </c>
      <c r="N63" s="8">
        <f t="shared" si="1"/>
        <v>10.439301506050789</v>
      </c>
      <c r="O63">
        <f t="shared" si="2"/>
        <v>417.57206024203157</v>
      </c>
    </row>
    <row r="64" spans="1:15" x14ac:dyDescent="0.2">
      <c r="A64" t="s">
        <v>45</v>
      </c>
      <c r="B64">
        <v>28312</v>
      </c>
      <c r="K64" t="s">
        <v>40</v>
      </c>
      <c r="L64" t="str">
        <f>A100</f>
        <v>H8</v>
      </c>
      <c r="M64">
        <f>B100</f>
        <v>20262</v>
      </c>
      <c r="N64" s="8">
        <f t="shared" si="1"/>
        <v>6.3600961282199808</v>
      </c>
      <c r="O64">
        <f t="shared" si="2"/>
        <v>254.40384512879922</v>
      </c>
    </row>
    <row r="65" spans="1:15" x14ac:dyDescent="0.2">
      <c r="A65" t="s">
        <v>53</v>
      </c>
      <c r="B65">
        <v>4468</v>
      </c>
      <c r="K65" t="s">
        <v>48</v>
      </c>
      <c r="L65" t="str">
        <f>A101</f>
        <v>H9</v>
      </c>
      <c r="M65">
        <f>B101</f>
        <v>10270</v>
      </c>
      <c r="N65" s="8">
        <f t="shared" si="1"/>
        <v>2.5811771466433591</v>
      </c>
      <c r="O65">
        <f t="shared" si="2"/>
        <v>103.24708586573436</v>
      </c>
    </row>
    <row r="66" spans="1:15" x14ac:dyDescent="0.2">
      <c r="A66" t="s">
        <v>61</v>
      </c>
      <c r="B66">
        <v>4408</v>
      </c>
      <c r="K66" t="s">
        <v>47</v>
      </c>
      <c r="L66" t="str">
        <f>A89</f>
        <v>G9</v>
      </c>
      <c r="M66">
        <f>B89</f>
        <v>6386</v>
      </c>
      <c r="N66" s="8">
        <f t="shared" si="1"/>
        <v>1.1122698883923985</v>
      </c>
      <c r="O66">
        <f t="shared" si="2"/>
        <v>44.490795535695938</v>
      </c>
    </row>
    <row r="67" spans="1:15" x14ac:dyDescent="0.2">
      <c r="A67" t="s">
        <v>69</v>
      </c>
      <c r="B67">
        <v>20377</v>
      </c>
      <c r="K67" t="s">
        <v>46</v>
      </c>
      <c r="L67" t="str">
        <f>A77</f>
        <v>F9</v>
      </c>
      <c r="M67">
        <f>B77</f>
        <v>5349</v>
      </c>
      <c r="N67" s="8">
        <f t="shared" si="1"/>
        <v>0.72008223988409603</v>
      </c>
      <c r="O67">
        <f t="shared" si="2"/>
        <v>28.803289595363843</v>
      </c>
    </row>
    <row r="68" spans="1:15" x14ac:dyDescent="0.2">
      <c r="A68" t="s">
        <v>77</v>
      </c>
      <c r="B68">
        <v>3542</v>
      </c>
      <c r="K68" t="s">
        <v>45</v>
      </c>
      <c r="L68" t="str">
        <f>A65</f>
        <v>E9</v>
      </c>
      <c r="M68">
        <f>B65</f>
        <v>4468</v>
      </c>
      <c r="N68" s="8">
        <f t="shared" si="1"/>
        <v>0.3868929261562134</v>
      </c>
      <c r="O68">
        <f t="shared" si="2"/>
        <v>15.475717046248537</v>
      </c>
    </row>
    <row r="69" spans="1:15" x14ac:dyDescent="0.2">
      <c r="A69" t="s">
        <v>97</v>
      </c>
      <c r="B69">
        <v>3698</v>
      </c>
      <c r="K69" t="s">
        <v>44</v>
      </c>
      <c r="L69" t="str">
        <f>A53</f>
        <v>D9</v>
      </c>
      <c r="M69">
        <f>B53</f>
        <v>3856</v>
      </c>
      <c r="N69" s="8">
        <f t="shared" si="1"/>
        <v>0.15543792047918251</v>
      </c>
      <c r="O69">
        <f t="shared" si="2"/>
        <v>6.2175168191673</v>
      </c>
    </row>
    <row r="70" spans="1:15" x14ac:dyDescent="0.2">
      <c r="A70" t="s">
        <v>98</v>
      </c>
      <c r="B70">
        <v>5940</v>
      </c>
      <c r="K70" t="s">
        <v>43</v>
      </c>
      <c r="L70" t="str">
        <f>A41</f>
        <v>C9</v>
      </c>
      <c r="M70">
        <f>B41</f>
        <v>3689</v>
      </c>
      <c r="N70" s="8">
        <f t="shared" si="1"/>
        <v>9.2279446707835847E-2</v>
      </c>
      <c r="O70">
        <f t="shared" si="2"/>
        <v>3.6911778683134338</v>
      </c>
    </row>
    <row r="71" spans="1:15" x14ac:dyDescent="0.2">
      <c r="A71" t="s">
        <v>99</v>
      </c>
      <c r="B71">
        <v>20201</v>
      </c>
      <c r="K71" t="s">
        <v>42</v>
      </c>
      <c r="L71" t="str">
        <f>A29</f>
        <v>B9</v>
      </c>
      <c r="M71">
        <f>B29</f>
        <v>3764</v>
      </c>
      <c r="N71" s="8">
        <f t="shared" si="1"/>
        <v>0.12064403073688375</v>
      </c>
      <c r="O71">
        <f t="shared" si="2"/>
        <v>4.8257612294753498</v>
      </c>
    </row>
    <row r="72" spans="1:15" x14ac:dyDescent="0.2">
      <c r="A72" t="s">
        <v>14</v>
      </c>
      <c r="B72">
        <v>3530</v>
      </c>
      <c r="K72" t="s">
        <v>41</v>
      </c>
      <c r="L72" t="str">
        <f>A17</f>
        <v>A9</v>
      </c>
      <c r="M72">
        <f>B17</f>
        <v>3634</v>
      </c>
      <c r="N72" s="8">
        <f t="shared" si="1"/>
        <v>7.1478751753200717E-2</v>
      </c>
      <c r="O72">
        <f t="shared" si="2"/>
        <v>2.8591500701280288</v>
      </c>
    </row>
    <row r="73" spans="1:15" x14ac:dyDescent="0.2">
      <c r="A73" t="s">
        <v>22</v>
      </c>
      <c r="B73">
        <v>3818</v>
      </c>
      <c r="K73" t="s">
        <v>49</v>
      </c>
      <c r="L73" t="str">
        <f>A18</f>
        <v>A10</v>
      </c>
      <c r="M73">
        <f>B18</f>
        <v>3563</v>
      </c>
      <c r="N73" s="8">
        <f t="shared" si="1"/>
        <v>4.4626945539035366E-2</v>
      </c>
      <c r="O73">
        <f t="shared" si="2"/>
        <v>1.7850778215614147</v>
      </c>
    </row>
    <row r="74" spans="1:15" x14ac:dyDescent="0.2">
      <c r="A74" t="s">
        <v>32</v>
      </c>
      <c r="B74">
        <v>3825</v>
      </c>
      <c r="K74" t="s">
        <v>50</v>
      </c>
      <c r="L74" t="str">
        <f>A30</f>
        <v>B10</v>
      </c>
      <c r="M74">
        <f>B30</f>
        <v>3476</v>
      </c>
      <c r="N74" s="8">
        <f t="shared" ref="N74:N96" si="3">(M74-I$15)/I$16</f>
        <v>1.1724028065339799E-2</v>
      </c>
      <c r="O74">
        <f t="shared" ref="O74:O96" si="4">N74*40</f>
        <v>0.46896112261359196</v>
      </c>
    </row>
    <row r="75" spans="1:15" x14ac:dyDescent="0.2">
      <c r="A75" t="s">
        <v>30</v>
      </c>
      <c r="B75">
        <v>3438</v>
      </c>
      <c r="K75" t="s">
        <v>51</v>
      </c>
      <c r="L75" t="str">
        <f>A42</f>
        <v>C10</v>
      </c>
      <c r="M75">
        <f>B42</f>
        <v>3524</v>
      </c>
      <c r="N75" s="8">
        <f t="shared" si="3"/>
        <v>2.9877361843930455E-2</v>
      </c>
      <c r="O75">
        <f t="shared" si="4"/>
        <v>1.1950944737572182</v>
      </c>
    </row>
    <row r="76" spans="1:15" x14ac:dyDescent="0.2">
      <c r="A76" t="s">
        <v>46</v>
      </c>
      <c r="B76">
        <v>35037</v>
      </c>
      <c r="K76" t="s">
        <v>52</v>
      </c>
      <c r="L76" t="str">
        <f>A54</f>
        <v>D10</v>
      </c>
      <c r="M76">
        <f>B54</f>
        <v>3807</v>
      </c>
      <c r="N76" s="8">
        <f t="shared" si="3"/>
        <v>0.13690639224687121</v>
      </c>
      <c r="O76">
        <f t="shared" si="4"/>
        <v>5.476255689874848</v>
      </c>
    </row>
    <row r="77" spans="1:15" x14ac:dyDescent="0.2">
      <c r="A77" t="s">
        <v>54</v>
      </c>
      <c r="B77">
        <v>5349</v>
      </c>
      <c r="K77" t="s">
        <v>53</v>
      </c>
      <c r="L77" t="str">
        <f>A66</f>
        <v>E10</v>
      </c>
      <c r="M77">
        <f>B66</f>
        <v>4408</v>
      </c>
      <c r="N77" s="8">
        <f t="shared" si="3"/>
        <v>0.36420125893297506</v>
      </c>
      <c r="O77">
        <f t="shared" si="4"/>
        <v>14.568050357319002</v>
      </c>
    </row>
    <row r="78" spans="1:15" x14ac:dyDescent="0.2">
      <c r="A78" t="s">
        <v>62</v>
      </c>
      <c r="B78">
        <v>5225</v>
      </c>
      <c r="K78" t="s">
        <v>54</v>
      </c>
      <c r="L78" t="str">
        <f>A78</f>
        <v>F10</v>
      </c>
      <c r="M78">
        <f>B78</f>
        <v>5225</v>
      </c>
      <c r="N78" s="8">
        <f t="shared" si="3"/>
        <v>0.67318612762273689</v>
      </c>
      <c r="O78">
        <f t="shared" si="4"/>
        <v>26.927445104909474</v>
      </c>
    </row>
    <row r="79" spans="1:15" x14ac:dyDescent="0.2">
      <c r="A79" t="s">
        <v>70</v>
      </c>
      <c r="B79">
        <v>23602</v>
      </c>
      <c r="K79" t="s">
        <v>55</v>
      </c>
      <c r="L79" t="str">
        <f>A90</f>
        <v>G10</v>
      </c>
      <c r="M79">
        <f>B90</f>
        <v>6809</v>
      </c>
      <c r="N79" s="8">
        <f t="shared" si="3"/>
        <v>1.2722461423162286</v>
      </c>
      <c r="O79">
        <f t="shared" si="4"/>
        <v>50.889845692649146</v>
      </c>
    </row>
    <row r="80" spans="1:15" x14ac:dyDescent="0.2">
      <c r="A80" t="s">
        <v>78</v>
      </c>
      <c r="B80">
        <v>3495</v>
      </c>
      <c r="K80" t="s">
        <v>56</v>
      </c>
      <c r="L80" t="str">
        <f>A102</f>
        <v>H10</v>
      </c>
      <c r="M80">
        <f>B102</f>
        <v>9776</v>
      </c>
      <c r="N80" s="8">
        <f t="shared" si="3"/>
        <v>2.3943490865053634</v>
      </c>
      <c r="O80">
        <f t="shared" si="4"/>
        <v>95.773963460214532</v>
      </c>
    </row>
    <row r="81" spans="1:15" x14ac:dyDescent="0.2">
      <c r="A81" t="s">
        <v>100</v>
      </c>
      <c r="B81">
        <v>3445</v>
      </c>
      <c r="K81" t="s">
        <v>64</v>
      </c>
      <c r="L81" t="str">
        <f>A103</f>
        <v>H11</v>
      </c>
      <c r="M81">
        <f>B103</f>
        <v>11560</v>
      </c>
      <c r="N81" s="8">
        <f t="shared" si="3"/>
        <v>3.0690479919429832</v>
      </c>
      <c r="O81">
        <f t="shared" si="4"/>
        <v>122.76191967771933</v>
      </c>
    </row>
    <row r="82" spans="1:15" x14ac:dyDescent="0.2">
      <c r="A82" t="s">
        <v>101</v>
      </c>
      <c r="B82">
        <v>9015</v>
      </c>
      <c r="K82" t="s">
        <v>63</v>
      </c>
      <c r="L82" t="str">
        <f>A91</f>
        <v>G11</v>
      </c>
      <c r="M82">
        <f>B91</f>
        <v>17117</v>
      </c>
      <c r="N82" s="8">
        <f t="shared" si="3"/>
        <v>5.170674571268572</v>
      </c>
      <c r="O82">
        <f t="shared" si="4"/>
        <v>206.82698285074287</v>
      </c>
    </row>
    <row r="83" spans="1:15" x14ac:dyDescent="0.2">
      <c r="A83" t="s">
        <v>102</v>
      </c>
      <c r="B83">
        <v>22431</v>
      </c>
      <c r="K83" t="s">
        <v>62</v>
      </c>
      <c r="L83" t="str">
        <f>A79</f>
        <v>F11</v>
      </c>
      <c r="M83">
        <f>B79</f>
        <v>23602</v>
      </c>
      <c r="N83" s="8">
        <f t="shared" si="3"/>
        <v>7.6232656036469137</v>
      </c>
      <c r="O83">
        <f t="shared" si="4"/>
        <v>304.93062414587655</v>
      </c>
    </row>
    <row r="84" spans="1:15" x14ac:dyDescent="0.2">
      <c r="A84" t="s">
        <v>15</v>
      </c>
      <c r="B84">
        <v>3363</v>
      </c>
      <c r="K84" t="s">
        <v>61</v>
      </c>
      <c r="L84" t="str">
        <f>A67</f>
        <v>E11</v>
      </c>
      <c r="M84">
        <f>B67</f>
        <v>20377</v>
      </c>
      <c r="N84" s="8">
        <f t="shared" si="3"/>
        <v>6.4035884903978539</v>
      </c>
      <c r="O84">
        <f t="shared" si="4"/>
        <v>256.14353961591416</v>
      </c>
    </row>
    <row r="85" spans="1:15" x14ac:dyDescent="0.2">
      <c r="A85" t="s">
        <v>23</v>
      </c>
      <c r="B85">
        <v>3475</v>
      </c>
      <c r="K85" t="s">
        <v>60</v>
      </c>
      <c r="L85" t="str">
        <f>A55</f>
        <v>D11</v>
      </c>
      <c r="M85">
        <f>B55</f>
        <v>14187</v>
      </c>
      <c r="N85" s="8">
        <f t="shared" si="3"/>
        <v>4.0625648218671007</v>
      </c>
      <c r="O85">
        <f t="shared" si="4"/>
        <v>162.50259287468401</v>
      </c>
    </row>
    <row r="86" spans="1:15" x14ac:dyDescent="0.2">
      <c r="A86" t="s">
        <v>31</v>
      </c>
      <c r="B86">
        <v>3587</v>
      </c>
      <c r="K86" t="s">
        <v>59</v>
      </c>
      <c r="L86" t="str">
        <f>A43</f>
        <v>C11</v>
      </c>
      <c r="M86">
        <f>B43</f>
        <v>8133</v>
      </c>
      <c r="N86" s="8">
        <f t="shared" si="3"/>
        <v>1.7729755990423541</v>
      </c>
      <c r="O86">
        <f t="shared" si="4"/>
        <v>70.919023961694165</v>
      </c>
    </row>
    <row r="87" spans="1:15" x14ac:dyDescent="0.2">
      <c r="A87" t="s">
        <v>39</v>
      </c>
      <c r="B87">
        <v>3587</v>
      </c>
      <c r="K87" t="s">
        <v>58</v>
      </c>
      <c r="L87" t="str">
        <f>A31</f>
        <v>B11</v>
      </c>
      <c r="M87">
        <f>B31</f>
        <v>5346</v>
      </c>
      <c r="N87" s="8">
        <f t="shared" si="3"/>
        <v>0.71894765652293413</v>
      </c>
      <c r="O87">
        <f t="shared" si="4"/>
        <v>28.757906260917366</v>
      </c>
    </row>
    <row r="88" spans="1:15" x14ac:dyDescent="0.2">
      <c r="A88" t="s">
        <v>47</v>
      </c>
      <c r="B88">
        <v>31048</v>
      </c>
      <c r="K88" t="s">
        <v>57</v>
      </c>
      <c r="L88" t="str">
        <f>A19</f>
        <v>A11</v>
      </c>
      <c r="M88">
        <f>B19</f>
        <v>4653</v>
      </c>
      <c r="N88" s="8">
        <f t="shared" si="3"/>
        <v>0.45685890009453156</v>
      </c>
      <c r="O88">
        <f t="shared" si="4"/>
        <v>18.274356003781264</v>
      </c>
    </row>
    <row r="89" spans="1:15" x14ac:dyDescent="0.2">
      <c r="A89" t="s">
        <v>55</v>
      </c>
      <c r="B89">
        <v>6386</v>
      </c>
      <c r="K89" t="s">
        <v>65</v>
      </c>
      <c r="L89" t="str">
        <f>A20</f>
        <v>A12</v>
      </c>
      <c r="M89">
        <f>B20</f>
        <v>4151</v>
      </c>
      <c r="N89" s="8">
        <f t="shared" si="3"/>
        <v>0.2670052843267709</v>
      </c>
      <c r="O89">
        <f t="shared" si="4"/>
        <v>10.680211373070836</v>
      </c>
    </row>
    <row r="90" spans="1:15" x14ac:dyDescent="0.2">
      <c r="A90" t="s">
        <v>63</v>
      </c>
      <c r="B90">
        <v>6809</v>
      </c>
      <c r="K90" t="s">
        <v>66</v>
      </c>
      <c r="L90" t="str">
        <f>A32</f>
        <v>B12</v>
      </c>
      <c r="M90">
        <f>B32</f>
        <v>3773</v>
      </c>
      <c r="N90" s="8">
        <f t="shared" si="3"/>
        <v>0.12404778082036949</v>
      </c>
      <c r="O90">
        <f t="shared" si="4"/>
        <v>4.9619112328147796</v>
      </c>
    </row>
    <row r="91" spans="1:15" x14ac:dyDescent="0.2">
      <c r="A91" t="s">
        <v>71</v>
      </c>
      <c r="B91">
        <v>17117</v>
      </c>
      <c r="K91" t="s">
        <v>67</v>
      </c>
      <c r="L91" t="str">
        <f>A44</f>
        <v>C12</v>
      </c>
      <c r="M91">
        <f>B44</f>
        <v>3616</v>
      </c>
      <c r="N91" s="8">
        <f t="shared" si="3"/>
        <v>6.4671251586229217E-2</v>
      </c>
      <c r="O91">
        <f t="shared" si="4"/>
        <v>2.5868500634491687</v>
      </c>
    </row>
    <row r="92" spans="1:15" x14ac:dyDescent="0.2">
      <c r="A92" t="s">
        <v>79</v>
      </c>
      <c r="B92">
        <v>3480</v>
      </c>
      <c r="K92" t="s">
        <v>68</v>
      </c>
      <c r="L92" t="str">
        <f>A56</f>
        <v>D12</v>
      </c>
      <c r="M92">
        <f>B56</f>
        <v>3583</v>
      </c>
      <c r="N92" s="8">
        <f t="shared" si="3"/>
        <v>5.2190834613448138E-2</v>
      </c>
      <c r="O92">
        <f t="shared" si="4"/>
        <v>2.0876333845379254</v>
      </c>
    </row>
    <row r="93" spans="1:15" x14ac:dyDescent="0.2">
      <c r="A93" t="s">
        <v>103</v>
      </c>
      <c r="B93">
        <v>3438</v>
      </c>
      <c r="K93" t="s">
        <v>69</v>
      </c>
      <c r="L93" t="str">
        <f>A68</f>
        <v>E12</v>
      </c>
      <c r="M93">
        <f>B68</f>
        <v>3542</v>
      </c>
      <c r="N93" s="8">
        <f t="shared" si="3"/>
        <v>3.6684862010901952E-2</v>
      </c>
      <c r="O93">
        <f t="shared" si="4"/>
        <v>1.4673944804360781</v>
      </c>
    </row>
    <row r="94" spans="1:15" x14ac:dyDescent="0.2">
      <c r="A94" t="s">
        <v>104</v>
      </c>
      <c r="B94">
        <v>14794</v>
      </c>
      <c r="K94" t="s">
        <v>70</v>
      </c>
      <c r="L94" t="str">
        <f>A80</f>
        <v>F12</v>
      </c>
      <c r="M94">
        <f>B80</f>
        <v>3495</v>
      </c>
      <c r="N94" s="8">
        <f t="shared" si="3"/>
        <v>1.8909722686031933E-2</v>
      </c>
      <c r="O94">
        <f t="shared" si="4"/>
        <v>0.75638890744127729</v>
      </c>
    </row>
    <row r="95" spans="1:15" x14ac:dyDescent="0.2">
      <c r="A95" t="s">
        <v>105</v>
      </c>
      <c r="B95">
        <v>20282</v>
      </c>
      <c r="K95" t="s">
        <v>71</v>
      </c>
      <c r="L95" t="str">
        <f>A92</f>
        <v>G12</v>
      </c>
      <c r="M95">
        <f>B92</f>
        <v>3480</v>
      </c>
      <c r="N95" s="8">
        <f t="shared" si="3"/>
        <v>1.3236805880222354E-2</v>
      </c>
      <c r="O95">
        <f t="shared" si="4"/>
        <v>0.52947223520889419</v>
      </c>
    </row>
    <row r="96" spans="1:15" x14ac:dyDescent="0.2">
      <c r="A96" t="s">
        <v>16</v>
      </c>
      <c r="B96">
        <v>3362</v>
      </c>
      <c r="K96" t="s">
        <v>72</v>
      </c>
      <c r="L96" t="str">
        <f>A104</f>
        <v>H12</v>
      </c>
      <c r="M96">
        <f>B104</f>
        <v>3550</v>
      </c>
      <c r="N96" s="8">
        <f t="shared" si="3"/>
        <v>3.9710417640667059E-2</v>
      </c>
      <c r="O96">
        <f t="shared" si="4"/>
        <v>1.5884167056266825</v>
      </c>
    </row>
    <row r="97" spans="1:2" x14ac:dyDescent="0.2">
      <c r="A97" t="s">
        <v>24</v>
      </c>
      <c r="B97">
        <v>3374</v>
      </c>
    </row>
    <row r="98" spans="1:2" x14ac:dyDescent="0.2">
      <c r="A98" t="s">
        <v>33</v>
      </c>
      <c r="B98">
        <v>3432</v>
      </c>
    </row>
    <row r="99" spans="1:2" x14ac:dyDescent="0.2">
      <c r="A99" t="s">
        <v>40</v>
      </c>
      <c r="B99">
        <v>3500</v>
      </c>
    </row>
    <row r="100" spans="1:2" x14ac:dyDescent="0.2">
      <c r="A100" t="s">
        <v>48</v>
      </c>
      <c r="B100">
        <v>20262</v>
      </c>
    </row>
    <row r="101" spans="1:2" x14ac:dyDescent="0.2">
      <c r="A101" t="s">
        <v>56</v>
      </c>
      <c r="B101">
        <v>10270</v>
      </c>
    </row>
    <row r="102" spans="1:2" x14ac:dyDescent="0.2">
      <c r="A102" t="s">
        <v>64</v>
      </c>
      <c r="B102">
        <v>9776</v>
      </c>
    </row>
    <row r="103" spans="1:2" x14ac:dyDescent="0.2">
      <c r="A103" t="s">
        <v>72</v>
      </c>
      <c r="B103">
        <v>11560</v>
      </c>
    </row>
    <row r="104" spans="1:2" x14ac:dyDescent="0.2">
      <c r="A104" t="s">
        <v>80</v>
      </c>
      <c r="B104">
        <v>3550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8.1943796901391298E-3</v>
      </c>
      <c r="E2" s="7">
        <f>'Plate 2'!N9</f>
        <v>-1.2339376529659997E-2</v>
      </c>
      <c r="F2" s="7">
        <f>'Plate 3'!N9</f>
        <v>-2.9499167390209819E-2</v>
      </c>
      <c r="G2" s="7">
        <f>AVERAGE(D2:F2)</f>
        <v>-1.1214721409910228E-2</v>
      </c>
      <c r="H2" s="7">
        <f>STDEV(D2:F2)</f>
        <v>1.8871923848097875E-2</v>
      </c>
      <c r="I2" s="7">
        <f>G2*40</f>
        <v>-0.44858885639640911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7.3093866836041049E-2</v>
      </c>
      <c r="E3" s="7">
        <f>'Plate 2'!N10</f>
        <v>-5.4438425866147047E-3</v>
      </c>
      <c r="F3" s="7">
        <f>'Plate 3'!N10</f>
        <v>-2.6095417306724069E-2</v>
      </c>
      <c r="G3" s="7">
        <f t="shared" ref="G3:G66" si="0">AVERAGE(D3:F3)</f>
        <v>1.3851535647567423E-2</v>
      </c>
      <c r="H3" s="7">
        <f t="shared" ref="H3:H66" si="1">STDEV(D3:F3)</f>
        <v>5.2334140272757526E-2</v>
      </c>
      <c r="I3" s="7">
        <f t="shared" ref="I3:I66" si="2">G3*40</f>
        <v>0.55406142590269691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3.3760844323373215E-2</v>
      </c>
      <c r="E4" s="7">
        <f>'Plate 2'!N11</f>
        <v>1.7057373438059405E-2</v>
      </c>
      <c r="F4" s="7">
        <f>'Plate 3'!N11</f>
        <v>-1.3993194787663631E-2</v>
      </c>
      <c r="G4" s="7">
        <f t="shared" si="0"/>
        <v>1.2275007657922998E-2</v>
      </c>
      <c r="H4" s="7">
        <f t="shared" si="1"/>
        <v>2.4233557924825525E-2</v>
      </c>
      <c r="I4" s="7">
        <f t="shared" si="2"/>
        <v>0.49100030631691993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9.3088153279980518E-2</v>
      </c>
      <c r="E5" s="7">
        <f>'Plate 2'!N12</f>
        <v>8.3835175833866446E-2</v>
      </c>
      <c r="F5" s="7">
        <f>'Plate 3'!N12</f>
        <v>8.6984724355746904E-2</v>
      </c>
      <c r="G5" s="7">
        <f t="shared" si="0"/>
        <v>8.7969351156531275E-2</v>
      </c>
      <c r="H5" s="7">
        <f t="shared" si="1"/>
        <v>4.7044144542324386E-3</v>
      </c>
      <c r="I5" s="7">
        <f t="shared" si="2"/>
        <v>3.5187740462612509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0.29106436659374191</v>
      </c>
      <c r="E6" s="7">
        <f>'Plate 2'!N13</f>
        <v>0.32663055519688228</v>
      </c>
      <c r="F6" s="7">
        <f>'Plate 3'!N13</f>
        <v>0.29272250717977433</v>
      </c>
      <c r="G6" s="7">
        <f t="shared" si="0"/>
        <v>0.30347247632346619</v>
      </c>
      <c r="H6" s="7">
        <f t="shared" si="1"/>
        <v>2.0072613690829678E-2</v>
      </c>
      <c r="I6" s="7">
        <f t="shared" si="2"/>
        <v>12.138899052938648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0.90269286666572657</v>
      </c>
      <c r="E7" s="7">
        <f>'Plate 2'!N14</f>
        <v>0.9602938322788338</v>
      </c>
      <c r="F7" s="7">
        <f>'Plate 3'!N14</f>
        <v>0.94359516203299354</v>
      </c>
      <c r="G7" s="7">
        <f t="shared" si="0"/>
        <v>0.93552728699251786</v>
      </c>
      <c r="H7" s="7">
        <f t="shared" si="1"/>
        <v>2.9635886449406859E-2</v>
      </c>
      <c r="I7" s="7">
        <f t="shared" si="2"/>
        <v>37.421091479700713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2.0830113172333671</v>
      </c>
      <c r="E8" s="7">
        <f>'Plate 2'!N15</f>
        <v>2.0857175563516472</v>
      </c>
      <c r="F8" s="7">
        <f>'Plate 3'!N15</f>
        <v>2.1065431072239575</v>
      </c>
      <c r="G8" s="7">
        <f t="shared" si="0"/>
        <v>2.0917573269363241</v>
      </c>
      <c r="H8" s="7">
        <f t="shared" si="1"/>
        <v>1.2876156514152739E-2</v>
      </c>
      <c r="I8" s="7">
        <f t="shared" si="2"/>
        <v>83.670293077452968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4.185033595347857</v>
      </c>
      <c r="E9" s="7">
        <f>'Plate 2'!N16</f>
        <v>4.1627249645647106</v>
      </c>
      <c r="F9" s="7">
        <f>'Plate 3'!N16</f>
        <v>4.2921288552755286</v>
      </c>
      <c r="G9" s="7">
        <f t="shared" si="0"/>
        <v>4.2132958050626987</v>
      </c>
      <c r="H9" s="7">
        <f t="shared" si="1"/>
        <v>6.9176629769370793E-2</v>
      </c>
      <c r="I9" s="7">
        <f t="shared" si="2"/>
        <v>168.53183220250796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6.2192064096279944</v>
      </c>
      <c r="E10" s="7">
        <f>'Plate 2'!N17</f>
        <v>6.234651453030267</v>
      </c>
      <c r="F10" s="7">
        <f>'Plate 3'!N17</f>
        <v>6.3676600172943933</v>
      </c>
      <c r="G10" s="7">
        <f t="shared" si="0"/>
        <v>6.2738392933175513</v>
      </c>
      <c r="H10" s="7">
        <f t="shared" si="1"/>
        <v>8.1617299190052645E-2</v>
      </c>
      <c r="I10" s="7">
        <f t="shared" si="2"/>
        <v>250.95357173270204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7.1661489266204725</v>
      </c>
      <c r="E11" s="7">
        <f>'Plate 2'!N18</f>
        <v>7.1586530013983358</v>
      </c>
      <c r="F11" s="7">
        <f>'Plate 3'!N18</f>
        <v>7.1803998983400463</v>
      </c>
      <c r="G11" s="7">
        <f t="shared" si="0"/>
        <v>7.1684006087862846</v>
      </c>
      <c r="H11" s="7">
        <f t="shared" si="1"/>
        <v>1.1046919755308375E-2</v>
      </c>
      <c r="I11" s="7">
        <f t="shared" si="2"/>
        <v>286.73602435145136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6.1307071089744918</v>
      </c>
      <c r="E12" s="7">
        <f>'Plate 2'!N19</f>
        <v>6.4081285701237221</v>
      </c>
      <c r="F12" s="7">
        <f>'Plate 3'!N19</f>
        <v>6.3370262665430221</v>
      </c>
      <c r="G12" s="7">
        <f t="shared" si="0"/>
        <v>6.2919539818804111</v>
      </c>
      <c r="H12" s="7">
        <f t="shared" si="1"/>
        <v>0.14409823007266256</v>
      </c>
      <c r="I12" s="7">
        <f t="shared" si="2"/>
        <v>251.67815927521644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4.3246658252678278</v>
      </c>
      <c r="E13" s="7">
        <f>'Plate 2'!N20</f>
        <v>4.449434007459752</v>
      </c>
      <c r="F13" s="7">
        <f>'Plate 3'!N20</f>
        <v>4.4411374700414603</v>
      </c>
      <c r="G13" s="7">
        <f t="shared" si="0"/>
        <v>4.4050791009230137</v>
      </c>
      <c r="H13" s="7">
        <f t="shared" si="1"/>
        <v>6.9763380863321997E-2</v>
      </c>
      <c r="I13" s="7">
        <f t="shared" si="2"/>
        <v>176.20316403692055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2.384564489830487</v>
      </c>
      <c r="E14" s="7">
        <f>'Plate 2'!N21</f>
        <v>2.4137998029049599</v>
      </c>
      <c r="F14" s="7">
        <f>'Plate 3'!N21</f>
        <v>2.3890543641532744</v>
      </c>
      <c r="G14" s="7">
        <f t="shared" si="0"/>
        <v>2.3958062189629072</v>
      </c>
      <c r="H14" s="7">
        <f t="shared" si="1"/>
        <v>1.5743777823901781E-2</v>
      </c>
      <c r="I14" s="7">
        <f t="shared" si="2"/>
        <v>95.832248758516286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1.1888406054453851</v>
      </c>
      <c r="E15" s="7">
        <f>'Plate 2'!N22</f>
        <v>1.2027262888027419</v>
      </c>
      <c r="F15" s="7">
        <f>'Plate 3'!N22</f>
        <v>1.2140041964432502</v>
      </c>
      <c r="G15" s="7">
        <f t="shared" si="0"/>
        <v>1.2018570302304592</v>
      </c>
      <c r="H15" s="7">
        <f t="shared" si="1"/>
        <v>1.2604296324114063E-2</v>
      </c>
      <c r="I15" s="7">
        <f t="shared" si="2"/>
        <v>48.07428120921837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0.77813829537561185</v>
      </c>
      <c r="E16" s="7">
        <f>'Plate 2'!N23</f>
        <v>0.78100994975965621</v>
      </c>
      <c r="F16" s="7">
        <f>'Plate 3'!N23</f>
        <v>0.7737858523124268</v>
      </c>
      <c r="G16" s="7">
        <f t="shared" si="0"/>
        <v>0.77764469914923173</v>
      </c>
      <c r="H16" s="7">
        <f t="shared" si="1"/>
        <v>3.637254996255996E-3</v>
      </c>
      <c r="I16" s="7">
        <f t="shared" si="2"/>
        <v>31.10578796596927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0.61162850007198466</v>
      </c>
      <c r="E17" s="7">
        <f>'Plate 2'!N24</f>
        <v>0.62567897462158339</v>
      </c>
      <c r="F17" s="7">
        <f>'Plate 3'!N24</f>
        <v>0.5896051533504757</v>
      </c>
      <c r="G17" s="7">
        <f t="shared" si="0"/>
        <v>0.60897087601468114</v>
      </c>
      <c r="H17" s="7">
        <f t="shared" si="1"/>
        <v>1.8183161702449439E-2</v>
      </c>
      <c r="I17" s="7">
        <f t="shared" si="2"/>
        <v>24.358835040587245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0.36153603192893841</v>
      </c>
      <c r="E18" s="7">
        <f>'Plate 2'!N25</f>
        <v>0.38723866932785928</v>
      </c>
      <c r="F18" s="7">
        <f>'Plate 3'!N25</f>
        <v>0.35058625859903209</v>
      </c>
      <c r="G18" s="7">
        <f t="shared" si="0"/>
        <v>0.36645365328527663</v>
      </c>
      <c r="H18" s="7">
        <f t="shared" si="1"/>
        <v>1.8814543654096336E-2</v>
      </c>
      <c r="I18" s="7">
        <f t="shared" si="2"/>
        <v>14.658146131411065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0.21141499600558955</v>
      </c>
      <c r="E19" s="7">
        <f>'Plate 2'!N26</f>
        <v>0.19851879299188288</v>
      </c>
      <c r="F19" s="7">
        <f>'Plate 3'!N26</f>
        <v>0.18380250450823041</v>
      </c>
      <c r="G19" s="7">
        <f t="shared" si="0"/>
        <v>0.19791209783523431</v>
      </c>
      <c r="H19" s="7">
        <f t="shared" si="1"/>
        <v>1.381623975373757E-2</v>
      </c>
      <c r="I19" s="7">
        <f t="shared" si="2"/>
        <v>7.9164839134093725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0.1478266096101099</v>
      </c>
      <c r="E20" s="7">
        <f>'Plate 2'!N27</f>
        <v>0.11504653999712408</v>
      </c>
      <c r="F20" s="7">
        <f>'Plate 3'!N27</f>
        <v>0.10702903040294075</v>
      </c>
      <c r="G20" s="7">
        <f t="shared" si="0"/>
        <v>0.12330072667005824</v>
      </c>
      <c r="H20" s="7">
        <f t="shared" si="1"/>
        <v>2.1615025225871106E-2</v>
      </c>
      <c r="I20" s="7">
        <f t="shared" si="2"/>
        <v>4.9320290668023299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0.10652693597180869</v>
      </c>
      <c r="E21" s="7">
        <f>'Plate 2'!N28</f>
        <v>8.6012712868512323E-2</v>
      </c>
      <c r="F21" s="7">
        <f>'Plate 3'!N28</f>
        <v>6.315847377134666E-2</v>
      </c>
      <c r="G21" s="7">
        <f t="shared" si="0"/>
        <v>8.5232707537222563E-2</v>
      </c>
      <c r="H21" s="7">
        <f t="shared" si="1"/>
        <v>2.1694750163250464E-2</v>
      </c>
      <c r="I21" s="7">
        <f t="shared" si="2"/>
        <v>3.4093083014889025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9.3088153279980518E-2</v>
      </c>
      <c r="E22" s="7">
        <f>'Plate 2'!N29</f>
        <v>9.7626243719957026E-2</v>
      </c>
      <c r="F22" s="7">
        <f>'Plate 3'!N29</f>
        <v>7.4126112929245189E-2</v>
      </c>
      <c r="G22" s="7">
        <f t="shared" si="0"/>
        <v>8.8280169976394249E-2</v>
      </c>
      <c r="H22" s="7">
        <f t="shared" si="1"/>
        <v>1.2466016379774819E-2</v>
      </c>
      <c r="I22" s="7">
        <f t="shared" si="2"/>
        <v>3.5312067990557701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5.3755130767312698E-2</v>
      </c>
      <c r="E23" s="7">
        <f>'Plate 2'!N30</f>
        <v>6.5326111039376453E-2</v>
      </c>
      <c r="F23" s="7">
        <f>'Plate 3'!N30</f>
        <v>3.2146528566254287E-2</v>
      </c>
      <c r="G23" s="7">
        <f t="shared" si="0"/>
        <v>5.0409256790981148E-2</v>
      </c>
      <c r="H23" s="7">
        <f t="shared" si="1"/>
        <v>1.684094200963232E-2</v>
      </c>
      <c r="I23" s="7">
        <f t="shared" si="2"/>
        <v>2.016370271639246</v>
      </c>
      <c r="J23">
        <f>SUM(I2:I23)</f>
        <v>1507.2829795890732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-9.5054804405613914E-3</v>
      </c>
      <c r="E24">
        <f>'Plate 2'!N31</f>
        <v>-2.1049524668243523E-2</v>
      </c>
      <c r="F24">
        <f>'Plate 3'!N31</f>
        <v>-3.1011945205092373E-2</v>
      </c>
      <c r="G24">
        <f t="shared" si="0"/>
        <v>-2.0522316771299096E-2</v>
      </c>
      <c r="H24">
        <f t="shared" si="1"/>
        <v>1.0762920969325827E-2</v>
      </c>
      <c r="I24" s="7">
        <f t="shared" si="2"/>
        <v>-0.82089267085196382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-2.5894239820839653E-2</v>
      </c>
      <c r="E25">
        <f>'Plate 2'!N32</f>
        <v>-2.5767521576642933E-2</v>
      </c>
      <c r="F25">
        <f>'Plate 3'!N32</f>
        <v>-3.1390139658813009E-2</v>
      </c>
      <c r="G25">
        <f t="shared" si="0"/>
        <v>-2.7683967018765198E-2</v>
      </c>
      <c r="H25">
        <f t="shared" si="1"/>
        <v>3.2102649589609098E-3</v>
      </c>
      <c r="I25" s="7">
        <f t="shared" si="2"/>
        <v>-1.1073586807506079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-1.1799906753800347E-2</v>
      </c>
      <c r="E26">
        <f>'Plate 2'!N33</f>
        <v>-3.0485518485042343E-2</v>
      </c>
      <c r="F26">
        <f>'Plate 3'!N33</f>
        <v>-2.6851806214165348E-2</v>
      </c>
      <c r="G26">
        <f t="shared" si="0"/>
        <v>-2.3045743817669346E-2</v>
      </c>
      <c r="H26">
        <f t="shared" si="1"/>
        <v>9.9071996380005294E-3</v>
      </c>
      <c r="I26" s="7">
        <f t="shared" si="2"/>
        <v>-0.92182975270677381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1.6060984192672694E-2</v>
      </c>
      <c r="E27">
        <f>'Plate 2'!N34</f>
        <v>9.4359938167988214E-3</v>
      </c>
      <c r="F27">
        <f>'Plate 3'!N34</f>
        <v>1.1345833611619161E-2</v>
      </c>
      <c r="G27">
        <f t="shared" si="0"/>
        <v>1.2280937207030227E-2</v>
      </c>
      <c r="H27">
        <f t="shared" si="1"/>
        <v>3.4100496214451753E-3</v>
      </c>
      <c r="I27" s="7">
        <f t="shared" si="2"/>
        <v>0.49123748828120906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0.13602670285630955</v>
      </c>
      <c r="E28">
        <f>'Plate 2'!N35</f>
        <v>0.15496805229896524</v>
      </c>
      <c r="F28">
        <f>'Plate 3'!N35</f>
        <v>0.14106653123779822</v>
      </c>
      <c r="G28">
        <f t="shared" si="0"/>
        <v>0.144020428797691</v>
      </c>
      <c r="H28">
        <f t="shared" si="1"/>
        <v>9.8100872969078927E-3</v>
      </c>
      <c r="I28" s="7">
        <f t="shared" si="2"/>
        <v>5.7608171519076397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0.29532544403261424</v>
      </c>
      <c r="E29">
        <f>'Plate 2'!N36</f>
        <v>0.28489442869950288</v>
      </c>
      <c r="F29">
        <f>'Plate 3'!N36</f>
        <v>0.26851806214165347</v>
      </c>
      <c r="G29">
        <f t="shared" si="0"/>
        <v>0.28291264495792351</v>
      </c>
      <c r="H29">
        <f t="shared" si="1"/>
        <v>1.3513124400402154E-2</v>
      </c>
      <c r="I29" s="7">
        <f t="shared" si="2"/>
        <v>11.316505798316941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0.48182952578018085</v>
      </c>
      <c r="E30">
        <f>'Plate 2'!N37</f>
        <v>0.47760645626566339</v>
      </c>
      <c r="F30">
        <f>'Plate 3'!N37</f>
        <v>0.45874987236313475</v>
      </c>
      <c r="G30">
        <f t="shared" si="0"/>
        <v>0.47272861813632633</v>
      </c>
      <c r="H30">
        <f t="shared" si="1"/>
        <v>1.2288717552078117E-2</v>
      </c>
      <c r="I30" s="7">
        <f t="shared" si="2"/>
        <v>18.909144725453054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0.97250898162571198</v>
      </c>
      <c r="E31">
        <f>'Plate 2'!N38</f>
        <v>1.0147322581449809</v>
      </c>
      <c r="F31">
        <f>'Plate 3'!N38</f>
        <v>0.99427321883155906</v>
      </c>
      <c r="G31">
        <f t="shared" si="0"/>
        <v>0.99383815286741728</v>
      </c>
      <c r="H31">
        <f t="shared" si="1"/>
        <v>2.1115000161035468E-2</v>
      </c>
      <c r="I31" s="7">
        <f t="shared" si="2"/>
        <v>39.75352611469669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2.3658813041369697</v>
      </c>
      <c r="E32">
        <f>'Plate 2'!N39</f>
        <v>2.4852956022091663</v>
      </c>
      <c r="F32">
        <f>'Plate 3'!N39</f>
        <v>2.431412142969986</v>
      </c>
      <c r="G32">
        <f t="shared" si="0"/>
        <v>2.4275296831053743</v>
      </c>
      <c r="H32">
        <f t="shared" si="1"/>
        <v>5.9801745517744691E-2</v>
      </c>
      <c r="I32" s="7">
        <f t="shared" si="2"/>
        <v>97.101187324214976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3.9985295136002899</v>
      </c>
      <c r="E33">
        <f>'Plate 2'!N40</f>
        <v>4.1017539275946255</v>
      </c>
      <c r="F33">
        <f>'Plate 3'!N40</f>
        <v>4.0115085706148141</v>
      </c>
      <c r="G33">
        <f t="shared" si="0"/>
        <v>4.0372640039365768</v>
      </c>
      <c r="H33">
        <f t="shared" si="1"/>
        <v>5.6225676254824289E-2</v>
      </c>
      <c r="I33" s="7">
        <f t="shared" si="2"/>
        <v>161.49056015746308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3.2017080325311609</v>
      </c>
      <c r="E34">
        <f>'Plate 2'!N41</f>
        <v>3.2623134007386385</v>
      </c>
      <c r="F34">
        <f>'Plate 3'!N41</f>
        <v>3.2165438288940322</v>
      </c>
      <c r="G34">
        <f t="shared" si="0"/>
        <v>3.226855087387944</v>
      </c>
      <c r="H34">
        <f t="shared" si="1"/>
        <v>3.1591046242364057E-2</v>
      </c>
      <c r="I34" s="7">
        <f t="shared" si="2"/>
        <v>129.07420349551776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2.3272038319995132</v>
      </c>
      <c r="E35">
        <f>'Plate 2'!N42</f>
        <v>2.4156144171004983</v>
      </c>
      <c r="F35">
        <f>'Plate 3'!N42</f>
        <v>2.3780867249953759</v>
      </c>
      <c r="G35">
        <f t="shared" si="0"/>
        <v>2.3736349913651291</v>
      </c>
      <c r="H35">
        <f t="shared" si="1"/>
        <v>4.437309250785474E-2</v>
      </c>
      <c r="I35" s="7">
        <f t="shared" si="2"/>
        <v>94.945399654605168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0.89974288997727647</v>
      </c>
      <c r="E36">
        <f>'Plate 2'!N43</f>
        <v>0.93851846193237498</v>
      </c>
      <c r="F36">
        <f>'Plate 3'!N43</f>
        <v>0.94813349547764114</v>
      </c>
      <c r="G36">
        <f t="shared" si="0"/>
        <v>0.92879828246243079</v>
      </c>
      <c r="H36">
        <f t="shared" si="1"/>
        <v>2.5617847135716208E-2</v>
      </c>
      <c r="I36" s="7">
        <f t="shared" si="2"/>
        <v>37.151931298497232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0.45626306114694676</v>
      </c>
      <c r="E37">
        <f>'Plate 2'!N44</f>
        <v>0.44421755506775989</v>
      </c>
      <c r="F37">
        <f>'Plate 3'!N44</f>
        <v>0.43265445505641065</v>
      </c>
      <c r="G37">
        <f t="shared" si="0"/>
        <v>0.44437835709037249</v>
      </c>
      <c r="H37">
        <f t="shared" si="1"/>
        <v>1.1805124453066215E-2</v>
      </c>
      <c r="I37" s="7">
        <f t="shared" si="2"/>
        <v>17.7751342836149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0.27107008014980244</v>
      </c>
      <c r="E38">
        <f>'Plate 2'!N45</f>
        <v>0.2921528854816558</v>
      </c>
      <c r="F38">
        <f>'Plate 3'!N45</f>
        <v>0.2647361176044471</v>
      </c>
      <c r="G38">
        <f t="shared" si="0"/>
        <v>0.27598636107863511</v>
      </c>
      <c r="H38">
        <f t="shared" si="1"/>
        <v>1.4354342682149839E-2</v>
      </c>
      <c r="I38" s="7">
        <f t="shared" si="2"/>
        <v>11.039454443145404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0.13340450135546505</v>
      </c>
      <c r="E39">
        <f>'Plate 2'!N46</f>
        <v>0.15787143501182643</v>
      </c>
      <c r="F39">
        <f>'Plate 3'!N46</f>
        <v>0.14371389241384269</v>
      </c>
      <c r="G39">
        <f t="shared" si="0"/>
        <v>0.14499660959371138</v>
      </c>
      <c r="H39">
        <f t="shared" si="1"/>
        <v>1.2283799622219708E-2</v>
      </c>
      <c r="I39" s="7">
        <f t="shared" si="2"/>
        <v>5.7998643837484556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5.0477378891257044E-2</v>
      </c>
      <c r="E40">
        <f>'Plate 2'!N47</f>
        <v>5.806765425722351E-2</v>
      </c>
      <c r="F40">
        <f>'Plate 3'!N47</f>
        <v>5.3703612428330695E-2</v>
      </c>
      <c r="G40">
        <f t="shared" si="0"/>
        <v>5.408288185893708E-2</v>
      </c>
      <c r="H40">
        <f t="shared" si="1"/>
        <v>3.809324613175374E-3</v>
      </c>
      <c r="I40" s="7">
        <f t="shared" si="2"/>
        <v>2.1633152743574833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1.9666511256333914E-2</v>
      </c>
      <c r="E41">
        <f>'Plate 2'!N48</f>
        <v>1.8146141955382347E-3</v>
      </c>
      <c r="F41">
        <f>'Plate 3'!N48</f>
        <v>-4.9165278983683029E-3</v>
      </c>
      <c r="G41">
        <f t="shared" si="0"/>
        <v>5.5215325178346146E-3</v>
      </c>
      <c r="H41">
        <f t="shared" si="1"/>
        <v>1.270383352010479E-2</v>
      </c>
      <c r="I41" s="7">
        <f t="shared" si="2"/>
        <v>0.22086130071338458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5.8999533769001737E-2</v>
      </c>
      <c r="E42">
        <f>'Plate 2'!N49</f>
        <v>-1.8146141955382347E-3</v>
      </c>
      <c r="F42">
        <f>'Plate 3'!N49</f>
        <v>2.0800694954635129E-2</v>
      </c>
      <c r="G42">
        <f t="shared" si="0"/>
        <v>2.5995204842699543E-2</v>
      </c>
      <c r="H42">
        <f t="shared" si="1"/>
        <v>3.0738043982923499E-2</v>
      </c>
      <c r="I42" s="7">
        <f t="shared" si="2"/>
        <v>1.0398081937079817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2.5894239820839653E-2</v>
      </c>
      <c r="E43">
        <f>'Plate 2'!N50</f>
        <v>1.0887685173229409E-3</v>
      </c>
      <c r="F43">
        <f>'Plate 3'!N50</f>
        <v>5.3703612428330695E-2</v>
      </c>
      <c r="G43">
        <f t="shared" si="0"/>
        <v>2.6895540255497761E-2</v>
      </c>
      <c r="H43">
        <f t="shared" si="1"/>
        <v>2.6321709706348149E-2</v>
      </c>
      <c r="I43" s="7">
        <f t="shared" si="2"/>
        <v>1.0758216102199105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2.9499766884500869E-3</v>
      </c>
      <c r="E44">
        <f>'Plate 2'!N51</f>
        <v>2.6493367254858229E-2</v>
      </c>
      <c r="F44">
        <f>'Plate 3'!N51</f>
        <v>-2.6473611760444707E-3</v>
      </c>
      <c r="G44">
        <f t="shared" si="0"/>
        <v>8.9319942557546158E-3</v>
      </c>
      <c r="H44">
        <f t="shared" si="1"/>
        <v>1.546395531558987E-2</v>
      </c>
      <c r="I44" s="7">
        <f t="shared" si="2"/>
        <v>0.35727977023018465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9.177705252955826E-3</v>
      </c>
      <c r="E45">
        <f>'Plate 2'!N52</f>
        <v>3.2663055519688228E-3</v>
      </c>
      <c r="F45">
        <f>'Plate 3'!N52</f>
        <v>-1.3236805880222354E-2</v>
      </c>
      <c r="G45">
        <f t="shared" si="0"/>
        <v>-2.6426502509923483E-4</v>
      </c>
      <c r="H45">
        <f t="shared" si="1"/>
        <v>1.1616853006928605E-2</v>
      </c>
      <c r="I45" s="7">
        <f t="shared" si="2"/>
        <v>-1.0570601003969393E-2</v>
      </c>
      <c r="J45">
        <f>SUM(I24:I45)</f>
        <v>632.60540076337782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-1.4422108254644869E-2</v>
      </c>
      <c r="E46" s="6">
        <f>'Plate 2'!N53</f>
        <v>-1.1250608012337055E-2</v>
      </c>
      <c r="F46" s="6">
        <f>'Plate 3'!N53</f>
        <v>-2.4204445038120876E-2</v>
      </c>
      <c r="G46" s="6">
        <f t="shared" si="0"/>
        <v>-1.6625720435034266E-2</v>
      </c>
      <c r="H46" s="6">
        <f t="shared" si="1"/>
        <v>6.7522147036222354E-3</v>
      </c>
      <c r="I46" s="7">
        <f t="shared" si="2"/>
        <v>-0.66502881740137065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-5.2444030016890438E-3</v>
      </c>
      <c r="E47" s="6">
        <f>'Plate 2'!N54</f>
        <v>-3.2663055519688228E-3</v>
      </c>
      <c r="F47" s="6">
        <f>'Plate 3'!N54</f>
        <v>-1.0211250250457245E-2</v>
      </c>
      <c r="G47" s="6">
        <f t="shared" si="0"/>
        <v>-6.2406529347050375E-3</v>
      </c>
      <c r="H47" s="6">
        <f t="shared" si="1"/>
        <v>3.5780510984391189E-3</v>
      </c>
      <c r="I47" s="7">
        <f t="shared" si="2"/>
        <v>-0.24962611738820151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4.1299673638301219E-2</v>
      </c>
      <c r="E48" s="6">
        <f>'Plate 2'!N55</f>
        <v>2.2138293185566465E-2</v>
      </c>
      <c r="F48" s="6">
        <f>'Plate 3'!N55</f>
        <v>-3.7819445372063869E-4</v>
      </c>
      <c r="G48" s="6">
        <f t="shared" si="0"/>
        <v>2.1019924123382345E-2</v>
      </c>
      <c r="H48" s="6">
        <f t="shared" si="1"/>
        <v>2.0861429342052075E-2</v>
      </c>
      <c r="I48" s="7">
        <f t="shared" si="2"/>
        <v>0.84079696493529377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7.8666045025335654E-2</v>
      </c>
      <c r="E49" s="6">
        <f>'Plate 2'!N56</f>
        <v>8.2383484477435862E-2</v>
      </c>
      <c r="F49" s="6">
        <f>'Plate 3'!N56</f>
        <v>5.824194587297836E-2</v>
      </c>
      <c r="G49" s="6">
        <f t="shared" si="0"/>
        <v>7.3097158458583292E-2</v>
      </c>
      <c r="H49" s="6">
        <f t="shared" si="1"/>
        <v>1.2998570873086156E-2</v>
      </c>
      <c r="I49" s="7">
        <f t="shared" si="2"/>
        <v>2.9238863383433316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0.30253649815993672</v>
      </c>
      <c r="E50" s="6">
        <f>'Plate 2'!N57</f>
        <v>0.32082378977115988</v>
      </c>
      <c r="F50" s="6">
        <f>'Plate 3'!N57</f>
        <v>0.29461347944837751</v>
      </c>
      <c r="G50" s="6">
        <f t="shared" si="0"/>
        <v>0.30599125579315806</v>
      </c>
      <c r="H50" s="6">
        <f t="shared" si="1"/>
        <v>1.3442343714262174E-2</v>
      </c>
      <c r="I50" s="7">
        <f t="shared" si="2"/>
        <v>12.239650231726323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0.72077763754463786</v>
      </c>
      <c r="E51" s="6">
        <f>'Plate 2'!N58</f>
        <v>0.70044107947775858</v>
      </c>
      <c r="F51" s="6">
        <f>'Plate 3'!N58</f>
        <v>0.72121682324525793</v>
      </c>
      <c r="G51" s="6">
        <f t="shared" si="0"/>
        <v>0.71414518008921812</v>
      </c>
      <c r="H51" s="6">
        <f t="shared" si="1"/>
        <v>1.1870130630985564E-2</v>
      </c>
      <c r="I51" s="7">
        <f t="shared" si="2"/>
        <v>28.565807203568724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1.6949254951083776</v>
      </c>
      <c r="E52" s="6">
        <f>'Plate 2'!N59</f>
        <v>1.8069928159169741</v>
      </c>
      <c r="F52" s="6">
        <f>'Plate 3'!N59</f>
        <v>1.7378035148463347</v>
      </c>
      <c r="G52" s="6">
        <f t="shared" si="0"/>
        <v>1.746573941957229</v>
      </c>
      <c r="H52" s="6">
        <f t="shared" si="1"/>
        <v>5.6546099707096086E-2</v>
      </c>
      <c r="I52" s="7">
        <f t="shared" si="2"/>
        <v>69.862957678289163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3.7985866491608951</v>
      </c>
      <c r="E53" s="6">
        <f>'Plate 2'!N60</f>
        <v>4.059291955419031</v>
      </c>
      <c r="F53" s="6">
        <f>'Plate 3'!N60</f>
        <v>3.909396068110242</v>
      </c>
      <c r="G53" s="6">
        <f t="shared" si="0"/>
        <v>3.9224248908967225</v>
      </c>
      <c r="H53" s="6">
        <f t="shared" si="1"/>
        <v>0.13084008118764009</v>
      </c>
      <c r="I53" s="7">
        <f t="shared" si="2"/>
        <v>156.8969956358689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9.1478777108837193</v>
      </c>
      <c r="E54" s="6">
        <f>'Plate 2'!N61</f>
        <v>9.1300498634310738</v>
      </c>
      <c r="F54" s="6">
        <f>'Plate 3'!N61</f>
        <v>9.4045614806711217</v>
      </c>
      <c r="G54" s="6">
        <f t="shared" si="0"/>
        <v>9.227496351661971</v>
      </c>
      <c r="H54" s="6">
        <f t="shared" si="1"/>
        <v>0.1536017674685709</v>
      </c>
      <c r="I54" s="7">
        <f t="shared" si="2"/>
        <v>369.09985406647883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11.774012513979509</v>
      </c>
      <c r="E55" s="6">
        <f>'Plate 2'!N62</f>
        <v>12.244653668652902</v>
      </c>
      <c r="F55" s="6">
        <f>'Plate 3'!N62</f>
        <v>11.947919181942417</v>
      </c>
      <c r="G55" s="6">
        <f t="shared" si="0"/>
        <v>11.988861788191608</v>
      </c>
      <c r="H55" s="6">
        <f t="shared" si="1"/>
        <v>0.23797688306416109</v>
      </c>
      <c r="I55" s="7">
        <f t="shared" si="2"/>
        <v>479.5544715276643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10.005009826472273</v>
      </c>
      <c r="E56" s="6">
        <f>'Plate 2'!N63</f>
        <v>10.351648139867414</v>
      </c>
      <c r="F56" s="6">
        <f>'Plate 3'!N63</f>
        <v>10.439301506050789</v>
      </c>
      <c r="G56" s="6">
        <f t="shared" si="0"/>
        <v>10.26531982413016</v>
      </c>
      <c r="H56" s="6">
        <f t="shared" si="1"/>
        <v>0.22965571909122051</v>
      </c>
      <c r="I56" s="7">
        <f t="shared" si="2"/>
        <v>410.61279296520638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6.1798733871153262</v>
      </c>
      <c r="E57" s="6">
        <f>'Plate 2'!N64</f>
        <v>6.2829201906315841</v>
      </c>
      <c r="F57" s="6">
        <f>'Plate 3'!N64</f>
        <v>6.3600961282199808</v>
      </c>
      <c r="G57" s="6">
        <f t="shared" si="0"/>
        <v>6.2742965686556316</v>
      </c>
      <c r="H57" s="6">
        <f t="shared" si="1"/>
        <v>9.0420319866758692E-2</v>
      </c>
      <c r="I57" s="7">
        <f t="shared" si="2"/>
        <v>250.97186274622527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2.4330752175961106</v>
      </c>
      <c r="E58" s="6">
        <f>'Plate 2'!N65</f>
        <v>2.5179586577288546</v>
      </c>
      <c r="F58" s="6">
        <f>'Plate 3'!N65</f>
        <v>2.5811771466433591</v>
      </c>
      <c r="G58" s="6">
        <f t="shared" si="0"/>
        <v>2.5107370073227746</v>
      </c>
      <c r="H58" s="6">
        <f t="shared" si="1"/>
        <v>7.4314598315672692E-2</v>
      </c>
      <c r="I58" s="7">
        <f t="shared" si="2"/>
        <v>100.42948029291098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1.0570749800279478</v>
      </c>
      <c r="E59" s="6">
        <f>'Plate 2'!N66</f>
        <v>1.0953011284268785</v>
      </c>
      <c r="F59" s="6">
        <f>'Plate 3'!N66</f>
        <v>1.1122698883923985</v>
      </c>
      <c r="G59" s="6">
        <f t="shared" si="0"/>
        <v>1.0882153322824084</v>
      </c>
      <c r="H59" s="6">
        <f t="shared" si="1"/>
        <v>2.8271467199117398E-2</v>
      </c>
      <c r="I59" s="7">
        <f t="shared" si="2"/>
        <v>43.528613291296338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0.68668901803365912</v>
      </c>
      <c r="E60" s="6">
        <f>'Plate 2'!N67</f>
        <v>0.72294229550243272</v>
      </c>
      <c r="F60" s="6">
        <f>'Plate 3'!N67</f>
        <v>0.72008223988409603</v>
      </c>
      <c r="G60" s="6">
        <f t="shared" si="0"/>
        <v>0.70990451780672925</v>
      </c>
      <c r="H60" s="6">
        <f t="shared" si="1"/>
        <v>2.0156005353741617E-2</v>
      </c>
      <c r="I60" s="7">
        <f t="shared" si="2"/>
        <v>28.396180712269171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0.35793050486527722</v>
      </c>
      <c r="E61" s="6">
        <f>'Plate 2'!N68</f>
        <v>0.3905049748798281</v>
      </c>
      <c r="F61" s="6">
        <f>'Plate 3'!N68</f>
        <v>0.3868929261562134</v>
      </c>
      <c r="G61" s="6">
        <f t="shared" si="0"/>
        <v>0.37844280196710622</v>
      </c>
      <c r="H61" s="6">
        <f t="shared" si="1"/>
        <v>1.7855740625656473E-2</v>
      </c>
      <c r="I61" s="7">
        <f t="shared" si="2"/>
        <v>15.137712078684249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0.14585995848447653</v>
      </c>
      <c r="E62" s="6">
        <f>'Plate 2'!N69</f>
        <v>0.17057373438059406</v>
      </c>
      <c r="F62" s="6">
        <f>'Plate 3'!N69</f>
        <v>0.15543792047918251</v>
      </c>
      <c r="G62" s="6">
        <f t="shared" si="0"/>
        <v>0.15729053778141769</v>
      </c>
      <c r="H62" s="6">
        <f t="shared" si="1"/>
        <v>1.2460610856305799E-2</v>
      </c>
      <c r="I62" s="7">
        <f t="shared" si="2"/>
        <v>6.2916215112567073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9.6365905156036172E-2</v>
      </c>
      <c r="E63" s="6">
        <f>'Plate 2'!N70</f>
        <v>0.11540946283623173</v>
      </c>
      <c r="F63" s="6">
        <f>'Plate 3'!N70</f>
        <v>9.2279446707835847E-2</v>
      </c>
      <c r="G63" s="6">
        <f t="shared" si="0"/>
        <v>0.10135160490003459</v>
      </c>
      <c r="H63" s="6">
        <f t="shared" si="1"/>
        <v>1.2344728145161511E-2</v>
      </c>
      <c r="I63" s="7">
        <f t="shared" si="2"/>
        <v>4.0540641960013835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0.10980468784786435</v>
      </c>
      <c r="E64" s="6">
        <f>'Plate 2'!N71</f>
        <v>0.13355560479161407</v>
      </c>
      <c r="F64" s="6">
        <f>'Plate 3'!N71</f>
        <v>0.12064403073688375</v>
      </c>
      <c r="G64" s="6">
        <f t="shared" si="0"/>
        <v>0.12133477445878739</v>
      </c>
      <c r="H64" s="6">
        <f t="shared" si="1"/>
        <v>1.1890515509608339E-2</v>
      </c>
      <c r="I64" s="7">
        <f t="shared" si="2"/>
        <v>4.8533909783514959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7.9321595400546785E-2</v>
      </c>
      <c r="E65" s="6">
        <f>'Plate 2'!N72</f>
        <v>0.10597346901943291</v>
      </c>
      <c r="F65" s="6">
        <f>'Plate 3'!N72</f>
        <v>7.1478751753200717E-2</v>
      </c>
      <c r="G65" s="6">
        <f t="shared" si="0"/>
        <v>8.5591272057726805E-2</v>
      </c>
      <c r="H65" s="6">
        <f t="shared" si="1"/>
        <v>1.8081842103572249E-2</v>
      </c>
      <c r="I65" s="7">
        <f t="shared" si="2"/>
        <v>3.4236508823090723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4.3266324763934605E-2</v>
      </c>
      <c r="E66" s="6">
        <f>'Plate 2'!N73</f>
        <v>5.5527194383469987E-2</v>
      </c>
      <c r="F66" s="6">
        <f>'Plate 3'!N73</f>
        <v>4.4626945539035366E-2</v>
      </c>
      <c r="G66" s="6">
        <f t="shared" si="0"/>
        <v>4.7806821562146655E-2</v>
      </c>
      <c r="H66" s="6">
        <f t="shared" si="1"/>
        <v>6.7205609586239124E-3</v>
      </c>
      <c r="I66" s="7">
        <f t="shared" si="2"/>
        <v>1.9122728624858663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2.0322061631545044E-2</v>
      </c>
      <c r="E67" s="6">
        <f>'Plate 2'!N74</f>
        <v>4.609120056667116E-2</v>
      </c>
      <c r="F67" s="6">
        <f>'Plate 3'!N74</f>
        <v>1.1724028065339799E-2</v>
      </c>
      <c r="G67" s="6">
        <f t="shared" ref="G67:G73" si="3">AVERAGE(D67:F67)</f>
        <v>2.6045763421185336E-2</v>
      </c>
      <c r="H67" s="6">
        <f t="shared" ref="H67:H73" si="4">STDEV(D67:F67)</f>
        <v>1.7884244688177786E-2</v>
      </c>
      <c r="I67" s="7">
        <f t="shared" ref="I67:I89" si="5">G67*40</f>
        <v>1.0418305368474134</v>
      </c>
      <c r="J67">
        <f>SUM(I46:I67)</f>
        <v>1989.7232377659295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1.0488806003378088E-2</v>
      </c>
      <c r="E68">
        <f>'Plate 2'!N75</f>
        <v>2.3952907381104699E-2</v>
      </c>
      <c r="F68">
        <f>'Plate 3'!N75</f>
        <v>2.9877361843930455E-2</v>
      </c>
      <c r="G68">
        <f t="shared" si="3"/>
        <v>2.1439691742804412E-2</v>
      </c>
      <c r="H68">
        <f t="shared" si="4"/>
        <v>9.9356033550561142E-3</v>
      </c>
      <c r="I68" s="7">
        <f t="shared" si="5"/>
        <v>0.85758766971217648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0.14717105923489879</v>
      </c>
      <c r="E69">
        <f>'Plate 2'!N76</f>
        <v>0.18037265103650055</v>
      </c>
      <c r="F69">
        <f>'Plate 3'!N76</f>
        <v>0.13690639224687121</v>
      </c>
      <c r="G69">
        <f t="shared" si="3"/>
        <v>0.15481670083942353</v>
      </c>
      <c r="H69">
        <f t="shared" si="4"/>
        <v>2.2719392376346383E-2</v>
      </c>
      <c r="I69" s="7">
        <f t="shared" si="5"/>
        <v>6.1926680335769415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0.35563607855203827</v>
      </c>
      <c r="E70">
        <f>'Plate 2'!N77</f>
        <v>0.37925436686749109</v>
      </c>
      <c r="F70">
        <f>'Plate 3'!N77</f>
        <v>0.36420125893297506</v>
      </c>
      <c r="G70">
        <f t="shared" si="3"/>
        <v>0.36636390145083481</v>
      </c>
      <c r="H70">
        <f t="shared" si="4"/>
        <v>1.1956740890936996E-2</v>
      </c>
      <c r="I70" s="7">
        <f t="shared" si="5"/>
        <v>14.654556058033393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0.64735599552099132</v>
      </c>
      <c r="E71">
        <f>'Plate 2'!N78</f>
        <v>0.72257937266332506</v>
      </c>
      <c r="F71">
        <f>'Plate 3'!N78</f>
        <v>0.67318612762273689</v>
      </c>
      <c r="G71">
        <f t="shared" si="3"/>
        <v>0.68104049860235116</v>
      </c>
      <c r="H71">
        <f t="shared" si="4"/>
        <v>3.8221819354767754E-2</v>
      </c>
      <c r="I71" s="7">
        <f t="shared" si="5"/>
        <v>27.241619944094047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1.1898239310082017</v>
      </c>
      <c r="E72">
        <f>'Plate 2'!N79</f>
        <v>1.2640602486119343</v>
      </c>
      <c r="F72">
        <f>'Plate 3'!N79</f>
        <v>1.2722461423162286</v>
      </c>
      <c r="G72">
        <f t="shared" si="3"/>
        <v>1.2420434406454548</v>
      </c>
      <c r="H72">
        <f t="shared" si="4"/>
        <v>4.5408260305817509E-2</v>
      </c>
      <c r="I72" s="7">
        <f t="shared" si="5"/>
        <v>49.681737625818194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2.2583710426023442</v>
      </c>
      <c r="E73">
        <f>'Plate 2'!N80</f>
        <v>2.4413819386771412</v>
      </c>
      <c r="F73">
        <f>'Plate 3'!N80</f>
        <v>2.3943490865053634</v>
      </c>
      <c r="G73">
        <f t="shared" si="3"/>
        <v>2.3647006892616163</v>
      </c>
      <c r="H73">
        <f t="shared" si="4"/>
        <v>9.5039558157997056E-2</v>
      </c>
      <c r="I73" s="7">
        <f t="shared" si="5"/>
        <v>94.588027570464646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2.8827827749909463</v>
      </c>
      <c r="E74">
        <f>'Plate 2'!N81</f>
        <v>3.1175071879346872</v>
      </c>
      <c r="F74">
        <f>'Plate 3'!N81</f>
        <v>3.0690479919429832</v>
      </c>
      <c r="G74">
        <f t="shared" ref="G74:G89" si="6">AVERAGE(D74:F74)</f>
        <v>3.0231126516228719</v>
      </c>
      <c r="H74">
        <f t="shared" ref="H74:H89" si="7">STDEV(D74:F74)</f>
        <v>0.12392106005715599</v>
      </c>
      <c r="I74" s="7">
        <f t="shared" si="5"/>
        <v>120.92450606491488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5.0215158741172594</v>
      </c>
      <c r="E75">
        <f>'Plate 2'!N82</f>
        <v>5.26092947570445</v>
      </c>
      <c r="F75">
        <f>'Plate 3'!N82</f>
        <v>5.170674571268572</v>
      </c>
      <c r="G75">
        <f t="shared" si="6"/>
        <v>5.1510399736967605</v>
      </c>
      <c r="H75">
        <f t="shared" si="7"/>
        <v>0.12090846216288068</v>
      </c>
      <c r="I75" s="7">
        <f t="shared" si="5"/>
        <v>206.04159894787043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7.4028026120716905</v>
      </c>
      <c r="E76">
        <f>'Plate 2'!N83</f>
        <v>7.5633119670033624</v>
      </c>
      <c r="F76">
        <f>'Plate 3'!N83</f>
        <v>7.6232656036469137</v>
      </c>
      <c r="G76">
        <f t="shared" si="6"/>
        <v>7.5297933942406559</v>
      </c>
      <c r="H76">
        <f t="shared" si="7"/>
        <v>0.11398948944359251</v>
      </c>
      <c r="I76" s="7">
        <f t="shared" si="5"/>
        <v>301.19173576962623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6.2408395720099614</v>
      </c>
      <c r="E77">
        <f>'Plate 2'!N84</f>
        <v>6.5282560298683538</v>
      </c>
      <c r="F77">
        <f>'Plate 3'!N84</f>
        <v>6.4035884903978539</v>
      </c>
      <c r="G77">
        <f t="shared" si="6"/>
        <v>6.3908946974253906</v>
      </c>
      <c r="H77">
        <f t="shared" si="7"/>
        <v>0.1441280831308982</v>
      </c>
      <c r="I77" s="7">
        <f t="shared" si="5"/>
        <v>255.63578789701563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3.9595242662752277</v>
      </c>
      <c r="E78">
        <f>'Plate 2'!N85</f>
        <v>4.2853928841830955</v>
      </c>
      <c r="F78">
        <f>'Plate 3'!N85</f>
        <v>4.0625648218671007</v>
      </c>
      <c r="G78">
        <f t="shared" si="6"/>
        <v>4.1024939907751419</v>
      </c>
      <c r="H78">
        <f t="shared" si="7"/>
        <v>0.1665633300926741</v>
      </c>
      <c r="I78" s="7">
        <f t="shared" si="5"/>
        <v>164.09975963100567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1.7326196416830177</v>
      </c>
      <c r="E79">
        <f>'Plate 2'!N86</f>
        <v>1.8392929485975549</v>
      </c>
      <c r="F79">
        <f>'Plate 3'!N86</f>
        <v>1.7729755990423541</v>
      </c>
      <c r="G79">
        <f t="shared" si="6"/>
        <v>1.7816293964409755</v>
      </c>
      <c r="H79">
        <f t="shared" si="7"/>
        <v>5.3860604889687691E-2</v>
      </c>
      <c r="I79" s="7">
        <f t="shared" si="5"/>
        <v>71.265175857639022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0.73716639692491615</v>
      </c>
      <c r="E80">
        <f>'Plate 2'!N87</f>
        <v>0.77520318433393387</v>
      </c>
      <c r="F80">
        <f>'Plate 3'!N87</f>
        <v>0.71894765652293413</v>
      </c>
      <c r="G80">
        <f t="shared" si="6"/>
        <v>0.74377241259392812</v>
      </c>
      <c r="H80">
        <f t="shared" si="7"/>
        <v>2.8703670228525904E-2</v>
      </c>
      <c r="I80" s="7">
        <f t="shared" si="5"/>
        <v>29.750896503757126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0.48084620021736418</v>
      </c>
      <c r="E81">
        <f>'Plate 2'!N88</f>
        <v>0.49139752415175397</v>
      </c>
      <c r="F81">
        <f>'Plate 3'!N88</f>
        <v>0.45685890009453156</v>
      </c>
      <c r="G81">
        <f t="shared" si="6"/>
        <v>0.47636754148788324</v>
      </c>
      <c r="H81">
        <f t="shared" si="7"/>
        <v>1.7699517675713723E-2</v>
      </c>
      <c r="I81" s="7">
        <f t="shared" si="5"/>
        <v>19.054701659515331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0.28745883953008067</v>
      </c>
      <c r="E82">
        <f>'Plate 2'!N89</f>
        <v>0.27908766327378048</v>
      </c>
      <c r="F82">
        <f>'Plate 3'!N89</f>
        <v>0.2670052843267709</v>
      </c>
      <c r="G82">
        <f t="shared" si="6"/>
        <v>0.2778505957102107</v>
      </c>
      <c r="H82">
        <f t="shared" si="7"/>
        <v>1.0282739529490059E-2</v>
      </c>
      <c r="I82" s="7">
        <f t="shared" si="5"/>
        <v>11.114023828408428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0.17667082611939966</v>
      </c>
      <c r="E83">
        <f>'Plate 2'!N90</f>
        <v>0.1785580368409623</v>
      </c>
      <c r="F83">
        <f>'Plate 3'!N90</f>
        <v>0.12404778082036949</v>
      </c>
      <c r="G83">
        <f t="shared" si="6"/>
        <v>0.15975888126024382</v>
      </c>
      <c r="H83">
        <f t="shared" si="7"/>
        <v>3.0941112004047224E-2</v>
      </c>
      <c r="I83" s="7">
        <f t="shared" si="5"/>
        <v>6.3903552504097529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0.105543610408992</v>
      </c>
      <c r="E84">
        <f>'Plate 2'!N91</f>
        <v>9.9077935076387624E-2</v>
      </c>
      <c r="F84">
        <f>'Plate 3'!N91</f>
        <v>6.4671251586229217E-2</v>
      </c>
      <c r="G84">
        <f t="shared" si="6"/>
        <v>8.9764265690536291E-2</v>
      </c>
      <c r="H84">
        <f t="shared" si="7"/>
        <v>2.1970338117695786E-2</v>
      </c>
      <c r="I84" s="7">
        <f t="shared" si="5"/>
        <v>3.5905706276214517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7.9977145775757916E-2</v>
      </c>
      <c r="E85">
        <f>'Plate 2'!N92</f>
        <v>0.11831284554909291</v>
      </c>
      <c r="F85">
        <f>'Plate 3'!N92</f>
        <v>5.2190834613448138E-2</v>
      </c>
      <c r="G85">
        <f t="shared" si="6"/>
        <v>8.3493608646099657E-2</v>
      </c>
      <c r="H85">
        <f t="shared" si="7"/>
        <v>3.3200967092575022E-2</v>
      </c>
      <c r="I85" s="7">
        <f t="shared" si="5"/>
        <v>3.3397443458439864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5.0805154078862609E-2</v>
      </c>
      <c r="E86">
        <f>'Plate 2'!N93</f>
        <v>9.3271169650665273E-2</v>
      </c>
      <c r="F86">
        <f>'Plate 3'!N93</f>
        <v>3.6684862010901952E-2</v>
      </c>
      <c r="G86">
        <f t="shared" si="6"/>
        <v>6.025372858014328E-2</v>
      </c>
      <c r="H86">
        <f t="shared" si="7"/>
        <v>2.9452660714359449E-2</v>
      </c>
      <c r="I86" s="7">
        <f t="shared" si="5"/>
        <v>2.4101491432057314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3.6710821011823304E-2</v>
      </c>
      <c r="E87">
        <f>'Plate 2'!N94</f>
        <v>5.3349657348824103E-2</v>
      </c>
      <c r="F87">
        <f>'Plate 3'!N94</f>
        <v>1.8909722686031933E-2</v>
      </c>
      <c r="G87">
        <f t="shared" si="6"/>
        <v>3.6323400348893108E-2</v>
      </c>
      <c r="H87">
        <f t="shared" si="7"/>
        <v>1.7223235641768871E-2</v>
      </c>
      <c r="I87" s="7">
        <f t="shared" si="5"/>
        <v>1.4529360139557244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3.6055270636612172E-3</v>
      </c>
      <c r="E88">
        <f>'Plate 2'!N95</f>
        <v>2.6493367254858229E-2</v>
      </c>
      <c r="F88">
        <f>'Plate 3'!N95</f>
        <v>1.3236805880222354E-2</v>
      </c>
      <c r="G88">
        <f t="shared" si="6"/>
        <v>1.44452333995806E-2</v>
      </c>
      <c r="H88">
        <f t="shared" si="7"/>
        <v>1.1491672200189146E-2</v>
      </c>
      <c r="I88" s="7">
        <f t="shared" si="5"/>
        <v>0.57780933598322393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2.3272038319995129E-2</v>
      </c>
      <c r="E89">
        <f>'Plate 2'!N96</f>
        <v>5.9882268452761747E-2</v>
      </c>
      <c r="F89">
        <f>'Plate 3'!N96</f>
        <v>3.9710417640667059E-2</v>
      </c>
      <c r="G89">
        <f t="shared" si="6"/>
        <v>4.0954908137807979E-2</v>
      </c>
      <c r="H89">
        <f t="shared" si="7"/>
        <v>1.8336815564367736E-2</v>
      </c>
      <c r="I89" s="7">
        <f t="shared" si="5"/>
        <v>1.6381963255123191</v>
      </c>
      <c r="J89">
        <f>SUM(I68:I89)</f>
        <v>1391.6941441039837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2022-12-01T21:51:03Z</dcterms:modified>
</cp:coreProperties>
</file>