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127\Desktop\"/>
    </mc:Choice>
  </mc:AlternateContent>
  <xr:revisionPtr revIDLastSave="0" documentId="13_ncr:1_{A3BF5A2E-5DA3-4DAD-B0D7-3D684640B5DB}" xr6:coauthVersionLast="47" xr6:coauthVersionMax="47" xr10:uidLastSave="{00000000-0000-0000-0000-000000000000}"/>
  <bookViews>
    <workbookView xWindow="-120" yWindow="-120" windowWidth="19440" windowHeight="15000" activeTab="5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N18" i="6" l="1"/>
  <c r="O18" i="6" s="1"/>
  <c r="N96" i="6"/>
  <c r="O96" i="6" s="1"/>
  <c r="I16" i="6"/>
  <c r="N89" i="6" s="1"/>
  <c r="N71" i="6"/>
  <c r="O71" i="6" s="1"/>
  <c r="N54" i="6"/>
  <c r="O54" i="6" s="1"/>
  <c r="N53" i="6"/>
  <c r="O53" i="6" s="1"/>
  <c r="N44" i="6"/>
  <c r="O44" i="6" s="1"/>
  <c r="N51" i="5"/>
  <c r="O51" i="5" s="1"/>
  <c r="N67" i="5"/>
  <c r="O67" i="5" s="1"/>
  <c r="N48" i="5"/>
  <c r="O48" i="5" s="1"/>
  <c r="N23" i="5"/>
  <c r="O23" i="5" s="1"/>
  <c r="N85" i="5"/>
  <c r="E78" i="3" s="1"/>
  <c r="I16" i="5"/>
  <c r="N90" i="5" s="1"/>
  <c r="O90" i="5" s="1"/>
  <c r="N68" i="5"/>
  <c r="O68" i="5" s="1"/>
  <c r="I16" i="1"/>
  <c r="N89" i="1" s="1"/>
  <c r="O89" i="1" s="1"/>
  <c r="G9" i="6"/>
  <c r="G10" i="1"/>
  <c r="G10" i="6" s="1"/>
  <c r="F47" i="3"/>
  <c r="O89" i="6" l="1"/>
  <c r="F82" i="3"/>
  <c r="N65" i="6"/>
  <c r="N84" i="6"/>
  <c r="N93" i="6"/>
  <c r="N94" i="6"/>
  <c r="N27" i="6"/>
  <c r="N81" i="6"/>
  <c r="N92" i="6"/>
  <c r="N42" i="6"/>
  <c r="N26" i="6"/>
  <c r="O26" i="6" s="1"/>
  <c r="N16" i="6"/>
  <c r="O16" i="6" s="1"/>
  <c r="N34" i="6"/>
  <c r="N61" i="6"/>
  <c r="N25" i="6"/>
  <c r="F89" i="3"/>
  <c r="N69" i="6"/>
  <c r="N87" i="6"/>
  <c r="N95" i="6"/>
  <c r="N76" i="6"/>
  <c r="F64" i="3"/>
  <c r="N74" i="6"/>
  <c r="N24" i="6"/>
  <c r="O24" i="6" s="1"/>
  <c r="N67" i="6"/>
  <c r="N43" i="6"/>
  <c r="N10" i="6"/>
  <c r="O10" i="6" s="1"/>
  <c r="N91" i="6"/>
  <c r="N58" i="6"/>
  <c r="O58" i="6" s="1"/>
  <c r="N83" i="6"/>
  <c r="N35" i="6"/>
  <c r="N23" i="6"/>
  <c r="O23" i="6" s="1"/>
  <c r="N48" i="6"/>
  <c r="N9" i="6"/>
  <c r="N52" i="6"/>
  <c r="O52" i="6" s="1"/>
  <c r="N59" i="6"/>
  <c r="N78" i="6"/>
  <c r="O78" i="6" s="1"/>
  <c r="N85" i="6"/>
  <c r="N50" i="6"/>
  <c r="N75" i="6"/>
  <c r="N32" i="6"/>
  <c r="N15" i="6"/>
  <c r="N11" i="6"/>
  <c r="N13" i="6"/>
  <c r="O13" i="6" s="1"/>
  <c r="N14" i="6"/>
  <c r="N31" i="6"/>
  <c r="N56" i="6"/>
  <c r="N17" i="6"/>
  <c r="O17" i="6" s="1"/>
  <c r="N62" i="6"/>
  <c r="N66" i="6"/>
  <c r="N70" i="6"/>
  <c r="N68" i="6"/>
  <c r="O68" i="6" s="1"/>
  <c r="N57" i="6"/>
  <c r="N86" i="6"/>
  <c r="N82" i="6"/>
  <c r="O82" i="6" s="1"/>
  <c r="N90" i="6"/>
  <c r="N19" i="6"/>
  <c r="N51" i="6"/>
  <c r="N40" i="6"/>
  <c r="O40" i="6" s="1"/>
  <c r="N12" i="6"/>
  <c r="O12" i="6" s="1"/>
  <c r="N21" i="6"/>
  <c r="N22" i="6"/>
  <c r="O22" i="6" s="1"/>
  <c r="N39" i="6"/>
  <c r="N64" i="6"/>
  <c r="O64" i="6" s="1"/>
  <c r="N33" i="6"/>
  <c r="N79" i="6"/>
  <c r="N60" i="6"/>
  <c r="N41" i="6"/>
  <c r="O41" i="6" s="1"/>
  <c r="N77" i="6"/>
  <c r="N20" i="6"/>
  <c r="N29" i="6"/>
  <c r="N30" i="6"/>
  <c r="N47" i="6"/>
  <c r="N72" i="6"/>
  <c r="N49" i="6"/>
  <c r="N28" i="6"/>
  <c r="N37" i="6"/>
  <c r="N38" i="6"/>
  <c r="N55" i="6"/>
  <c r="N80" i="6"/>
  <c r="O80" i="6" s="1"/>
  <c r="N73" i="6"/>
  <c r="F46" i="3"/>
  <c r="N36" i="6"/>
  <c r="O36" i="6" s="1"/>
  <c r="N45" i="6"/>
  <c r="N46" i="6"/>
  <c r="O46" i="6" s="1"/>
  <c r="N63" i="6"/>
  <c r="N88" i="6"/>
  <c r="O88" i="6" s="1"/>
  <c r="N83" i="5"/>
  <c r="O83" i="5" s="1"/>
  <c r="N39" i="5"/>
  <c r="N92" i="5"/>
  <c r="O92" i="5" s="1"/>
  <c r="N22" i="5"/>
  <c r="O22" i="5" s="1"/>
  <c r="N47" i="5"/>
  <c r="N72" i="5"/>
  <c r="O72" i="5" s="1"/>
  <c r="N73" i="5"/>
  <c r="O73" i="5" s="1"/>
  <c r="N77" i="5"/>
  <c r="O77" i="5" s="1"/>
  <c r="N30" i="5"/>
  <c r="O30" i="5" s="1"/>
  <c r="N55" i="5"/>
  <c r="N80" i="5"/>
  <c r="O80" i="5" s="1"/>
  <c r="N75" i="5"/>
  <c r="O75" i="5" s="1"/>
  <c r="N14" i="5"/>
  <c r="N43" i="5"/>
  <c r="O43" i="5" s="1"/>
  <c r="N38" i="5"/>
  <c r="O38" i="5" s="1"/>
  <c r="N63" i="5"/>
  <c r="O63" i="5" s="1"/>
  <c r="N88" i="5"/>
  <c r="O88" i="5" s="1"/>
  <c r="N10" i="5"/>
  <c r="O10" i="5" s="1"/>
  <c r="N17" i="5"/>
  <c r="O17" i="5" s="1"/>
  <c r="N64" i="5"/>
  <c r="N37" i="5"/>
  <c r="N46" i="5"/>
  <c r="N71" i="5"/>
  <c r="O71" i="5" s="1"/>
  <c r="N96" i="5"/>
  <c r="O96" i="5" s="1"/>
  <c r="N18" i="5"/>
  <c r="O85" i="5"/>
  <c r="N93" i="5"/>
  <c r="O93" i="5" s="1"/>
  <c r="N54" i="5"/>
  <c r="N79" i="5"/>
  <c r="O79" i="5" s="1"/>
  <c r="N25" i="5"/>
  <c r="O25" i="5" s="1"/>
  <c r="N26" i="5"/>
  <c r="O26" i="5" s="1"/>
  <c r="N87" i="5"/>
  <c r="O87" i="5" s="1"/>
  <c r="N34" i="5"/>
  <c r="O34" i="5" s="1"/>
  <c r="N12" i="5"/>
  <c r="O12" i="5" s="1"/>
  <c r="N13" i="5"/>
  <c r="O13" i="5" s="1"/>
  <c r="N70" i="5"/>
  <c r="O70" i="5" s="1"/>
  <c r="N95" i="5"/>
  <c r="O95" i="5" s="1"/>
  <c r="N65" i="5"/>
  <c r="O65" i="5" s="1"/>
  <c r="N42" i="5"/>
  <c r="O42" i="5" s="1"/>
  <c r="N35" i="5"/>
  <c r="O35" i="5" s="1"/>
  <c r="N84" i="5"/>
  <c r="N62" i="5"/>
  <c r="O62" i="5" s="1"/>
  <c r="N20" i="5"/>
  <c r="O20" i="5" s="1"/>
  <c r="N21" i="5"/>
  <c r="O21" i="5" s="1"/>
  <c r="N78" i="5"/>
  <c r="N59" i="5"/>
  <c r="N89" i="5"/>
  <c r="O89" i="5" s="1"/>
  <c r="N50" i="5"/>
  <c r="N56" i="5"/>
  <c r="O56" i="5" s="1"/>
  <c r="N41" i="5"/>
  <c r="O41" i="5" s="1"/>
  <c r="N49" i="5"/>
  <c r="O49" i="5" s="1"/>
  <c r="N28" i="5"/>
  <c r="O28" i="5" s="1"/>
  <c r="N29" i="5"/>
  <c r="O29" i="5" s="1"/>
  <c r="N86" i="5"/>
  <c r="O86" i="5" s="1"/>
  <c r="N91" i="5"/>
  <c r="O91" i="5" s="1"/>
  <c r="N11" i="5"/>
  <c r="O11" i="5" s="1"/>
  <c r="N58" i="5"/>
  <c r="O58" i="5" s="1"/>
  <c r="N76" i="5"/>
  <c r="O76" i="5" s="1"/>
  <c r="N94" i="5"/>
  <c r="O94" i="5" s="1"/>
  <c r="N9" i="5"/>
  <c r="N53" i="5"/>
  <c r="O53" i="5" s="1"/>
  <c r="N33" i="5"/>
  <c r="O33" i="5" s="1"/>
  <c r="N52" i="5"/>
  <c r="O52" i="5" s="1"/>
  <c r="N61" i="5"/>
  <c r="N27" i="5"/>
  <c r="O27" i="5" s="1"/>
  <c r="N32" i="5"/>
  <c r="N57" i="5"/>
  <c r="O57" i="5" s="1"/>
  <c r="N82" i="5"/>
  <c r="N31" i="5"/>
  <c r="N36" i="5"/>
  <c r="N45" i="5"/>
  <c r="N16" i="5"/>
  <c r="O16" i="5" s="1"/>
  <c r="N66" i="5"/>
  <c r="O66" i="5" s="1"/>
  <c r="N44" i="5"/>
  <c r="O44" i="5" s="1"/>
  <c r="N19" i="5"/>
  <c r="O19" i="5" s="1"/>
  <c r="N24" i="5"/>
  <c r="N74" i="5"/>
  <c r="O74" i="5" s="1"/>
  <c r="N60" i="5"/>
  <c r="N69" i="5"/>
  <c r="N15" i="5"/>
  <c r="N40" i="5"/>
  <c r="O40" i="5" s="1"/>
  <c r="N81" i="5"/>
  <c r="O81" i="5" s="1"/>
  <c r="E60" i="3"/>
  <c r="E81" i="3"/>
  <c r="E9" i="3"/>
  <c r="E59" i="3"/>
  <c r="E50" i="3"/>
  <c r="E86" i="3"/>
  <c r="E27" i="3"/>
  <c r="E89" i="3"/>
  <c r="E26" i="3"/>
  <c r="E58" i="3"/>
  <c r="E35" i="3"/>
  <c r="N11" i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E69" i="3"/>
  <c r="E79" i="3"/>
  <c r="E46" i="3"/>
  <c r="E83" i="3"/>
  <c r="E41" i="3"/>
  <c r="E66" i="3"/>
  <c r="E34" i="3"/>
  <c r="E37" i="3"/>
  <c r="E15" i="3"/>
  <c r="E23" i="3"/>
  <c r="E3" i="3"/>
  <c r="E74" i="3"/>
  <c r="D48" i="3"/>
  <c r="D2" i="3"/>
  <c r="D61" i="3"/>
  <c r="D22" i="3"/>
  <c r="F5" i="3"/>
  <c r="F75" i="3"/>
  <c r="F51" i="3"/>
  <c r="F34" i="3"/>
  <c r="F16" i="3"/>
  <c r="E5" i="3"/>
  <c r="E42" i="3"/>
  <c r="F17" i="3"/>
  <c r="E70" i="3"/>
  <c r="E84" i="3"/>
  <c r="E16" i="3"/>
  <c r="E51" i="3"/>
  <c r="E65" i="3"/>
  <c r="E85" i="3"/>
  <c r="E55" i="3"/>
  <c r="D82" i="3"/>
  <c r="F39" i="3"/>
  <c r="F37" i="3"/>
  <c r="F61" i="3"/>
  <c r="E88" i="3"/>
  <c r="E49" i="3"/>
  <c r="D25" i="3"/>
  <c r="G11" i="1"/>
  <c r="G11" i="5" s="1"/>
  <c r="G10" i="5"/>
  <c r="D7" i="3"/>
  <c r="D63" i="3"/>
  <c r="D79" i="3"/>
  <c r="F19" i="3"/>
  <c r="E72" i="3"/>
  <c r="E6" i="3"/>
  <c r="E10" i="3"/>
  <c r="F15" i="3"/>
  <c r="E20" i="3"/>
  <c r="E76" i="3"/>
  <c r="F81" i="3"/>
  <c r="F6" i="3"/>
  <c r="E14" i="3"/>
  <c r="F71" i="3"/>
  <c r="D30" i="3"/>
  <c r="D11" i="3"/>
  <c r="D27" i="3"/>
  <c r="D35" i="3"/>
  <c r="F9" i="3"/>
  <c r="E36" i="3"/>
  <c r="E64" i="3"/>
  <c r="F73" i="3"/>
  <c r="D4" i="3"/>
  <c r="D12" i="3"/>
  <c r="F11" i="3"/>
  <c r="E18" i="3"/>
  <c r="E28" i="3"/>
  <c r="E12" i="3"/>
  <c r="E44" i="3"/>
  <c r="E61" i="3"/>
  <c r="E67" i="3"/>
  <c r="D26" i="3"/>
  <c r="E22" i="3"/>
  <c r="O9" i="6" l="1"/>
  <c r="F2" i="3"/>
  <c r="O25" i="6"/>
  <c r="F18" i="3"/>
  <c r="O55" i="6"/>
  <c r="F48" i="3"/>
  <c r="H48" i="3" s="1"/>
  <c r="O39" i="6"/>
  <c r="F32" i="3"/>
  <c r="O56" i="6"/>
  <c r="F49" i="3"/>
  <c r="O35" i="6"/>
  <c r="F28" i="3"/>
  <c r="O61" i="6"/>
  <c r="F54" i="3"/>
  <c r="O70" i="6"/>
  <c r="F63" i="3"/>
  <c r="H63" i="3" s="1"/>
  <c r="O62" i="6"/>
  <c r="F55" i="3"/>
  <c r="O38" i="6"/>
  <c r="F31" i="3"/>
  <c r="O31" i="6"/>
  <c r="F24" i="3"/>
  <c r="O83" i="6"/>
  <c r="F76" i="3"/>
  <c r="O34" i="6"/>
  <c r="F27" i="3"/>
  <c r="O79" i="6"/>
  <c r="F72" i="3"/>
  <c r="O48" i="6"/>
  <c r="F41" i="3"/>
  <c r="O37" i="6"/>
  <c r="F30" i="3"/>
  <c r="H30" i="3" s="1"/>
  <c r="O21" i="6"/>
  <c r="F14" i="3"/>
  <c r="O14" i="6"/>
  <c r="F7" i="3"/>
  <c r="F10" i="3"/>
  <c r="O28" i="6"/>
  <c r="F21" i="3"/>
  <c r="O91" i="6"/>
  <c r="F84" i="3"/>
  <c r="O60" i="6"/>
  <c r="F53" i="3"/>
  <c r="O69" i="6"/>
  <c r="F62" i="3"/>
  <c r="O33" i="6"/>
  <c r="F26" i="3"/>
  <c r="H26" i="3" s="1"/>
  <c r="F29" i="3"/>
  <c r="O49" i="6"/>
  <c r="F42" i="3"/>
  <c r="F57" i="3"/>
  <c r="O72" i="6"/>
  <c r="F65" i="3"/>
  <c r="O51" i="6"/>
  <c r="F44" i="3"/>
  <c r="O15" i="6"/>
  <c r="F8" i="3"/>
  <c r="O43" i="6"/>
  <c r="F36" i="3"/>
  <c r="O92" i="6"/>
  <c r="F85" i="3"/>
  <c r="O87" i="6"/>
  <c r="F80" i="3"/>
  <c r="O42" i="6"/>
  <c r="F35" i="3"/>
  <c r="O47" i="6"/>
  <c r="F40" i="3"/>
  <c r="O19" i="6"/>
  <c r="F12" i="3"/>
  <c r="H12" i="3" s="1"/>
  <c r="O32" i="6"/>
  <c r="F25" i="3"/>
  <c r="O67" i="6"/>
  <c r="F60" i="3"/>
  <c r="H60" i="3" s="1"/>
  <c r="O81" i="6"/>
  <c r="F74" i="3"/>
  <c r="O11" i="6"/>
  <c r="F4" i="3"/>
  <c r="F3" i="3"/>
  <c r="H3" i="3" s="1"/>
  <c r="O30" i="6"/>
  <c r="F23" i="3"/>
  <c r="O90" i="6"/>
  <c r="F83" i="3"/>
  <c r="O75" i="6"/>
  <c r="F68" i="3"/>
  <c r="O27" i="6"/>
  <c r="F20" i="3"/>
  <c r="O29" i="6"/>
  <c r="F22" i="3"/>
  <c r="O50" i="6"/>
  <c r="F43" i="3"/>
  <c r="O94" i="6"/>
  <c r="F87" i="3"/>
  <c r="O63" i="6"/>
  <c r="F56" i="3"/>
  <c r="O86" i="6"/>
  <c r="F79" i="3"/>
  <c r="O85" i="6"/>
  <c r="F78" i="3"/>
  <c r="O93" i="6"/>
  <c r="F86" i="3"/>
  <c r="F45" i="3"/>
  <c r="O77" i="6"/>
  <c r="F70" i="3"/>
  <c r="O57" i="6"/>
  <c r="F50" i="3"/>
  <c r="O76" i="6"/>
  <c r="F69" i="3"/>
  <c r="O84" i="6"/>
  <c r="F77" i="3"/>
  <c r="O66" i="6"/>
  <c r="F59" i="3"/>
  <c r="O73" i="6"/>
  <c r="F66" i="3"/>
  <c r="O74" i="6"/>
  <c r="F67" i="3"/>
  <c r="O20" i="6"/>
  <c r="F13" i="3"/>
  <c r="F33" i="3"/>
  <c r="O45" i="6"/>
  <c r="F38" i="3"/>
  <c r="O59" i="6"/>
  <c r="F52" i="3"/>
  <c r="O95" i="6"/>
  <c r="F88" i="3"/>
  <c r="O65" i="6"/>
  <c r="F58" i="3"/>
  <c r="E8" i="3"/>
  <c r="O15" i="5"/>
  <c r="O60" i="5"/>
  <c r="E53" i="3"/>
  <c r="O59" i="5"/>
  <c r="E52" i="3"/>
  <c r="H2" i="3"/>
  <c r="G60" i="3"/>
  <c r="I60" i="3" s="1"/>
  <c r="E71" i="3"/>
  <c r="O78" i="5"/>
  <c r="O14" i="5"/>
  <c r="E7" i="3"/>
  <c r="G7" i="3" s="1"/>
  <c r="I7" i="3" s="1"/>
  <c r="E21" i="3"/>
  <c r="E17" i="3"/>
  <c r="O24" i="5"/>
  <c r="O9" i="5"/>
  <c r="E2" i="3"/>
  <c r="E47" i="3"/>
  <c r="O54" i="5"/>
  <c r="E54" i="3"/>
  <c r="O61" i="5"/>
  <c r="E45" i="3"/>
  <c r="E19" i="3"/>
  <c r="E63" i="3"/>
  <c r="O55" i="5"/>
  <c r="E48" i="3"/>
  <c r="E31" i="3"/>
  <c r="E77" i="3"/>
  <c r="O84" i="5"/>
  <c r="O18" i="5"/>
  <c r="E11" i="3"/>
  <c r="H11" i="3" s="1"/>
  <c r="E87" i="3"/>
  <c r="E62" i="3"/>
  <c r="O69" i="5"/>
  <c r="E33" i="3"/>
  <c r="E13" i="3"/>
  <c r="E38" i="3"/>
  <c r="O45" i="5"/>
  <c r="E56" i="3"/>
  <c r="E29" i="3"/>
  <c r="O36" i="5"/>
  <c r="E39" i="3"/>
  <c r="O46" i="5"/>
  <c r="E80" i="3"/>
  <c r="E82" i="3"/>
  <c r="G82" i="3" s="1"/>
  <c r="I82" i="3" s="1"/>
  <c r="O31" i="5"/>
  <c r="E24" i="3"/>
  <c r="O37" i="5"/>
  <c r="E30" i="3"/>
  <c r="O47" i="5"/>
  <c r="E40" i="3"/>
  <c r="O82" i="5"/>
  <c r="E75" i="3"/>
  <c r="O64" i="5"/>
  <c r="E57" i="3"/>
  <c r="E68" i="3"/>
  <c r="E4" i="3"/>
  <c r="E25" i="3"/>
  <c r="H25" i="3" s="1"/>
  <c r="O32" i="5"/>
  <c r="O39" i="5"/>
  <c r="E32" i="3"/>
  <c r="E43" i="3"/>
  <c r="O50" i="5"/>
  <c r="E73" i="3"/>
  <c r="D15" i="3"/>
  <c r="D19" i="3"/>
  <c r="D31" i="3"/>
  <c r="D6" i="3"/>
  <c r="D51" i="3"/>
  <c r="D86" i="3"/>
  <c r="H86" i="3" s="1"/>
  <c r="D14" i="3"/>
  <c r="G14" i="3" s="1"/>
  <c r="I14" i="3" s="1"/>
  <c r="D43" i="3"/>
  <c r="D53" i="3"/>
  <c r="D34" i="3"/>
  <c r="H34" i="3" s="1"/>
  <c r="D78" i="3"/>
  <c r="H78" i="3" s="1"/>
  <c r="O67" i="1"/>
  <c r="D37" i="3"/>
  <c r="D67" i="3"/>
  <c r="D36" i="3"/>
  <c r="H36" i="3" s="1"/>
  <c r="D16" i="3"/>
  <c r="H16" i="3" s="1"/>
  <c r="D47" i="3"/>
  <c r="H47" i="3" s="1"/>
  <c r="D8" i="3"/>
  <c r="G8" i="3" s="1"/>
  <c r="I8" i="3" s="1"/>
  <c r="G35" i="3"/>
  <c r="I35" i="3" s="1"/>
  <c r="D17" i="3"/>
  <c r="O24" i="1"/>
  <c r="D81" i="3"/>
  <c r="G81" i="3" s="1"/>
  <c r="I81" i="3" s="1"/>
  <c r="O88" i="1"/>
  <c r="D10" i="3"/>
  <c r="D23" i="3"/>
  <c r="G23" i="3" s="1"/>
  <c r="I23" i="3" s="1"/>
  <c r="D49" i="3"/>
  <c r="H49" i="3" s="1"/>
  <c r="O83" i="1"/>
  <c r="D76" i="3"/>
  <c r="G76" i="3" s="1"/>
  <c r="I76" i="3" s="1"/>
  <c r="D18" i="3"/>
  <c r="G18" i="3" s="1"/>
  <c r="I18" i="3" s="1"/>
  <c r="D68" i="3"/>
  <c r="D40" i="3"/>
  <c r="D89" i="3"/>
  <c r="O96" i="1"/>
  <c r="D3" i="3"/>
  <c r="D75" i="3"/>
  <c r="H75" i="3" s="1"/>
  <c r="D71" i="3"/>
  <c r="G71" i="3" s="1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H38" i="3" s="1"/>
  <c r="O36" i="1"/>
  <c r="D29" i="3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G50" i="3" s="1"/>
  <c r="I50" i="3" s="1"/>
  <c r="D39" i="3"/>
  <c r="D46" i="3"/>
  <c r="G46" i="3" s="1"/>
  <c r="I46" i="3" s="1"/>
  <c r="D74" i="3"/>
  <c r="O16" i="1"/>
  <c r="D9" i="3"/>
  <c r="H9" i="3" s="1"/>
  <c r="D58" i="3"/>
  <c r="O65" i="1"/>
  <c r="O64" i="1"/>
  <c r="D57" i="3"/>
  <c r="G57" i="3" s="1"/>
  <c r="I57" i="3" s="1"/>
  <c r="D87" i="3"/>
  <c r="O94" i="1"/>
  <c r="D21" i="3"/>
  <c r="O28" i="1"/>
  <c r="D70" i="3"/>
  <c r="H70" i="3" s="1"/>
  <c r="O77" i="1"/>
  <c r="O51" i="1"/>
  <c r="D44" i="3"/>
  <c r="H44" i="3" s="1"/>
  <c r="D88" i="3"/>
  <c r="G88" i="3" s="1"/>
  <c r="I88" i="3" s="1"/>
  <c r="O95" i="1"/>
  <c r="D28" i="3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G42" i="3" s="1"/>
  <c r="I42" i="3" s="1"/>
  <c r="D59" i="3"/>
  <c r="D84" i="3"/>
  <c r="G84" i="3" s="1"/>
  <c r="I84" i="3" s="1"/>
  <c r="O39" i="1"/>
  <c r="D32" i="3"/>
  <c r="D62" i="3"/>
  <c r="O69" i="1"/>
  <c r="D80" i="3"/>
  <c r="O87" i="1"/>
  <c r="O63" i="1"/>
  <c r="D56" i="3"/>
  <c r="O61" i="1"/>
  <c r="D54" i="3"/>
  <c r="G37" i="3"/>
  <c r="I37" i="3" s="1"/>
  <c r="G2" i="3"/>
  <c r="I2" i="3" s="1"/>
  <c r="G45" i="3"/>
  <c r="I45" i="3" s="1"/>
  <c r="H79" i="3"/>
  <c r="G44" i="3"/>
  <c r="I44" i="3" s="1"/>
  <c r="G79" i="3"/>
  <c r="I79" i="3" s="1"/>
  <c r="G86" i="3"/>
  <c r="I86" i="3" s="1"/>
  <c r="G12" i="1"/>
  <c r="G13" i="1" s="1"/>
  <c r="H61" i="3"/>
  <c r="G61" i="3"/>
  <c r="I61" i="3" s="1"/>
  <c r="G11" i="6"/>
  <c r="H35" i="3"/>
  <c r="H37" i="3"/>
  <c r="H15" i="3"/>
  <c r="G12" i="3"/>
  <c r="I12" i="3" s="1"/>
  <c r="G15" i="3"/>
  <c r="I15" i="3" s="1"/>
  <c r="H51" i="3"/>
  <c r="G51" i="3"/>
  <c r="I51" i="3" s="1"/>
  <c r="H22" i="3"/>
  <c r="G22" i="3"/>
  <c r="I22" i="3" s="1"/>
  <c r="H45" i="3"/>
  <c r="H14" i="3"/>
  <c r="H6" i="3"/>
  <c r="G6" i="3"/>
  <c r="I6" i="3" s="1"/>
  <c r="H4" i="3"/>
  <c r="H27" i="3"/>
  <c r="G27" i="3"/>
  <c r="I27" i="3" s="1"/>
  <c r="G12" i="5"/>
  <c r="G26" i="3" l="1"/>
  <c r="I26" i="3" s="1"/>
  <c r="H59" i="3"/>
  <c r="G67" i="3"/>
  <c r="I67" i="3" s="1"/>
  <c r="G48" i="3"/>
  <c r="I48" i="3" s="1"/>
  <c r="H10" i="3"/>
  <c r="G4" i="3"/>
  <c r="I4" i="3" s="1"/>
  <c r="G3" i="3"/>
  <c r="I3" i="3" s="1"/>
  <c r="H56" i="3"/>
  <c r="G63" i="3"/>
  <c r="I63" i="3" s="1"/>
  <c r="H28" i="3"/>
  <c r="G30" i="3"/>
  <c r="I30" i="3" s="1"/>
  <c r="H43" i="3"/>
  <c r="G11" i="3"/>
  <c r="I11" i="3" s="1"/>
  <c r="H80" i="3"/>
  <c r="G17" i="3"/>
  <c r="I17" i="3" s="1"/>
  <c r="H7" i="3"/>
  <c r="H82" i="3"/>
  <c r="G29" i="3"/>
  <c r="I29" i="3" s="1"/>
  <c r="H31" i="3"/>
  <c r="G25" i="3"/>
  <c r="G19" i="3"/>
  <c r="I19" i="3" s="1"/>
  <c r="H39" i="3"/>
  <c r="H68" i="3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J67" i="3" s="1"/>
  <c r="K67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23" i="3" l="1"/>
  <c r="K23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<sst xmlns="http://schemas.openxmlformats.org/spreadsheetml/2006/main" count="1065" uniqueCount="121">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</sst>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64953</c:v>
                </c:pt>
                <c:pt idx="1">
                  <c:v>47114</c:v>
                </c:pt>
                <c:pt idx="2">
                  <c:v>24030</c:v>
                </c:pt>
                <c:pt idx="3">
                  <c:v>8029</c:v>
                </c:pt>
                <c:pt idx="4">
                  <c:v>4736</c:v>
                </c:pt>
                <c:pt idx="5">
                  <c:v>3764</c:v>
                </c:pt>
                <c:pt idx="6">
                  <c:v>3463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47114</c:v>
                </c:pt>
                <c:pt idx="1">
                  <c:v>24030</c:v>
                </c:pt>
                <c:pt idx="2">
                  <c:v>8029</c:v>
                </c:pt>
                <c:pt idx="3">
                  <c:v>4736</c:v>
                </c:pt>
                <c:pt idx="4">
                  <c:v>3764</c:v>
                </c:pt>
                <c:pt idx="5">
                  <c:v>3463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64937</c:v>
                </c:pt>
                <c:pt idx="1">
                  <c:v>46950</c:v>
                </c:pt>
                <c:pt idx="2">
                  <c:v>23540</c:v>
                </c:pt>
                <c:pt idx="3">
                  <c:v>8020</c:v>
                </c:pt>
                <c:pt idx="4">
                  <c:v>4607</c:v>
                </c:pt>
                <c:pt idx="5">
                  <c:v>3680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46950</c:v>
                </c:pt>
                <c:pt idx="1">
                  <c:v>23540</c:v>
                </c:pt>
                <c:pt idx="2">
                  <c:v>8020</c:v>
                </c:pt>
                <c:pt idx="3">
                  <c:v>4607</c:v>
                </c:pt>
                <c:pt idx="4">
                  <c:v>3680</c:v>
                </c:pt>
                <c:pt idx="5">
                  <c:v>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64892</c:v>
                </c:pt>
                <c:pt idx="1">
                  <c:v>43562</c:v>
                </c:pt>
                <c:pt idx="2">
                  <c:v>22263</c:v>
                </c:pt>
                <c:pt idx="3">
                  <c:v>7732</c:v>
                </c:pt>
                <c:pt idx="4">
                  <c:v>4472</c:v>
                </c:pt>
                <c:pt idx="5">
                  <c:v>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43562</c:v>
                </c:pt>
                <c:pt idx="1">
                  <c:v>22263</c:v>
                </c:pt>
                <c:pt idx="2">
                  <c:v>7732</c:v>
                </c:pt>
                <c:pt idx="3">
                  <c:v>4472</c:v>
                </c:pt>
                <c:pt idx="4">
                  <c:v>3606</c:v>
                </c:pt>
                <c:pt idx="5">
                  <c:v>3354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-2.7578165627349837E-2</c:v>
                </c:pt>
                <c:pt idx="1">
                  <c:v>2.8612346838375456E-2</c:v>
                </c:pt>
                <c:pt idx="2">
                  <c:v>6.8945414068374595E-4</c:v>
                </c:pt>
                <c:pt idx="3">
                  <c:v>4.3435610863075992E-2</c:v>
                </c:pt>
                <c:pt idx="4">
                  <c:v>0.19339188646179073</c:v>
                </c:pt>
                <c:pt idx="5">
                  <c:v>0.87353839624630614</c:v>
                </c:pt>
                <c:pt idx="6">
                  <c:v>1.5881576130650088</c:v>
                </c:pt>
                <c:pt idx="7">
                  <c:v>2.8050441713718204</c:v>
                </c:pt>
                <c:pt idx="8">
                  <c:v>6.2416283356099518</c:v>
                </c:pt>
                <c:pt idx="9">
                  <c:v>14.132775702805766</c:v>
                </c:pt>
                <c:pt idx="10">
                  <c:v>13.253376946363648</c:v>
                </c:pt>
                <c:pt idx="11">
                  <c:v>9.1752557042192908</c:v>
                </c:pt>
                <c:pt idx="12">
                  <c:v>4.344595267518625</c:v>
                </c:pt>
                <c:pt idx="13">
                  <c:v>1.5585110850156076</c:v>
                </c:pt>
                <c:pt idx="14">
                  <c:v>0.82010570034331576</c:v>
                </c:pt>
                <c:pt idx="15">
                  <c:v>0.42160120702811066</c:v>
                </c:pt>
                <c:pt idx="16">
                  <c:v>0.19477079474315823</c:v>
                </c:pt>
                <c:pt idx="17">
                  <c:v>0.10410757524324564</c:v>
                </c:pt>
                <c:pt idx="18">
                  <c:v>7.7218863756579548E-2</c:v>
                </c:pt>
                <c:pt idx="19">
                  <c:v>0.10272866696187814</c:v>
                </c:pt>
                <c:pt idx="20">
                  <c:v>7.2392684771793323E-2</c:v>
                </c:pt>
                <c:pt idx="21">
                  <c:v>4.7917062777520343E-2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-1.8270534728119268E-2</c:v>
                </c:pt>
                <c:pt idx="1">
                  <c:v>-2.5165076134956728E-2</c:v>
                </c:pt>
                <c:pt idx="2">
                  <c:v>-3.5506888245212913E-2</c:v>
                </c:pt>
                <c:pt idx="3">
                  <c:v>-2.6543984416324218E-2</c:v>
                </c:pt>
                <c:pt idx="4">
                  <c:v>5.48116041843578E-2</c:v>
                </c:pt>
                <c:pt idx="5">
                  <c:v>0.28508928717272897</c:v>
                </c:pt>
                <c:pt idx="6">
                  <c:v>0.69841704451263464</c:v>
                </c:pt>
                <c:pt idx="7">
                  <c:v>1.9346083187585912</c:v>
                </c:pt>
                <c:pt idx="8">
                  <c:v>5.8362293008879096</c:v>
                </c:pt>
                <c:pt idx="9">
                  <c:v>15.988441522456068</c:v>
                </c:pt>
                <c:pt idx="10">
                  <c:v>15.668190074108468</c:v>
                </c:pt>
                <c:pt idx="11">
                  <c:v>9.1766346125006582</c:v>
                </c:pt>
                <c:pt idx="12">
                  <c:v>4.0943234144504252</c:v>
                </c:pt>
                <c:pt idx="13">
                  <c:v>1.7108804501067156</c:v>
                </c:pt>
                <c:pt idx="14">
                  <c:v>0.83492896436801634</c:v>
                </c:pt>
                <c:pt idx="15">
                  <c:v>0.52708769055272375</c:v>
                </c:pt>
                <c:pt idx="16">
                  <c:v>0.39747031210417955</c:v>
                </c:pt>
                <c:pt idx="17">
                  <c:v>0.23062241005871301</c:v>
                </c:pt>
                <c:pt idx="18">
                  <c:v>0.23648277025452485</c:v>
                </c:pt>
                <c:pt idx="19">
                  <c:v>0.19373661353213262</c:v>
                </c:pt>
                <c:pt idx="20">
                  <c:v>0.17753444122606457</c:v>
                </c:pt>
                <c:pt idx="21">
                  <c:v>0.105831210594955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-7.9287226178630776E-3</c:v>
                </c:pt>
                <c:pt idx="1">
                  <c:v>-1.9649443009486758E-2</c:v>
                </c:pt>
                <c:pt idx="2">
                  <c:v>-1.2754901602649299E-2</c:v>
                </c:pt>
                <c:pt idx="3">
                  <c:v>1.2065447461965554E-2</c:v>
                </c:pt>
                <c:pt idx="4">
                  <c:v>0.36403178628101784</c:v>
                </c:pt>
                <c:pt idx="5">
                  <c:v>0.9721303383640818</c:v>
                </c:pt>
                <c:pt idx="6">
                  <c:v>1.3602930195690308</c:v>
                </c:pt>
                <c:pt idx="7">
                  <c:v>2.7150704060125914</c:v>
                </c:pt>
                <c:pt idx="8">
                  <c:v>7.9221728035265828</c:v>
                </c:pt>
                <c:pt idx="9">
                  <c:v>14.467850415178066</c:v>
                </c:pt>
                <c:pt idx="10">
                  <c:v>14.722603720160711</c:v>
                </c:pt>
                <c:pt idx="11">
                  <c:v>8.8639671597005787</c:v>
                </c:pt>
                <c:pt idx="12">
                  <c:v>4.6155507448073374</c:v>
                </c:pt>
                <c:pt idx="13">
                  <c:v>1.6371088570535548</c:v>
                </c:pt>
                <c:pt idx="14">
                  <c:v>0.79873262198211969</c:v>
                </c:pt>
                <c:pt idx="15">
                  <c:v>0.38299177514982086</c:v>
                </c:pt>
                <c:pt idx="16">
                  <c:v>0.21131769411956813</c:v>
                </c:pt>
                <c:pt idx="17">
                  <c:v>0.149266821458031</c:v>
                </c:pt>
                <c:pt idx="18">
                  <c:v>0.19304715939144887</c:v>
                </c:pt>
                <c:pt idx="19">
                  <c:v>0.23751695146555046</c:v>
                </c:pt>
                <c:pt idx="20">
                  <c:v>0.14719845903597975</c:v>
                </c:pt>
                <c:pt idx="21">
                  <c:v>7.4461047193844554E-2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-2.1028351290854251E-2</c:v>
                </c:pt>
                <c:pt idx="1">
                  <c:v>-5.5156331254699676E-3</c:v>
                </c:pt>
                <c:pt idx="2">
                  <c:v>-2.5509803205298599E-2</c:v>
                </c:pt>
                <c:pt idx="3">
                  <c:v>2.9646528049401075E-2</c:v>
                </c:pt>
                <c:pt idx="4">
                  <c:v>0.25957948396743036</c:v>
                </c:pt>
                <c:pt idx="5">
                  <c:v>0.88388020835656234</c:v>
                </c:pt>
                <c:pt idx="6">
                  <c:v>2.7195518579270357</c:v>
                </c:pt>
                <c:pt idx="7">
                  <c:v>6.3360835528836255</c:v>
                </c:pt>
                <c:pt idx="8">
                  <c:v>10.128081326644228</c:v>
                </c:pt>
                <c:pt idx="9">
                  <c:v>11.469069630274113</c:v>
                </c:pt>
                <c:pt idx="10">
                  <c:v>8.1286643186613645</c:v>
                </c:pt>
                <c:pt idx="11">
                  <c:v>3.801994858800517</c:v>
                </c:pt>
                <c:pt idx="12">
                  <c:v>1.5729896219699664</c:v>
                </c:pt>
                <c:pt idx="13">
                  <c:v>0.75426282990801807</c:v>
                </c:pt>
                <c:pt idx="14">
                  <c:v>0.4333219274197343</c:v>
                </c:pt>
                <c:pt idx="15">
                  <c:v>0.25302966963093476</c:v>
                </c:pt>
                <c:pt idx="16">
                  <c:v>0.12651483481546738</c:v>
                </c:pt>
                <c:pt idx="17">
                  <c:v>0.10203921282119439</c:v>
                </c:pt>
                <c:pt idx="18">
                  <c:v>9.3421036062647567E-2</c:v>
                </c:pt>
                <c:pt idx="19">
                  <c:v>9.7557760906750043E-2</c:v>
                </c:pt>
                <c:pt idx="20">
                  <c:v>5.2398514691964694E-2</c:v>
                </c:pt>
                <c:pt idx="21">
                  <c:v>8.2045042741365759E-2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A7" sqref="A7:B10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64953</v>
      </c>
      <c r="D2">
        <v>3383</v>
      </c>
      <c r="E2">
        <v>4686</v>
      </c>
      <c r="F2">
        <v>4028</v>
      </c>
      <c r="G2">
        <v>49843</v>
      </c>
      <c r="H2">
        <v>48914</v>
      </c>
      <c r="I2">
        <v>3498</v>
      </c>
      <c r="J2">
        <v>4519</v>
      </c>
      <c r="K2">
        <v>4152</v>
      </c>
      <c r="L2">
        <v>3890</v>
      </c>
      <c r="M2">
        <v>5651</v>
      </c>
      <c r="N2">
        <v>4720</v>
      </c>
      <c r="O2">
        <v>47114</v>
      </c>
      <c r="P2">
        <v>3546</v>
      </c>
      <c r="Q2">
        <v>5842</v>
      </c>
      <c r="R2">
        <v>3765</v>
      </c>
      <c r="S2">
        <v>20393</v>
      </c>
      <c r="T2">
        <v>30083</v>
      </c>
      <c r="U2">
        <v>3426</v>
      </c>
      <c r="V2">
        <v>6283</v>
      </c>
      <c r="W2">
        <v>4023</v>
      </c>
      <c r="X2">
        <v>3679</v>
      </c>
      <c r="Y2">
        <v>8026</v>
      </c>
      <c r="Z2">
        <v>4197</v>
      </c>
      <c r="AA2">
        <v>24030</v>
      </c>
      <c r="AB2">
        <v>3465</v>
      </c>
      <c r="AC2">
        <v>7984</v>
      </c>
      <c r="AD2">
        <v>3687</v>
      </c>
      <c r="AE2">
        <v>9075</v>
      </c>
      <c r="AF2">
        <v>15340</v>
      </c>
      <c r="AG2">
        <v>3406</v>
      </c>
      <c r="AH2">
        <v>7409</v>
      </c>
      <c r="AI2">
        <v>3896</v>
      </c>
      <c r="AJ2">
        <v>3402</v>
      </c>
      <c r="AK2">
        <v>14492</v>
      </c>
      <c r="AL2">
        <v>3830</v>
      </c>
      <c r="AM2">
        <v>8029</v>
      </c>
      <c r="AN2">
        <v>3589</v>
      </c>
      <c r="AO2">
        <v>16066</v>
      </c>
      <c r="AP2">
        <v>3761</v>
      </c>
      <c r="AQ2">
        <v>5489</v>
      </c>
      <c r="AR2">
        <v>8426</v>
      </c>
      <c r="AS2">
        <v>3440</v>
      </c>
      <c r="AT2">
        <v>11339</v>
      </c>
      <c r="AU2">
        <v>4076</v>
      </c>
      <c r="AV2">
        <v>3447</v>
      </c>
      <c r="AW2">
        <v>27043</v>
      </c>
      <c r="AX2">
        <v>3759</v>
      </c>
      <c r="AY2">
        <v>4736</v>
      </c>
      <c r="AZ2">
        <v>4024</v>
      </c>
      <c r="BA2">
        <v>30079</v>
      </c>
      <c r="BB2">
        <v>3673</v>
      </c>
      <c r="BC2">
        <v>4290</v>
      </c>
      <c r="BD2">
        <v>5885</v>
      </c>
      <c r="BE2">
        <v>3770</v>
      </c>
      <c r="BF2">
        <v>26444</v>
      </c>
      <c r="BG2">
        <v>4574</v>
      </c>
      <c r="BH2">
        <v>3389</v>
      </c>
      <c r="BI2">
        <v>36733</v>
      </c>
      <c r="BJ2">
        <v>3734</v>
      </c>
      <c r="BK2">
        <v>3764</v>
      </c>
      <c r="BL2">
        <v>5997</v>
      </c>
      <c r="BM2">
        <v>41909</v>
      </c>
      <c r="BN2">
        <v>3602</v>
      </c>
      <c r="BO2">
        <v>3622</v>
      </c>
      <c r="BP2">
        <v>4992</v>
      </c>
      <c r="BQ2">
        <v>3978</v>
      </c>
      <c r="BR2">
        <v>45432</v>
      </c>
      <c r="BS2">
        <v>5780</v>
      </c>
      <c r="BT2">
        <v>3549</v>
      </c>
      <c r="BU2">
        <v>32843</v>
      </c>
      <c r="BV2">
        <v>3746</v>
      </c>
      <c r="BW2">
        <v>3463</v>
      </c>
      <c r="BX2">
        <v>8070</v>
      </c>
      <c r="BY2">
        <v>44460</v>
      </c>
      <c r="BZ2">
        <v>3410</v>
      </c>
      <c r="CA2">
        <v>3386</v>
      </c>
      <c r="CB2">
        <v>4616</v>
      </c>
      <c r="CC2">
        <v>4025</v>
      </c>
      <c r="CD2">
        <v>46171</v>
      </c>
      <c r="CE2">
        <v>8212</v>
      </c>
      <c r="CF2">
        <v>4216</v>
      </c>
      <c r="CG2">
        <v>21843</v>
      </c>
      <c r="CH2">
        <v>3615</v>
      </c>
      <c r="CI2">
        <v>3412</v>
      </c>
      <c r="CJ2">
        <v>11600</v>
      </c>
      <c r="CK2">
        <v>21569</v>
      </c>
      <c r="CL2">
        <v>3390</v>
      </c>
      <c r="CM2">
        <v>3360</v>
      </c>
      <c r="CN2">
        <v>4132</v>
      </c>
      <c r="CO2">
        <v>4149</v>
      </c>
      <c r="CP2">
        <v>29176</v>
      </c>
      <c r="CQ2">
        <v>16852</v>
      </c>
      <c r="CR2">
        <v>6027</v>
      </c>
      <c r="CS2">
        <v>11352</v>
      </c>
      <c r="CT2">
        <v>3701</v>
      </c>
    </row>
    <row r="7" spans="1:98" x14ac:dyDescent="0.2">
      <c r="N7" s="9" t="s">
        <v>115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2">
      <c r="A9" t="s">
        <v>82</v>
      </c>
      <c r="B9">
        <v>64953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64953</v>
      </c>
      <c r="K9" t="s">
        <v>82</v>
      </c>
      <c r="L9" s="8" t="str">
        <f>A10</f>
        <v>A2</v>
      </c>
      <c r="M9" s="8">
        <f>B10</f>
        <v>3383</v>
      </c>
      <c r="N9" s="8">
        <f>(M9-I$15)/I$16</f>
        <v>-2.7578165627349837E-2</v>
      </c>
      <c r="O9" s="8">
        <f>N9*40</f>
        <v>-1.1031266250939935</v>
      </c>
    </row>
    <row r="10" spans="1:98" x14ac:dyDescent="0.2">
      <c r="A10" t="s">
        <v>83</v>
      </c>
      <c r="B10">
        <v>3383</v>
      </c>
      <c r="E10">
        <f>E9/2</f>
        <v>15</v>
      </c>
      <c r="G10">
        <f>G9/2</f>
        <v>15</v>
      </c>
      <c r="H10" t="str">
        <f>A21</f>
        <v>B1</v>
      </c>
      <c r="I10">
        <f>B21</f>
        <v>47114</v>
      </c>
      <c r="K10" t="s">
        <v>85</v>
      </c>
      <c r="L10" s="8" t="str">
        <f>A22</f>
        <v>B2</v>
      </c>
      <c r="M10" s="8">
        <f>B22</f>
        <v>3546</v>
      </c>
      <c r="N10" s="8">
        <f t="shared" ref="N10:N73" si="1">(M10-I$15)/I$16</f>
        <v>2.8612346838375456E-2</v>
      </c>
      <c r="O10" s="8">
        <f t="shared" ref="O10:O73" si="2">N10*40</f>
        <v>1.1444938735350183</v>
      </c>
    </row>
    <row r="11" spans="1:98" x14ac:dyDescent="0.2">
      <c r="A11" t="s">
        <v>84</v>
      </c>
      <c r="B11">
        <v>4686</v>
      </c>
      <c r="E11">
        <f>E10/2</f>
        <v>7.5</v>
      </c>
      <c r="G11">
        <f>G10/2</f>
        <v>7.5</v>
      </c>
      <c r="H11" t="str">
        <f>A33</f>
        <v>C1</v>
      </c>
      <c r="I11">
        <f>B33</f>
        <v>24030</v>
      </c>
      <c r="K11" t="s">
        <v>88</v>
      </c>
      <c r="L11" s="8" t="str">
        <f>A34</f>
        <v>C2</v>
      </c>
      <c r="M11" s="8">
        <f>B34</f>
        <v>3465</v>
      </c>
      <c r="N11" s="8">
        <f t="shared" si="1"/>
        <v>6.8945414068374595E-4</v>
      </c>
      <c r="O11" s="8">
        <f t="shared" si="2"/>
        <v>2.7578165627349837E-2</v>
      </c>
    </row>
    <row r="12" spans="1:98" x14ac:dyDescent="0.2">
      <c r="A12" t="s">
        <v>9</v>
      </c>
      <c r="B12">
        <v>4028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8029</v>
      </c>
      <c r="K12" t="s">
        <v>91</v>
      </c>
      <c r="L12" s="8" t="str">
        <f>A46</f>
        <v>D2</v>
      </c>
      <c r="M12" s="8">
        <f>B46</f>
        <v>3589</v>
      </c>
      <c r="N12" s="8">
        <f t="shared" si="1"/>
        <v>4.3435610863075992E-2</v>
      </c>
      <c r="O12" s="8">
        <f t="shared" si="2"/>
        <v>1.7374244345230396</v>
      </c>
    </row>
    <row r="13" spans="1:98" x14ac:dyDescent="0.2">
      <c r="A13" t="s">
        <v>17</v>
      </c>
      <c r="B13">
        <v>49843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4736</v>
      </c>
      <c r="K13" t="s">
        <v>94</v>
      </c>
      <c r="L13" s="8" t="str">
        <f>A58</f>
        <v>E2</v>
      </c>
      <c r="M13" s="8">
        <f>B58</f>
        <v>4024</v>
      </c>
      <c r="N13" s="8">
        <f t="shared" si="1"/>
        <v>0.19339188646179073</v>
      </c>
      <c r="O13" s="8">
        <f t="shared" si="2"/>
        <v>7.7356754584716292</v>
      </c>
    </row>
    <row r="14" spans="1:98" x14ac:dyDescent="0.2">
      <c r="A14" t="s">
        <v>25</v>
      </c>
      <c r="B14">
        <v>48914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3764</v>
      </c>
      <c r="K14" t="s">
        <v>97</v>
      </c>
      <c r="L14" s="8" t="str">
        <f>A70</f>
        <v>F2</v>
      </c>
      <c r="M14" s="8">
        <f>B70</f>
        <v>5997</v>
      </c>
      <c r="N14" s="8">
        <f t="shared" si="1"/>
        <v>0.87353839624630614</v>
      </c>
      <c r="O14" s="8">
        <f t="shared" si="2"/>
        <v>34.941535849852244</v>
      </c>
    </row>
    <row r="15" spans="1:98" x14ac:dyDescent="0.2">
      <c r="A15" t="s">
        <v>34</v>
      </c>
      <c r="B15">
        <v>3498</v>
      </c>
      <c r="G15">
        <f t="shared" ref="G15" si="3">E15*1.14</f>
        <v>0</v>
      </c>
      <c r="H15" t="str">
        <f>A81</f>
        <v>G1</v>
      </c>
      <c r="I15">
        <f>B81</f>
        <v>3463</v>
      </c>
      <c r="K15" t="s">
        <v>100</v>
      </c>
      <c r="L15" s="8" t="str">
        <f>A82</f>
        <v>G2</v>
      </c>
      <c r="M15" s="8">
        <f>B82</f>
        <v>8070</v>
      </c>
      <c r="N15" s="8">
        <f t="shared" si="1"/>
        <v>1.5881576130650088</v>
      </c>
      <c r="O15" s="8">
        <f t="shared" si="2"/>
        <v>63.526304522600356</v>
      </c>
    </row>
    <row r="16" spans="1:98" x14ac:dyDescent="0.2">
      <c r="A16" t="s">
        <v>41</v>
      </c>
      <c r="B16">
        <v>4519</v>
      </c>
      <c r="H16" t="s">
        <v>119</v>
      </c>
      <c r="I16">
        <f>SLOPE(I10:I15, G10:G15)</f>
        <v>2900.8455849094744</v>
      </c>
      <c r="K16" t="s">
        <v>103</v>
      </c>
      <c r="L16" s="8" t="str">
        <f>A94</f>
        <v>H2</v>
      </c>
      <c r="M16" s="8">
        <f>B94</f>
        <v>11600</v>
      </c>
      <c r="N16" s="8">
        <f t="shared" si="1"/>
        <v>2.8050441713718204</v>
      </c>
      <c r="O16" s="8">
        <f t="shared" si="2"/>
        <v>112.20176685487282</v>
      </c>
    </row>
    <row r="17" spans="1:15" x14ac:dyDescent="0.2">
      <c r="A17" t="s">
        <v>49</v>
      </c>
      <c r="B17">
        <v>4152</v>
      </c>
      <c r="K17" t="s">
        <v>104</v>
      </c>
      <c r="L17" s="8" t="str">
        <f>A95</f>
        <v>H3</v>
      </c>
      <c r="M17" s="8">
        <f>B95</f>
        <v>21569</v>
      </c>
      <c r="N17" s="8">
        <f t="shared" si="1"/>
        <v>6.2416283356099518</v>
      </c>
      <c r="O17" s="8">
        <f t="shared" si="2"/>
        <v>249.66513342439808</v>
      </c>
    </row>
    <row r="18" spans="1:15" x14ac:dyDescent="0.2">
      <c r="A18" t="s">
        <v>57</v>
      </c>
      <c r="B18">
        <v>3890</v>
      </c>
      <c r="K18" t="s">
        <v>101</v>
      </c>
      <c r="L18" s="8" t="str">
        <f>A83</f>
        <v>G3</v>
      </c>
      <c r="M18" s="8">
        <f>B83</f>
        <v>44460</v>
      </c>
      <c r="N18" s="8">
        <f t="shared" si="1"/>
        <v>14.132775702805766</v>
      </c>
      <c r="O18" s="8">
        <f t="shared" si="2"/>
        <v>565.31102811223059</v>
      </c>
    </row>
    <row r="19" spans="1:15" x14ac:dyDescent="0.2">
      <c r="A19" t="s">
        <v>65</v>
      </c>
      <c r="B19">
        <v>5651</v>
      </c>
      <c r="K19" t="s">
        <v>98</v>
      </c>
      <c r="L19" s="8" t="str">
        <f>A71</f>
        <v>F3</v>
      </c>
      <c r="M19" s="8">
        <f>B71</f>
        <v>41909</v>
      </c>
      <c r="N19" s="8">
        <f t="shared" si="1"/>
        <v>13.253376946363648</v>
      </c>
      <c r="O19" s="8">
        <f t="shared" si="2"/>
        <v>530.1350778545459</v>
      </c>
    </row>
    <row r="20" spans="1:15" x14ac:dyDescent="0.2">
      <c r="A20" t="s">
        <v>73</v>
      </c>
      <c r="B20">
        <v>4720</v>
      </c>
      <c r="K20" t="s">
        <v>95</v>
      </c>
      <c r="L20" s="8" t="str">
        <f>A59</f>
        <v>E3</v>
      </c>
      <c r="M20" s="8">
        <f>B59</f>
        <v>30079</v>
      </c>
      <c r="N20" s="8">
        <f t="shared" si="1"/>
        <v>9.1752557042192908</v>
      </c>
      <c r="O20" s="8">
        <f t="shared" si="2"/>
        <v>367.01022816877162</v>
      </c>
    </row>
    <row r="21" spans="1:15" x14ac:dyDescent="0.2">
      <c r="A21" t="s">
        <v>85</v>
      </c>
      <c r="B21">
        <v>47114</v>
      </c>
      <c r="K21" t="s">
        <v>92</v>
      </c>
      <c r="L21" s="8" t="str">
        <f>A47</f>
        <v>D3</v>
      </c>
      <c r="M21" s="8">
        <f>B47</f>
        <v>16066</v>
      </c>
      <c r="N21" s="8">
        <f t="shared" si="1"/>
        <v>4.344595267518625</v>
      </c>
      <c r="O21" s="8">
        <f t="shared" si="2"/>
        <v>173.78381070074499</v>
      </c>
    </row>
    <row r="22" spans="1:15" x14ac:dyDescent="0.2">
      <c r="A22" t="s">
        <v>86</v>
      </c>
      <c r="B22">
        <v>3546</v>
      </c>
      <c r="K22" t="s">
        <v>89</v>
      </c>
      <c r="L22" s="8" t="str">
        <f>A35</f>
        <v>C3</v>
      </c>
      <c r="M22" s="8">
        <f>B35</f>
        <v>7984</v>
      </c>
      <c r="N22" s="8">
        <f t="shared" si="1"/>
        <v>1.5585110850156076</v>
      </c>
      <c r="O22" s="8">
        <f t="shared" si="2"/>
        <v>62.340443400624309</v>
      </c>
    </row>
    <row r="23" spans="1:15" x14ac:dyDescent="0.2">
      <c r="A23" t="s">
        <v>87</v>
      </c>
      <c r="B23">
        <v>5842</v>
      </c>
      <c r="K23" t="s">
        <v>86</v>
      </c>
      <c r="L23" s="8" t="str">
        <f>A23</f>
        <v>B3</v>
      </c>
      <c r="M23" s="8">
        <f>B23</f>
        <v>5842</v>
      </c>
      <c r="N23" s="8">
        <f t="shared" si="1"/>
        <v>0.82010570034331576</v>
      </c>
      <c r="O23" s="8">
        <f t="shared" si="2"/>
        <v>32.804228013732633</v>
      </c>
    </row>
    <row r="24" spans="1:15" x14ac:dyDescent="0.2">
      <c r="A24" t="s">
        <v>10</v>
      </c>
      <c r="B24">
        <v>3765</v>
      </c>
      <c r="K24" t="s">
        <v>83</v>
      </c>
      <c r="L24" s="8" t="str">
        <f>A11</f>
        <v>A3</v>
      </c>
      <c r="M24" s="8">
        <f>B11</f>
        <v>4686</v>
      </c>
      <c r="N24" s="8">
        <f t="shared" si="1"/>
        <v>0.42160120702811066</v>
      </c>
      <c r="O24" s="8">
        <f t="shared" si="2"/>
        <v>16.864048281124425</v>
      </c>
    </row>
    <row r="25" spans="1:15" x14ac:dyDescent="0.2">
      <c r="A25" t="s">
        <v>18</v>
      </c>
      <c r="B25">
        <v>20393</v>
      </c>
      <c r="K25" t="s">
        <v>84</v>
      </c>
      <c r="L25" s="8" t="str">
        <f>A12</f>
        <v>A4</v>
      </c>
      <c r="M25" s="8">
        <f>B12</f>
        <v>4028</v>
      </c>
      <c r="N25" s="8">
        <f t="shared" si="1"/>
        <v>0.19477079474315823</v>
      </c>
      <c r="O25" s="8">
        <f t="shared" si="2"/>
        <v>7.7908317897263295</v>
      </c>
    </row>
    <row r="26" spans="1:15" x14ac:dyDescent="0.2">
      <c r="A26" t="s">
        <v>26</v>
      </c>
      <c r="B26">
        <v>30083</v>
      </c>
      <c r="K26" t="s">
        <v>87</v>
      </c>
      <c r="L26" s="8" t="str">
        <f>A24</f>
        <v>B4</v>
      </c>
      <c r="M26" s="8">
        <f>B24</f>
        <v>3765</v>
      </c>
      <c r="N26" s="8">
        <f t="shared" si="1"/>
        <v>0.10410757524324564</v>
      </c>
      <c r="O26" s="8">
        <f t="shared" si="2"/>
        <v>4.1643030097298253</v>
      </c>
    </row>
    <row r="27" spans="1:15" x14ac:dyDescent="0.2">
      <c r="A27" t="s">
        <v>35</v>
      </c>
      <c r="B27">
        <v>3426</v>
      </c>
      <c r="K27" t="s">
        <v>90</v>
      </c>
      <c r="L27" s="8" t="str">
        <f>A36</f>
        <v>C4</v>
      </c>
      <c r="M27" s="8">
        <f>B36</f>
        <v>3687</v>
      </c>
      <c r="N27" s="8">
        <f t="shared" si="1"/>
        <v>7.7218863756579548E-2</v>
      </c>
      <c r="O27" s="8">
        <f t="shared" si="2"/>
        <v>3.0887545502631819</v>
      </c>
    </row>
    <row r="28" spans="1:15" x14ac:dyDescent="0.2">
      <c r="A28" t="s">
        <v>42</v>
      </c>
      <c r="B28">
        <v>6283</v>
      </c>
      <c r="K28" t="s">
        <v>93</v>
      </c>
      <c r="L28" s="8" t="str">
        <f>A48</f>
        <v>D4</v>
      </c>
      <c r="M28" s="8">
        <f>B48</f>
        <v>3761</v>
      </c>
      <c r="N28" s="8">
        <f t="shared" si="1"/>
        <v>0.10272866696187814</v>
      </c>
      <c r="O28" s="8">
        <f t="shared" si="2"/>
        <v>4.1091466784751258</v>
      </c>
    </row>
    <row r="29" spans="1:15" x14ac:dyDescent="0.2">
      <c r="A29" t="s">
        <v>50</v>
      </c>
      <c r="B29">
        <v>4023</v>
      </c>
      <c r="K29" t="s">
        <v>96</v>
      </c>
      <c r="L29" s="8" t="str">
        <f>A60</f>
        <v>E4</v>
      </c>
      <c r="M29" s="8">
        <f>B60</f>
        <v>3673</v>
      </c>
      <c r="N29" s="8">
        <f t="shared" si="1"/>
        <v>7.2392684771793323E-2</v>
      </c>
      <c r="O29" s="8">
        <f t="shared" si="2"/>
        <v>2.895707390871733</v>
      </c>
    </row>
    <row r="30" spans="1:15" x14ac:dyDescent="0.2">
      <c r="A30" t="s">
        <v>58</v>
      </c>
      <c r="B30">
        <v>3679</v>
      </c>
      <c r="K30" t="s">
        <v>99</v>
      </c>
      <c r="L30" s="8" t="str">
        <f>A72</f>
        <v>F4</v>
      </c>
      <c r="M30" s="8">
        <f>B72</f>
        <v>3602</v>
      </c>
      <c r="N30" s="8">
        <f t="shared" si="1"/>
        <v>4.7917062777520343E-2</v>
      </c>
      <c r="O30" s="8">
        <f t="shared" si="2"/>
        <v>1.9166825111008137</v>
      </c>
    </row>
    <row r="31" spans="1:15" x14ac:dyDescent="0.2">
      <c r="A31" t="s">
        <v>66</v>
      </c>
      <c r="B31">
        <v>8026</v>
      </c>
      <c r="K31" t="s">
        <v>102</v>
      </c>
      <c r="L31" s="8" t="str">
        <f>A84</f>
        <v>G4</v>
      </c>
      <c r="M31" s="8">
        <f>B84</f>
        <v>3410</v>
      </c>
      <c r="N31" s="8">
        <f t="shared" si="1"/>
        <v>-1.8270534728119268E-2</v>
      </c>
      <c r="O31" s="8">
        <f t="shared" si="2"/>
        <v>-0.73082138912477068</v>
      </c>
    </row>
    <row r="32" spans="1:15" x14ac:dyDescent="0.2">
      <c r="A32" t="s">
        <v>74</v>
      </c>
      <c r="B32">
        <v>4197</v>
      </c>
      <c r="K32" t="s">
        <v>105</v>
      </c>
      <c r="L32" t="str">
        <f>A96</f>
        <v>H4</v>
      </c>
      <c r="M32">
        <f>B96</f>
        <v>3390</v>
      </c>
      <c r="N32" s="8">
        <f t="shared" si="1"/>
        <v>-2.5165076134956728E-2</v>
      </c>
      <c r="O32" s="8">
        <f t="shared" si="2"/>
        <v>-1.0066030453982691</v>
      </c>
    </row>
    <row r="33" spans="1:15" x14ac:dyDescent="0.2">
      <c r="A33" t="s">
        <v>88</v>
      </c>
      <c r="B33">
        <v>24030</v>
      </c>
      <c r="K33" t="s">
        <v>16</v>
      </c>
      <c r="L33" t="str">
        <f>A97</f>
        <v>H5</v>
      </c>
      <c r="M33">
        <f>B97</f>
        <v>3360</v>
      </c>
      <c r="N33" s="8">
        <f t="shared" si="1"/>
        <v>-3.5506888245212913E-2</v>
      </c>
      <c r="O33" s="8">
        <f t="shared" si="2"/>
        <v>-1.4202755298085166</v>
      </c>
    </row>
    <row r="34" spans="1:15" x14ac:dyDescent="0.2">
      <c r="A34" t="s">
        <v>89</v>
      </c>
      <c r="B34">
        <v>3465</v>
      </c>
      <c r="K34" t="s">
        <v>15</v>
      </c>
      <c r="L34" t="str">
        <f>A85</f>
        <v>G5</v>
      </c>
      <c r="M34">
        <f>B85</f>
        <v>3386</v>
      </c>
      <c r="N34" s="8">
        <f t="shared" si="1"/>
        <v>-2.6543984416324218E-2</v>
      </c>
      <c r="O34" s="8">
        <f t="shared" si="2"/>
        <v>-1.0617593766529687</v>
      </c>
    </row>
    <row r="35" spans="1:15" x14ac:dyDescent="0.2">
      <c r="A35" t="s">
        <v>90</v>
      </c>
      <c r="B35">
        <v>7984</v>
      </c>
      <c r="K35" t="s">
        <v>14</v>
      </c>
      <c r="L35" t="str">
        <f>A73</f>
        <v>F5</v>
      </c>
      <c r="M35">
        <f>B73</f>
        <v>3622</v>
      </c>
      <c r="N35" s="8">
        <f t="shared" si="1"/>
        <v>5.48116041843578E-2</v>
      </c>
      <c r="O35" s="8">
        <f t="shared" si="2"/>
        <v>2.1924641673743119</v>
      </c>
    </row>
    <row r="36" spans="1:15" x14ac:dyDescent="0.2">
      <c r="A36" t="s">
        <v>11</v>
      </c>
      <c r="B36">
        <v>3687</v>
      </c>
      <c r="K36" t="s">
        <v>13</v>
      </c>
      <c r="L36" t="str">
        <f>A61</f>
        <v>E5</v>
      </c>
      <c r="M36">
        <f>B61</f>
        <v>4290</v>
      </c>
      <c r="N36" s="8">
        <f t="shared" si="1"/>
        <v>0.28508928717272897</v>
      </c>
      <c r="O36" s="8">
        <f t="shared" si="2"/>
        <v>11.403571486909158</v>
      </c>
    </row>
    <row r="37" spans="1:15" x14ac:dyDescent="0.2">
      <c r="A37" t="s">
        <v>19</v>
      </c>
      <c r="B37">
        <v>9075</v>
      </c>
      <c r="K37" t="s">
        <v>12</v>
      </c>
      <c r="L37" t="str">
        <f>A49</f>
        <v>D5</v>
      </c>
      <c r="M37">
        <f>B49</f>
        <v>5489</v>
      </c>
      <c r="N37" s="8">
        <f t="shared" si="1"/>
        <v>0.69841704451263464</v>
      </c>
      <c r="O37" s="8">
        <f t="shared" si="2"/>
        <v>27.936681780505385</v>
      </c>
    </row>
    <row r="38" spans="1:15" x14ac:dyDescent="0.2">
      <c r="A38" t="s">
        <v>27</v>
      </c>
      <c r="B38">
        <v>15340</v>
      </c>
      <c r="K38" t="s">
        <v>11</v>
      </c>
      <c r="L38" t="str">
        <f>A37</f>
        <v>C5</v>
      </c>
      <c r="M38">
        <f>B37</f>
        <v>9075</v>
      </c>
      <c r="N38" s="8">
        <f t="shared" si="1"/>
        <v>1.9346083187585912</v>
      </c>
      <c r="O38" s="8">
        <f t="shared" si="2"/>
        <v>77.384332750343646</v>
      </c>
    </row>
    <row r="39" spans="1:15" x14ac:dyDescent="0.2">
      <c r="A39" t="s">
        <v>36</v>
      </c>
      <c r="B39">
        <v>3406</v>
      </c>
      <c r="K39" t="s">
        <v>10</v>
      </c>
      <c r="L39" t="str">
        <f>A25</f>
        <v>B5</v>
      </c>
      <c r="M39">
        <f>B25</f>
        <v>20393</v>
      </c>
      <c r="N39" s="8">
        <f t="shared" si="1"/>
        <v>5.8362293008879096</v>
      </c>
      <c r="O39" s="8">
        <f t="shared" si="2"/>
        <v>233.44917203551637</v>
      </c>
    </row>
    <row r="40" spans="1:15" x14ac:dyDescent="0.2">
      <c r="A40" t="s">
        <v>43</v>
      </c>
      <c r="B40">
        <v>7409</v>
      </c>
      <c r="K40" t="s">
        <v>9</v>
      </c>
      <c r="L40" t="str">
        <f>A13</f>
        <v>A5</v>
      </c>
      <c r="M40">
        <f>B13</f>
        <v>49843</v>
      </c>
      <c r="N40" s="8">
        <f t="shared" si="1"/>
        <v>15.988441522456068</v>
      </c>
      <c r="O40" s="8">
        <f t="shared" si="2"/>
        <v>639.53766089824273</v>
      </c>
    </row>
    <row r="41" spans="1:15" x14ac:dyDescent="0.2">
      <c r="A41" t="s">
        <v>51</v>
      </c>
      <c r="B41">
        <v>3896</v>
      </c>
      <c r="K41" t="s">
        <v>17</v>
      </c>
      <c r="L41" t="str">
        <f>A14</f>
        <v>A6</v>
      </c>
      <c r="M41">
        <f>B14</f>
        <v>48914</v>
      </c>
      <c r="N41" s="8">
        <f t="shared" si="1"/>
        <v>15.668190074108468</v>
      </c>
      <c r="O41" s="8">
        <f t="shared" si="2"/>
        <v>626.72760296433876</v>
      </c>
    </row>
    <row r="42" spans="1:15" x14ac:dyDescent="0.2">
      <c r="A42" t="s">
        <v>59</v>
      </c>
      <c r="B42">
        <v>3402</v>
      </c>
      <c r="K42" t="s">
        <v>18</v>
      </c>
      <c r="L42" t="str">
        <f>A26</f>
        <v>B6</v>
      </c>
      <c r="M42">
        <f>B26</f>
        <v>30083</v>
      </c>
      <c r="N42" s="8">
        <f t="shared" si="1"/>
        <v>9.1766346125006582</v>
      </c>
      <c r="O42" s="8">
        <f t="shared" si="2"/>
        <v>367.06538450002631</v>
      </c>
    </row>
    <row r="43" spans="1:15" x14ac:dyDescent="0.2">
      <c r="A43" t="s">
        <v>67</v>
      </c>
      <c r="B43">
        <v>14492</v>
      </c>
      <c r="K43" t="s">
        <v>19</v>
      </c>
      <c r="L43" t="str">
        <f>A38</f>
        <v>C6</v>
      </c>
      <c r="M43">
        <f>B38</f>
        <v>15340</v>
      </c>
      <c r="N43" s="8">
        <f t="shared" si="1"/>
        <v>4.0943234144504252</v>
      </c>
      <c r="O43" s="8">
        <f t="shared" si="2"/>
        <v>163.77293657801701</v>
      </c>
    </row>
    <row r="44" spans="1:15" x14ac:dyDescent="0.2">
      <c r="A44" t="s">
        <v>75</v>
      </c>
      <c r="B44">
        <v>3830</v>
      </c>
      <c r="K44" t="s">
        <v>20</v>
      </c>
      <c r="L44" t="str">
        <f>A50</f>
        <v>D6</v>
      </c>
      <c r="M44">
        <f>B50</f>
        <v>8426</v>
      </c>
      <c r="N44" s="8">
        <f t="shared" si="1"/>
        <v>1.7108804501067156</v>
      </c>
      <c r="O44" s="8">
        <f t="shared" si="2"/>
        <v>68.43521800426862</v>
      </c>
    </row>
    <row r="45" spans="1:15" x14ac:dyDescent="0.2">
      <c r="A45" t="s">
        <v>91</v>
      </c>
      <c r="B45">
        <v>8029</v>
      </c>
      <c r="K45" t="s">
        <v>21</v>
      </c>
      <c r="L45" t="str">
        <f>A62</f>
        <v>E6</v>
      </c>
      <c r="M45">
        <f>B62</f>
        <v>5885</v>
      </c>
      <c r="N45" s="8">
        <f t="shared" si="1"/>
        <v>0.83492896436801634</v>
      </c>
      <c r="O45" s="8">
        <f t="shared" si="2"/>
        <v>33.397158574720656</v>
      </c>
    </row>
    <row r="46" spans="1:15" x14ac:dyDescent="0.2">
      <c r="A46" t="s">
        <v>92</v>
      </c>
      <c r="B46">
        <v>3589</v>
      </c>
      <c r="K46" t="s">
        <v>22</v>
      </c>
      <c r="L46" t="str">
        <f>A74</f>
        <v>F6</v>
      </c>
      <c r="M46">
        <f>B74</f>
        <v>4992</v>
      </c>
      <c r="N46" s="8">
        <f t="shared" si="1"/>
        <v>0.52708769055272375</v>
      </c>
      <c r="O46" s="8">
        <f t="shared" si="2"/>
        <v>21.08350762210895</v>
      </c>
    </row>
    <row r="47" spans="1:15" x14ac:dyDescent="0.2">
      <c r="A47" t="s">
        <v>93</v>
      </c>
      <c r="B47">
        <v>16066</v>
      </c>
      <c r="K47" t="s">
        <v>23</v>
      </c>
      <c r="L47" t="str">
        <f>A86</f>
        <v>G6</v>
      </c>
      <c r="M47">
        <f>B86</f>
        <v>4616</v>
      </c>
      <c r="N47" s="8">
        <f t="shared" si="1"/>
        <v>0.39747031210417955</v>
      </c>
      <c r="O47" s="8">
        <f t="shared" si="2"/>
        <v>15.898812484167182</v>
      </c>
    </row>
    <row r="48" spans="1:15" x14ac:dyDescent="0.2">
      <c r="A48" t="s">
        <v>12</v>
      </c>
      <c r="B48">
        <v>3761</v>
      </c>
      <c r="K48" t="s">
        <v>24</v>
      </c>
      <c r="L48" t="str">
        <f>A98</f>
        <v>H6</v>
      </c>
      <c r="M48">
        <f>B98</f>
        <v>4132</v>
      </c>
      <c r="N48" s="8">
        <f t="shared" si="1"/>
        <v>0.23062241005871301</v>
      </c>
      <c r="O48" s="8">
        <f t="shared" si="2"/>
        <v>9.22489640234852</v>
      </c>
    </row>
    <row r="49" spans="1:15" x14ac:dyDescent="0.2">
      <c r="A49" t="s">
        <v>20</v>
      </c>
      <c r="B49">
        <v>5489</v>
      </c>
      <c r="K49" t="s">
        <v>33</v>
      </c>
      <c r="L49" t="str">
        <f>A99</f>
        <v>H7</v>
      </c>
      <c r="M49">
        <f>B99</f>
        <v>4149</v>
      </c>
      <c r="N49" s="8">
        <f t="shared" si="1"/>
        <v>0.23648277025452485</v>
      </c>
      <c r="O49" s="8">
        <f t="shared" si="2"/>
        <v>9.4593108101809946</v>
      </c>
    </row>
    <row r="50" spans="1:15" x14ac:dyDescent="0.2">
      <c r="A50" t="s">
        <v>28</v>
      </c>
      <c r="B50">
        <v>8426</v>
      </c>
      <c r="K50" t="s">
        <v>31</v>
      </c>
      <c r="L50" t="str">
        <f>A87</f>
        <v>G7</v>
      </c>
      <c r="M50">
        <f>B87</f>
        <v>4025</v>
      </c>
      <c r="N50" s="8">
        <f t="shared" si="1"/>
        <v>0.19373661353213262</v>
      </c>
      <c r="O50" s="8">
        <f t="shared" si="2"/>
        <v>7.7494645412853043</v>
      </c>
    </row>
    <row r="51" spans="1:15" x14ac:dyDescent="0.2">
      <c r="A51" t="s">
        <v>37</v>
      </c>
      <c r="B51">
        <v>3440</v>
      </c>
      <c r="K51" t="s">
        <v>32</v>
      </c>
      <c r="L51" t="str">
        <f>A75</f>
        <v>F7</v>
      </c>
      <c r="M51">
        <f>B75</f>
        <v>3978</v>
      </c>
      <c r="N51" s="8">
        <f t="shared" si="1"/>
        <v>0.17753444122606457</v>
      </c>
      <c r="O51" s="8">
        <f t="shared" si="2"/>
        <v>7.1013776490425826</v>
      </c>
    </row>
    <row r="52" spans="1:15" x14ac:dyDescent="0.2">
      <c r="A52" t="s">
        <v>44</v>
      </c>
      <c r="B52">
        <v>11339</v>
      </c>
      <c r="K52" t="s">
        <v>29</v>
      </c>
      <c r="L52" t="str">
        <f>A63</f>
        <v>E7</v>
      </c>
      <c r="M52">
        <f>B63</f>
        <v>3770</v>
      </c>
      <c r="N52" s="8">
        <f t="shared" si="1"/>
        <v>0.105831210594955</v>
      </c>
      <c r="O52" s="8">
        <f t="shared" si="2"/>
        <v>4.2332484237981998</v>
      </c>
    </row>
    <row r="53" spans="1:15" x14ac:dyDescent="0.2">
      <c r="A53" t="s">
        <v>52</v>
      </c>
      <c r="B53">
        <v>4076</v>
      </c>
      <c r="K53" t="s">
        <v>28</v>
      </c>
      <c r="L53" t="str">
        <f>A51</f>
        <v>D7</v>
      </c>
      <c r="M53">
        <f>B51</f>
        <v>3440</v>
      </c>
      <c r="N53" s="8">
        <f t="shared" si="1"/>
        <v>-7.9287226178630776E-3</v>
      </c>
      <c r="O53" s="8">
        <f t="shared" si="2"/>
        <v>-0.31714890471452312</v>
      </c>
    </row>
    <row r="54" spans="1:15" x14ac:dyDescent="0.2">
      <c r="A54" t="s">
        <v>60</v>
      </c>
      <c r="B54">
        <v>3447</v>
      </c>
      <c r="K54" t="s">
        <v>27</v>
      </c>
      <c r="L54" s="8" t="str">
        <f>A39</f>
        <v>C7</v>
      </c>
      <c r="M54" s="8">
        <f>B39</f>
        <v>3406</v>
      </c>
      <c r="N54" s="8">
        <f t="shared" si="1"/>
        <v>-1.9649443009486758E-2</v>
      </c>
      <c r="O54" s="8">
        <f t="shared" si="2"/>
        <v>-0.78597772037947033</v>
      </c>
    </row>
    <row r="55" spans="1:15" x14ac:dyDescent="0.2">
      <c r="A55" t="s">
        <v>68</v>
      </c>
      <c r="B55">
        <v>27043</v>
      </c>
      <c r="K55" t="s">
        <v>26</v>
      </c>
      <c r="L55" s="8" t="str">
        <f>A27</f>
        <v>B7</v>
      </c>
      <c r="M55" s="8">
        <f>B27</f>
        <v>3426</v>
      </c>
      <c r="N55" s="8">
        <f t="shared" si="1"/>
        <v>-1.2754901602649299E-2</v>
      </c>
      <c r="O55" s="8">
        <f t="shared" si="2"/>
        <v>-0.51019606410597196</v>
      </c>
    </row>
    <row r="56" spans="1:15" x14ac:dyDescent="0.2">
      <c r="A56" t="s">
        <v>76</v>
      </c>
      <c r="B56">
        <v>3759</v>
      </c>
      <c r="K56" t="s">
        <v>25</v>
      </c>
      <c r="L56" s="8" t="str">
        <f>A15</f>
        <v>A7</v>
      </c>
      <c r="M56" s="8">
        <f>B15</f>
        <v>3498</v>
      </c>
      <c r="N56" s="8">
        <f t="shared" si="1"/>
        <v>1.2065447461965554E-2</v>
      </c>
      <c r="O56" s="8">
        <f t="shared" si="2"/>
        <v>0.48261789847862219</v>
      </c>
    </row>
    <row r="57" spans="1:15" x14ac:dyDescent="0.2">
      <c r="A57" t="s">
        <v>94</v>
      </c>
      <c r="B57">
        <v>4736</v>
      </c>
      <c r="K57" t="s">
        <v>34</v>
      </c>
      <c r="L57" s="8" t="str">
        <f>A16</f>
        <v>A8</v>
      </c>
      <c r="M57" s="8">
        <f>B16</f>
        <v>4519</v>
      </c>
      <c r="N57" s="8">
        <f t="shared" si="1"/>
        <v>0.36403178628101784</v>
      </c>
      <c r="O57" s="8">
        <f t="shared" si="2"/>
        <v>14.561271451240714</v>
      </c>
    </row>
    <row r="58" spans="1:15" x14ac:dyDescent="0.2">
      <c r="A58" t="s">
        <v>95</v>
      </c>
      <c r="B58">
        <v>4024</v>
      </c>
      <c r="K58" t="s">
        <v>35</v>
      </c>
      <c r="L58" s="8" t="str">
        <f>A28</f>
        <v>B8</v>
      </c>
      <c r="M58" s="8">
        <f>B28</f>
        <v>6283</v>
      </c>
      <c r="N58" s="8">
        <f t="shared" si="1"/>
        <v>0.9721303383640818</v>
      </c>
      <c r="O58" s="8">
        <f t="shared" si="2"/>
        <v>38.88521353456327</v>
      </c>
    </row>
    <row r="59" spans="1:15" x14ac:dyDescent="0.2">
      <c r="A59" t="s">
        <v>96</v>
      </c>
      <c r="B59">
        <v>30079</v>
      </c>
      <c r="K59" t="s">
        <v>36</v>
      </c>
      <c r="L59" s="8" t="str">
        <f>A40</f>
        <v>C8</v>
      </c>
      <c r="M59" s="8">
        <f>B40</f>
        <v>7409</v>
      </c>
      <c r="N59" s="8">
        <f t="shared" si="1"/>
        <v>1.3602930195690308</v>
      </c>
      <c r="O59" s="8">
        <f t="shared" si="2"/>
        <v>54.411720782761236</v>
      </c>
    </row>
    <row r="60" spans="1:15" x14ac:dyDescent="0.2">
      <c r="A60" t="s">
        <v>13</v>
      </c>
      <c r="B60">
        <v>3673</v>
      </c>
      <c r="K60" t="s">
        <v>37</v>
      </c>
      <c r="L60" s="8" t="str">
        <f>A52</f>
        <v>D8</v>
      </c>
      <c r="M60" s="8">
        <f>B52</f>
        <v>11339</v>
      </c>
      <c r="N60" s="8">
        <f t="shared" si="1"/>
        <v>2.7150704060125914</v>
      </c>
      <c r="O60" s="8">
        <f t="shared" si="2"/>
        <v>108.60281624050366</v>
      </c>
    </row>
    <row r="61" spans="1:15" x14ac:dyDescent="0.2">
      <c r="A61" t="s">
        <v>21</v>
      </c>
      <c r="B61">
        <v>4290</v>
      </c>
      <c r="K61" t="s">
        <v>38</v>
      </c>
      <c r="L61" s="8" t="str">
        <f>A64</f>
        <v>E8</v>
      </c>
      <c r="M61" s="8">
        <f>B64</f>
        <v>26444</v>
      </c>
      <c r="N61" s="8">
        <f t="shared" si="1"/>
        <v>7.9221728035265828</v>
      </c>
      <c r="O61" s="8">
        <f t="shared" si="2"/>
        <v>316.88691214106331</v>
      </c>
    </row>
    <row r="62" spans="1:15" x14ac:dyDescent="0.2">
      <c r="A62" t="s">
        <v>29</v>
      </c>
      <c r="B62">
        <v>5885</v>
      </c>
      <c r="K62" t="s">
        <v>30</v>
      </c>
      <c r="L62" s="8" t="str">
        <f>A76</f>
        <v>F8</v>
      </c>
      <c r="M62" s="8">
        <f>B76</f>
        <v>45432</v>
      </c>
      <c r="N62" s="8">
        <f t="shared" si="1"/>
        <v>14.467850415178066</v>
      </c>
      <c r="O62" s="8">
        <f t="shared" si="2"/>
        <v>578.71401660712263</v>
      </c>
    </row>
    <row r="63" spans="1:15" x14ac:dyDescent="0.2">
      <c r="A63" t="s">
        <v>38</v>
      </c>
      <c r="B63">
        <v>3770</v>
      </c>
      <c r="K63" t="s">
        <v>39</v>
      </c>
      <c r="L63" s="8" t="str">
        <f>A88</f>
        <v>G8</v>
      </c>
      <c r="M63" s="8">
        <f>B88</f>
        <v>46171</v>
      </c>
      <c r="N63" s="8">
        <f t="shared" si="1"/>
        <v>14.722603720160711</v>
      </c>
      <c r="O63" s="8">
        <f t="shared" si="2"/>
        <v>588.90414880642845</v>
      </c>
    </row>
    <row r="64" spans="1:15" x14ac:dyDescent="0.2">
      <c r="A64" t="s">
        <v>45</v>
      </c>
      <c r="B64">
        <v>26444</v>
      </c>
      <c r="K64" t="s">
        <v>40</v>
      </c>
      <c r="L64" s="8" t="str">
        <f>A100</f>
        <v>H8</v>
      </c>
      <c r="M64" s="8">
        <f>B100</f>
        <v>29176</v>
      </c>
      <c r="N64" s="8">
        <f t="shared" si="1"/>
        <v>8.8639671597005787</v>
      </c>
      <c r="O64" s="8">
        <f t="shared" si="2"/>
        <v>354.55868638802315</v>
      </c>
    </row>
    <row r="65" spans="1:15" x14ac:dyDescent="0.2">
      <c r="A65" t="s">
        <v>53</v>
      </c>
      <c r="B65">
        <v>4574</v>
      </c>
      <c r="K65" t="s">
        <v>48</v>
      </c>
      <c r="L65" s="8" t="str">
        <f>A101</f>
        <v>H9</v>
      </c>
      <c r="M65" s="8">
        <f>B101</f>
        <v>16852</v>
      </c>
      <c r="N65" s="8">
        <f t="shared" si="1"/>
        <v>4.6155507448073374</v>
      </c>
      <c r="O65" s="8">
        <f t="shared" si="2"/>
        <v>184.62202979229349</v>
      </c>
    </row>
    <row r="66" spans="1:15" x14ac:dyDescent="0.2">
      <c r="A66" t="s">
        <v>61</v>
      </c>
      <c r="B66">
        <v>3389</v>
      </c>
      <c r="K66" t="s">
        <v>47</v>
      </c>
      <c r="L66" s="8" t="str">
        <f>A89</f>
        <v>G9</v>
      </c>
      <c r="M66" s="8">
        <f>B89</f>
        <v>8212</v>
      </c>
      <c r="N66" s="8">
        <f t="shared" si="1"/>
        <v>1.6371088570535548</v>
      </c>
      <c r="O66" s="8">
        <f t="shared" si="2"/>
        <v>65.484354282142192</v>
      </c>
    </row>
    <row r="67" spans="1:15" x14ac:dyDescent="0.2">
      <c r="A67" t="s">
        <v>69</v>
      </c>
      <c r="B67">
        <v>36733</v>
      </c>
      <c r="K67" t="s">
        <v>46</v>
      </c>
      <c r="L67" s="8" t="str">
        <f>A77</f>
        <v>F9</v>
      </c>
      <c r="M67" s="8">
        <f>B77</f>
        <v>5780</v>
      </c>
      <c r="N67" s="8">
        <f t="shared" si="1"/>
        <v>0.79873262198211969</v>
      </c>
      <c r="O67" s="8">
        <f t="shared" si="2"/>
        <v>31.949304879284789</v>
      </c>
    </row>
    <row r="68" spans="1:15" x14ac:dyDescent="0.2">
      <c r="A68" t="s">
        <v>77</v>
      </c>
      <c r="B68">
        <v>3734</v>
      </c>
      <c r="K68" t="s">
        <v>45</v>
      </c>
      <c r="L68" s="8" t="str">
        <f>A65</f>
        <v>E9</v>
      </c>
      <c r="M68" s="8">
        <f>B65</f>
        <v>4574</v>
      </c>
      <c r="N68" s="8">
        <f t="shared" si="1"/>
        <v>0.38299177514982086</v>
      </c>
      <c r="O68" s="8">
        <f t="shared" si="2"/>
        <v>15.319671005992834</v>
      </c>
    </row>
    <row r="69" spans="1:15" x14ac:dyDescent="0.2">
      <c r="A69" t="s">
        <v>97</v>
      </c>
      <c r="B69">
        <v>3764</v>
      </c>
      <c r="K69" t="s">
        <v>44</v>
      </c>
      <c r="L69" s="8" t="str">
        <f>A53</f>
        <v>D9</v>
      </c>
      <c r="M69" s="8">
        <f>B53</f>
        <v>4076</v>
      </c>
      <c r="N69" s="8">
        <f t="shared" si="1"/>
        <v>0.21131769411956813</v>
      </c>
      <c r="O69" s="8">
        <f t="shared" si="2"/>
        <v>8.4527077647827262</v>
      </c>
    </row>
    <row r="70" spans="1:15" x14ac:dyDescent="0.2">
      <c r="A70" t="s">
        <v>98</v>
      </c>
      <c r="B70">
        <v>5997</v>
      </c>
      <c r="K70" t="s">
        <v>43</v>
      </c>
      <c r="L70" s="8" t="str">
        <f>A41</f>
        <v>C9</v>
      </c>
      <c r="M70" s="8">
        <f>B41</f>
        <v>3896</v>
      </c>
      <c r="N70" s="8">
        <f t="shared" si="1"/>
        <v>0.149266821458031</v>
      </c>
      <c r="O70" s="8">
        <f t="shared" si="2"/>
        <v>5.9706728583212403</v>
      </c>
    </row>
    <row r="71" spans="1:15" x14ac:dyDescent="0.2">
      <c r="A71" t="s">
        <v>99</v>
      </c>
      <c r="B71">
        <v>41909</v>
      </c>
      <c r="K71" t="s">
        <v>42</v>
      </c>
      <c r="L71" s="8" t="str">
        <f>A29</f>
        <v>B9</v>
      </c>
      <c r="M71" s="8">
        <f>B29</f>
        <v>4023</v>
      </c>
      <c r="N71" s="8">
        <f t="shared" si="1"/>
        <v>0.19304715939144887</v>
      </c>
      <c r="O71" s="8">
        <f t="shared" si="2"/>
        <v>7.721886375657955</v>
      </c>
    </row>
    <row r="72" spans="1:15" x14ac:dyDescent="0.2">
      <c r="A72" t="s">
        <v>14</v>
      </c>
      <c r="B72">
        <v>3602</v>
      </c>
      <c r="K72" t="s">
        <v>41</v>
      </c>
      <c r="L72" s="8" t="str">
        <f>A17</f>
        <v>A9</v>
      </c>
      <c r="M72" s="8">
        <f>B17</f>
        <v>4152</v>
      </c>
      <c r="N72" s="8">
        <f t="shared" si="1"/>
        <v>0.23751695146555046</v>
      </c>
      <c r="O72" s="8">
        <f t="shared" si="2"/>
        <v>9.5006780586220181</v>
      </c>
    </row>
    <row r="73" spans="1:15" x14ac:dyDescent="0.2">
      <c r="A73" t="s">
        <v>22</v>
      </c>
      <c r="B73">
        <v>3622</v>
      </c>
      <c r="K73" t="s">
        <v>49</v>
      </c>
      <c r="L73" s="8" t="str">
        <f>A18</f>
        <v>A10</v>
      </c>
      <c r="M73" s="8">
        <f>B18</f>
        <v>3890</v>
      </c>
      <c r="N73" s="8">
        <f t="shared" si="1"/>
        <v>0.14719845903597975</v>
      </c>
      <c r="O73" s="8">
        <f t="shared" si="2"/>
        <v>5.8879383614391898</v>
      </c>
    </row>
    <row r="74" spans="1:15" x14ac:dyDescent="0.2">
      <c r="A74" t="s">
        <v>32</v>
      </c>
      <c r="B74">
        <v>4992</v>
      </c>
      <c r="K74" t="s">
        <v>50</v>
      </c>
      <c r="L74" s="8" t="str">
        <f>A30</f>
        <v>B10</v>
      </c>
      <c r="M74" s="8">
        <f>B30</f>
        <v>3679</v>
      </c>
      <c r="N74" s="8">
        <f t="shared" ref="N74:N96" si="4">(M74-I$15)/I$16</f>
        <v>7.4461047193844554E-2</v>
      </c>
      <c r="O74" s="8">
        <f t="shared" ref="O74:O96" si="5">N74*40</f>
        <v>2.9784418877537822</v>
      </c>
    </row>
    <row r="75" spans="1:15" x14ac:dyDescent="0.2">
      <c r="A75" t="s">
        <v>30</v>
      </c>
      <c r="B75">
        <v>3978</v>
      </c>
      <c r="K75" t="s">
        <v>51</v>
      </c>
      <c r="L75" s="8" t="str">
        <f>A42</f>
        <v>C10</v>
      </c>
      <c r="M75" s="8">
        <f>B42</f>
        <v>3402</v>
      </c>
      <c r="N75" s="8">
        <f t="shared" si="4"/>
        <v>-2.1028351290854251E-2</v>
      </c>
      <c r="O75" s="8">
        <f t="shared" si="5"/>
        <v>-0.8411340516341701</v>
      </c>
    </row>
    <row r="76" spans="1:15" x14ac:dyDescent="0.2">
      <c r="A76" t="s">
        <v>46</v>
      </c>
      <c r="B76">
        <v>45432</v>
      </c>
      <c r="K76" t="s">
        <v>52</v>
      </c>
      <c r="L76" t="str">
        <f>A54</f>
        <v>D10</v>
      </c>
      <c r="M76">
        <f>B54</f>
        <v>3447</v>
      </c>
      <c r="N76" s="8">
        <f t="shared" si="4"/>
        <v>-5.5156331254699676E-3</v>
      </c>
      <c r="O76" s="8">
        <f t="shared" si="5"/>
        <v>-0.2206253250187987</v>
      </c>
    </row>
    <row r="77" spans="1:15" x14ac:dyDescent="0.2">
      <c r="A77" t="s">
        <v>54</v>
      </c>
      <c r="B77">
        <v>5780</v>
      </c>
      <c r="K77" t="s">
        <v>53</v>
      </c>
      <c r="L77" t="str">
        <f>A66</f>
        <v>E10</v>
      </c>
      <c r="M77">
        <f>B66</f>
        <v>3389</v>
      </c>
      <c r="N77" s="8">
        <f t="shared" si="4"/>
        <v>-2.5509803205298599E-2</v>
      </c>
      <c r="O77" s="8">
        <f t="shared" si="5"/>
        <v>-1.0203921282119439</v>
      </c>
    </row>
    <row r="78" spans="1:15" x14ac:dyDescent="0.2">
      <c r="A78" t="s">
        <v>62</v>
      </c>
      <c r="B78">
        <v>3549</v>
      </c>
      <c r="K78" t="s">
        <v>54</v>
      </c>
      <c r="L78" t="str">
        <f>A78</f>
        <v>F10</v>
      </c>
      <c r="M78">
        <f>B78</f>
        <v>3549</v>
      </c>
      <c r="N78" s="8">
        <f t="shared" si="4"/>
        <v>2.9646528049401075E-2</v>
      </c>
      <c r="O78" s="8">
        <f t="shared" si="5"/>
        <v>1.1858611219760431</v>
      </c>
    </row>
    <row r="79" spans="1:15" x14ac:dyDescent="0.2">
      <c r="A79" t="s">
        <v>70</v>
      </c>
      <c r="B79">
        <v>32843</v>
      </c>
      <c r="K79" t="s">
        <v>55</v>
      </c>
      <c r="L79" t="str">
        <f>A90</f>
        <v>G10</v>
      </c>
      <c r="M79">
        <f>B90</f>
        <v>4216</v>
      </c>
      <c r="N79" s="8">
        <f t="shared" si="4"/>
        <v>0.25957948396743036</v>
      </c>
      <c r="O79" s="8">
        <f t="shared" si="5"/>
        <v>10.383179358697214</v>
      </c>
    </row>
    <row r="80" spans="1:15" x14ac:dyDescent="0.2">
      <c r="A80" t="s">
        <v>78</v>
      </c>
      <c r="B80">
        <v>3746</v>
      </c>
      <c r="K80" t="s">
        <v>56</v>
      </c>
      <c r="L80" t="str">
        <f>A102</f>
        <v>H10</v>
      </c>
      <c r="M80">
        <f>B102</f>
        <v>6027</v>
      </c>
      <c r="N80" s="8">
        <f t="shared" si="4"/>
        <v>0.88388020835656234</v>
      </c>
      <c r="O80" s="8">
        <f t="shared" si="5"/>
        <v>35.355208334262493</v>
      </c>
    </row>
    <row r="81" spans="1:15" x14ac:dyDescent="0.2">
      <c r="A81" t="s">
        <v>100</v>
      </c>
      <c r="B81">
        <v>3463</v>
      </c>
      <c r="K81" t="s">
        <v>64</v>
      </c>
      <c r="L81" t="str">
        <f>A103</f>
        <v>H11</v>
      </c>
      <c r="M81">
        <f>B103</f>
        <v>11352</v>
      </c>
      <c r="N81" s="8">
        <f t="shared" si="4"/>
        <v>2.7195518579270357</v>
      </c>
      <c r="O81" s="8">
        <f t="shared" si="5"/>
        <v>108.78207431708142</v>
      </c>
    </row>
    <row r="82" spans="1:15" x14ac:dyDescent="0.2">
      <c r="A82" t="s">
        <v>101</v>
      </c>
      <c r="B82">
        <v>8070</v>
      </c>
      <c r="K82" t="s">
        <v>63</v>
      </c>
      <c r="L82" t="str">
        <f>A91</f>
        <v>G11</v>
      </c>
      <c r="M82">
        <f>B91</f>
        <v>21843</v>
      </c>
      <c r="N82" s="8">
        <f t="shared" si="4"/>
        <v>6.3360835528836255</v>
      </c>
      <c r="O82" s="8">
        <f t="shared" si="5"/>
        <v>253.44334211534502</v>
      </c>
    </row>
    <row r="83" spans="1:15" x14ac:dyDescent="0.2">
      <c r="A83" t="s">
        <v>102</v>
      </c>
      <c r="B83">
        <v>44460</v>
      </c>
      <c r="K83" t="s">
        <v>62</v>
      </c>
      <c r="L83" t="str">
        <f>A79</f>
        <v>F11</v>
      </c>
      <c r="M83">
        <f>B79</f>
        <v>32843</v>
      </c>
      <c r="N83" s="8">
        <f t="shared" si="4"/>
        <v>10.128081326644228</v>
      </c>
      <c r="O83" s="8">
        <f t="shared" si="5"/>
        <v>405.12325306576912</v>
      </c>
    </row>
    <row r="84" spans="1:15" x14ac:dyDescent="0.2">
      <c r="A84" t="s">
        <v>15</v>
      </c>
      <c r="B84">
        <v>3410</v>
      </c>
      <c r="K84" t="s">
        <v>61</v>
      </c>
      <c r="L84" t="str">
        <f>A67</f>
        <v>E11</v>
      </c>
      <c r="M84">
        <f>B67</f>
        <v>36733</v>
      </c>
      <c r="N84" s="8">
        <f t="shared" si="4"/>
        <v>11.469069630274113</v>
      </c>
      <c r="O84" s="8">
        <f t="shared" si="5"/>
        <v>458.76278521096452</v>
      </c>
    </row>
    <row r="85" spans="1:15" x14ac:dyDescent="0.2">
      <c r="A85" t="s">
        <v>23</v>
      </c>
      <c r="B85">
        <v>3386</v>
      </c>
      <c r="K85" t="s">
        <v>60</v>
      </c>
      <c r="L85" t="str">
        <f>A55</f>
        <v>D11</v>
      </c>
      <c r="M85">
        <f>B55</f>
        <v>27043</v>
      </c>
      <c r="N85" s="8">
        <f t="shared" si="4"/>
        <v>8.1286643186613645</v>
      </c>
      <c r="O85" s="8">
        <f t="shared" si="5"/>
        <v>325.14657274645458</v>
      </c>
    </row>
    <row r="86" spans="1:15" x14ac:dyDescent="0.2">
      <c r="A86" t="s">
        <v>31</v>
      </c>
      <c r="B86">
        <v>4616</v>
      </c>
      <c r="K86" t="s">
        <v>59</v>
      </c>
      <c r="L86" t="str">
        <f>A43</f>
        <v>C11</v>
      </c>
      <c r="M86">
        <f>B43</f>
        <v>14492</v>
      </c>
      <c r="N86" s="8">
        <f t="shared" si="4"/>
        <v>3.801994858800517</v>
      </c>
      <c r="O86" s="8">
        <f t="shared" si="5"/>
        <v>152.07979435202068</v>
      </c>
    </row>
    <row r="87" spans="1:15" x14ac:dyDescent="0.2">
      <c r="A87" t="s">
        <v>39</v>
      </c>
      <c r="B87">
        <v>4025</v>
      </c>
      <c r="K87" t="s">
        <v>58</v>
      </c>
      <c r="L87" t="str">
        <f>A31</f>
        <v>B11</v>
      </c>
      <c r="M87">
        <f>B31</f>
        <v>8026</v>
      </c>
      <c r="N87" s="8">
        <f t="shared" si="4"/>
        <v>1.5729896219699664</v>
      </c>
      <c r="O87" s="8">
        <f t="shared" si="5"/>
        <v>62.919584878798659</v>
      </c>
    </row>
    <row r="88" spans="1:15" x14ac:dyDescent="0.2">
      <c r="A88" t="s">
        <v>47</v>
      </c>
      <c r="B88">
        <v>46171</v>
      </c>
      <c r="K88" t="s">
        <v>57</v>
      </c>
      <c r="L88" t="str">
        <f>A19</f>
        <v>A11</v>
      </c>
      <c r="M88">
        <f>B19</f>
        <v>5651</v>
      </c>
      <c r="N88" s="8">
        <f t="shared" si="4"/>
        <v>0.75426282990801807</v>
      </c>
      <c r="O88" s="8">
        <f t="shared" si="5"/>
        <v>30.170513196320723</v>
      </c>
    </row>
    <row r="89" spans="1:15" x14ac:dyDescent="0.2">
      <c r="A89" t="s">
        <v>55</v>
      </c>
      <c r="B89">
        <v>8212</v>
      </c>
      <c r="K89" t="s">
        <v>65</v>
      </c>
      <c r="L89" t="str">
        <f>A20</f>
        <v>A12</v>
      </c>
      <c r="M89">
        <f>B20</f>
        <v>4720</v>
      </c>
      <c r="N89" s="8">
        <f t="shared" si="4"/>
        <v>0.4333219274197343</v>
      </c>
      <c r="O89" s="8">
        <f t="shared" si="5"/>
        <v>17.332877096789371</v>
      </c>
    </row>
    <row r="90" spans="1:15" x14ac:dyDescent="0.2">
      <c r="A90" t="s">
        <v>63</v>
      </c>
      <c r="B90">
        <v>4216</v>
      </c>
      <c r="K90" t="s">
        <v>66</v>
      </c>
      <c r="L90" t="str">
        <f>A32</f>
        <v>B12</v>
      </c>
      <c r="M90">
        <f>B32</f>
        <v>4197</v>
      </c>
      <c r="N90" s="8">
        <f t="shared" si="4"/>
        <v>0.25302966963093476</v>
      </c>
      <c r="O90" s="8">
        <f t="shared" si="5"/>
        <v>10.121186785237391</v>
      </c>
    </row>
    <row r="91" spans="1:15" x14ac:dyDescent="0.2">
      <c r="A91" t="s">
        <v>71</v>
      </c>
      <c r="B91">
        <v>21843</v>
      </c>
      <c r="K91" t="s">
        <v>67</v>
      </c>
      <c r="L91" t="str">
        <f>A44</f>
        <v>C12</v>
      </c>
      <c r="M91">
        <f>B44</f>
        <v>3830</v>
      </c>
      <c r="N91" s="8">
        <f t="shared" si="4"/>
        <v>0.12651483481546738</v>
      </c>
      <c r="O91" s="8">
        <f t="shared" si="5"/>
        <v>5.0605933926186957</v>
      </c>
    </row>
    <row r="92" spans="1:15" x14ac:dyDescent="0.2">
      <c r="A92" t="s">
        <v>79</v>
      </c>
      <c r="B92">
        <v>3615</v>
      </c>
      <c r="K92" t="s">
        <v>68</v>
      </c>
      <c r="L92" t="str">
        <f>A56</f>
        <v>D12</v>
      </c>
      <c r="M92">
        <f>B56</f>
        <v>3759</v>
      </c>
      <c r="N92" s="8">
        <f t="shared" si="4"/>
        <v>0.10203921282119439</v>
      </c>
      <c r="O92" s="8">
        <f t="shared" si="5"/>
        <v>4.0815685128477757</v>
      </c>
    </row>
    <row r="93" spans="1:15" x14ac:dyDescent="0.2">
      <c r="A93" t="s">
        <v>103</v>
      </c>
      <c r="B93">
        <v>3412</v>
      </c>
      <c r="K93" t="s">
        <v>69</v>
      </c>
      <c r="L93" t="str">
        <f>A68</f>
        <v>E12</v>
      </c>
      <c r="M93">
        <f>B68</f>
        <v>3734</v>
      </c>
      <c r="N93" s="8">
        <f t="shared" si="4"/>
        <v>9.3421036062647567E-2</v>
      </c>
      <c r="O93" s="8">
        <f t="shared" si="5"/>
        <v>3.7368414425059027</v>
      </c>
    </row>
    <row r="94" spans="1:15" x14ac:dyDescent="0.2">
      <c r="A94" t="s">
        <v>104</v>
      </c>
      <c r="B94">
        <v>11600</v>
      </c>
      <c r="K94" t="s">
        <v>70</v>
      </c>
      <c r="L94" t="str">
        <f>A80</f>
        <v>F12</v>
      </c>
      <c r="M94">
        <f>B80</f>
        <v>3746</v>
      </c>
      <c r="N94" s="8">
        <f t="shared" si="4"/>
        <v>9.7557760906750043E-2</v>
      </c>
      <c r="O94" s="8">
        <f t="shared" si="5"/>
        <v>3.9023104362700018</v>
      </c>
    </row>
    <row r="95" spans="1:15" x14ac:dyDescent="0.2">
      <c r="A95" t="s">
        <v>105</v>
      </c>
      <c r="B95">
        <v>21569</v>
      </c>
      <c r="K95" t="s">
        <v>71</v>
      </c>
      <c r="L95" t="str">
        <f>A92</f>
        <v>G12</v>
      </c>
      <c r="M95">
        <f>B92</f>
        <v>3615</v>
      </c>
      <c r="N95" s="8">
        <f t="shared" si="4"/>
        <v>5.2398514691964694E-2</v>
      </c>
      <c r="O95" s="8">
        <f t="shared" si="5"/>
        <v>2.0959405876785877</v>
      </c>
    </row>
    <row r="96" spans="1:15" x14ac:dyDescent="0.2">
      <c r="A96" t="s">
        <v>16</v>
      </c>
      <c r="B96">
        <v>3390</v>
      </c>
      <c r="K96" t="s">
        <v>72</v>
      </c>
      <c r="L96" t="str">
        <f>A104</f>
        <v>H12</v>
      </c>
      <c r="M96">
        <f>B104</f>
        <v>3701</v>
      </c>
      <c r="N96" s="8">
        <f t="shared" si="4"/>
        <v>8.2045042741365759E-2</v>
      </c>
      <c r="O96" s="8">
        <f t="shared" si="5"/>
        <v>3.2818017096546304</v>
      </c>
    </row>
    <row r="97" spans="1:2" x14ac:dyDescent="0.2">
      <c r="A97" t="s">
        <v>24</v>
      </c>
      <c r="B97">
        <v>3360</v>
      </c>
    </row>
    <row r="98" spans="1:2" x14ac:dyDescent="0.2">
      <c r="A98" t="s">
        <v>33</v>
      </c>
      <c r="B98">
        <v>4132</v>
      </c>
    </row>
    <row r="99" spans="1:2" x14ac:dyDescent="0.2">
      <c r="A99" t="s">
        <v>40</v>
      </c>
      <c r="B99">
        <v>4149</v>
      </c>
    </row>
    <row r="100" spans="1:2" x14ac:dyDescent="0.2">
      <c r="A100" t="s">
        <v>48</v>
      </c>
      <c r="B100">
        <v>29176</v>
      </c>
    </row>
    <row r="101" spans="1:2" x14ac:dyDescent="0.2">
      <c r="A101" t="s">
        <v>56</v>
      </c>
      <c r="B101">
        <v>16852</v>
      </c>
    </row>
    <row r="102" spans="1:2" x14ac:dyDescent="0.2">
      <c r="A102" t="s">
        <v>64</v>
      </c>
      <c r="B102">
        <v>6027</v>
      </c>
    </row>
    <row r="103" spans="1:2" x14ac:dyDescent="0.2">
      <c r="A103" t="s">
        <v>72</v>
      </c>
      <c r="B103">
        <v>11352</v>
      </c>
    </row>
    <row r="104" spans="1:2" x14ac:dyDescent="0.2">
      <c r="A104" t="s">
        <v>80</v>
      </c>
      <c r="B104">
        <v>3701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P16" sqref="P16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64937</v>
      </c>
      <c r="D2">
        <v>3359</v>
      </c>
      <c r="E2">
        <v>4626</v>
      </c>
      <c r="F2">
        <v>3996</v>
      </c>
      <c r="G2">
        <v>49445</v>
      </c>
      <c r="H2">
        <v>48733</v>
      </c>
      <c r="I2">
        <v>3490</v>
      </c>
      <c r="J2">
        <v>4497</v>
      </c>
      <c r="K2">
        <v>4655</v>
      </c>
      <c r="L2">
        <v>3919</v>
      </c>
      <c r="M2">
        <v>5587</v>
      </c>
      <c r="N2">
        <v>4782</v>
      </c>
      <c r="O2">
        <v>46950</v>
      </c>
      <c r="P2">
        <v>3364</v>
      </c>
      <c r="Q2">
        <v>5866</v>
      </c>
      <c r="R2">
        <v>3693</v>
      </c>
      <c r="S2">
        <v>21637</v>
      </c>
      <c r="T2">
        <v>31276</v>
      </c>
      <c r="U2">
        <v>3374</v>
      </c>
      <c r="V2">
        <v>6321</v>
      </c>
      <c r="W2">
        <v>3974</v>
      </c>
      <c r="X2">
        <v>3560</v>
      </c>
      <c r="Y2">
        <v>7742</v>
      </c>
      <c r="Z2">
        <v>4074</v>
      </c>
      <c r="AA2">
        <v>23540</v>
      </c>
      <c r="AB2">
        <v>3360</v>
      </c>
      <c r="AC2">
        <v>7836</v>
      </c>
      <c r="AD2">
        <v>3666</v>
      </c>
      <c r="AE2">
        <v>8806</v>
      </c>
      <c r="AF2">
        <v>15218</v>
      </c>
      <c r="AG2">
        <v>3386</v>
      </c>
      <c r="AH2">
        <v>7303</v>
      </c>
      <c r="AI2">
        <v>3813</v>
      </c>
      <c r="AJ2">
        <v>3429</v>
      </c>
      <c r="AK2">
        <v>14087</v>
      </c>
      <c r="AL2">
        <v>3756</v>
      </c>
      <c r="AM2">
        <v>8020</v>
      </c>
      <c r="AN2">
        <v>3487</v>
      </c>
      <c r="AO2">
        <v>15616</v>
      </c>
      <c r="AP2">
        <v>3679</v>
      </c>
      <c r="AQ2">
        <v>5375</v>
      </c>
      <c r="AR2">
        <v>8261</v>
      </c>
      <c r="AS2">
        <v>3385</v>
      </c>
      <c r="AT2">
        <v>11037</v>
      </c>
      <c r="AU2">
        <v>3984</v>
      </c>
      <c r="AV2">
        <v>3342</v>
      </c>
      <c r="AW2">
        <v>25525</v>
      </c>
      <c r="AX2">
        <v>3584</v>
      </c>
      <c r="AY2">
        <v>4607</v>
      </c>
      <c r="AZ2">
        <v>3958</v>
      </c>
      <c r="BA2">
        <v>29091</v>
      </c>
      <c r="BB2">
        <v>3590</v>
      </c>
      <c r="BC2">
        <v>4167</v>
      </c>
      <c r="BD2">
        <v>5722</v>
      </c>
      <c r="BE2">
        <v>3681</v>
      </c>
      <c r="BF2">
        <v>26368</v>
      </c>
      <c r="BG2">
        <v>4507</v>
      </c>
      <c r="BH2">
        <v>3354</v>
      </c>
      <c r="BI2">
        <v>34646</v>
      </c>
      <c r="BJ2">
        <v>3588</v>
      </c>
      <c r="BK2">
        <v>3680</v>
      </c>
      <c r="BL2">
        <v>5749</v>
      </c>
      <c r="BM2">
        <v>39612</v>
      </c>
      <c r="BN2">
        <v>3477</v>
      </c>
      <c r="BO2">
        <v>3541</v>
      </c>
      <c r="BP2">
        <v>4847</v>
      </c>
      <c r="BQ2">
        <v>3813</v>
      </c>
      <c r="BR2">
        <v>42392</v>
      </c>
      <c r="BS2">
        <v>5632</v>
      </c>
      <c r="BT2">
        <v>3433</v>
      </c>
      <c r="BU2">
        <v>32374</v>
      </c>
      <c r="BV2">
        <v>3643</v>
      </c>
      <c r="BW2">
        <v>3402</v>
      </c>
      <c r="BX2">
        <v>7738</v>
      </c>
      <c r="BY2">
        <v>42234</v>
      </c>
      <c r="BZ2">
        <v>3350</v>
      </c>
      <c r="CA2">
        <v>3355</v>
      </c>
      <c r="CB2">
        <v>4474</v>
      </c>
      <c r="CC2">
        <v>4026</v>
      </c>
      <c r="CD2">
        <v>43652</v>
      </c>
      <c r="CE2">
        <v>8058</v>
      </c>
      <c r="CF2">
        <v>4131</v>
      </c>
      <c r="CG2">
        <v>20711</v>
      </c>
      <c r="CH2">
        <v>3570</v>
      </c>
      <c r="CI2">
        <v>3403</v>
      </c>
      <c r="CJ2">
        <v>10961</v>
      </c>
      <c r="CK2">
        <v>20797</v>
      </c>
      <c r="CL2">
        <v>3359</v>
      </c>
      <c r="CM2">
        <v>3315</v>
      </c>
      <c r="CN2">
        <v>4033</v>
      </c>
      <c r="CO2">
        <v>4108</v>
      </c>
      <c r="CP2">
        <v>28042</v>
      </c>
      <c r="CQ2">
        <v>16243</v>
      </c>
      <c r="CR2">
        <v>5687</v>
      </c>
      <c r="CS2">
        <v>10687</v>
      </c>
      <c r="CT2">
        <v>3591</v>
      </c>
    </row>
    <row r="7" spans="1:98" ht="18" x14ac:dyDescent="0.25">
      <c r="N7" s="4" t="s">
        <v>110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64937</v>
      </c>
      <c r="G9">
        <f>'Plate 1'!G9</f>
        <v>30</v>
      </c>
      <c r="H9" t="str">
        <f t="shared" ref="H9:I9" si="0">A9</f>
        <v>A1</v>
      </c>
      <c r="I9">
        <f t="shared" si="0"/>
        <v>64937</v>
      </c>
      <c r="K9" t="s">
        <v>82</v>
      </c>
      <c r="L9" t="str">
        <f>A10</f>
        <v>A2</v>
      </c>
      <c r="M9">
        <f>B10</f>
        <v>3359</v>
      </c>
      <c r="N9" s="8">
        <f>(M9-I$15)/I$16</f>
        <v>-1.4889112571308002E-2</v>
      </c>
      <c r="O9">
        <f>N9*40</f>
        <v>-0.5955645028523201</v>
      </c>
    </row>
    <row r="10" spans="1:98" x14ac:dyDescent="0.2">
      <c r="A10" t="s">
        <v>83</v>
      </c>
      <c r="B10">
        <v>3359</v>
      </c>
      <c r="G10">
        <f>'Plate 1'!G10</f>
        <v>15</v>
      </c>
      <c r="H10" t="str">
        <f>A21</f>
        <v>B1</v>
      </c>
      <c r="I10">
        <f>B21</f>
        <v>46950</v>
      </c>
      <c r="K10" t="s">
        <v>85</v>
      </c>
      <c r="L10" t="str">
        <f>A22</f>
        <v>B2</v>
      </c>
      <c r="M10">
        <f>B22</f>
        <v>3364</v>
      </c>
      <c r="N10" s="8">
        <f t="shared" ref="N10:N73" si="1">(M10-I$15)/I$16</f>
        <v>-1.3157820411853583E-2</v>
      </c>
      <c r="O10">
        <f t="shared" ref="O10:O73" si="2">N10*40</f>
        <v>-0.5263128164741433</v>
      </c>
    </row>
    <row r="11" spans="1:98" x14ac:dyDescent="0.2">
      <c r="A11" t="s">
        <v>84</v>
      </c>
      <c r="B11">
        <v>4626</v>
      </c>
      <c r="G11">
        <f>'Plate 1'!G11</f>
        <v>7.5</v>
      </c>
      <c r="H11" t="str">
        <f>A33</f>
        <v>C1</v>
      </c>
      <c r="I11">
        <f>B33</f>
        <v>23540</v>
      </c>
      <c r="K11" t="s">
        <v>88</v>
      </c>
      <c r="L11" t="str">
        <f>A34</f>
        <v>C2</v>
      </c>
      <c r="M11">
        <f>B34</f>
        <v>3360</v>
      </c>
      <c r="N11" s="8">
        <f t="shared" si="1"/>
        <v>-1.4542854139417119E-2</v>
      </c>
      <c r="O11">
        <f t="shared" si="2"/>
        <v>-0.58171416557668476</v>
      </c>
    </row>
    <row r="12" spans="1:98" x14ac:dyDescent="0.2">
      <c r="A12" t="s">
        <v>9</v>
      </c>
      <c r="B12">
        <v>3996</v>
      </c>
      <c r="G12">
        <f>'Plate 1'!G12</f>
        <v>1.875</v>
      </c>
      <c r="H12" t="str">
        <f>A45</f>
        <v>D1</v>
      </c>
      <c r="I12">
        <f>B45</f>
        <v>8020</v>
      </c>
      <c r="K12" t="s">
        <v>91</v>
      </c>
      <c r="L12" t="str">
        <f>A46</f>
        <v>D2</v>
      </c>
      <c r="M12">
        <f>B46</f>
        <v>3487</v>
      </c>
      <c r="N12" s="8">
        <f t="shared" si="1"/>
        <v>2.9431966710725121E-2</v>
      </c>
      <c r="O12">
        <f t="shared" si="2"/>
        <v>1.1772786684290049</v>
      </c>
    </row>
    <row r="13" spans="1:98" x14ac:dyDescent="0.2">
      <c r="A13" t="s">
        <v>17</v>
      </c>
      <c r="B13">
        <v>49445</v>
      </c>
      <c r="G13">
        <f>'Plate 1'!G13</f>
        <v>0.46875</v>
      </c>
      <c r="H13" t="str">
        <f>A57</f>
        <v>E1</v>
      </c>
      <c r="I13">
        <f>B57</f>
        <v>4607</v>
      </c>
      <c r="K13" t="s">
        <v>94</v>
      </c>
      <c r="L13" t="str">
        <f>A58</f>
        <v>E2</v>
      </c>
      <c r="M13">
        <f>B58</f>
        <v>3958</v>
      </c>
      <c r="N13" s="8">
        <f t="shared" si="1"/>
        <v>0.19251968813133138</v>
      </c>
      <c r="O13">
        <f t="shared" si="2"/>
        <v>7.7007875252532552</v>
      </c>
    </row>
    <row r="14" spans="1:98" x14ac:dyDescent="0.2">
      <c r="A14" t="s">
        <v>25</v>
      </c>
      <c r="B14">
        <v>48733</v>
      </c>
      <c r="G14">
        <f>'Plate 1'!G14</f>
        <v>0.1171875</v>
      </c>
      <c r="H14" t="str">
        <f>A69</f>
        <v>F1</v>
      </c>
      <c r="I14">
        <f>B69</f>
        <v>3680</v>
      </c>
      <c r="K14" t="s">
        <v>97</v>
      </c>
      <c r="L14" t="str">
        <f>A70</f>
        <v>F2</v>
      </c>
      <c r="M14">
        <f>B70</f>
        <v>5749</v>
      </c>
      <c r="N14" s="8">
        <f t="shared" si="1"/>
        <v>0.8126685396479042</v>
      </c>
      <c r="O14">
        <f t="shared" si="2"/>
        <v>32.506741585916167</v>
      </c>
    </row>
    <row r="15" spans="1:98" x14ac:dyDescent="0.2">
      <c r="A15" t="s">
        <v>34</v>
      </c>
      <c r="B15">
        <v>3490</v>
      </c>
      <c r="G15">
        <f>'Plate 1'!G15</f>
        <v>0</v>
      </c>
      <c r="H15" t="str">
        <f>A81</f>
        <v>G1</v>
      </c>
      <c r="I15">
        <f>B81</f>
        <v>3402</v>
      </c>
      <c r="K15" t="s">
        <v>100</v>
      </c>
      <c r="L15" t="str">
        <f>A82</f>
        <v>G2</v>
      </c>
      <c r="M15">
        <f>B82</f>
        <v>7738</v>
      </c>
      <c r="N15" s="8">
        <f t="shared" si="1"/>
        <v>1.501376560678872</v>
      </c>
      <c r="O15">
        <f t="shared" si="2"/>
        <v>60.05506242715488</v>
      </c>
    </row>
    <row r="16" spans="1:98" x14ac:dyDescent="0.2">
      <c r="A16" t="s">
        <v>41</v>
      </c>
      <c r="B16">
        <v>4497</v>
      </c>
      <c r="H16" t="s">
        <v>119</v>
      </c>
      <c r="I16">
        <f>SLOPE(I10:I15, G10:G15)</f>
        <v>2888.0163135352309</v>
      </c>
      <c r="K16" t="s">
        <v>103</v>
      </c>
      <c r="L16" t="str">
        <f>A94</f>
        <v>H2</v>
      </c>
      <c r="M16">
        <f>B94</f>
        <v>10961</v>
      </c>
      <c r="N16" s="8">
        <f t="shared" si="1"/>
        <v>2.6173674866631904</v>
      </c>
      <c r="O16">
        <f t="shared" si="2"/>
        <v>104.69469946652762</v>
      </c>
    </row>
    <row r="17" spans="1:15" x14ac:dyDescent="0.2">
      <c r="A17" t="s">
        <v>49</v>
      </c>
      <c r="B17">
        <v>4655</v>
      </c>
      <c r="K17" t="s">
        <v>104</v>
      </c>
      <c r="L17" t="str">
        <f>A95</f>
        <v>H3</v>
      </c>
      <c r="M17">
        <f>B95</f>
        <v>20797</v>
      </c>
      <c r="N17" s="8">
        <f t="shared" si="1"/>
        <v>6.0231654227419229</v>
      </c>
      <c r="O17">
        <f t="shared" si="2"/>
        <v>240.92661690967691</v>
      </c>
    </row>
    <row r="18" spans="1:15" x14ac:dyDescent="0.2">
      <c r="A18" t="s">
        <v>57</v>
      </c>
      <c r="B18">
        <v>3919</v>
      </c>
      <c r="K18" t="s">
        <v>101</v>
      </c>
      <c r="L18" t="str">
        <f>A83</f>
        <v>G3</v>
      </c>
      <c r="M18">
        <f>B83</f>
        <v>42234</v>
      </c>
      <c r="N18" s="8">
        <f t="shared" si="1"/>
        <v>13.4459074271868</v>
      </c>
      <c r="O18">
        <f t="shared" si="2"/>
        <v>537.83629708747196</v>
      </c>
    </row>
    <row r="19" spans="1:15" x14ac:dyDescent="0.2">
      <c r="A19" t="s">
        <v>65</v>
      </c>
      <c r="B19">
        <v>5587</v>
      </c>
      <c r="K19" t="s">
        <v>98</v>
      </c>
      <c r="L19" t="str">
        <f>A71</f>
        <v>F3</v>
      </c>
      <c r="M19">
        <f>B71</f>
        <v>39612</v>
      </c>
      <c r="N19" s="8">
        <f t="shared" si="1"/>
        <v>12.538017818768902</v>
      </c>
      <c r="O19">
        <f t="shared" si="2"/>
        <v>501.52071275075605</v>
      </c>
    </row>
    <row r="20" spans="1:15" x14ac:dyDescent="0.2">
      <c r="A20" t="s">
        <v>73</v>
      </c>
      <c r="B20">
        <v>4782</v>
      </c>
      <c r="K20" t="s">
        <v>95</v>
      </c>
      <c r="L20" t="str">
        <f>A59</f>
        <v>E3</v>
      </c>
      <c r="M20">
        <f>B59</f>
        <v>29091</v>
      </c>
      <c r="N20" s="8">
        <f t="shared" si="1"/>
        <v>8.8950328568449137</v>
      </c>
      <c r="O20">
        <f t="shared" si="2"/>
        <v>355.80131427379655</v>
      </c>
    </row>
    <row r="21" spans="1:15" x14ac:dyDescent="0.2">
      <c r="A21" t="s">
        <v>85</v>
      </c>
      <c r="B21">
        <v>46950</v>
      </c>
      <c r="K21" t="s">
        <v>92</v>
      </c>
      <c r="L21" t="str">
        <f>A47</f>
        <v>D3</v>
      </c>
      <c r="M21">
        <f>B47</f>
        <v>15616</v>
      </c>
      <c r="N21" s="8">
        <f t="shared" si="1"/>
        <v>4.2292004871152544</v>
      </c>
      <c r="O21">
        <f t="shared" si="2"/>
        <v>169.16801948461017</v>
      </c>
    </row>
    <row r="22" spans="1:15" x14ac:dyDescent="0.2">
      <c r="A22" t="s">
        <v>86</v>
      </c>
      <c r="B22">
        <v>3364</v>
      </c>
      <c r="K22" t="s">
        <v>89</v>
      </c>
      <c r="L22" t="str">
        <f>A35</f>
        <v>C3</v>
      </c>
      <c r="M22">
        <f>B35</f>
        <v>7836</v>
      </c>
      <c r="N22" s="8">
        <f t="shared" si="1"/>
        <v>1.5353098870041786</v>
      </c>
      <c r="O22">
        <f t="shared" si="2"/>
        <v>61.412395480167142</v>
      </c>
    </row>
    <row r="23" spans="1:15" x14ac:dyDescent="0.2">
      <c r="A23" t="s">
        <v>87</v>
      </c>
      <c r="B23">
        <v>5866</v>
      </c>
      <c r="K23" t="s">
        <v>86</v>
      </c>
      <c r="L23" t="str">
        <f>A23</f>
        <v>B3</v>
      </c>
      <c r="M23">
        <f>B23</f>
        <v>5866</v>
      </c>
      <c r="N23" s="8">
        <f t="shared" si="1"/>
        <v>0.85318077617913768</v>
      </c>
      <c r="O23">
        <f t="shared" si="2"/>
        <v>34.127231047165509</v>
      </c>
    </row>
    <row r="24" spans="1:15" x14ac:dyDescent="0.2">
      <c r="A24" t="s">
        <v>10</v>
      </c>
      <c r="B24">
        <v>3693</v>
      </c>
      <c r="K24" t="s">
        <v>83</v>
      </c>
      <c r="L24" t="str">
        <f>A11</f>
        <v>A3</v>
      </c>
      <c r="M24">
        <f>B11</f>
        <v>4626</v>
      </c>
      <c r="N24" s="8">
        <f t="shared" si="1"/>
        <v>0.42382032063444175</v>
      </c>
      <c r="O24">
        <f t="shared" si="2"/>
        <v>16.95281282537767</v>
      </c>
    </row>
    <row r="25" spans="1:15" x14ac:dyDescent="0.2">
      <c r="A25" t="s">
        <v>18</v>
      </c>
      <c r="B25">
        <v>21637</v>
      </c>
      <c r="K25" t="s">
        <v>84</v>
      </c>
      <c r="L25" t="str">
        <f>A12</f>
        <v>A4</v>
      </c>
      <c r="M25">
        <f>B12</f>
        <v>3996</v>
      </c>
      <c r="N25" s="8">
        <f t="shared" si="1"/>
        <v>0.20567750854318498</v>
      </c>
      <c r="O25">
        <f t="shared" si="2"/>
        <v>8.2271003417273985</v>
      </c>
    </row>
    <row r="26" spans="1:15" x14ac:dyDescent="0.2">
      <c r="A26" t="s">
        <v>26</v>
      </c>
      <c r="B26">
        <v>31276</v>
      </c>
      <c r="K26" t="s">
        <v>87</v>
      </c>
      <c r="L26" t="str">
        <f>A24</f>
        <v>B4</v>
      </c>
      <c r="M26">
        <f>B24</f>
        <v>3693</v>
      </c>
      <c r="N26" s="8">
        <f t="shared" si="1"/>
        <v>0.10076120368024719</v>
      </c>
      <c r="O26">
        <f t="shared" si="2"/>
        <v>4.0304481472098876</v>
      </c>
    </row>
    <row r="27" spans="1:15" x14ac:dyDescent="0.2">
      <c r="A27" t="s">
        <v>35</v>
      </c>
      <c r="B27">
        <v>3374</v>
      </c>
      <c r="K27" t="s">
        <v>90</v>
      </c>
      <c r="L27" t="str">
        <f>A36</f>
        <v>C4</v>
      </c>
      <c r="M27">
        <f>B36</f>
        <v>3666</v>
      </c>
      <c r="N27" s="8">
        <f t="shared" si="1"/>
        <v>9.1412226019193313E-2</v>
      </c>
      <c r="O27">
        <f t="shared" si="2"/>
        <v>3.6564890407677324</v>
      </c>
    </row>
    <row r="28" spans="1:15" x14ac:dyDescent="0.2">
      <c r="A28" t="s">
        <v>42</v>
      </c>
      <c r="B28">
        <v>6321</v>
      </c>
      <c r="K28" t="s">
        <v>93</v>
      </c>
      <c r="L28" t="str">
        <f>A48</f>
        <v>D4</v>
      </c>
      <c r="M28">
        <f>B48</f>
        <v>3679</v>
      </c>
      <c r="N28" s="8">
        <f t="shared" si="1"/>
        <v>9.5913585633774806E-2</v>
      </c>
      <c r="O28">
        <f t="shared" si="2"/>
        <v>3.8365434253509925</v>
      </c>
    </row>
    <row r="29" spans="1:15" x14ac:dyDescent="0.2">
      <c r="A29" t="s">
        <v>50</v>
      </c>
      <c r="B29">
        <v>3974</v>
      </c>
      <c r="K29" t="s">
        <v>96</v>
      </c>
      <c r="L29" t="str">
        <f>A60</f>
        <v>E4</v>
      </c>
      <c r="M29">
        <f>B60</f>
        <v>3590</v>
      </c>
      <c r="N29" s="8">
        <f t="shared" si="1"/>
        <v>6.5096585195486154E-2</v>
      </c>
      <c r="O29">
        <f t="shared" si="2"/>
        <v>2.6038634078194463</v>
      </c>
    </row>
    <row r="30" spans="1:15" x14ac:dyDescent="0.2">
      <c r="A30" t="s">
        <v>58</v>
      </c>
      <c r="B30">
        <v>3560</v>
      </c>
      <c r="K30" t="s">
        <v>99</v>
      </c>
      <c r="L30" t="str">
        <f>A72</f>
        <v>F4</v>
      </c>
      <c r="M30">
        <f>B72</f>
        <v>3477</v>
      </c>
      <c r="N30" s="8">
        <f t="shared" si="1"/>
        <v>2.5969382391816283E-2</v>
      </c>
      <c r="O30">
        <f t="shared" si="2"/>
        <v>1.0387752956726513</v>
      </c>
    </row>
    <row r="31" spans="1:15" x14ac:dyDescent="0.2">
      <c r="A31" t="s">
        <v>66</v>
      </c>
      <c r="B31">
        <v>7742</v>
      </c>
      <c r="K31" t="s">
        <v>102</v>
      </c>
      <c r="L31" t="str">
        <f>A84</f>
        <v>G4</v>
      </c>
      <c r="M31">
        <f>B84</f>
        <v>3350</v>
      </c>
      <c r="N31" s="8">
        <f t="shared" si="1"/>
        <v>-1.8005438458325956E-2</v>
      </c>
      <c r="O31">
        <f t="shared" si="2"/>
        <v>-0.72021753833303825</v>
      </c>
    </row>
    <row r="32" spans="1:15" x14ac:dyDescent="0.2">
      <c r="A32" t="s">
        <v>74</v>
      </c>
      <c r="B32">
        <v>4074</v>
      </c>
      <c r="K32" t="s">
        <v>105</v>
      </c>
      <c r="L32" t="str">
        <f>A96</f>
        <v>H4</v>
      </c>
      <c r="M32">
        <f>B96</f>
        <v>3359</v>
      </c>
      <c r="N32" s="8">
        <f t="shared" si="1"/>
        <v>-1.4889112571308002E-2</v>
      </c>
      <c r="O32">
        <f t="shared" si="2"/>
        <v>-0.5955645028523201</v>
      </c>
    </row>
    <row r="33" spans="1:15" x14ac:dyDescent="0.2">
      <c r="A33" t="s">
        <v>88</v>
      </c>
      <c r="B33">
        <v>23540</v>
      </c>
      <c r="K33" t="s">
        <v>16</v>
      </c>
      <c r="L33" t="str">
        <f>A97</f>
        <v>H5</v>
      </c>
      <c r="M33">
        <f>B97</f>
        <v>3315</v>
      </c>
      <c r="N33" s="8">
        <f t="shared" si="1"/>
        <v>-3.012448357450689E-2</v>
      </c>
      <c r="O33">
        <f t="shared" si="2"/>
        <v>-1.2049793429802755</v>
      </c>
    </row>
    <row r="34" spans="1:15" x14ac:dyDescent="0.2">
      <c r="A34" t="s">
        <v>89</v>
      </c>
      <c r="B34">
        <v>3360</v>
      </c>
      <c r="K34" t="s">
        <v>15</v>
      </c>
      <c r="L34" t="str">
        <f>A85</f>
        <v>G5</v>
      </c>
      <c r="M34">
        <f>B85</f>
        <v>3355</v>
      </c>
      <c r="N34" s="8">
        <f t="shared" si="1"/>
        <v>-1.6274146298871538E-2</v>
      </c>
      <c r="O34">
        <f t="shared" si="2"/>
        <v>-0.65096585195486156</v>
      </c>
    </row>
    <row r="35" spans="1:15" x14ac:dyDescent="0.2">
      <c r="A35" t="s">
        <v>90</v>
      </c>
      <c r="B35">
        <v>7836</v>
      </c>
      <c r="K35" t="s">
        <v>14</v>
      </c>
      <c r="L35" t="str">
        <f>A73</f>
        <v>F5</v>
      </c>
      <c r="M35">
        <f>B73</f>
        <v>3541</v>
      </c>
      <c r="N35" s="8">
        <f t="shared" si="1"/>
        <v>4.8129922032832846E-2</v>
      </c>
      <c r="O35">
        <f t="shared" si="2"/>
        <v>1.9251968813133138</v>
      </c>
    </row>
    <row r="36" spans="1:15" x14ac:dyDescent="0.2">
      <c r="A36" t="s">
        <v>11</v>
      </c>
      <c r="B36">
        <v>3666</v>
      </c>
      <c r="K36" t="s">
        <v>13</v>
      </c>
      <c r="L36" t="str">
        <f>A61</f>
        <v>E5</v>
      </c>
      <c r="M36">
        <f>B61</f>
        <v>4167</v>
      </c>
      <c r="N36" s="8">
        <f t="shared" si="1"/>
        <v>0.26488770039652609</v>
      </c>
      <c r="O36">
        <f t="shared" si="2"/>
        <v>10.595508015861043</v>
      </c>
    </row>
    <row r="37" spans="1:15" x14ac:dyDescent="0.2">
      <c r="A37" t="s">
        <v>19</v>
      </c>
      <c r="B37">
        <v>8806</v>
      </c>
      <c r="K37" t="s">
        <v>12</v>
      </c>
      <c r="L37" t="str">
        <f>A49</f>
        <v>D5</v>
      </c>
      <c r="M37">
        <f>B49</f>
        <v>5375</v>
      </c>
      <c r="N37" s="8">
        <f t="shared" si="1"/>
        <v>0.68316788612071366</v>
      </c>
      <c r="O37">
        <f t="shared" si="2"/>
        <v>27.326715444828547</v>
      </c>
    </row>
    <row r="38" spans="1:15" x14ac:dyDescent="0.2">
      <c r="A38" t="s">
        <v>27</v>
      </c>
      <c r="B38">
        <v>15218</v>
      </c>
      <c r="K38" t="s">
        <v>11</v>
      </c>
      <c r="L38" t="str">
        <f>A37</f>
        <v>C5</v>
      </c>
      <c r="M38">
        <f>B37</f>
        <v>8806</v>
      </c>
      <c r="N38" s="8">
        <f t="shared" si="1"/>
        <v>1.871180565938336</v>
      </c>
      <c r="O38">
        <f t="shared" si="2"/>
        <v>74.847222637533434</v>
      </c>
    </row>
    <row r="39" spans="1:15" x14ac:dyDescent="0.2">
      <c r="A39" t="s">
        <v>36</v>
      </c>
      <c r="B39">
        <v>3386</v>
      </c>
      <c r="K39" t="s">
        <v>10</v>
      </c>
      <c r="L39" t="str">
        <f>A25</f>
        <v>B5</v>
      </c>
      <c r="M39">
        <f>B25</f>
        <v>21637</v>
      </c>
      <c r="N39" s="8">
        <f t="shared" si="1"/>
        <v>6.3140225055302661</v>
      </c>
      <c r="O39">
        <f t="shared" si="2"/>
        <v>252.56090022121066</v>
      </c>
    </row>
    <row r="40" spans="1:15" x14ac:dyDescent="0.2">
      <c r="A40" t="s">
        <v>43</v>
      </c>
      <c r="B40">
        <v>7303</v>
      </c>
      <c r="K40" t="s">
        <v>9</v>
      </c>
      <c r="L40" t="str">
        <f>A13</f>
        <v>A5</v>
      </c>
      <c r="M40">
        <f>B13</f>
        <v>49445</v>
      </c>
      <c r="N40" s="8">
        <f t="shared" si="1"/>
        <v>15.942776979551962</v>
      </c>
      <c r="O40">
        <f t="shared" si="2"/>
        <v>637.71107918207849</v>
      </c>
    </row>
    <row r="41" spans="1:15" x14ac:dyDescent="0.2">
      <c r="A41" t="s">
        <v>51</v>
      </c>
      <c r="B41">
        <v>3813</v>
      </c>
      <c r="K41" t="s">
        <v>17</v>
      </c>
      <c r="L41" t="str">
        <f>A14</f>
        <v>A6</v>
      </c>
      <c r="M41">
        <f>B14</f>
        <v>48733</v>
      </c>
      <c r="N41" s="8">
        <f t="shared" si="1"/>
        <v>15.696240976045653</v>
      </c>
      <c r="O41">
        <f t="shared" si="2"/>
        <v>627.84963904182609</v>
      </c>
    </row>
    <row r="42" spans="1:15" x14ac:dyDescent="0.2">
      <c r="A42" t="s">
        <v>59</v>
      </c>
      <c r="B42">
        <v>3429</v>
      </c>
      <c r="K42" t="s">
        <v>18</v>
      </c>
      <c r="L42" t="str">
        <f>A26</f>
        <v>B6</v>
      </c>
      <c r="M42">
        <f>B26</f>
        <v>31276</v>
      </c>
      <c r="N42" s="8">
        <f t="shared" si="1"/>
        <v>9.6516075305264941</v>
      </c>
      <c r="O42">
        <f t="shared" si="2"/>
        <v>386.06430122105974</v>
      </c>
    </row>
    <row r="43" spans="1:15" x14ac:dyDescent="0.2">
      <c r="A43" t="s">
        <v>67</v>
      </c>
      <c r="B43">
        <v>14087</v>
      </c>
      <c r="K43" t="s">
        <v>19</v>
      </c>
      <c r="L43" t="str">
        <f>A38</f>
        <v>C6</v>
      </c>
      <c r="M43">
        <f>B38</f>
        <v>15218</v>
      </c>
      <c r="N43" s="8">
        <f t="shared" si="1"/>
        <v>4.0913896312226825</v>
      </c>
      <c r="O43">
        <f t="shared" si="2"/>
        <v>163.6555852489073</v>
      </c>
    </row>
    <row r="44" spans="1:15" x14ac:dyDescent="0.2">
      <c r="A44" t="s">
        <v>75</v>
      </c>
      <c r="B44">
        <v>3756</v>
      </c>
      <c r="K44" t="s">
        <v>20</v>
      </c>
      <c r="L44" t="str">
        <f>A50</f>
        <v>D6</v>
      </c>
      <c r="M44">
        <f>B50</f>
        <v>8261</v>
      </c>
      <c r="N44" s="8">
        <f t="shared" si="1"/>
        <v>1.6824697205578043</v>
      </c>
      <c r="O44">
        <f t="shared" si="2"/>
        <v>67.298788822312176</v>
      </c>
    </row>
    <row r="45" spans="1:15" x14ac:dyDescent="0.2">
      <c r="A45" t="s">
        <v>91</v>
      </c>
      <c r="B45">
        <v>8020</v>
      </c>
      <c r="K45" t="s">
        <v>21</v>
      </c>
      <c r="L45" t="str">
        <f>A62</f>
        <v>E6</v>
      </c>
      <c r="M45">
        <f>B62</f>
        <v>5722</v>
      </c>
      <c r="N45" s="8">
        <f t="shared" si="1"/>
        <v>0.80331956198685039</v>
      </c>
      <c r="O45">
        <f t="shared" si="2"/>
        <v>32.132782479474017</v>
      </c>
    </row>
    <row r="46" spans="1:15" x14ac:dyDescent="0.2">
      <c r="A46" t="s">
        <v>92</v>
      </c>
      <c r="B46">
        <v>3487</v>
      </c>
      <c r="K46" t="s">
        <v>22</v>
      </c>
      <c r="L46" t="str">
        <f>A74</f>
        <v>F6</v>
      </c>
      <c r="M46">
        <f>B74</f>
        <v>4847</v>
      </c>
      <c r="N46" s="8">
        <f t="shared" si="1"/>
        <v>0.50034343408232707</v>
      </c>
      <c r="O46">
        <f t="shared" si="2"/>
        <v>20.013737363293082</v>
      </c>
    </row>
    <row r="47" spans="1:15" x14ac:dyDescent="0.2">
      <c r="A47" t="s">
        <v>93</v>
      </c>
      <c r="B47">
        <v>15616</v>
      </c>
      <c r="K47" t="s">
        <v>23</v>
      </c>
      <c r="L47" t="str">
        <f>A86</f>
        <v>G6</v>
      </c>
      <c r="M47">
        <f>B86</f>
        <v>4474</v>
      </c>
      <c r="N47" s="8">
        <f t="shared" si="1"/>
        <v>0.37118903898702743</v>
      </c>
      <c r="O47">
        <f t="shared" si="2"/>
        <v>14.847561559481097</v>
      </c>
    </row>
    <row r="48" spans="1:15" x14ac:dyDescent="0.2">
      <c r="A48" t="s">
        <v>12</v>
      </c>
      <c r="B48">
        <v>3679</v>
      </c>
      <c r="K48" t="s">
        <v>24</v>
      </c>
      <c r="L48" t="str">
        <f>A98</f>
        <v>H6</v>
      </c>
      <c r="M48">
        <f>B98</f>
        <v>4033</v>
      </c>
      <c r="N48" s="8">
        <f t="shared" si="1"/>
        <v>0.21848907052314767</v>
      </c>
      <c r="O48">
        <f t="shared" si="2"/>
        <v>8.7395628209259062</v>
      </c>
    </row>
    <row r="49" spans="1:15" x14ac:dyDescent="0.2">
      <c r="A49" t="s">
        <v>20</v>
      </c>
      <c r="B49">
        <v>5375</v>
      </c>
      <c r="K49" t="s">
        <v>33</v>
      </c>
      <c r="L49" t="str">
        <f>A99</f>
        <v>H7</v>
      </c>
      <c r="M49">
        <f>B99</f>
        <v>4108</v>
      </c>
      <c r="N49" s="8">
        <f t="shared" si="1"/>
        <v>0.24445845291496396</v>
      </c>
      <c r="O49">
        <f t="shared" si="2"/>
        <v>9.7783381165985581</v>
      </c>
    </row>
    <row r="50" spans="1:15" x14ac:dyDescent="0.2">
      <c r="A50" t="s">
        <v>28</v>
      </c>
      <c r="B50">
        <v>8261</v>
      </c>
      <c r="K50" t="s">
        <v>31</v>
      </c>
      <c r="L50" t="str">
        <f>A87</f>
        <v>G7</v>
      </c>
      <c r="M50">
        <f>B87</f>
        <v>4026</v>
      </c>
      <c r="N50" s="8">
        <f t="shared" si="1"/>
        <v>0.21606526149991148</v>
      </c>
      <c r="O50">
        <f t="shared" si="2"/>
        <v>8.6426104599964599</v>
      </c>
    </row>
    <row r="51" spans="1:15" x14ac:dyDescent="0.2">
      <c r="A51" t="s">
        <v>37</v>
      </c>
      <c r="B51">
        <v>3385</v>
      </c>
      <c r="K51" t="s">
        <v>32</v>
      </c>
      <c r="L51" t="str">
        <f>A75</f>
        <v>F7</v>
      </c>
      <c r="M51">
        <f>B75</f>
        <v>3813</v>
      </c>
      <c r="N51" s="8">
        <f t="shared" si="1"/>
        <v>0.14231221550715323</v>
      </c>
      <c r="O51">
        <f t="shared" si="2"/>
        <v>5.6924886202861291</v>
      </c>
    </row>
    <row r="52" spans="1:15" x14ac:dyDescent="0.2">
      <c r="A52" t="s">
        <v>44</v>
      </c>
      <c r="B52">
        <v>11037</v>
      </c>
      <c r="K52" t="s">
        <v>29</v>
      </c>
      <c r="L52" t="str">
        <f>A63</f>
        <v>E7</v>
      </c>
      <c r="M52">
        <f>B63</f>
        <v>3681</v>
      </c>
      <c r="N52" s="8">
        <f t="shared" si="1"/>
        <v>9.6606102497556579E-2</v>
      </c>
      <c r="O52">
        <f t="shared" si="2"/>
        <v>3.8642440999022631</v>
      </c>
    </row>
    <row r="53" spans="1:15" x14ac:dyDescent="0.2">
      <c r="A53" t="s">
        <v>52</v>
      </c>
      <c r="B53">
        <v>3984</v>
      </c>
      <c r="K53" t="s">
        <v>28</v>
      </c>
      <c r="L53" t="str">
        <f>A51</f>
        <v>D7</v>
      </c>
      <c r="M53">
        <f>B51</f>
        <v>3385</v>
      </c>
      <c r="N53" s="8">
        <f t="shared" si="1"/>
        <v>-5.8863933421450243E-3</v>
      </c>
      <c r="O53">
        <f t="shared" si="2"/>
        <v>-0.23545573368580097</v>
      </c>
    </row>
    <row r="54" spans="1:15" x14ac:dyDescent="0.2">
      <c r="A54" t="s">
        <v>60</v>
      </c>
      <c r="B54">
        <v>3342</v>
      </c>
      <c r="K54" t="s">
        <v>27</v>
      </c>
      <c r="L54" t="str">
        <f>A39</f>
        <v>C7</v>
      </c>
      <c r="M54">
        <f>B39</f>
        <v>3386</v>
      </c>
      <c r="N54" s="8">
        <f t="shared" si="1"/>
        <v>-5.5401349102541407E-3</v>
      </c>
      <c r="O54">
        <f t="shared" si="2"/>
        <v>-0.22160539641016563</v>
      </c>
    </row>
    <row r="55" spans="1:15" x14ac:dyDescent="0.2">
      <c r="A55" t="s">
        <v>68</v>
      </c>
      <c r="B55">
        <v>25525</v>
      </c>
      <c r="K55" t="s">
        <v>26</v>
      </c>
      <c r="L55" t="str">
        <f>A27</f>
        <v>B7</v>
      </c>
      <c r="M55">
        <f>B27</f>
        <v>3374</v>
      </c>
      <c r="N55" s="8">
        <f t="shared" si="1"/>
        <v>-9.6952360929447451E-3</v>
      </c>
      <c r="O55">
        <f t="shared" si="2"/>
        <v>-0.3878094437177898</v>
      </c>
    </row>
    <row r="56" spans="1:15" x14ac:dyDescent="0.2">
      <c r="A56" t="s">
        <v>76</v>
      </c>
      <c r="B56">
        <v>3584</v>
      </c>
      <c r="K56" t="s">
        <v>25</v>
      </c>
      <c r="L56" t="str">
        <f>A15</f>
        <v>A7</v>
      </c>
      <c r="M56">
        <f>B15</f>
        <v>3490</v>
      </c>
      <c r="N56" s="8">
        <f t="shared" si="1"/>
        <v>3.0470742006397773E-2</v>
      </c>
      <c r="O56">
        <f t="shared" si="2"/>
        <v>1.2188296802559109</v>
      </c>
    </row>
    <row r="57" spans="1:15" x14ac:dyDescent="0.2">
      <c r="A57" t="s">
        <v>94</v>
      </c>
      <c r="B57">
        <v>4607</v>
      </c>
      <c r="K57" t="s">
        <v>34</v>
      </c>
      <c r="L57" t="str">
        <f>A16</f>
        <v>A8</v>
      </c>
      <c r="M57">
        <f>B16</f>
        <v>4497</v>
      </c>
      <c r="N57" s="8">
        <f t="shared" si="1"/>
        <v>0.37915298292051774</v>
      </c>
      <c r="O57">
        <f t="shared" si="2"/>
        <v>15.16611931682071</v>
      </c>
    </row>
    <row r="58" spans="1:15" x14ac:dyDescent="0.2">
      <c r="A58" t="s">
        <v>95</v>
      </c>
      <c r="B58">
        <v>3958</v>
      </c>
      <c r="K58" t="s">
        <v>35</v>
      </c>
      <c r="L58" t="str">
        <f>A28</f>
        <v>B8</v>
      </c>
      <c r="M58">
        <f>B28</f>
        <v>6321</v>
      </c>
      <c r="N58" s="8">
        <f t="shared" si="1"/>
        <v>1.0107283626894898</v>
      </c>
      <c r="O58">
        <f t="shared" si="2"/>
        <v>40.42913450757959</v>
      </c>
    </row>
    <row r="59" spans="1:15" x14ac:dyDescent="0.2">
      <c r="A59" t="s">
        <v>96</v>
      </c>
      <c r="B59">
        <v>29091</v>
      </c>
      <c r="K59" t="s">
        <v>36</v>
      </c>
      <c r="L59" t="str">
        <f>A40</f>
        <v>C8</v>
      </c>
      <c r="M59">
        <f>B40</f>
        <v>7303</v>
      </c>
      <c r="N59" s="8">
        <f t="shared" si="1"/>
        <v>1.3507541428063377</v>
      </c>
      <c r="O59">
        <f t="shared" si="2"/>
        <v>54.030165712253506</v>
      </c>
    </row>
    <row r="60" spans="1:15" x14ac:dyDescent="0.2">
      <c r="A60" t="s">
        <v>13</v>
      </c>
      <c r="B60">
        <v>3590</v>
      </c>
      <c r="K60" t="s">
        <v>37</v>
      </c>
      <c r="L60" t="str">
        <f>A52</f>
        <v>D8</v>
      </c>
      <c r="M60">
        <f>B52</f>
        <v>11037</v>
      </c>
      <c r="N60" s="8">
        <f t="shared" si="1"/>
        <v>2.6436831274868977</v>
      </c>
      <c r="O60">
        <f t="shared" si="2"/>
        <v>105.74732509947592</v>
      </c>
    </row>
    <row r="61" spans="1:15" x14ac:dyDescent="0.2">
      <c r="A61" t="s">
        <v>21</v>
      </c>
      <c r="B61">
        <v>4167</v>
      </c>
      <c r="K61" t="s">
        <v>38</v>
      </c>
      <c r="L61" t="str">
        <f>A64</f>
        <v>E8</v>
      </c>
      <c r="M61">
        <f>B64</f>
        <v>26368</v>
      </c>
      <c r="N61" s="8">
        <f t="shared" si="1"/>
        <v>7.9521711468060365</v>
      </c>
      <c r="O61">
        <f t="shared" si="2"/>
        <v>318.08684587224144</v>
      </c>
    </row>
    <row r="62" spans="1:15" x14ac:dyDescent="0.2">
      <c r="A62" t="s">
        <v>29</v>
      </c>
      <c r="B62">
        <v>5722</v>
      </c>
      <c r="K62" t="s">
        <v>30</v>
      </c>
      <c r="L62" t="str">
        <f>A76</f>
        <v>F8</v>
      </c>
      <c r="M62">
        <f>B76</f>
        <v>42392</v>
      </c>
      <c r="N62" s="8">
        <f t="shared" si="1"/>
        <v>13.500616259425559</v>
      </c>
      <c r="O62">
        <f t="shared" si="2"/>
        <v>540.02465037702234</v>
      </c>
    </row>
    <row r="63" spans="1:15" x14ac:dyDescent="0.2">
      <c r="A63" t="s">
        <v>38</v>
      </c>
      <c r="B63">
        <v>3681</v>
      </c>
      <c r="K63" t="s">
        <v>39</v>
      </c>
      <c r="L63" t="str">
        <f>A88</f>
        <v>G8</v>
      </c>
      <c r="M63">
        <f>B88</f>
        <v>43652</v>
      </c>
      <c r="N63" s="8">
        <f t="shared" si="1"/>
        <v>13.936901883608073</v>
      </c>
      <c r="O63">
        <f t="shared" si="2"/>
        <v>557.47607534432291</v>
      </c>
    </row>
    <row r="64" spans="1:15" x14ac:dyDescent="0.2">
      <c r="A64" t="s">
        <v>45</v>
      </c>
      <c r="B64">
        <v>26368</v>
      </c>
      <c r="K64" t="s">
        <v>40</v>
      </c>
      <c r="L64" t="str">
        <f>A100</f>
        <v>H8</v>
      </c>
      <c r="M64">
        <f>B100</f>
        <v>28042</v>
      </c>
      <c r="N64" s="8">
        <f t="shared" si="1"/>
        <v>8.5318077617913755</v>
      </c>
      <c r="O64">
        <f t="shared" si="2"/>
        <v>341.27231047165503</v>
      </c>
    </row>
    <row r="65" spans="1:15" x14ac:dyDescent="0.2">
      <c r="A65" t="s">
        <v>53</v>
      </c>
      <c r="B65">
        <v>4507</v>
      </c>
      <c r="K65" t="s">
        <v>48</v>
      </c>
      <c r="L65" t="str">
        <f>A101</f>
        <v>H9</v>
      </c>
      <c r="M65">
        <f>B101</f>
        <v>16243</v>
      </c>
      <c r="N65" s="8">
        <f t="shared" si="1"/>
        <v>4.4463045239108387</v>
      </c>
      <c r="O65">
        <f t="shared" si="2"/>
        <v>177.85218095643356</v>
      </c>
    </row>
    <row r="66" spans="1:15" x14ac:dyDescent="0.2">
      <c r="A66" t="s">
        <v>61</v>
      </c>
      <c r="B66">
        <v>3354</v>
      </c>
      <c r="K66" t="s">
        <v>47</v>
      </c>
      <c r="L66" t="str">
        <f>A89</f>
        <v>G9</v>
      </c>
      <c r="M66">
        <f>B89</f>
        <v>8058</v>
      </c>
      <c r="N66" s="8">
        <f t="shared" si="1"/>
        <v>1.612179258883955</v>
      </c>
      <c r="O66">
        <f t="shared" si="2"/>
        <v>64.487170355358202</v>
      </c>
    </row>
    <row r="67" spans="1:15" x14ac:dyDescent="0.2">
      <c r="A67" t="s">
        <v>69</v>
      </c>
      <c r="B67">
        <v>34646</v>
      </c>
      <c r="K67" t="s">
        <v>46</v>
      </c>
      <c r="L67" t="str">
        <f>A77</f>
        <v>F9</v>
      </c>
      <c r="M67">
        <f>B77</f>
        <v>5632</v>
      </c>
      <c r="N67" s="8">
        <f t="shared" si="1"/>
        <v>0.77215630311667083</v>
      </c>
      <c r="O67">
        <f t="shared" si="2"/>
        <v>30.886252124666832</v>
      </c>
    </row>
    <row r="68" spans="1:15" x14ac:dyDescent="0.2">
      <c r="A68" t="s">
        <v>77</v>
      </c>
      <c r="B68">
        <v>3588</v>
      </c>
      <c r="K68" t="s">
        <v>45</v>
      </c>
      <c r="L68" t="str">
        <f>A65</f>
        <v>E9</v>
      </c>
      <c r="M68">
        <f>B65</f>
        <v>4507</v>
      </c>
      <c r="N68" s="8">
        <f t="shared" si="1"/>
        <v>0.38261556723942658</v>
      </c>
      <c r="O68">
        <f t="shared" si="2"/>
        <v>15.304622689577062</v>
      </c>
    </row>
    <row r="69" spans="1:15" x14ac:dyDescent="0.2">
      <c r="A69" t="s">
        <v>97</v>
      </c>
      <c r="B69">
        <v>3680</v>
      </c>
      <c r="K69" t="s">
        <v>44</v>
      </c>
      <c r="L69" t="str">
        <f>A53</f>
        <v>D9</v>
      </c>
      <c r="M69">
        <f>B53</f>
        <v>3984</v>
      </c>
      <c r="N69" s="8">
        <f t="shared" si="1"/>
        <v>0.20152240736049437</v>
      </c>
      <c r="O69">
        <f t="shared" si="2"/>
        <v>8.0608962944197753</v>
      </c>
    </row>
    <row r="70" spans="1:15" x14ac:dyDescent="0.2">
      <c r="A70" t="s">
        <v>98</v>
      </c>
      <c r="B70">
        <v>5749</v>
      </c>
      <c r="K70" t="s">
        <v>43</v>
      </c>
      <c r="L70" t="str">
        <f>A41</f>
        <v>C9</v>
      </c>
      <c r="M70">
        <f>B41</f>
        <v>3813</v>
      </c>
      <c r="N70" s="8">
        <f t="shared" si="1"/>
        <v>0.14231221550715323</v>
      </c>
      <c r="O70">
        <f t="shared" si="2"/>
        <v>5.6924886202861291</v>
      </c>
    </row>
    <row r="71" spans="1:15" x14ac:dyDescent="0.2">
      <c r="A71" t="s">
        <v>99</v>
      </c>
      <c r="B71">
        <v>39612</v>
      </c>
      <c r="K71" t="s">
        <v>42</v>
      </c>
      <c r="L71" t="str">
        <f>A29</f>
        <v>B9</v>
      </c>
      <c r="M71">
        <f>B29</f>
        <v>3974</v>
      </c>
      <c r="N71" s="8">
        <f t="shared" si="1"/>
        <v>0.19805982304158551</v>
      </c>
      <c r="O71">
        <f t="shared" si="2"/>
        <v>7.9223929216634206</v>
      </c>
    </row>
    <row r="72" spans="1:15" x14ac:dyDescent="0.2">
      <c r="A72" t="s">
        <v>14</v>
      </c>
      <c r="B72">
        <v>3477</v>
      </c>
      <c r="K72" t="s">
        <v>41</v>
      </c>
      <c r="L72" t="str">
        <f>A17</f>
        <v>A9</v>
      </c>
      <c r="M72">
        <f>B17</f>
        <v>4655</v>
      </c>
      <c r="N72" s="8">
        <f t="shared" si="1"/>
        <v>0.43386181515927735</v>
      </c>
      <c r="O72">
        <f t="shared" si="2"/>
        <v>17.354472606371093</v>
      </c>
    </row>
    <row r="73" spans="1:15" x14ac:dyDescent="0.2">
      <c r="A73" t="s">
        <v>22</v>
      </c>
      <c r="B73">
        <v>3541</v>
      </c>
      <c r="K73" t="s">
        <v>49</v>
      </c>
      <c r="L73" t="str">
        <f>A18</f>
        <v>A10</v>
      </c>
      <c r="M73">
        <f>B18</f>
        <v>3919</v>
      </c>
      <c r="N73" s="8">
        <f t="shared" si="1"/>
        <v>0.17901560928758692</v>
      </c>
      <c r="O73">
        <f t="shared" si="2"/>
        <v>7.1606243715034772</v>
      </c>
    </row>
    <row r="74" spans="1:15" x14ac:dyDescent="0.2">
      <c r="A74" t="s">
        <v>32</v>
      </c>
      <c r="B74">
        <v>4847</v>
      </c>
      <c r="K74" t="s">
        <v>50</v>
      </c>
      <c r="L74" t="str">
        <f>A30</f>
        <v>B10</v>
      </c>
      <c r="M74">
        <f>B30</f>
        <v>3560</v>
      </c>
      <c r="N74" s="8">
        <f t="shared" ref="N74:N96" si="3">(M74-I$15)/I$16</f>
        <v>5.4708832238759636E-2</v>
      </c>
      <c r="O74">
        <f t="shared" ref="O74:O96" si="4">N74*40</f>
        <v>2.1883532895503857</v>
      </c>
    </row>
    <row r="75" spans="1:15" x14ac:dyDescent="0.2">
      <c r="A75" t="s">
        <v>30</v>
      </c>
      <c r="B75">
        <v>3813</v>
      </c>
      <c r="K75" t="s">
        <v>51</v>
      </c>
      <c r="L75" t="str">
        <f>A42</f>
        <v>C10</v>
      </c>
      <c r="M75">
        <f>B42</f>
        <v>3429</v>
      </c>
      <c r="N75" s="8">
        <f t="shared" si="3"/>
        <v>9.3489776610538623E-3</v>
      </c>
      <c r="O75">
        <f t="shared" si="4"/>
        <v>0.37395910644215447</v>
      </c>
    </row>
    <row r="76" spans="1:15" x14ac:dyDescent="0.2">
      <c r="A76" t="s">
        <v>46</v>
      </c>
      <c r="B76">
        <v>42392</v>
      </c>
      <c r="K76" t="s">
        <v>52</v>
      </c>
      <c r="L76" t="str">
        <f>A54</f>
        <v>D10</v>
      </c>
      <c r="M76">
        <f>B54</f>
        <v>3342</v>
      </c>
      <c r="N76" s="8">
        <f t="shared" si="3"/>
        <v>-2.0775505913453028E-2</v>
      </c>
      <c r="O76">
        <f t="shared" si="4"/>
        <v>-0.83102023653812118</v>
      </c>
    </row>
    <row r="77" spans="1:15" x14ac:dyDescent="0.2">
      <c r="A77" t="s">
        <v>54</v>
      </c>
      <c r="B77">
        <v>5632</v>
      </c>
      <c r="K77" t="s">
        <v>53</v>
      </c>
      <c r="L77" t="str">
        <f>A66</f>
        <v>E10</v>
      </c>
      <c r="M77">
        <f>B66</f>
        <v>3354</v>
      </c>
      <c r="N77" s="8">
        <f t="shared" si="3"/>
        <v>-1.6620404730762421E-2</v>
      </c>
      <c r="O77">
        <f t="shared" si="4"/>
        <v>-0.6648161892304969</v>
      </c>
    </row>
    <row r="78" spans="1:15" x14ac:dyDescent="0.2">
      <c r="A78" t="s">
        <v>62</v>
      </c>
      <c r="B78">
        <v>3433</v>
      </c>
      <c r="K78" t="s">
        <v>54</v>
      </c>
      <c r="L78" t="str">
        <f>A78</f>
        <v>F10</v>
      </c>
      <c r="M78">
        <f>B78</f>
        <v>3433</v>
      </c>
      <c r="N78" s="8">
        <f t="shared" si="3"/>
        <v>1.0734011388617397E-2</v>
      </c>
      <c r="O78">
        <f t="shared" si="4"/>
        <v>0.42936045554469587</v>
      </c>
    </row>
    <row r="79" spans="1:15" x14ac:dyDescent="0.2">
      <c r="A79" t="s">
        <v>70</v>
      </c>
      <c r="B79">
        <v>32374</v>
      </c>
      <c r="K79" t="s">
        <v>55</v>
      </c>
      <c r="L79" t="str">
        <f>A90</f>
        <v>G10</v>
      </c>
      <c r="M79">
        <f>B90</f>
        <v>4131</v>
      </c>
      <c r="N79" s="8">
        <f t="shared" si="3"/>
        <v>0.2524223968484543</v>
      </c>
      <c r="O79">
        <f t="shared" si="4"/>
        <v>10.096895873938172</v>
      </c>
    </row>
    <row r="80" spans="1:15" x14ac:dyDescent="0.2">
      <c r="A80" t="s">
        <v>78</v>
      </c>
      <c r="B80">
        <v>3643</v>
      </c>
      <c r="K80" t="s">
        <v>56</v>
      </c>
      <c r="L80" t="str">
        <f>A102</f>
        <v>H10</v>
      </c>
      <c r="M80">
        <f>B102</f>
        <v>5687</v>
      </c>
      <c r="N80" s="8">
        <f t="shared" si="3"/>
        <v>0.79120051687066939</v>
      </c>
      <c r="O80">
        <f t="shared" si="4"/>
        <v>31.648020674826775</v>
      </c>
    </row>
    <row r="81" spans="1:15" x14ac:dyDescent="0.2">
      <c r="A81" t="s">
        <v>100</v>
      </c>
      <c r="B81">
        <v>3402</v>
      </c>
      <c r="K81" t="s">
        <v>64</v>
      </c>
      <c r="L81" t="str">
        <f>A103</f>
        <v>H11</v>
      </c>
      <c r="M81">
        <f>B103</f>
        <v>10687</v>
      </c>
      <c r="N81" s="8">
        <f t="shared" si="3"/>
        <v>2.5224926763250881</v>
      </c>
      <c r="O81">
        <f t="shared" si="4"/>
        <v>100.89970705300352</v>
      </c>
    </row>
    <row r="82" spans="1:15" x14ac:dyDescent="0.2">
      <c r="A82" t="s">
        <v>101</v>
      </c>
      <c r="B82">
        <v>7738</v>
      </c>
      <c r="K82" t="s">
        <v>63</v>
      </c>
      <c r="L82" t="str">
        <f>A91</f>
        <v>G11</v>
      </c>
      <c r="M82">
        <f>B91</f>
        <v>20711</v>
      </c>
      <c r="N82" s="8">
        <f t="shared" si="3"/>
        <v>5.9933871975993069</v>
      </c>
      <c r="O82">
        <f t="shared" si="4"/>
        <v>239.73548790397228</v>
      </c>
    </row>
    <row r="83" spans="1:15" x14ac:dyDescent="0.2">
      <c r="A83" t="s">
        <v>102</v>
      </c>
      <c r="B83">
        <v>42234</v>
      </c>
      <c r="K83" t="s">
        <v>62</v>
      </c>
      <c r="L83" t="str">
        <f>A79</f>
        <v>F11</v>
      </c>
      <c r="M83">
        <f>B79</f>
        <v>32374</v>
      </c>
      <c r="N83" s="8">
        <f t="shared" si="3"/>
        <v>10.031799288742684</v>
      </c>
      <c r="O83">
        <f t="shared" si="4"/>
        <v>401.27197154970736</v>
      </c>
    </row>
    <row r="84" spans="1:15" x14ac:dyDescent="0.2">
      <c r="A84" t="s">
        <v>15</v>
      </c>
      <c r="B84">
        <v>3350</v>
      </c>
      <c r="K84" t="s">
        <v>61</v>
      </c>
      <c r="L84" t="str">
        <f>A67</f>
        <v>E11</v>
      </c>
      <c r="M84">
        <f>B67</f>
        <v>34646</v>
      </c>
      <c r="N84" s="8">
        <f t="shared" si="3"/>
        <v>10.818498445998772</v>
      </c>
      <c r="O84">
        <f t="shared" si="4"/>
        <v>432.73993783995087</v>
      </c>
    </row>
    <row r="85" spans="1:15" x14ac:dyDescent="0.2">
      <c r="A85" t="s">
        <v>23</v>
      </c>
      <c r="B85">
        <v>3355</v>
      </c>
      <c r="K85" t="s">
        <v>60</v>
      </c>
      <c r="L85" t="str">
        <f>A55</f>
        <v>D11</v>
      </c>
      <c r="M85">
        <f>B55</f>
        <v>25525</v>
      </c>
      <c r="N85" s="8">
        <f t="shared" si="3"/>
        <v>7.6602752887220218</v>
      </c>
      <c r="O85">
        <f t="shared" si="4"/>
        <v>306.41101154888088</v>
      </c>
    </row>
    <row r="86" spans="1:15" x14ac:dyDescent="0.2">
      <c r="A86" t="s">
        <v>31</v>
      </c>
      <c r="B86">
        <v>4474</v>
      </c>
      <c r="K86" t="s">
        <v>59</v>
      </c>
      <c r="L86" t="str">
        <f>A43</f>
        <v>C11</v>
      </c>
      <c r="M86">
        <f>B43</f>
        <v>14087</v>
      </c>
      <c r="N86" s="8">
        <f t="shared" si="3"/>
        <v>3.699771344754093</v>
      </c>
      <c r="O86">
        <f t="shared" si="4"/>
        <v>147.99085379016373</v>
      </c>
    </row>
    <row r="87" spans="1:15" x14ac:dyDescent="0.2">
      <c r="A87" t="s">
        <v>39</v>
      </c>
      <c r="B87">
        <v>4026</v>
      </c>
      <c r="K87" t="s">
        <v>58</v>
      </c>
      <c r="L87" t="str">
        <f>A31</f>
        <v>B11</v>
      </c>
      <c r="M87">
        <f>B31</f>
        <v>7742</v>
      </c>
      <c r="N87" s="8">
        <f t="shared" si="3"/>
        <v>1.5027615944064356</v>
      </c>
      <c r="O87">
        <f t="shared" si="4"/>
        <v>60.110463776257426</v>
      </c>
    </row>
    <row r="88" spans="1:15" x14ac:dyDescent="0.2">
      <c r="A88" t="s">
        <v>47</v>
      </c>
      <c r="B88">
        <v>43652</v>
      </c>
      <c r="K88" t="s">
        <v>57</v>
      </c>
      <c r="L88" t="str">
        <f>A19</f>
        <v>A11</v>
      </c>
      <c r="M88">
        <f>B19</f>
        <v>5587</v>
      </c>
      <c r="N88" s="8">
        <f t="shared" si="3"/>
        <v>0.75657467368158104</v>
      </c>
      <c r="O88">
        <f t="shared" si="4"/>
        <v>30.262986947263244</v>
      </c>
    </row>
    <row r="89" spans="1:15" x14ac:dyDescent="0.2">
      <c r="A89" t="s">
        <v>55</v>
      </c>
      <c r="B89">
        <v>8058</v>
      </c>
      <c r="K89" t="s">
        <v>65</v>
      </c>
      <c r="L89" t="str">
        <f>A20</f>
        <v>A12</v>
      </c>
      <c r="M89">
        <f>B20</f>
        <v>4782</v>
      </c>
      <c r="N89" s="8">
        <f t="shared" si="3"/>
        <v>0.47783663600941961</v>
      </c>
      <c r="O89">
        <f t="shared" si="4"/>
        <v>19.113465440376785</v>
      </c>
    </row>
    <row r="90" spans="1:15" x14ac:dyDescent="0.2">
      <c r="A90" t="s">
        <v>63</v>
      </c>
      <c r="B90">
        <v>4131</v>
      </c>
      <c r="K90" t="s">
        <v>66</v>
      </c>
      <c r="L90" t="str">
        <f>A32</f>
        <v>B12</v>
      </c>
      <c r="M90">
        <f>B32</f>
        <v>4074</v>
      </c>
      <c r="N90" s="8">
        <f t="shared" si="3"/>
        <v>0.23268566623067391</v>
      </c>
      <c r="O90">
        <f t="shared" si="4"/>
        <v>9.3074266492269562</v>
      </c>
    </row>
    <row r="91" spans="1:15" x14ac:dyDescent="0.2">
      <c r="A91" t="s">
        <v>71</v>
      </c>
      <c r="B91">
        <v>20711</v>
      </c>
      <c r="K91" t="s">
        <v>67</v>
      </c>
      <c r="L91" t="str">
        <f>A44</f>
        <v>C12</v>
      </c>
      <c r="M91">
        <f>B44</f>
        <v>3756</v>
      </c>
      <c r="N91" s="8">
        <f t="shared" si="3"/>
        <v>0.12257548488937285</v>
      </c>
      <c r="O91">
        <f t="shared" si="4"/>
        <v>4.9030193955749137</v>
      </c>
    </row>
    <row r="92" spans="1:15" x14ac:dyDescent="0.2">
      <c r="A92" t="s">
        <v>79</v>
      </c>
      <c r="B92">
        <v>3570</v>
      </c>
      <c r="K92" t="s">
        <v>68</v>
      </c>
      <c r="L92" t="str">
        <f>A56</f>
        <v>D12</v>
      </c>
      <c r="M92">
        <f>B56</f>
        <v>3584</v>
      </c>
      <c r="N92" s="8">
        <f t="shared" si="3"/>
        <v>6.301903460414085E-2</v>
      </c>
      <c r="O92">
        <f t="shared" si="4"/>
        <v>2.5207613841656338</v>
      </c>
    </row>
    <row r="93" spans="1:15" x14ac:dyDescent="0.2">
      <c r="A93" t="s">
        <v>103</v>
      </c>
      <c r="B93">
        <v>3403</v>
      </c>
      <c r="K93" t="s">
        <v>69</v>
      </c>
      <c r="L93" t="str">
        <f>A68</f>
        <v>E12</v>
      </c>
      <c r="M93">
        <f>B68</f>
        <v>3588</v>
      </c>
      <c r="N93" s="8">
        <f t="shared" si="3"/>
        <v>6.4404068331704381E-2</v>
      </c>
      <c r="O93">
        <f t="shared" si="4"/>
        <v>2.5761627332681751</v>
      </c>
    </row>
    <row r="94" spans="1:15" x14ac:dyDescent="0.2">
      <c r="A94" t="s">
        <v>104</v>
      </c>
      <c r="B94">
        <v>10961</v>
      </c>
      <c r="K94" t="s">
        <v>70</v>
      </c>
      <c r="L94" t="str">
        <f>A80</f>
        <v>F12</v>
      </c>
      <c r="M94">
        <f>B80</f>
        <v>3643</v>
      </c>
      <c r="N94" s="8">
        <f t="shared" si="3"/>
        <v>8.3448282085702985E-2</v>
      </c>
      <c r="O94">
        <f t="shared" si="4"/>
        <v>3.3379312834281194</v>
      </c>
    </row>
    <row r="95" spans="1:15" x14ac:dyDescent="0.2">
      <c r="A95" t="s">
        <v>105</v>
      </c>
      <c r="B95">
        <v>20797</v>
      </c>
      <c r="K95" t="s">
        <v>71</v>
      </c>
      <c r="L95" t="str">
        <f>A92</f>
        <v>G12</v>
      </c>
      <c r="M95">
        <f>B92</f>
        <v>3570</v>
      </c>
      <c r="N95" s="8">
        <f t="shared" si="3"/>
        <v>5.8171416557668477E-2</v>
      </c>
      <c r="O95">
        <f t="shared" si="4"/>
        <v>2.326856662306739</v>
      </c>
    </row>
    <row r="96" spans="1:15" x14ac:dyDescent="0.2">
      <c r="A96" t="s">
        <v>16</v>
      </c>
      <c r="B96">
        <v>3359</v>
      </c>
      <c r="K96" t="s">
        <v>72</v>
      </c>
      <c r="L96" t="str">
        <f>A104</f>
        <v>H12</v>
      </c>
      <c r="M96">
        <f>B104</f>
        <v>3591</v>
      </c>
      <c r="N96" s="8">
        <f t="shared" si="3"/>
        <v>6.544284362737704E-2</v>
      </c>
      <c r="O96">
        <f t="shared" si="4"/>
        <v>2.6177137450950818</v>
      </c>
    </row>
    <row r="97" spans="1:2" x14ac:dyDescent="0.2">
      <c r="A97" t="s">
        <v>24</v>
      </c>
      <c r="B97">
        <v>3315</v>
      </c>
    </row>
    <row r="98" spans="1:2" x14ac:dyDescent="0.2">
      <c r="A98" t="s">
        <v>33</v>
      </c>
      <c r="B98">
        <v>4033</v>
      </c>
    </row>
    <row r="99" spans="1:2" x14ac:dyDescent="0.2">
      <c r="A99" t="s">
        <v>40</v>
      </c>
      <c r="B99">
        <v>4108</v>
      </c>
    </row>
    <row r="100" spans="1:2" x14ac:dyDescent="0.2">
      <c r="A100" t="s">
        <v>48</v>
      </c>
      <c r="B100">
        <v>28042</v>
      </c>
    </row>
    <row r="101" spans="1:2" x14ac:dyDescent="0.2">
      <c r="A101" t="s">
        <v>56</v>
      </c>
      <c r="B101">
        <v>16243</v>
      </c>
    </row>
    <row r="102" spans="1:2" x14ac:dyDescent="0.2">
      <c r="A102" t="s">
        <v>64</v>
      </c>
      <c r="B102">
        <v>5687</v>
      </c>
    </row>
    <row r="103" spans="1:2" x14ac:dyDescent="0.2">
      <c r="A103" t="s">
        <v>72</v>
      </c>
      <c r="B103">
        <v>10687</v>
      </c>
    </row>
    <row r="104" spans="1:2" x14ac:dyDescent="0.2">
      <c r="A104" t="s">
        <v>80</v>
      </c>
      <c r="B104">
        <v>3591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abSelected="1" workbookViewId="0">
      <selection activeCell="K20" sqref="K20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64892</v>
      </c>
      <c r="D2">
        <v>3308</v>
      </c>
      <c r="E2">
        <v>4530</v>
      </c>
      <c r="F2">
        <v>3935</v>
      </c>
      <c r="G2">
        <v>46821</v>
      </c>
      <c r="H2">
        <v>46284</v>
      </c>
      <c r="I2">
        <v>3467</v>
      </c>
      <c r="J2">
        <v>4423</v>
      </c>
      <c r="K2">
        <v>4042</v>
      </c>
      <c r="L2">
        <v>3853</v>
      </c>
      <c r="M2">
        <v>5453</v>
      </c>
      <c r="N2">
        <v>4646</v>
      </c>
      <c r="O2">
        <v>43562</v>
      </c>
      <c r="P2">
        <v>3311</v>
      </c>
      <c r="Q2">
        <v>5826</v>
      </c>
      <c r="R2">
        <v>3645</v>
      </c>
      <c r="S2">
        <v>21301</v>
      </c>
      <c r="T2">
        <v>30275</v>
      </c>
      <c r="U2">
        <v>3335</v>
      </c>
      <c r="V2">
        <v>6154</v>
      </c>
      <c r="W2">
        <v>3922</v>
      </c>
      <c r="X2">
        <v>3529</v>
      </c>
      <c r="Y2">
        <v>7469</v>
      </c>
      <c r="Z2">
        <v>4009</v>
      </c>
      <c r="AA2">
        <v>22263</v>
      </c>
      <c r="AB2">
        <v>3313</v>
      </c>
      <c r="AC2">
        <v>7587</v>
      </c>
      <c r="AD2">
        <v>3613</v>
      </c>
      <c r="AE2">
        <v>8564</v>
      </c>
      <c r="AF2">
        <v>14626</v>
      </c>
      <c r="AG2">
        <v>3346</v>
      </c>
      <c r="AH2">
        <v>6966</v>
      </c>
      <c r="AI2">
        <v>3767</v>
      </c>
      <c r="AJ2">
        <v>3383</v>
      </c>
      <c r="AK2">
        <v>13419</v>
      </c>
      <c r="AL2">
        <v>3684</v>
      </c>
      <c r="AM2">
        <v>7732</v>
      </c>
      <c r="AN2">
        <v>3454</v>
      </c>
      <c r="AO2">
        <v>15069</v>
      </c>
      <c r="AP2">
        <v>3642</v>
      </c>
      <c r="AQ2">
        <v>5243</v>
      </c>
      <c r="AR2">
        <v>8190</v>
      </c>
      <c r="AS2">
        <v>3350</v>
      </c>
      <c r="AT2">
        <v>10573</v>
      </c>
      <c r="AU2">
        <v>3924</v>
      </c>
      <c r="AV2">
        <v>3305</v>
      </c>
      <c r="AW2">
        <v>24224</v>
      </c>
      <c r="AX2">
        <v>3540</v>
      </c>
      <c r="AY2">
        <v>4472</v>
      </c>
      <c r="AZ2">
        <v>3896</v>
      </c>
      <c r="BA2">
        <v>27743</v>
      </c>
      <c r="BB2">
        <v>3545</v>
      </c>
      <c r="BC2">
        <v>4092</v>
      </c>
      <c r="BD2">
        <v>5602</v>
      </c>
      <c r="BE2">
        <v>3615</v>
      </c>
      <c r="BF2">
        <v>25022</v>
      </c>
      <c r="BG2">
        <v>4425</v>
      </c>
      <c r="BH2">
        <v>3318</v>
      </c>
      <c r="BI2">
        <v>32587</v>
      </c>
      <c r="BJ2">
        <v>3531</v>
      </c>
      <c r="BK2">
        <v>3606</v>
      </c>
      <c r="BL2">
        <v>5618</v>
      </c>
      <c r="BM2">
        <v>37438</v>
      </c>
      <c r="BN2">
        <v>3432</v>
      </c>
      <c r="BO2">
        <v>3493</v>
      </c>
      <c r="BP2">
        <v>4749</v>
      </c>
      <c r="BQ2">
        <v>3746</v>
      </c>
      <c r="BR2">
        <v>39482</v>
      </c>
      <c r="BS2">
        <v>5453</v>
      </c>
      <c r="BT2">
        <v>3373</v>
      </c>
      <c r="BU2">
        <v>30526</v>
      </c>
      <c r="BV2">
        <v>3574</v>
      </c>
      <c r="BW2">
        <v>3354</v>
      </c>
      <c r="BX2">
        <v>7555</v>
      </c>
      <c r="BY2">
        <v>40140</v>
      </c>
      <c r="BZ2">
        <v>3306</v>
      </c>
      <c r="CA2">
        <v>3310</v>
      </c>
      <c r="CB2">
        <v>4359</v>
      </c>
      <c r="CC2">
        <v>3934</v>
      </c>
      <c r="CD2">
        <v>40316</v>
      </c>
      <c r="CE2">
        <v>7776</v>
      </c>
      <c r="CF2">
        <v>4041</v>
      </c>
      <c r="CG2">
        <v>19686</v>
      </c>
      <c r="CH2">
        <v>3520</v>
      </c>
      <c r="CI2">
        <v>3363</v>
      </c>
      <c r="CJ2">
        <v>10602</v>
      </c>
      <c r="CK2">
        <v>20083</v>
      </c>
      <c r="CL2">
        <v>3296</v>
      </c>
      <c r="CM2">
        <v>3279</v>
      </c>
      <c r="CN2">
        <v>3956</v>
      </c>
      <c r="CO2">
        <v>4039</v>
      </c>
      <c r="CP2">
        <v>26255</v>
      </c>
      <c r="CQ2">
        <v>15529</v>
      </c>
      <c r="CR2">
        <v>5520</v>
      </c>
      <c r="CS2">
        <v>10311</v>
      </c>
      <c r="CT2">
        <v>3541</v>
      </c>
    </row>
    <row r="7" spans="1:98" x14ac:dyDescent="0.2">
      <c r="N7" s="1" t="s">
        <v>109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64892</v>
      </c>
      <c r="G9">
        <f>'Plate 1'!G9</f>
        <v>30</v>
      </c>
      <c r="H9" t="str">
        <f t="shared" ref="H9:I9" si="0">A9</f>
        <v>A1</v>
      </c>
      <c r="I9">
        <f t="shared" si="0"/>
        <v>64892</v>
      </c>
      <c r="K9" t="s">
        <v>82</v>
      </c>
      <c r="L9" t="str">
        <f>A10</f>
        <v>A2</v>
      </c>
      <c r="M9">
        <f>B10</f>
        <v>3308</v>
      </c>
      <c r="N9" s="8">
        <f>(M9-I$15)/I$16</f>
        <v>-1.7222756931718153E-2</v>
      </c>
      <c r="O9">
        <f>N9*40</f>
        <v>-0.68891027726872611</v>
      </c>
    </row>
    <row r="10" spans="1:98" x14ac:dyDescent="0.2">
      <c r="A10" t="s">
        <v>83</v>
      </c>
      <c r="B10">
        <v>3308</v>
      </c>
      <c r="G10">
        <f>'Plate 1'!G10</f>
        <v>15</v>
      </c>
      <c r="H10" t="str">
        <f>A21</f>
        <v>B1</v>
      </c>
      <c r="I10">
        <f>B21</f>
        <v>43562</v>
      </c>
      <c r="K10" t="s">
        <v>85</v>
      </c>
      <c r="L10" t="str">
        <f>A22</f>
        <v>B2</v>
      </c>
      <c r="M10">
        <f>B22</f>
        <v>3311</v>
      </c>
      <c r="N10" s="8">
        <f t="shared" ref="N10:N73" si="1">(M10-I$15)/I$16</f>
        <v>-1.609953365356262E-2</v>
      </c>
      <c r="O10">
        <f t="shared" ref="O10:O73" si="2">N10*40</f>
        <v>-0.6439813461425048</v>
      </c>
    </row>
    <row r="11" spans="1:98" x14ac:dyDescent="0.2">
      <c r="A11" t="s">
        <v>84</v>
      </c>
      <c r="B11">
        <v>4530</v>
      </c>
      <c r="G11">
        <f>'Plate 1'!G11</f>
        <v>7.5</v>
      </c>
      <c r="H11" t="str">
        <f>A33</f>
        <v>C1</v>
      </c>
      <c r="I11">
        <f>B33</f>
        <v>22263</v>
      </c>
      <c r="K11" t="s">
        <v>88</v>
      </c>
      <c r="L11" t="str">
        <f>A34</f>
        <v>C2</v>
      </c>
      <c r="M11">
        <f>B34</f>
        <v>3313</v>
      </c>
      <c r="N11" s="8">
        <f t="shared" si="1"/>
        <v>-1.5350718134792267E-2</v>
      </c>
      <c r="O11">
        <f t="shared" si="2"/>
        <v>-0.61402872539169073</v>
      </c>
    </row>
    <row r="12" spans="1:98" x14ac:dyDescent="0.2">
      <c r="A12" t="s">
        <v>9</v>
      </c>
      <c r="B12">
        <v>3935</v>
      </c>
      <c r="G12">
        <f>'Plate 1'!G12</f>
        <v>1.875</v>
      </c>
      <c r="H12" t="str">
        <f>A45</f>
        <v>D1</v>
      </c>
      <c r="I12">
        <f>B45</f>
        <v>7732</v>
      </c>
      <c r="K12" t="s">
        <v>91</v>
      </c>
      <c r="L12" t="str">
        <f>A46</f>
        <v>D2</v>
      </c>
      <c r="M12">
        <f>B46</f>
        <v>3454</v>
      </c>
      <c r="N12" s="8">
        <f t="shared" si="1"/>
        <v>3.7440775938517724E-2</v>
      </c>
      <c r="O12">
        <f t="shared" si="2"/>
        <v>1.4976310375407089</v>
      </c>
    </row>
    <row r="13" spans="1:98" x14ac:dyDescent="0.2">
      <c r="A13" t="s">
        <v>17</v>
      </c>
      <c r="B13">
        <v>46821</v>
      </c>
      <c r="G13">
        <f>'Plate 1'!G13</f>
        <v>0.46875</v>
      </c>
      <c r="H13" t="str">
        <f>A57</f>
        <v>E1</v>
      </c>
      <c r="I13">
        <f>B57</f>
        <v>4472</v>
      </c>
      <c r="K13" t="s">
        <v>94</v>
      </c>
      <c r="L13" t="str">
        <f>A58</f>
        <v>E2</v>
      </c>
      <c r="M13">
        <f>B58</f>
        <v>3896</v>
      </c>
      <c r="N13" s="8">
        <f t="shared" si="1"/>
        <v>0.20292900558676605</v>
      </c>
      <c r="O13">
        <f t="shared" si="2"/>
        <v>8.1171602234706413</v>
      </c>
    </row>
    <row r="14" spans="1:98" x14ac:dyDescent="0.2">
      <c r="A14" t="s">
        <v>25</v>
      </c>
      <c r="B14">
        <v>46284</v>
      </c>
      <c r="G14">
        <f>'Plate 1'!G14</f>
        <v>0.1171875</v>
      </c>
      <c r="H14" t="str">
        <f>A69</f>
        <v>F1</v>
      </c>
      <c r="I14">
        <f>B69</f>
        <v>3606</v>
      </c>
      <c r="K14" t="s">
        <v>97</v>
      </c>
      <c r="L14" t="str">
        <f>A70</f>
        <v>F2</v>
      </c>
      <c r="M14">
        <f>B70</f>
        <v>5618</v>
      </c>
      <c r="N14" s="8">
        <f t="shared" si="1"/>
        <v>0.84765916724804125</v>
      </c>
      <c r="O14">
        <f t="shared" si="2"/>
        <v>33.906366689921647</v>
      </c>
    </row>
    <row r="15" spans="1:98" x14ac:dyDescent="0.2">
      <c r="A15" t="s">
        <v>34</v>
      </c>
      <c r="B15">
        <v>3467</v>
      </c>
      <c r="G15">
        <f>'Plate 1'!G15</f>
        <v>0</v>
      </c>
      <c r="H15" t="str">
        <f>A81</f>
        <v>G1</v>
      </c>
      <c r="I15">
        <f>B81</f>
        <v>3354</v>
      </c>
      <c r="K15" t="s">
        <v>100</v>
      </c>
      <c r="L15" t="str">
        <f>A82</f>
        <v>G2</v>
      </c>
      <c r="M15">
        <f>B82</f>
        <v>7555</v>
      </c>
      <c r="N15" s="8">
        <f t="shared" si="1"/>
        <v>1.5728869971771295</v>
      </c>
      <c r="O15">
        <f t="shared" si="2"/>
        <v>62.915479887085183</v>
      </c>
    </row>
    <row r="16" spans="1:98" x14ac:dyDescent="0.2">
      <c r="A16" t="s">
        <v>41</v>
      </c>
      <c r="B16">
        <v>4423</v>
      </c>
      <c r="H16" t="s">
        <v>119</v>
      </c>
      <c r="I16">
        <f>SLOPE(I10:I15, G10:G15)</f>
        <v>2670.8848172434268</v>
      </c>
      <c r="K16" t="s">
        <v>103</v>
      </c>
      <c r="L16" t="str">
        <f>A94</f>
        <v>H2</v>
      </c>
      <c r="M16">
        <f>B94</f>
        <v>10602</v>
      </c>
      <c r="N16" s="8">
        <f t="shared" si="1"/>
        <v>2.7137074400237644</v>
      </c>
      <c r="O16">
        <f t="shared" si="2"/>
        <v>108.54829760095058</v>
      </c>
    </row>
    <row r="17" spans="1:15" x14ac:dyDescent="0.2">
      <c r="A17" t="s">
        <v>49</v>
      </c>
      <c r="B17">
        <v>4042</v>
      </c>
      <c r="K17" t="s">
        <v>104</v>
      </c>
      <c r="L17" t="str">
        <f>A95</f>
        <v>H3</v>
      </c>
      <c r="M17">
        <f>B95</f>
        <v>20083</v>
      </c>
      <c r="N17" s="8">
        <f t="shared" si="1"/>
        <v>6.2634674067546294</v>
      </c>
      <c r="O17">
        <f t="shared" si="2"/>
        <v>250.53869627018517</v>
      </c>
    </row>
    <row r="18" spans="1:15" x14ac:dyDescent="0.2">
      <c r="A18" t="s">
        <v>57</v>
      </c>
      <c r="B18">
        <v>3853</v>
      </c>
      <c r="K18" t="s">
        <v>101</v>
      </c>
      <c r="L18" t="str">
        <f>A83</f>
        <v>G3</v>
      </c>
      <c r="M18">
        <f>B83</f>
        <v>40140</v>
      </c>
      <c r="N18" s="8">
        <f t="shared" si="1"/>
        <v>13.772963836743129</v>
      </c>
      <c r="O18">
        <f t="shared" si="2"/>
        <v>550.91855346972511</v>
      </c>
    </row>
    <row r="19" spans="1:15" x14ac:dyDescent="0.2">
      <c r="A19" t="s">
        <v>65</v>
      </c>
      <c r="B19">
        <v>5453</v>
      </c>
      <c r="K19" t="s">
        <v>98</v>
      </c>
      <c r="L19" t="str">
        <f>A71</f>
        <v>F3</v>
      </c>
      <c r="M19">
        <f>B71</f>
        <v>37438</v>
      </c>
      <c r="N19" s="8">
        <f t="shared" si="1"/>
        <v>12.76131407088438</v>
      </c>
      <c r="O19">
        <f t="shared" si="2"/>
        <v>510.4525628353752</v>
      </c>
    </row>
    <row r="20" spans="1:15" x14ac:dyDescent="0.2">
      <c r="A20" t="s">
        <v>73</v>
      </c>
      <c r="B20">
        <v>4646</v>
      </c>
      <c r="K20" t="s">
        <v>95</v>
      </c>
      <c r="L20" t="str">
        <f>A59</f>
        <v>E3</v>
      </c>
      <c r="M20">
        <f>B59</f>
        <v>27743</v>
      </c>
      <c r="N20" s="8">
        <f t="shared" si="1"/>
        <v>9.1314308436450879</v>
      </c>
      <c r="O20">
        <f t="shared" si="2"/>
        <v>365.25723374580355</v>
      </c>
    </row>
    <row r="21" spans="1:15" x14ac:dyDescent="0.2">
      <c r="A21" t="s">
        <v>85</v>
      </c>
      <c r="B21">
        <v>43562</v>
      </c>
      <c r="K21" t="s">
        <v>92</v>
      </c>
      <c r="L21" t="str">
        <f>A47</f>
        <v>D3</v>
      </c>
      <c r="M21">
        <f>B47</f>
        <v>15069</v>
      </c>
      <c r="N21" s="8">
        <f t="shared" si="1"/>
        <v>4.3861869011973509</v>
      </c>
      <c r="O21">
        <f t="shared" si="2"/>
        <v>175.44747604789404</v>
      </c>
    </row>
    <row r="22" spans="1:15" x14ac:dyDescent="0.2">
      <c r="A22" t="s">
        <v>86</v>
      </c>
      <c r="B22">
        <v>3311</v>
      </c>
      <c r="K22" t="s">
        <v>89</v>
      </c>
      <c r="L22" t="str">
        <f>A35</f>
        <v>C3</v>
      </c>
      <c r="M22">
        <f>B35</f>
        <v>7587</v>
      </c>
      <c r="N22" s="8">
        <f t="shared" si="1"/>
        <v>1.5848680454774553</v>
      </c>
      <c r="O22">
        <f t="shared" si="2"/>
        <v>63.394721819098208</v>
      </c>
    </row>
    <row r="23" spans="1:15" x14ac:dyDescent="0.2">
      <c r="A23" t="s">
        <v>87</v>
      </c>
      <c r="B23">
        <v>5826</v>
      </c>
      <c r="K23" t="s">
        <v>86</v>
      </c>
      <c r="L23" t="str">
        <f>A23</f>
        <v>B3</v>
      </c>
      <c r="M23">
        <f>B23</f>
        <v>5826</v>
      </c>
      <c r="N23" s="8">
        <f t="shared" si="1"/>
        <v>0.92553598120015812</v>
      </c>
      <c r="O23">
        <f t="shared" si="2"/>
        <v>37.021439248006324</v>
      </c>
    </row>
    <row r="24" spans="1:15" x14ac:dyDescent="0.2">
      <c r="A24" t="s">
        <v>10</v>
      </c>
      <c r="B24">
        <v>3645</v>
      </c>
      <c r="K24" t="s">
        <v>83</v>
      </c>
      <c r="L24" t="str">
        <f>A11</f>
        <v>A3</v>
      </c>
      <c r="M24">
        <f>B11</f>
        <v>4530</v>
      </c>
      <c r="N24" s="8">
        <f t="shared" si="1"/>
        <v>0.4403035250369684</v>
      </c>
      <c r="O24">
        <f t="shared" si="2"/>
        <v>17.612141001478737</v>
      </c>
    </row>
    <row r="25" spans="1:15" x14ac:dyDescent="0.2">
      <c r="A25" t="s">
        <v>18</v>
      </c>
      <c r="B25">
        <v>21301</v>
      </c>
      <c r="K25" t="s">
        <v>84</v>
      </c>
      <c r="L25" t="str">
        <f>A12</f>
        <v>A4</v>
      </c>
      <c r="M25">
        <f>B12</f>
        <v>3935</v>
      </c>
      <c r="N25" s="8">
        <f t="shared" si="1"/>
        <v>0.21753090820278798</v>
      </c>
      <c r="O25">
        <f t="shared" si="2"/>
        <v>8.7012363281115199</v>
      </c>
    </row>
    <row r="26" spans="1:15" x14ac:dyDescent="0.2">
      <c r="A26" t="s">
        <v>26</v>
      </c>
      <c r="B26">
        <v>30275</v>
      </c>
      <c r="K26" t="s">
        <v>87</v>
      </c>
      <c r="L26" t="str">
        <f>A24</f>
        <v>B4</v>
      </c>
      <c r="M26">
        <f>B24</f>
        <v>3645</v>
      </c>
      <c r="N26" s="8">
        <f t="shared" si="1"/>
        <v>0.10895265798108657</v>
      </c>
      <c r="O26">
        <f t="shared" si="2"/>
        <v>4.358106319243463</v>
      </c>
    </row>
    <row r="27" spans="1:15" x14ac:dyDescent="0.2">
      <c r="A27" t="s">
        <v>35</v>
      </c>
      <c r="B27">
        <v>3335</v>
      </c>
      <c r="K27" t="s">
        <v>90</v>
      </c>
      <c r="L27" t="str">
        <f>A36</f>
        <v>C4</v>
      </c>
      <c r="M27">
        <f>B36</f>
        <v>3613</v>
      </c>
      <c r="N27" s="8">
        <f t="shared" si="1"/>
        <v>9.6971609680760906E-2</v>
      </c>
      <c r="O27">
        <f t="shared" si="2"/>
        <v>3.8788643872304363</v>
      </c>
    </row>
    <row r="28" spans="1:15" x14ac:dyDescent="0.2">
      <c r="A28" t="s">
        <v>42</v>
      </c>
      <c r="B28">
        <v>6154</v>
      </c>
      <c r="K28" t="s">
        <v>93</v>
      </c>
      <c r="L28" t="str">
        <f>A48</f>
        <v>D4</v>
      </c>
      <c r="M28">
        <f>B48</f>
        <v>3642</v>
      </c>
      <c r="N28" s="8">
        <f t="shared" si="1"/>
        <v>0.10782943470293103</v>
      </c>
      <c r="O28">
        <f t="shared" si="2"/>
        <v>4.3131773881172411</v>
      </c>
    </row>
    <row r="29" spans="1:15" x14ac:dyDescent="0.2">
      <c r="A29" t="s">
        <v>50</v>
      </c>
      <c r="B29">
        <v>3922</v>
      </c>
      <c r="K29" t="s">
        <v>96</v>
      </c>
      <c r="L29" t="str">
        <f>A60</f>
        <v>E4</v>
      </c>
      <c r="M29">
        <f>B60</f>
        <v>3545</v>
      </c>
      <c r="N29" s="8">
        <f t="shared" si="1"/>
        <v>7.151188204256885E-2</v>
      </c>
      <c r="O29">
        <f t="shared" si="2"/>
        <v>2.8604752817027541</v>
      </c>
    </row>
    <row r="30" spans="1:15" x14ac:dyDescent="0.2">
      <c r="A30" t="s">
        <v>58</v>
      </c>
      <c r="B30">
        <v>3529</v>
      </c>
      <c r="K30" t="s">
        <v>99</v>
      </c>
      <c r="L30" t="str">
        <f>A72</f>
        <v>F4</v>
      </c>
      <c r="M30">
        <f>B72</f>
        <v>3432</v>
      </c>
      <c r="N30" s="8">
        <f t="shared" si="1"/>
        <v>2.9203805232043824E-2</v>
      </c>
      <c r="O30">
        <f t="shared" si="2"/>
        <v>1.1681522092817529</v>
      </c>
    </row>
    <row r="31" spans="1:15" x14ac:dyDescent="0.2">
      <c r="A31" t="s">
        <v>66</v>
      </c>
      <c r="B31">
        <v>7469</v>
      </c>
      <c r="K31" t="s">
        <v>102</v>
      </c>
      <c r="L31" t="str">
        <f>A84</f>
        <v>G4</v>
      </c>
      <c r="M31">
        <f>B84</f>
        <v>3306</v>
      </c>
      <c r="N31" s="8">
        <f t="shared" si="1"/>
        <v>-1.7971572450488506E-2</v>
      </c>
      <c r="O31">
        <f t="shared" si="2"/>
        <v>-0.71886289801954018</v>
      </c>
    </row>
    <row r="32" spans="1:15" x14ac:dyDescent="0.2">
      <c r="A32" t="s">
        <v>74</v>
      </c>
      <c r="B32">
        <v>4009</v>
      </c>
      <c r="K32" t="s">
        <v>105</v>
      </c>
      <c r="L32" t="str">
        <f>A96</f>
        <v>H4</v>
      </c>
      <c r="M32">
        <f>B96</f>
        <v>3296</v>
      </c>
      <c r="N32" s="8">
        <f t="shared" si="1"/>
        <v>-2.1715650044340278E-2</v>
      </c>
      <c r="O32">
        <f t="shared" si="2"/>
        <v>-0.86862600177361116</v>
      </c>
    </row>
    <row r="33" spans="1:15" x14ac:dyDescent="0.2">
      <c r="A33" t="s">
        <v>88</v>
      </c>
      <c r="B33">
        <v>22263</v>
      </c>
      <c r="K33" t="s">
        <v>16</v>
      </c>
      <c r="L33" t="str">
        <f>A97</f>
        <v>H5</v>
      </c>
      <c r="M33">
        <f>B97</f>
        <v>3279</v>
      </c>
      <c r="N33" s="8">
        <f t="shared" si="1"/>
        <v>-2.8080581953888292E-2</v>
      </c>
      <c r="O33">
        <f t="shared" si="2"/>
        <v>-1.1232232781555316</v>
      </c>
    </row>
    <row r="34" spans="1:15" x14ac:dyDescent="0.2">
      <c r="A34" t="s">
        <v>89</v>
      </c>
      <c r="B34">
        <v>3313</v>
      </c>
      <c r="K34" t="s">
        <v>15</v>
      </c>
      <c r="L34" t="str">
        <f>A85</f>
        <v>G5</v>
      </c>
      <c r="M34">
        <f>B85</f>
        <v>3310</v>
      </c>
      <c r="N34" s="8">
        <f t="shared" si="1"/>
        <v>-1.6473941412947796E-2</v>
      </c>
      <c r="O34">
        <f t="shared" si="2"/>
        <v>-0.65895765651791183</v>
      </c>
    </row>
    <row r="35" spans="1:15" x14ac:dyDescent="0.2">
      <c r="A35" t="s">
        <v>90</v>
      </c>
      <c r="B35">
        <v>7587</v>
      </c>
      <c r="K35" t="s">
        <v>14</v>
      </c>
      <c r="L35" t="str">
        <f>A73</f>
        <v>F5</v>
      </c>
      <c r="M35">
        <f>B73</f>
        <v>3493</v>
      </c>
      <c r="N35" s="8">
        <f t="shared" si="1"/>
        <v>5.2042678554539631E-2</v>
      </c>
      <c r="O35">
        <f t="shared" si="2"/>
        <v>2.0817071421815854</v>
      </c>
    </row>
    <row r="36" spans="1:15" x14ac:dyDescent="0.2">
      <c r="A36" t="s">
        <v>11</v>
      </c>
      <c r="B36">
        <v>3613</v>
      </c>
      <c r="K36" t="s">
        <v>13</v>
      </c>
      <c r="L36" t="str">
        <f>A61</f>
        <v>E5</v>
      </c>
      <c r="M36">
        <f>B61</f>
        <v>4092</v>
      </c>
      <c r="N36" s="8">
        <f t="shared" si="1"/>
        <v>0.27631292642626082</v>
      </c>
      <c r="O36">
        <f t="shared" si="2"/>
        <v>11.052517057050434</v>
      </c>
    </row>
    <row r="37" spans="1:15" x14ac:dyDescent="0.2">
      <c r="A37" t="s">
        <v>19</v>
      </c>
      <c r="B37">
        <v>8564</v>
      </c>
      <c r="K37" t="s">
        <v>12</v>
      </c>
      <c r="L37" t="str">
        <f>A49</f>
        <v>D5</v>
      </c>
      <c r="M37">
        <f>B49</f>
        <v>5243</v>
      </c>
      <c r="N37" s="8">
        <f t="shared" si="1"/>
        <v>0.70725625747859977</v>
      </c>
      <c r="O37">
        <f t="shared" si="2"/>
        <v>28.290250299143992</v>
      </c>
    </row>
    <row r="38" spans="1:15" x14ac:dyDescent="0.2">
      <c r="A38" t="s">
        <v>27</v>
      </c>
      <c r="B38">
        <v>14626</v>
      </c>
      <c r="K38" t="s">
        <v>11</v>
      </c>
      <c r="L38" t="str">
        <f>A37</f>
        <v>C5</v>
      </c>
      <c r="M38">
        <f>B37</f>
        <v>8564</v>
      </c>
      <c r="N38" s="8">
        <f t="shared" si="1"/>
        <v>1.9506644263967734</v>
      </c>
      <c r="O38">
        <f t="shared" si="2"/>
        <v>78.026577055870931</v>
      </c>
    </row>
    <row r="39" spans="1:15" x14ac:dyDescent="0.2">
      <c r="A39" t="s">
        <v>36</v>
      </c>
      <c r="B39">
        <v>3346</v>
      </c>
      <c r="K39" t="s">
        <v>10</v>
      </c>
      <c r="L39" t="str">
        <f>A25</f>
        <v>B5</v>
      </c>
      <c r="M39">
        <f>B25</f>
        <v>21301</v>
      </c>
      <c r="N39" s="8">
        <f t="shared" si="1"/>
        <v>6.7194960576857756</v>
      </c>
      <c r="O39">
        <f t="shared" si="2"/>
        <v>268.77984230743101</v>
      </c>
    </row>
    <row r="40" spans="1:15" x14ac:dyDescent="0.2">
      <c r="A40" t="s">
        <v>43</v>
      </c>
      <c r="B40">
        <v>6966</v>
      </c>
      <c r="K40" t="s">
        <v>9</v>
      </c>
      <c r="L40" t="str">
        <f>A13</f>
        <v>A5</v>
      </c>
      <c r="M40">
        <f>B13</f>
        <v>46821</v>
      </c>
      <c r="N40" s="8">
        <f t="shared" si="1"/>
        <v>16.274382077195497</v>
      </c>
      <c r="O40">
        <f t="shared" si="2"/>
        <v>650.97528308781989</v>
      </c>
    </row>
    <row r="41" spans="1:15" x14ac:dyDescent="0.2">
      <c r="A41" t="s">
        <v>51</v>
      </c>
      <c r="B41">
        <v>3767</v>
      </c>
      <c r="K41" t="s">
        <v>17</v>
      </c>
      <c r="L41" t="str">
        <f>A14</f>
        <v>A6</v>
      </c>
      <c r="M41">
        <f>B14</f>
        <v>46284</v>
      </c>
      <c r="N41" s="8">
        <f t="shared" si="1"/>
        <v>16.073325110405658</v>
      </c>
      <c r="O41">
        <f t="shared" si="2"/>
        <v>642.93300441622637</v>
      </c>
    </row>
    <row r="42" spans="1:15" x14ac:dyDescent="0.2">
      <c r="A42" t="s">
        <v>59</v>
      </c>
      <c r="B42">
        <v>3383</v>
      </c>
      <c r="K42" t="s">
        <v>18</v>
      </c>
      <c r="L42" t="str">
        <f>A26</f>
        <v>B6</v>
      </c>
      <c r="M42">
        <f>B26</f>
        <v>30275</v>
      </c>
      <c r="N42" s="8">
        <f t="shared" si="1"/>
        <v>10.079431290408357</v>
      </c>
      <c r="O42">
        <f t="shared" si="2"/>
        <v>403.17725161633427</v>
      </c>
    </row>
    <row r="43" spans="1:15" x14ac:dyDescent="0.2">
      <c r="A43" t="s">
        <v>67</v>
      </c>
      <c r="B43">
        <v>13419</v>
      </c>
      <c r="K43" t="s">
        <v>19</v>
      </c>
      <c r="L43" t="str">
        <f>A38</f>
        <v>C6</v>
      </c>
      <c r="M43">
        <f>B38</f>
        <v>14626</v>
      </c>
      <c r="N43" s="8">
        <f t="shared" si="1"/>
        <v>4.2203242637897178</v>
      </c>
      <c r="O43">
        <f t="shared" si="2"/>
        <v>168.81297055158871</v>
      </c>
    </row>
    <row r="44" spans="1:15" x14ac:dyDescent="0.2">
      <c r="A44" t="s">
        <v>75</v>
      </c>
      <c r="B44">
        <v>3684</v>
      </c>
      <c r="K44" t="s">
        <v>20</v>
      </c>
      <c r="L44" t="str">
        <f>A50</f>
        <v>D6</v>
      </c>
      <c r="M44">
        <f>B50</f>
        <v>8190</v>
      </c>
      <c r="N44" s="8">
        <f t="shared" si="1"/>
        <v>1.8106359243867172</v>
      </c>
      <c r="O44">
        <f t="shared" si="2"/>
        <v>72.425436975468685</v>
      </c>
    </row>
    <row r="45" spans="1:15" x14ac:dyDescent="0.2">
      <c r="A45" t="s">
        <v>91</v>
      </c>
      <c r="B45">
        <v>7732</v>
      </c>
      <c r="K45" t="s">
        <v>21</v>
      </c>
      <c r="L45" t="str">
        <f>A62</f>
        <v>E6</v>
      </c>
      <c r="M45">
        <f>B62</f>
        <v>5602</v>
      </c>
      <c r="N45" s="8">
        <f t="shared" si="1"/>
        <v>0.84166864309787837</v>
      </c>
      <c r="O45">
        <f t="shared" si="2"/>
        <v>33.666745723915135</v>
      </c>
    </row>
    <row r="46" spans="1:15" x14ac:dyDescent="0.2">
      <c r="A46" t="s">
        <v>92</v>
      </c>
      <c r="B46">
        <v>3454</v>
      </c>
      <c r="K46" t="s">
        <v>22</v>
      </c>
      <c r="L46" t="str">
        <f>A74</f>
        <v>F6</v>
      </c>
      <c r="M46">
        <f>B74</f>
        <v>4749</v>
      </c>
      <c r="N46" s="8">
        <f t="shared" si="1"/>
        <v>0.52229882434232222</v>
      </c>
      <c r="O46">
        <f t="shared" si="2"/>
        <v>20.891952973692888</v>
      </c>
    </row>
    <row r="47" spans="1:15" x14ac:dyDescent="0.2">
      <c r="A47" t="s">
        <v>93</v>
      </c>
      <c r="B47">
        <v>15069</v>
      </c>
      <c r="K47" t="s">
        <v>23</v>
      </c>
      <c r="L47" t="str">
        <f>A86</f>
        <v>G6</v>
      </c>
      <c r="M47">
        <f>B86</f>
        <v>4359</v>
      </c>
      <c r="N47" s="8">
        <f t="shared" si="1"/>
        <v>0.37627979818210311</v>
      </c>
      <c r="O47">
        <f t="shared" si="2"/>
        <v>15.051191927284124</v>
      </c>
    </row>
    <row r="48" spans="1:15" x14ac:dyDescent="0.2">
      <c r="A48" t="s">
        <v>12</v>
      </c>
      <c r="B48">
        <v>3642</v>
      </c>
      <c r="K48" t="s">
        <v>24</v>
      </c>
      <c r="L48" t="str">
        <f>A98</f>
        <v>H6</v>
      </c>
      <c r="M48">
        <f>B98</f>
        <v>3956</v>
      </c>
      <c r="N48" s="8">
        <f t="shared" si="1"/>
        <v>0.22539347114987668</v>
      </c>
      <c r="O48">
        <f t="shared" si="2"/>
        <v>9.0157388459950667</v>
      </c>
    </row>
    <row r="49" spans="1:15" x14ac:dyDescent="0.2">
      <c r="A49" t="s">
        <v>20</v>
      </c>
      <c r="B49">
        <v>5243</v>
      </c>
      <c r="K49" t="s">
        <v>33</v>
      </c>
      <c r="L49" t="str">
        <f>A99</f>
        <v>H7</v>
      </c>
      <c r="M49">
        <f>B99</f>
        <v>4039</v>
      </c>
      <c r="N49" s="8">
        <f t="shared" si="1"/>
        <v>0.25646931517884641</v>
      </c>
      <c r="O49">
        <f t="shared" si="2"/>
        <v>10.258772607153857</v>
      </c>
    </row>
    <row r="50" spans="1:15" x14ac:dyDescent="0.2">
      <c r="A50" t="s">
        <v>28</v>
      </c>
      <c r="B50">
        <v>8190</v>
      </c>
      <c r="K50" t="s">
        <v>31</v>
      </c>
      <c r="L50" t="str">
        <f>A87</f>
        <v>G7</v>
      </c>
      <c r="M50">
        <f>B87</f>
        <v>3934</v>
      </c>
      <c r="N50" s="8">
        <f t="shared" si="1"/>
        <v>0.21715650044340279</v>
      </c>
      <c r="O50">
        <f t="shared" si="2"/>
        <v>8.686260017736112</v>
      </c>
    </row>
    <row r="51" spans="1:15" x14ac:dyDescent="0.2">
      <c r="A51" t="s">
        <v>37</v>
      </c>
      <c r="B51">
        <v>3350</v>
      </c>
      <c r="K51" t="s">
        <v>32</v>
      </c>
      <c r="L51" t="str">
        <f>A75</f>
        <v>F7</v>
      </c>
      <c r="M51">
        <f>B75</f>
        <v>3746</v>
      </c>
      <c r="N51" s="8">
        <f t="shared" si="1"/>
        <v>0.14676784167898949</v>
      </c>
      <c r="O51">
        <f t="shared" si="2"/>
        <v>5.8707136671595794</v>
      </c>
    </row>
    <row r="52" spans="1:15" x14ac:dyDescent="0.2">
      <c r="A52" t="s">
        <v>44</v>
      </c>
      <c r="B52">
        <v>10573</v>
      </c>
      <c r="K52" t="s">
        <v>29</v>
      </c>
      <c r="L52" t="str">
        <f>A63</f>
        <v>E7</v>
      </c>
      <c r="M52">
        <f>B63</f>
        <v>3615</v>
      </c>
      <c r="N52" s="8">
        <f t="shared" si="1"/>
        <v>9.7720425199531252E-2</v>
      </c>
      <c r="O52">
        <f t="shared" si="2"/>
        <v>3.9088170079812503</v>
      </c>
    </row>
    <row r="53" spans="1:15" x14ac:dyDescent="0.2">
      <c r="A53" t="s">
        <v>52</v>
      </c>
      <c r="B53">
        <v>3924</v>
      </c>
      <c r="K53" t="s">
        <v>28</v>
      </c>
      <c r="L53" t="str">
        <f>A51</f>
        <v>D7</v>
      </c>
      <c r="M53">
        <f>B51</f>
        <v>3350</v>
      </c>
      <c r="N53" s="8">
        <f t="shared" si="1"/>
        <v>-1.497631037540709E-3</v>
      </c>
      <c r="O53">
        <f t="shared" si="2"/>
        <v>-5.9905241501628362E-2</v>
      </c>
    </row>
    <row r="54" spans="1:15" x14ac:dyDescent="0.2">
      <c r="A54" t="s">
        <v>60</v>
      </c>
      <c r="B54">
        <v>3305</v>
      </c>
      <c r="K54" t="s">
        <v>27</v>
      </c>
      <c r="L54" t="str">
        <f>A39</f>
        <v>C7</v>
      </c>
      <c r="M54">
        <f>B39</f>
        <v>3346</v>
      </c>
      <c r="N54" s="8">
        <f t="shared" si="1"/>
        <v>-2.9952620750814179E-3</v>
      </c>
      <c r="O54">
        <f t="shared" si="2"/>
        <v>-0.11981048300325672</v>
      </c>
    </row>
    <row r="55" spans="1:15" x14ac:dyDescent="0.2">
      <c r="A55" t="s">
        <v>68</v>
      </c>
      <c r="B55">
        <v>24224</v>
      </c>
      <c r="K55" t="s">
        <v>26</v>
      </c>
      <c r="L55" t="str">
        <f>A27</f>
        <v>B7</v>
      </c>
      <c r="M55">
        <f>B27</f>
        <v>3335</v>
      </c>
      <c r="N55" s="8">
        <f t="shared" si="1"/>
        <v>-7.113747428318367E-3</v>
      </c>
      <c r="O55">
        <f t="shared" si="2"/>
        <v>-0.28454989713273471</v>
      </c>
    </row>
    <row r="56" spans="1:15" x14ac:dyDescent="0.2">
      <c r="A56" t="s">
        <v>76</v>
      </c>
      <c r="B56">
        <v>3540</v>
      </c>
      <c r="K56" t="s">
        <v>25</v>
      </c>
      <c r="L56" t="str">
        <f>A15</f>
        <v>A7</v>
      </c>
      <c r="M56">
        <f>B15</f>
        <v>3467</v>
      </c>
      <c r="N56" s="8">
        <f t="shared" si="1"/>
        <v>4.2308076810525029E-2</v>
      </c>
      <c r="O56">
        <f t="shared" si="2"/>
        <v>1.6923230724210012</v>
      </c>
    </row>
    <row r="57" spans="1:15" x14ac:dyDescent="0.2">
      <c r="A57" t="s">
        <v>94</v>
      </c>
      <c r="B57">
        <v>4472</v>
      </c>
      <c r="K57" t="s">
        <v>34</v>
      </c>
      <c r="L57" t="str">
        <f>A16</f>
        <v>A8</v>
      </c>
      <c r="M57">
        <f>B16</f>
        <v>4423</v>
      </c>
      <c r="N57" s="8">
        <f t="shared" si="1"/>
        <v>0.40024189478275446</v>
      </c>
      <c r="O57">
        <f t="shared" si="2"/>
        <v>16.00967579131018</v>
      </c>
    </row>
    <row r="58" spans="1:15" x14ac:dyDescent="0.2">
      <c r="A58" t="s">
        <v>95</v>
      </c>
      <c r="B58">
        <v>3896</v>
      </c>
      <c r="K58" t="s">
        <v>35</v>
      </c>
      <c r="L58" t="str">
        <f>A28</f>
        <v>B8</v>
      </c>
      <c r="M58">
        <f>B28</f>
        <v>6154</v>
      </c>
      <c r="N58" s="8">
        <f t="shared" si="1"/>
        <v>1.0483417262784962</v>
      </c>
      <c r="O58">
        <f t="shared" si="2"/>
        <v>41.933669051139844</v>
      </c>
    </row>
    <row r="59" spans="1:15" x14ac:dyDescent="0.2">
      <c r="A59" t="s">
        <v>96</v>
      </c>
      <c r="B59">
        <v>27743</v>
      </c>
      <c r="K59" t="s">
        <v>36</v>
      </c>
      <c r="L59" t="str">
        <f>A40</f>
        <v>C8</v>
      </c>
      <c r="M59">
        <f>B40</f>
        <v>6966</v>
      </c>
      <c r="N59" s="8">
        <f t="shared" si="1"/>
        <v>1.3523608268992602</v>
      </c>
      <c r="O59">
        <f t="shared" si="2"/>
        <v>54.094433075970407</v>
      </c>
    </row>
    <row r="60" spans="1:15" x14ac:dyDescent="0.2">
      <c r="A60" t="s">
        <v>13</v>
      </c>
      <c r="B60">
        <v>3545</v>
      </c>
      <c r="K60" t="s">
        <v>37</v>
      </c>
      <c r="L60" t="str">
        <f>A52</f>
        <v>D8</v>
      </c>
      <c r="M60">
        <f>B52</f>
        <v>10573</v>
      </c>
      <c r="N60" s="8">
        <f t="shared" si="1"/>
        <v>2.7028496150015946</v>
      </c>
      <c r="O60">
        <f t="shared" si="2"/>
        <v>108.11398460006379</v>
      </c>
    </row>
    <row r="61" spans="1:15" x14ac:dyDescent="0.2">
      <c r="A61" t="s">
        <v>21</v>
      </c>
      <c r="B61">
        <v>4092</v>
      </c>
      <c r="K61" t="s">
        <v>38</v>
      </c>
      <c r="L61" t="str">
        <f>A64</f>
        <v>E8</v>
      </c>
      <c r="M61">
        <f>B64</f>
        <v>25022</v>
      </c>
      <c r="N61" s="8">
        <f t="shared" si="1"/>
        <v>8.1126673303580201</v>
      </c>
      <c r="O61">
        <f t="shared" si="2"/>
        <v>324.50669321432082</v>
      </c>
    </row>
    <row r="62" spans="1:15" x14ac:dyDescent="0.2">
      <c r="A62" t="s">
        <v>29</v>
      </c>
      <c r="B62">
        <v>5602</v>
      </c>
      <c r="K62" t="s">
        <v>30</v>
      </c>
      <c r="L62" t="str">
        <f>A76</f>
        <v>F8</v>
      </c>
      <c r="M62">
        <f>B76</f>
        <v>39482</v>
      </c>
      <c r="N62" s="8">
        <f t="shared" si="1"/>
        <v>13.526603531067682</v>
      </c>
      <c r="O62">
        <f t="shared" si="2"/>
        <v>541.06414124270725</v>
      </c>
    </row>
    <row r="63" spans="1:15" x14ac:dyDescent="0.2">
      <c r="A63" t="s">
        <v>38</v>
      </c>
      <c r="B63">
        <v>3615</v>
      </c>
      <c r="K63" t="s">
        <v>39</v>
      </c>
      <c r="L63" t="str">
        <f>A88</f>
        <v>G8</v>
      </c>
      <c r="M63">
        <f>B88</f>
        <v>40316</v>
      </c>
      <c r="N63" s="8">
        <f t="shared" si="1"/>
        <v>13.838859602394921</v>
      </c>
      <c r="O63">
        <f t="shared" si="2"/>
        <v>553.55438409579688</v>
      </c>
    </row>
    <row r="64" spans="1:15" x14ac:dyDescent="0.2">
      <c r="A64" t="s">
        <v>45</v>
      </c>
      <c r="B64">
        <v>25022</v>
      </c>
      <c r="K64" t="s">
        <v>40</v>
      </c>
      <c r="L64" t="str">
        <f>A100</f>
        <v>H8</v>
      </c>
      <c r="M64">
        <f>B100</f>
        <v>26255</v>
      </c>
      <c r="N64" s="8">
        <f t="shared" si="1"/>
        <v>8.5743120976799432</v>
      </c>
      <c r="O64">
        <f t="shared" si="2"/>
        <v>342.97248390719773</v>
      </c>
    </row>
    <row r="65" spans="1:15" x14ac:dyDescent="0.2">
      <c r="A65" t="s">
        <v>53</v>
      </c>
      <c r="B65">
        <v>4425</v>
      </c>
      <c r="K65" t="s">
        <v>48</v>
      </c>
      <c r="L65" t="str">
        <f>A101</f>
        <v>H9</v>
      </c>
      <c r="M65">
        <f>B101</f>
        <v>15529</v>
      </c>
      <c r="N65" s="8">
        <f t="shared" si="1"/>
        <v>4.5584144705145331</v>
      </c>
      <c r="O65">
        <f t="shared" si="2"/>
        <v>182.33657882058134</v>
      </c>
    </row>
    <row r="66" spans="1:15" x14ac:dyDescent="0.2">
      <c r="A66" t="s">
        <v>61</v>
      </c>
      <c r="B66">
        <v>3318</v>
      </c>
      <c r="K66" t="s">
        <v>47</v>
      </c>
      <c r="L66" t="str">
        <f>A89</f>
        <v>G9</v>
      </c>
      <c r="M66">
        <f>B89</f>
        <v>7776</v>
      </c>
      <c r="N66" s="8">
        <f t="shared" si="1"/>
        <v>1.6556311120012537</v>
      </c>
      <c r="O66">
        <f t="shared" si="2"/>
        <v>66.225244480050151</v>
      </c>
    </row>
    <row r="67" spans="1:15" x14ac:dyDescent="0.2">
      <c r="A67" t="s">
        <v>69</v>
      </c>
      <c r="B67">
        <v>32587</v>
      </c>
      <c r="K67" t="s">
        <v>46</v>
      </c>
      <c r="L67" t="str">
        <f>A77</f>
        <v>F9</v>
      </c>
      <c r="M67">
        <f>B77</f>
        <v>5453</v>
      </c>
      <c r="N67" s="8">
        <f t="shared" si="1"/>
        <v>0.78588188694948702</v>
      </c>
      <c r="O67">
        <f t="shared" si="2"/>
        <v>31.435275477979481</v>
      </c>
    </row>
    <row r="68" spans="1:15" x14ac:dyDescent="0.2">
      <c r="A68" t="s">
        <v>77</v>
      </c>
      <c r="B68">
        <v>3531</v>
      </c>
      <c r="K68" t="s">
        <v>45</v>
      </c>
      <c r="L68" t="str">
        <f>A65</f>
        <v>E9</v>
      </c>
      <c r="M68">
        <f>B65</f>
        <v>4425</v>
      </c>
      <c r="N68" s="8">
        <f t="shared" si="1"/>
        <v>0.40099071030152483</v>
      </c>
      <c r="O68">
        <f t="shared" si="2"/>
        <v>16.039628412060992</v>
      </c>
    </row>
    <row r="69" spans="1:15" x14ac:dyDescent="0.2">
      <c r="A69" t="s">
        <v>97</v>
      </c>
      <c r="B69">
        <v>3606</v>
      </c>
      <c r="K69" t="s">
        <v>44</v>
      </c>
      <c r="L69" t="str">
        <f>A53</f>
        <v>D9</v>
      </c>
      <c r="M69">
        <f>B53</f>
        <v>3924</v>
      </c>
      <c r="N69" s="8">
        <f t="shared" si="1"/>
        <v>0.21341242284955103</v>
      </c>
      <c r="O69">
        <f t="shared" si="2"/>
        <v>8.5364969139820417</v>
      </c>
    </row>
    <row r="70" spans="1:15" x14ac:dyDescent="0.2">
      <c r="A70" t="s">
        <v>98</v>
      </c>
      <c r="B70">
        <v>5618</v>
      </c>
      <c r="K70" t="s">
        <v>43</v>
      </c>
      <c r="L70" t="str">
        <f>A41</f>
        <v>C9</v>
      </c>
      <c r="M70">
        <f>B41</f>
        <v>3767</v>
      </c>
      <c r="N70" s="8">
        <f t="shared" si="1"/>
        <v>0.15463040462607819</v>
      </c>
      <c r="O70">
        <f t="shared" si="2"/>
        <v>6.185216185043128</v>
      </c>
    </row>
    <row r="71" spans="1:15" x14ac:dyDescent="0.2">
      <c r="A71" t="s">
        <v>99</v>
      </c>
      <c r="B71">
        <v>37438</v>
      </c>
      <c r="K71" t="s">
        <v>42</v>
      </c>
      <c r="L71" t="str">
        <f>A29</f>
        <v>B9</v>
      </c>
      <c r="M71">
        <f>B29</f>
        <v>3922</v>
      </c>
      <c r="N71" s="8">
        <f t="shared" si="1"/>
        <v>0.21266360733078066</v>
      </c>
      <c r="O71">
        <f t="shared" si="2"/>
        <v>8.5065442932312259</v>
      </c>
    </row>
    <row r="72" spans="1:15" x14ac:dyDescent="0.2">
      <c r="A72" t="s">
        <v>14</v>
      </c>
      <c r="B72">
        <v>3432</v>
      </c>
      <c r="K72" t="s">
        <v>41</v>
      </c>
      <c r="L72" t="str">
        <f>A17</f>
        <v>A9</v>
      </c>
      <c r="M72">
        <f>B17</f>
        <v>4042</v>
      </c>
      <c r="N72" s="8">
        <f t="shared" si="1"/>
        <v>0.25759253845700192</v>
      </c>
      <c r="O72">
        <f t="shared" si="2"/>
        <v>10.303701538280077</v>
      </c>
    </row>
    <row r="73" spans="1:15" x14ac:dyDescent="0.2">
      <c r="A73" t="s">
        <v>22</v>
      </c>
      <c r="B73">
        <v>3493</v>
      </c>
      <c r="K73" t="s">
        <v>49</v>
      </c>
      <c r="L73" t="str">
        <f>A18</f>
        <v>A10</v>
      </c>
      <c r="M73">
        <f>B18</f>
        <v>3853</v>
      </c>
      <c r="N73" s="8">
        <f t="shared" si="1"/>
        <v>0.18682947193320343</v>
      </c>
      <c r="O73">
        <f t="shared" si="2"/>
        <v>7.4731788773281371</v>
      </c>
    </row>
    <row r="74" spans="1:15" x14ac:dyDescent="0.2">
      <c r="A74" t="s">
        <v>32</v>
      </c>
      <c r="B74">
        <v>4749</v>
      </c>
      <c r="K74" t="s">
        <v>50</v>
      </c>
      <c r="L74" t="str">
        <f>A30</f>
        <v>B10</v>
      </c>
      <c r="M74">
        <f>B30</f>
        <v>3529</v>
      </c>
      <c r="N74" s="8">
        <f t="shared" ref="N74:N96" si="3">(M74-I$15)/I$16</f>
        <v>6.5521357892406012E-2</v>
      </c>
      <c r="O74">
        <f t="shared" ref="O74:O96" si="4">N74*40</f>
        <v>2.6208543156962403</v>
      </c>
    </row>
    <row r="75" spans="1:15" x14ac:dyDescent="0.2">
      <c r="A75" t="s">
        <v>30</v>
      </c>
      <c r="B75">
        <v>3746</v>
      </c>
      <c r="K75" t="s">
        <v>51</v>
      </c>
      <c r="L75" t="str">
        <f>A42</f>
        <v>C10</v>
      </c>
      <c r="M75">
        <f>B42</f>
        <v>3383</v>
      </c>
      <c r="N75" s="8">
        <f t="shared" si="3"/>
        <v>1.0857825022170139E-2</v>
      </c>
      <c r="O75">
        <f t="shared" si="4"/>
        <v>0.43431300088680558</v>
      </c>
    </row>
    <row r="76" spans="1:15" x14ac:dyDescent="0.2">
      <c r="A76" t="s">
        <v>46</v>
      </c>
      <c r="B76">
        <v>39482</v>
      </c>
      <c r="K76" t="s">
        <v>52</v>
      </c>
      <c r="L76" t="str">
        <f>A54</f>
        <v>D10</v>
      </c>
      <c r="M76">
        <f>B54</f>
        <v>3305</v>
      </c>
      <c r="N76" s="8">
        <f t="shared" si="3"/>
        <v>-1.8345980209873686E-2</v>
      </c>
      <c r="O76">
        <f t="shared" si="4"/>
        <v>-0.73383920839494743</v>
      </c>
    </row>
    <row r="77" spans="1:15" x14ac:dyDescent="0.2">
      <c r="A77" t="s">
        <v>54</v>
      </c>
      <c r="B77">
        <v>5453</v>
      </c>
      <c r="K77" t="s">
        <v>53</v>
      </c>
      <c r="L77" t="str">
        <f>A66</f>
        <v>E10</v>
      </c>
      <c r="M77">
        <f>B66</f>
        <v>3318</v>
      </c>
      <c r="N77" s="8">
        <f t="shared" si="3"/>
        <v>-1.3478679337866379E-2</v>
      </c>
      <c r="O77">
        <f t="shared" si="4"/>
        <v>-0.53914717351465513</v>
      </c>
    </row>
    <row r="78" spans="1:15" x14ac:dyDescent="0.2">
      <c r="A78" t="s">
        <v>62</v>
      </c>
      <c r="B78">
        <v>3373</v>
      </c>
      <c r="K78" t="s">
        <v>54</v>
      </c>
      <c r="L78" t="str">
        <f>A78</f>
        <v>F10</v>
      </c>
      <c r="M78">
        <f>B78</f>
        <v>3373</v>
      </c>
      <c r="N78" s="8">
        <f t="shared" si="3"/>
        <v>7.113747428318367E-3</v>
      </c>
      <c r="O78">
        <f t="shared" si="4"/>
        <v>0.28454989713273471</v>
      </c>
    </row>
    <row r="79" spans="1:15" x14ac:dyDescent="0.2">
      <c r="A79" t="s">
        <v>70</v>
      </c>
      <c r="B79">
        <v>30526</v>
      </c>
      <c r="K79" t="s">
        <v>55</v>
      </c>
      <c r="L79" t="str">
        <f>A90</f>
        <v>G10</v>
      </c>
      <c r="M79">
        <f>B90</f>
        <v>4041</v>
      </c>
      <c r="N79" s="8">
        <f t="shared" si="3"/>
        <v>0.25721813069761673</v>
      </c>
      <c r="O79">
        <f t="shared" si="4"/>
        <v>10.288725227904669</v>
      </c>
    </row>
    <row r="80" spans="1:15" x14ac:dyDescent="0.2">
      <c r="A80" t="s">
        <v>78</v>
      </c>
      <c r="B80">
        <v>3574</v>
      </c>
      <c r="K80" t="s">
        <v>56</v>
      </c>
      <c r="L80" t="str">
        <f>A102</f>
        <v>H10</v>
      </c>
      <c r="M80">
        <f>B102</f>
        <v>5520</v>
      </c>
      <c r="N80" s="8">
        <f t="shared" si="3"/>
        <v>0.81096720682829382</v>
      </c>
      <c r="O80">
        <f t="shared" si="4"/>
        <v>32.438688273131753</v>
      </c>
    </row>
    <row r="81" spans="1:15" x14ac:dyDescent="0.2">
      <c r="A81" t="s">
        <v>100</v>
      </c>
      <c r="B81">
        <v>3354</v>
      </c>
      <c r="K81" t="s">
        <v>64</v>
      </c>
      <c r="L81" t="str">
        <f>A103</f>
        <v>H11</v>
      </c>
      <c r="M81">
        <f>B103</f>
        <v>10311</v>
      </c>
      <c r="N81" s="8">
        <f t="shared" si="3"/>
        <v>2.604754782042678</v>
      </c>
      <c r="O81">
        <f t="shared" si="4"/>
        <v>104.19019128170711</v>
      </c>
    </row>
    <row r="82" spans="1:15" x14ac:dyDescent="0.2">
      <c r="A82" t="s">
        <v>101</v>
      </c>
      <c r="B82">
        <v>7555</v>
      </c>
      <c r="K82" t="s">
        <v>63</v>
      </c>
      <c r="L82" t="str">
        <f>A91</f>
        <v>G11</v>
      </c>
      <c r="M82">
        <f>B91</f>
        <v>19686</v>
      </c>
      <c r="N82" s="8">
        <f t="shared" si="3"/>
        <v>6.1148275262787148</v>
      </c>
      <c r="O82">
        <f t="shared" si="4"/>
        <v>244.59310105114861</v>
      </c>
    </row>
    <row r="83" spans="1:15" x14ac:dyDescent="0.2">
      <c r="A83" t="s">
        <v>102</v>
      </c>
      <c r="B83">
        <v>40140</v>
      </c>
      <c r="K83" t="s">
        <v>62</v>
      </c>
      <c r="L83" t="str">
        <f>A79</f>
        <v>F11</v>
      </c>
      <c r="M83">
        <f>B79</f>
        <v>30526</v>
      </c>
      <c r="N83" s="8">
        <f t="shared" si="3"/>
        <v>10.173407638014035</v>
      </c>
      <c r="O83">
        <f t="shared" si="4"/>
        <v>406.9363055205614</v>
      </c>
    </row>
    <row r="84" spans="1:15" x14ac:dyDescent="0.2">
      <c r="A84" t="s">
        <v>15</v>
      </c>
      <c r="B84">
        <v>3306</v>
      </c>
      <c r="K84" t="s">
        <v>61</v>
      </c>
      <c r="L84" t="str">
        <f>A67</f>
        <v>E11</v>
      </c>
      <c r="M84">
        <f>B67</f>
        <v>32587</v>
      </c>
      <c r="N84" s="8">
        <f t="shared" si="3"/>
        <v>10.945062030106886</v>
      </c>
      <c r="O84">
        <f t="shared" si="4"/>
        <v>437.80248120427541</v>
      </c>
    </row>
    <row r="85" spans="1:15" x14ac:dyDescent="0.2">
      <c r="A85" t="s">
        <v>23</v>
      </c>
      <c r="B85">
        <v>3310</v>
      </c>
      <c r="K85" t="s">
        <v>60</v>
      </c>
      <c r="L85" t="str">
        <f>A55</f>
        <v>D11</v>
      </c>
      <c r="M85">
        <f>B55</f>
        <v>24224</v>
      </c>
      <c r="N85" s="8">
        <f t="shared" si="3"/>
        <v>7.8138899383686491</v>
      </c>
      <c r="O85">
        <f t="shared" si="4"/>
        <v>312.55559753474597</v>
      </c>
    </row>
    <row r="86" spans="1:15" x14ac:dyDescent="0.2">
      <c r="A86" t="s">
        <v>31</v>
      </c>
      <c r="B86">
        <v>4359</v>
      </c>
      <c r="K86" t="s">
        <v>59</v>
      </c>
      <c r="L86" t="str">
        <f>A43</f>
        <v>C11</v>
      </c>
      <c r="M86">
        <f>B43</f>
        <v>13419</v>
      </c>
      <c r="N86" s="8">
        <f t="shared" si="3"/>
        <v>3.7684140982118088</v>
      </c>
      <c r="O86">
        <f t="shared" si="4"/>
        <v>150.73656392847235</v>
      </c>
    </row>
    <row r="87" spans="1:15" x14ac:dyDescent="0.2">
      <c r="A87" t="s">
        <v>39</v>
      </c>
      <c r="B87">
        <v>3934</v>
      </c>
      <c r="K87" t="s">
        <v>58</v>
      </c>
      <c r="L87" t="str">
        <f>A31</f>
        <v>B11</v>
      </c>
      <c r="M87">
        <f>B31</f>
        <v>7469</v>
      </c>
      <c r="N87" s="8">
        <f t="shared" si="3"/>
        <v>1.5406879298700042</v>
      </c>
      <c r="O87">
        <f t="shared" si="4"/>
        <v>61.62751719480017</v>
      </c>
    </row>
    <row r="88" spans="1:15" x14ac:dyDescent="0.2">
      <c r="A88" t="s">
        <v>47</v>
      </c>
      <c r="B88">
        <v>40316</v>
      </c>
      <c r="K88" t="s">
        <v>57</v>
      </c>
      <c r="L88" t="str">
        <f>A19</f>
        <v>A11</v>
      </c>
      <c r="M88">
        <f>B19</f>
        <v>5453</v>
      </c>
      <c r="N88" s="8">
        <f t="shared" si="3"/>
        <v>0.78588188694948702</v>
      </c>
      <c r="O88">
        <f t="shared" si="4"/>
        <v>31.435275477979481</v>
      </c>
    </row>
    <row r="89" spans="1:15" x14ac:dyDescent="0.2">
      <c r="A89" t="s">
        <v>55</v>
      </c>
      <c r="B89">
        <v>7776</v>
      </c>
      <c r="K89" t="s">
        <v>65</v>
      </c>
      <c r="L89" t="str">
        <f>A20</f>
        <v>A12</v>
      </c>
      <c r="M89">
        <f>B20</f>
        <v>4646</v>
      </c>
      <c r="N89" s="8">
        <f t="shared" si="3"/>
        <v>0.48373482512564897</v>
      </c>
      <c r="O89">
        <f t="shared" si="4"/>
        <v>19.349393005025959</v>
      </c>
    </row>
    <row r="90" spans="1:15" x14ac:dyDescent="0.2">
      <c r="A90" t="s">
        <v>63</v>
      </c>
      <c r="B90">
        <v>4041</v>
      </c>
      <c r="K90" t="s">
        <v>66</v>
      </c>
      <c r="L90" t="str">
        <f>A32</f>
        <v>B12</v>
      </c>
      <c r="M90">
        <f>B32</f>
        <v>4009</v>
      </c>
      <c r="N90" s="8">
        <f t="shared" si="3"/>
        <v>0.24523708239729108</v>
      </c>
      <c r="O90">
        <f t="shared" si="4"/>
        <v>9.8094832958916438</v>
      </c>
    </row>
    <row r="91" spans="1:15" x14ac:dyDescent="0.2">
      <c r="A91" t="s">
        <v>71</v>
      </c>
      <c r="B91">
        <v>19686</v>
      </c>
      <c r="K91" t="s">
        <v>67</v>
      </c>
      <c r="L91" t="str">
        <f>A44</f>
        <v>C12</v>
      </c>
      <c r="M91">
        <f>B44</f>
        <v>3684</v>
      </c>
      <c r="N91" s="8">
        <f t="shared" si="3"/>
        <v>0.12355456059710848</v>
      </c>
      <c r="O91">
        <f t="shared" si="4"/>
        <v>4.942182423884339</v>
      </c>
    </row>
    <row r="92" spans="1:15" x14ac:dyDescent="0.2">
      <c r="A92" t="s">
        <v>79</v>
      </c>
      <c r="B92">
        <v>3520</v>
      </c>
      <c r="K92" t="s">
        <v>68</v>
      </c>
      <c r="L92" t="str">
        <f>A56</f>
        <v>D12</v>
      </c>
      <c r="M92">
        <f>B56</f>
        <v>3540</v>
      </c>
      <c r="N92" s="8">
        <f t="shared" si="3"/>
        <v>6.9639843245642957E-2</v>
      </c>
      <c r="O92">
        <f t="shared" si="4"/>
        <v>2.7855937298257185</v>
      </c>
    </row>
    <row r="93" spans="1:15" x14ac:dyDescent="0.2">
      <c r="A93" t="s">
        <v>103</v>
      </c>
      <c r="B93">
        <v>3363</v>
      </c>
      <c r="K93" t="s">
        <v>69</v>
      </c>
      <c r="L93" t="str">
        <f>A68</f>
        <v>E12</v>
      </c>
      <c r="M93">
        <f>B68</f>
        <v>3531</v>
      </c>
      <c r="N93" s="8">
        <f t="shared" si="3"/>
        <v>6.6270173411176372E-2</v>
      </c>
      <c r="O93">
        <f t="shared" si="4"/>
        <v>2.6508069364470548</v>
      </c>
    </row>
    <row r="94" spans="1:15" x14ac:dyDescent="0.2">
      <c r="A94" t="s">
        <v>104</v>
      </c>
      <c r="B94">
        <v>10602</v>
      </c>
      <c r="K94" t="s">
        <v>70</v>
      </c>
      <c r="L94" t="str">
        <f>A80</f>
        <v>F12</v>
      </c>
      <c r="M94">
        <f>B80</f>
        <v>3574</v>
      </c>
      <c r="N94" s="8">
        <f t="shared" si="3"/>
        <v>8.2369707064738992E-2</v>
      </c>
      <c r="O94">
        <f t="shared" si="4"/>
        <v>3.2947882825895598</v>
      </c>
    </row>
    <row r="95" spans="1:15" x14ac:dyDescent="0.2">
      <c r="A95" t="s">
        <v>105</v>
      </c>
      <c r="B95">
        <v>20083</v>
      </c>
      <c r="K95" t="s">
        <v>71</v>
      </c>
      <c r="L95" t="str">
        <f>A92</f>
        <v>G12</v>
      </c>
      <c r="M95">
        <f>B92</f>
        <v>3520</v>
      </c>
      <c r="N95" s="8">
        <f t="shared" si="3"/>
        <v>6.2151688057939421E-2</v>
      </c>
      <c r="O95">
        <f t="shared" si="4"/>
        <v>2.486067522317577</v>
      </c>
    </row>
    <row r="96" spans="1:15" x14ac:dyDescent="0.2">
      <c r="A96" t="s">
        <v>16</v>
      </c>
      <c r="B96">
        <v>3296</v>
      </c>
      <c r="K96" t="s">
        <v>72</v>
      </c>
      <c r="L96" t="str">
        <f>A104</f>
        <v>H12</v>
      </c>
      <c r="M96">
        <f>B104</f>
        <v>3541</v>
      </c>
      <c r="N96" s="8">
        <f t="shared" si="3"/>
        <v>7.0014251005028144E-2</v>
      </c>
      <c r="O96">
        <f t="shared" si="4"/>
        <v>2.8005700402011255</v>
      </c>
    </row>
    <row r="97" spans="1:2" x14ac:dyDescent="0.2">
      <c r="A97" t="s">
        <v>24</v>
      </c>
      <c r="B97">
        <v>3279</v>
      </c>
    </row>
    <row r="98" spans="1:2" x14ac:dyDescent="0.2">
      <c r="A98" t="s">
        <v>33</v>
      </c>
      <c r="B98">
        <v>3956</v>
      </c>
    </row>
    <row r="99" spans="1:2" x14ac:dyDescent="0.2">
      <c r="A99" t="s">
        <v>40</v>
      </c>
      <c r="B99">
        <v>4039</v>
      </c>
    </row>
    <row r="100" spans="1:2" x14ac:dyDescent="0.2">
      <c r="A100" t="s">
        <v>48</v>
      </c>
      <c r="B100">
        <v>26255</v>
      </c>
    </row>
    <row r="101" spans="1:2" x14ac:dyDescent="0.2">
      <c r="A101" t="s">
        <v>56</v>
      </c>
      <c r="B101">
        <v>15529</v>
      </c>
    </row>
    <row r="102" spans="1:2" x14ac:dyDescent="0.2">
      <c r="A102" t="s">
        <v>64</v>
      </c>
      <c r="B102">
        <v>5520</v>
      </c>
    </row>
    <row r="103" spans="1:2" x14ac:dyDescent="0.2">
      <c r="A103" t="s">
        <v>72</v>
      </c>
      <c r="B103">
        <v>10311</v>
      </c>
    </row>
    <row r="104" spans="1:2" x14ac:dyDescent="0.2">
      <c r="A104" t="s">
        <v>80</v>
      </c>
      <c r="B104">
        <v>3541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workbookViewId="0">
      <selection activeCell="N25" sqref="N25"/>
    </sheetView>
  </sheetViews>
  <sheetFormatPr defaultRowHeight="12.75" x14ac:dyDescent="0.2"/>
  <cols>
    <col min="2" max="2" width="15.42578125" customWidth="1"/>
    <col min="3" max="3" width="13.140625" style="2" customWidth="1"/>
    <col min="4" max="6" width="10.140625" customWidth="1"/>
    <col min="7" max="8" width="14.7109375" customWidth="1"/>
    <col min="9" max="9" width="15.28515625" bestFit="1" customWidth="1"/>
    <col min="10" max="10" width="15.7109375" bestFit="1" customWidth="1"/>
    <col min="11" max="11" width="12" bestFit="1" customWidth="1"/>
    <col min="12" max="12" width="15.140625" bestFit="1" customWidth="1"/>
  </cols>
  <sheetData>
    <row r="1" spans="1:15" x14ac:dyDescent="0.2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2">
      <c r="A2" s="7">
        <v>1</v>
      </c>
      <c r="B2" s="7" t="s">
        <v>82</v>
      </c>
      <c r="C2" s="7" t="s">
        <v>83</v>
      </c>
      <c r="D2" s="7">
        <f>'Plate 1'!N9</f>
        <v>-2.7578165627349837E-2</v>
      </c>
      <c r="E2" s="7">
        <f>'Plate 2'!N9</f>
        <v>-1.4889112571308002E-2</v>
      </c>
      <c r="F2" s="7">
        <f>'Plate 3'!N9</f>
        <v>-1.7222756931718153E-2</v>
      </c>
      <c r="G2" s="7">
        <f>AVERAGE(D2:F2)</f>
        <v>-1.9896678376791998E-2</v>
      </c>
      <c r="H2" s="7">
        <f>STDEV(D2:F2)</f>
        <v>6.7539180321929074E-3</v>
      </c>
      <c r="I2" s="7">
        <f>G2*40</f>
        <v>-0.79586713507167994</v>
      </c>
      <c r="L2" s="9" t="s">
        <v>116</v>
      </c>
      <c r="M2" s="3"/>
      <c r="N2" s="3"/>
      <c r="O2" s="3"/>
    </row>
    <row r="3" spans="1:15" x14ac:dyDescent="0.2">
      <c r="A3" s="7">
        <v>2</v>
      </c>
      <c r="B3" s="7" t="s">
        <v>85</v>
      </c>
      <c r="C3" s="7" t="s">
        <v>86</v>
      </c>
      <c r="D3" s="7">
        <f>'Plate 1'!N10</f>
        <v>2.8612346838375456E-2</v>
      </c>
      <c r="E3" s="7">
        <f>'Plate 2'!N10</f>
        <v>-1.3157820411853583E-2</v>
      </c>
      <c r="F3" s="7">
        <f>'Plate 3'!N10</f>
        <v>-1.609953365356262E-2</v>
      </c>
      <c r="G3" s="7">
        <f t="shared" ref="G3:G66" si="0">AVERAGE(D3:F3)</f>
        <v>-2.1500240901358228E-4</v>
      </c>
      <c r="H3" s="7">
        <f t="shared" ref="H3:H66" si="1">STDEV(D3:F3)</f>
        <v>2.5008507905757146E-2</v>
      </c>
      <c r="I3" s="7">
        <f t="shared" ref="I3:I66" si="2">G3*40</f>
        <v>-8.6000963605432912E-3</v>
      </c>
      <c r="M3" s="3"/>
      <c r="N3" s="10"/>
      <c r="O3" s="11"/>
    </row>
    <row r="4" spans="1:15" x14ac:dyDescent="0.2">
      <c r="A4" s="7">
        <v>3</v>
      </c>
      <c r="B4" s="7" t="s">
        <v>88</v>
      </c>
      <c r="C4" s="7" t="s">
        <v>89</v>
      </c>
      <c r="D4" s="7">
        <f>'Plate 1'!N11</f>
        <v>6.8945414068374595E-4</v>
      </c>
      <c r="E4" s="7">
        <f>'Plate 2'!N11</f>
        <v>-1.4542854139417119E-2</v>
      </c>
      <c r="F4" s="7">
        <f>'Plate 3'!N11</f>
        <v>-1.5350718134792267E-2</v>
      </c>
      <c r="G4" s="7">
        <f t="shared" si="0"/>
        <v>-9.7347060445085471E-3</v>
      </c>
      <c r="H4" s="7">
        <f t="shared" si="1"/>
        <v>9.0366198179223541E-3</v>
      </c>
      <c r="I4" s="7">
        <f t="shared" si="2"/>
        <v>-0.38938824178034187</v>
      </c>
      <c r="M4" s="3"/>
      <c r="N4" s="10"/>
      <c r="O4" s="11"/>
    </row>
    <row r="5" spans="1:15" x14ac:dyDescent="0.2">
      <c r="A5" s="7">
        <v>4</v>
      </c>
      <c r="B5" s="7" t="s">
        <v>91</v>
      </c>
      <c r="C5" s="7" t="s">
        <v>92</v>
      </c>
      <c r="D5" s="7">
        <f>'Plate 1'!N12</f>
        <v>4.3435610863075992E-2</v>
      </c>
      <c r="E5" s="7">
        <f>'Plate 2'!N12</f>
        <v>2.9431966710725121E-2</v>
      </c>
      <c r="F5" s="7">
        <f>'Plate 3'!N12</f>
        <v>3.7440775938517724E-2</v>
      </c>
      <c r="G5" s="7">
        <f t="shared" si="0"/>
        <v>3.6769451170772939E-2</v>
      </c>
      <c r="H5" s="7">
        <f t="shared" si="1"/>
        <v>7.0259177403567061E-3</v>
      </c>
      <c r="I5" s="7">
        <f t="shared" si="2"/>
        <v>1.4707780468309175</v>
      </c>
      <c r="M5" s="3"/>
      <c r="N5" s="10"/>
      <c r="O5" s="11"/>
    </row>
    <row r="6" spans="1:15" x14ac:dyDescent="0.2">
      <c r="A6" s="7">
        <v>5</v>
      </c>
      <c r="B6" s="7" t="s">
        <v>94</v>
      </c>
      <c r="C6" s="7" t="s">
        <v>95</v>
      </c>
      <c r="D6" s="7">
        <f>'Plate 1'!N13</f>
        <v>0.19339188646179073</v>
      </c>
      <c r="E6" s="7">
        <f>'Plate 2'!N13</f>
        <v>0.19251968813133138</v>
      </c>
      <c r="F6" s="7">
        <f>'Plate 3'!N13</f>
        <v>0.20292900558676605</v>
      </c>
      <c r="G6" s="7">
        <f t="shared" si="0"/>
        <v>0.19628019339329605</v>
      </c>
      <c r="H6" s="7">
        <f t="shared" si="1"/>
        <v>5.7745311645137458E-3</v>
      </c>
      <c r="I6" s="7">
        <f t="shared" si="2"/>
        <v>7.8512077357318422</v>
      </c>
      <c r="M6" s="12"/>
      <c r="N6" s="10"/>
      <c r="O6" s="11"/>
    </row>
    <row r="7" spans="1:15" x14ac:dyDescent="0.2">
      <c r="A7" s="7">
        <v>6</v>
      </c>
      <c r="B7" s="7" t="s">
        <v>97</v>
      </c>
      <c r="C7" s="7" t="s">
        <v>98</v>
      </c>
      <c r="D7" s="7">
        <f>'Plate 1'!N14</f>
        <v>0.87353839624630614</v>
      </c>
      <c r="E7" s="7">
        <f>'Plate 2'!N14</f>
        <v>0.8126685396479042</v>
      </c>
      <c r="F7" s="7">
        <f>'Plate 3'!N14</f>
        <v>0.84765916724804125</v>
      </c>
      <c r="G7" s="7">
        <f t="shared" si="0"/>
        <v>0.84462203438075056</v>
      </c>
      <c r="H7" s="7">
        <f t="shared" si="1"/>
        <v>3.0548371357859441E-2</v>
      </c>
      <c r="I7" s="7">
        <f t="shared" si="2"/>
        <v>33.784881375230022</v>
      </c>
      <c r="M7" s="3"/>
      <c r="N7" s="10"/>
      <c r="O7" s="11"/>
    </row>
    <row r="8" spans="1:15" x14ac:dyDescent="0.2">
      <c r="A8" s="7">
        <v>7</v>
      </c>
      <c r="B8" s="7" t="s">
        <v>100</v>
      </c>
      <c r="C8" s="7" t="s">
        <v>101</v>
      </c>
      <c r="D8" s="7">
        <f>'Plate 1'!N15</f>
        <v>1.5881576130650088</v>
      </c>
      <c r="E8" s="7">
        <f>'Plate 2'!N15</f>
        <v>1.501376560678872</v>
      </c>
      <c r="F8" s="7">
        <f>'Plate 3'!N15</f>
        <v>1.5728869971771295</v>
      </c>
      <c r="G8" s="7">
        <f t="shared" si="0"/>
        <v>1.5541403903070037</v>
      </c>
      <c r="H8" s="7">
        <f t="shared" si="1"/>
        <v>4.6328330589053675E-2</v>
      </c>
      <c r="I8" s="7">
        <f t="shared" si="2"/>
        <v>62.165615612280149</v>
      </c>
      <c r="M8" s="3"/>
      <c r="N8" s="10"/>
      <c r="O8" s="11"/>
    </row>
    <row r="9" spans="1:15" x14ac:dyDescent="0.2">
      <c r="A9" s="7">
        <v>8</v>
      </c>
      <c r="B9" s="7" t="s">
        <v>103</v>
      </c>
      <c r="C9" s="7" t="s">
        <v>104</v>
      </c>
      <c r="D9" s="7">
        <f>'Plate 1'!N16</f>
        <v>2.8050441713718204</v>
      </c>
      <c r="E9" s="7">
        <f>'Plate 2'!N16</f>
        <v>2.6173674866631904</v>
      </c>
      <c r="F9" s="7">
        <f>'Plate 3'!N16</f>
        <v>2.7137074400237644</v>
      </c>
      <c r="G9" s="7">
        <f t="shared" si="0"/>
        <v>2.7120396993529248</v>
      </c>
      <c r="H9" s="7">
        <f t="shared" si="1"/>
        <v>9.3849456658067584E-2</v>
      </c>
      <c r="I9" s="7">
        <f t="shared" si="2"/>
        <v>108.48158797411699</v>
      </c>
      <c r="M9" s="3"/>
      <c r="N9" s="10"/>
      <c r="O9" s="11"/>
    </row>
    <row r="10" spans="1:15" x14ac:dyDescent="0.2">
      <c r="A10" s="7">
        <v>9</v>
      </c>
      <c r="B10" s="7" t="s">
        <v>104</v>
      </c>
      <c r="C10" s="7" t="s">
        <v>105</v>
      </c>
      <c r="D10" s="7">
        <f>'Plate 1'!N17</f>
        <v>6.2416283356099518</v>
      </c>
      <c r="E10" s="7">
        <f>'Plate 2'!N17</f>
        <v>6.0231654227419229</v>
      </c>
      <c r="F10" s="7">
        <f>'Plate 3'!N17</f>
        <v>6.2634674067546294</v>
      </c>
      <c r="G10" s="7">
        <f t="shared" si="0"/>
        <v>6.1760870550355014</v>
      </c>
      <c r="H10" s="7">
        <f t="shared" si="1"/>
        <v>0.13288342814141607</v>
      </c>
      <c r="I10" s="7">
        <f t="shared" si="2"/>
        <v>247.04348220142006</v>
      </c>
      <c r="M10" s="3"/>
      <c r="N10" s="10"/>
      <c r="O10" s="11"/>
    </row>
    <row r="11" spans="1:15" x14ac:dyDescent="0.2">
      <c r="A11" s="7">
        <v>10</v>
      </c>
      <c r="B11" s="7" t="s">
        <v>101</v>
      </c>
      <c r="C11" s="7" t="s">
        <v>102</v>
      </c>
      <c r="D11" s="7">
        <f>'Plate 1'!N18</f>
        <v>14.132775702805766</v>
      </c>
      <c r="E11" s="7">
        <f>'Plate 2'!N18</f>
        <v>13.4459074271868</v>
      </c>
      <c r="F11" s="7">
        <f>'Plate 3'!N18</f>
        <v>13.772963836743129</v>
      </c>
      <c r="G11" s="7">
        <f t="shared" si="0"/>
        <v>13.783882322245232</v>
      </c>
      <c r="H11" s="7">
        <f t="shared" si="1"/>
        <v>0.34356428366055136</v>
      </c>
      <c r="I11" s="7">
        <f t="shared" si="2"/>
        <v>551.35529288980922</v>
      </c>
      <c r="M11" s="3"/>
      <c r="N11" s="10"/>
      <c r="O11" s="11"/>
    </row>
    <row r="12" spans="1:15" x14ac:dyDescent="0.2">
      <c r="A12" s="7">
        <v>11</v>
      </c>
      <c r="B12" s="7" t="s">
        <v>98</v>
      </c>
      <c r="C12" s="7" t="s">
        <v>99</v>
      </c>
      <c r="D12" s="7">
        <f>'Plate 1'!N19</f>
        <v>13.253376946363648</v>
      </c>
      <c r="E12" s="7">
        <f>'Plate 2'!N19</f>
        <v>12.538017818768902</v>
      </c>
      <c r="F12" s="7">
        <f>'Plate 3'!N19</f>
        <v>12.76131407088438</v>
      </c>
      <c r="G12" s="7">
        <f t="shared" si="0"/>
        <v>12.850902945338978</v>
      </c>
      <c r="H12" s="7">
        <f t="shared" si="1"/>
        <v>0.36599767100052749</v>
      </c>
      <c r="I12" s="7">
        <f t="shared" si="2"/>
        <v>514.03611781355914</v>
      </c>
      <c r="M12" s="3"/>
      <c r="N12" s="10"/>
      <c r="O12" s="11"/>
    </row>
    <row r="13" spans="1:15" x14ac:dyDescent="0.2">
      <c r="A13" s="7">
        <v>12</v>
      </c>
      <c r="B13" s="7" t="s">
        <v>95</v>
      </c>
      <c r="C13" s="7" t="s">
        <v>96</v>
      </c>
      <c r="D13" s="7">
        <f>'Plate 1'!N20</f>
        <v>9.1752557042192908</v>
      </c>
      <c r="E13" s="7">
        <f>'Plate 2'!N20</f>
        <v>8.8950328568449137</v>
      </c>
      <c r="F13" s="7">
        <f>'Plate 3'!N20</f>
        <v>9.1314308436450879</v>
      </c>
      <c r="G13" s="7">
        <f t="shared" si="0"/>
        <v>9.0672398015697642</v>
      </c>
      <c r="H13" s="7">
        <f t="shared" si="1"/>
        <v>0.15073678535675308</v>
      </c>
      <c r="I13" s="7">
        <f t="shared" si="2"/>
        <v>362.68959206279055</v>
      </c>
      <c r="M13" s="12"/>
      <c r="N13" s="10"/>
      <c r="O13" s="11"/>
    </row>
    <row r="14" spans="1:15" x14ac:dyDescent="0.2">
      <c r="A14" s="7">
        <v>13</v>
      </c>
      <c r="B14" s="7" t="s">
        <v>92</v>
      </c>
      <c r="C14" s="7" t="s">
        <v>93</v>
      </c>
      <c r="D14" s="7">
        <f>'Plate 1'!N21</f>
        <v>4.344595267518625</v>
      </c>
      <c r="E14" s="7">
        <f>'Plate 2'!N21</f>
        <v>4.2292004871152544</v>
      </c>
      <c r="F14" s="7">
        <f>'Plate 3'!N21</f>
        <v>4.3861869011973509</v>
      </c>
      <c r="G14" s="7">
        <f t="shared" si="0"/>
        <v>4.3199942186104101</v>
      </c>
      <c r="H14" s="7">
        <f t="shared" si="1"/>
        <v>8.133321742761164E-2</v>
      </c>
      <c r="I14" s="7">
        <f t="shared" si="2"/>
        <v>172.79976874441641</v>
      </c>
    </row>
    <row r="15" spans="1:15" x14ac:dyDescent="0.2">
      <c r="A15" s="7">
        <v>14</v>
      </c>
      <c r="B15" s="7" t="s">
        <v>89</v>
      </c>
      <c r="C15" s="7" t="s">
        <v>90</v>
      </c>
      <c r="D15" s="7">
        <f>'Plate 1'!N22</f>
        <v>1.5585110850156076</v>
      </c>
      <c r="E15" s="7">
        <f>'Plate 2'!N22</f>
        <v>1.5353098870041786</v>
      </c>
      <c r="F15" s="7">
        <f>'Plate 3'!N22</f>
        <v>1.5848680454774553</v>
      </c>
      <c r="G15" s="7">
        <f t="shared" si="0"/>
        <v>1.5595630058324137</v>
      </c>
      <c r="H15" s="7">
        <f t="shared" si="1"/>
        <v>2.4795819624872754E-2</v>
      </c>
      <c r="I15" s="7">
        <f t="shared" si="2"/>
        <v>62.382520233296546</v>
      </c>
    </row>
    <row r="16" spans="1:15" x14ac:dyDescent="0.2">
      <c r="A16" s="7">
        <v>15</v>
      </c>
      <c r="B16" s="7" t="s">
        <v>86</v>
      </c>
      <c r="C16" s="7" t="s">
        <v>87</v>
      </c>
      <c r="D16" s="7">
        <f>'Plate 1'!N23</f>
        <v>0.82010570034331576</v>
      </c>
      <c r="E16" s="7">
        <f>'Plate 2'!N23</f>
        <v>0.85318077617913768</v>
      </c>
      <c r="F16" s="7">
        <f>'Plate 3'!N23</f>
        <v>0.92553598120015812</v>
      </c>
      <c r="G16" s="7">
        <f t="shared" si="0"/>
        <v>0.86627415257420382</v>
      </c>
      <c r="H16" s="7">
        <f t="shared" si="1"/>
        <v>5.3920899560887539E-2</v>
      </c>
      <c r="I16" s="7">
        <f t="shared" si="2"/>
        <v>34.650966102968155</v>
      </c>
    </row>
    <row r="17" spans="1:12" x14ac:dyDescent="0.2">
      <c r="A17" s="7">
        <v>16</v>
      </c>
      <c r="B17" s="7" t="s">
        <v>83</v>
      </c>
      <c r="C17" s="7" t="s">
        <v>84</v>
      </c>
      <c r="D17" s="7">
        <f>'Plate 1'!N24</f>
        <v>0.42160120702811066</v>
      </c>
      <c r="E17" s="7">
        <f>'Plate 2'!N24</f>
        <v>0.42382032063444175</v>
      </c>
      <c r="F17" s="7">
        <f>'Plate 3'!N24</f>
        <v>0.4403035250369684</v>
      </c>
      <c r="G17" s="7">
        <f t="shared" si="0"/>
        <v>0.4285750175665069</v>
      </c>
      <c r="H17" s="7">
        <f t="shared" si="1"/>
        <v>1.0217608913681994E-2</v>
      </c>
      <c r="I17" s="7">
        <f t="shared" si="2"/>
        <v>17.143000702660277</v>
      </c>
    </row>
    <row r="18" spans="1:12" x14ac:dyDescent="0.2">
      <c r="A18" s="7">
        <v>17</v>
      </c>
      <c r="B18" s="7" t="s">
        <v>84</v>
      </c>
      <c r="C18" s="7" t="s">
        <v>9</v>
      </c>
      <c r="D18" s="7">
        <f>'Plate 1'!N25</f>
        <v>0.19477079474315823</v>
      </c>
      <c r="E18" s="7">
        <f>'Plate 2'!N25</f>
        <v>0.20567750854318498</v>
      </c>
      <c r="F18" s="7">
        <f>'Plate 3'!N25</f>
        <v>0.21753090820278798</v>
      </c>
      <c r="G18" s="7">
        <f t="shared" si="0"/>
        <v>0.20599307049637705</v>
      </c>
      <c r="H18" s="7">
        <f t="shared" si="1"/>
        <v>1.1383337633731665E-2</v>
      </c>
      <c r="I18" s="7">
        <f t="shared" si="2"/>
        <v>8.239722819855082</v>
      </c>
    </row>
    <row r="19" spans="1:12" x14ac:dyDescent="0.2">
      <c r="A19" s="7">
        <v>18</v>
      </c>
      <c r="B19" s="7" t="s">
        <v>87</v>
      </c>
      <c r="C19" s="7" t="s">
        <v>10</v>
      </c>
      <c r="D19" s="7">
        <f>'Plate 1'!N26</f>
        <v>0.10410757524324564</v>
      </c>
      <c r="E19" s="7">
        <f>'Plate 2'!N26</f>
        <v>0.10076120368024719</v>
      </c>
      <c r="F19" s="7">
        <f>'Plate 3'!N26</f>
        <v>0.10895265798108657</v>
      </c>
      <c r="G19" s="7">
        <f t="shared" si="0"/>
        <v>0.10460714563485979</v>
      </c>
      <c r="H19" s="7">
        <f t="shared" si="1"/>
        <v>4.1185141523149031E-3</v>
      </c>
      <c r="I19" s="7">
        <f t="shared" si="2"/>
        <v>4.184285825394392</v>
      </c>
    </row>
    <row r="20" spans="1:12" x14ac:dyDescent="0.2">
      <c r="A20" s="7">
        <v>19</v>
      </c>
      <c r="B20" s="7" t="s">
        <v>90</v>
      </c>
      <c r="C20" s="7" t="s">
        <v>11</v>
      </c>
      <c r="D20" s="7">
        <f>'Plate 1'!N27</f>
        <v>7.7218863756579548E-2</v>
      </c>
      <c r="E20" s="7">
        <f>'Plate 2'!N27</f>
        <v>9.1412226019193313E-2</v>
      </c>
      <c r="F20" s="7">
        <f>'Plate 3'!N27</f>
        <v>9.6971609680760906E-2</v>
      </c>
      <c r="G20" s="7">
        <f t="shared" si="0"/>
        <v>8.8534233152177913E-2</v>
      </c>
      <c r="H20" s="7">
        <f t="shared" si="1"/>
        <v>1.0186013699836625E-2</v>
      </c>
      <c r="I20" s="7">
        <f t="shared" si="2"/>
        <v>3.5413693260871164</v>
      </c>
    </row>
    <row r="21" spans="1:12" x14ac:dyDescent="0.2">
      <c r="A21" s="7">
        <v>20</v>
      </c>
      <c r="B21" s="7" t="s">
        <v>93</v>
      </c>
      <c r="C21" s="7" t="s">
        <v>12</v>
      </c>
      <c r="D21" s="7">
        <f>'Plate 1'!N28</f>
        <v>0.10272866696187814</v>
      </c>
      <c r="E21" s="7">
        <f>'Plate 2'!N28</f>
        <v>9.5913585633774806E-2</v>
      </c>
      <c r="F21" s="7">
        <f>'Plate 3'!N28</f>
        <v>0.10782943470293103</v>
      </c>
      <c r="G21" s="7">
        <f t="shared" si="0"/>
        <v>0.102157229099528</v>
      </c>
      <c r="H21" s="7">
        <f t="shared" si="1"/>
        <v>5.9784421618531459E-3</v>
      </c>
      <c r="I21" s="7">
        <f t="shared" si="2"/>
        <v>4.0862891639811201</v>
      </c>
    </row>
    <row r="22" spans="1:12" x14ac:dyDescent="0.2">
      <c r="A22" s="7">
        <v>21</v>
      </c>
      <c r="B22" s="7" t="s">
        <v>96</v>
      </c>
      <c r="C22" s="7" t="s">
        <v>13</v>
      </c>
      <c r="D22" s="7">
        <f>'Plate 1'!N29</f>
        <v>7.2392684771793323E-2</v>
      </c>
      <c r="E22" s="7">
        <f>'Plate 2'!N29</f>
        <v>6.5096585195486154E-2</v>
      </c>
      <c r="F22" s="7">
        <f>'Plate 3'!N29</f>
        <v>7.151188204256885E-2</v>
      </c>
      <c r="G22" s="7">
        <f t="shared" si="0"/>
        <v>6.9667050669949437E-2</v>
      </c>
      <c r="H22" s="7">
        <f t="shared" si="1"/>
        <v>3.9825644190518775E-3</v>
      </c>
      <c r="I22" s="7">
        <f t="shared" si="2"/>
        <v>2.7866820267979775</v>
      </c>
    </row>
    <row r="23" spans="1:12" x14ac:dyDescent="0.2">
      <c r="A23" s="7">
        <v>22</v>
      </c>
      <c r="B23" s="7" t="s">
        <v>99</v>
      </c>
      <c r="C23" s="7" t="s">
        <v>14</v>
      </c>
      <c r="D23" s="7">
        <f>'Plate 1'!N30</f>
        <v>4.7917062777520343E-2</v>
      </c>
      <c r="E23" s="7">
        <f>'Plate 2'!N30</f>
        <v>2.5969382391816283E-2</v>
      </c>
      <c r="F23" s="7">
        <f>'Plate 3'!N30</f>
        <v>2.9203805232043824E-2</v>
      </c>
      <c r="G23" s="7">
        <f t="shared" si="0"/>
        <v>3.436341680046015E-2</v>
      </c>
      <c r="H23" s="7">
        <f t="shared" si="1"/>
        <v>1.1848686097241183E-2</v>
      </c>
      <c r="I23" s="7">
        <f t="shared" si="2"/>
        <v>1.374536672018406</v>
      </c>
      <c r="J23">
        <f>SUM(I2:I23)</f>
        <v>2198.8738418560324</v>
      </c>
      <c r="K23" t="e">
        <f>J23/L2*100</f>
        <v>#VALUE!</v>
      </c>
    </row>
    <row r="24" spans="1:12" x14ac:dyDescent="0.2">
      <c r="A24">
        <v>23</v>
      </c>
      <c r="B24" t="s">
        <v>102</v>
      </c>
      <c r="C24" t="s">
        <v>15</v>
      </c>
      <c r="D24">
        <f>'Plate 1'!N31</f>
        <v>-1.8270534728119268E-2</v>
      </c>
      <c r="E24">
        <f>'Plate 2'!N31</f>
        <v>-1.8005438458325956E-2</v>
      </c>
      <c r="F24">
        <f>'Plate 3'!N31</f>
        <v>-1.7971572450488506E-2</v>
      </c>
      <c r="G24">
        <f t="shared" si="0"/>
        <v>-1.8082515212311242E-2</v>
      </c>
      <c r="H24">
        <f t="shared" si="1"/>
        <v>1.6370775902572421E-4</v>
      </c>
      <c r="I24" s="7">
        <f t="shared" si="2"/>
        <v>-0.7233006084924497</v>
      </c>
      <c r="L24" s="5"/>
    </row>
    <row r="25" spans="1:12" x14ac:dyDescent="0.2">
      <c r="A25">
        <v>24</v>
      </c>
      <c r="B25" t="s">
        <v>105</v>
      </c>
      <c r="C25" t="s">
        <v>16</v>
      </c>
      <c r="D25">
        <f>'Plate 1'!N32</f>
        <v>-2.5165076134956728E-2</v>
      </c>
      <c r="E25">
        <f>'Plate 2'!N32</f>
        <v>-1.4889112571308002E-2</v>
      </c>
      <c r="F25">
        <f>'Plate 3'!N32</f>
        <v>-2.1715650044340278E-2</v>
      </c>
      <c r="G25">
        <f t="shared" si="0"/>
        <v>-2.058994625020167E-2</v>
      </c>
      <c r="H25">
        <f t="shared" si="1"/>
        <v>5.2296523368635644E-3</v>
      </c>
      <c r="I25" s="7">
        <f t="shared" si="2"/>
        <v>-0.82359785000806673</v>
      </c>
    </row>
    <row r="26" spans="1:12" x14ac:dyDescent="0.2">
      <c r="A26">
        <v>25</v>
      </c>
      <c r="B26" t="s">
        <v>16</v>
      </c>
      <c r="C26" t="s">
        <v>24</v>
      </c>
      <c r="D26">
        <f>'Plate 1'!N33</f>
        <v>-3.5506888245212913E-2</v>
      </c>
      <c r="E26">
        <f>'Plate 2'!N33</f>
        <v>-3.012448357450689E-2</v>
      </c>
      <c r="F26">
        <f>'Plate 3'!N33</f>
        <v>-2.8080581953888292E-2</v>
      </c>
      <c r="G26">
        <f t="shared" si="0"/>
        <v>-3.1237317924536032E-2</v>
      </c>
      <c r="H26">
        <f t="shared" si="1"/>
        <v>3.8361838461022043E-3</v>
      </c>
      <c r="I26" s="7">
        <f t="shared" si="2"/>
        <v>-1.2494927169814414</v>
      </c>
    </row>
    <row r="27" spans="1:12" x14ac:dyDescent="0.2">
      <c r="A27">
        <v>26</v>
      </c>
      <c r="B27" t="s">
        <v>15</v>
      </c>
      <c r="C27" t="s">
        <v>23</v>
      </c>
      <c r="D27">
        <f>'Plate 1'!N34</f>
        <v>-2.6543984416324218E-2</v>
      </c>
      <c r="E27">
        <f>'Plate 2'!N34</f>
        <v>-1.6274146298871538E-2</v>
      </c>
      <c r="F27">
        <f>'Plate 3'!N34</f>
        <v>-1.6473941412947796E-2</v>
      </c>
      <c r="G27">
        <f t="shared" si="0"/>
        <v>-1.9764024042714518E-2</v>
      </c>
      <c r="H27">
        <f t="shared" si="1"/>
        <v>5.8724676689353075E-3</v>
      </c>
      <c r="I27" s="7">
        <f t="shared" si="2"/>
        <v>-0.7905609617085807</v>
      </c>
    </row>
    <row r="28" spans="1:12" x14ac:dyDescent="0.2">
      <c r="A28">
        <v>27</v>
      </c>
      <c r="B28" t="s">
        <v>14</v>
      </c>
      <c r="C28" t="s">
        <v>22</v>
      </c>
      <c r="D28">
        <f>'Plate 1'!N35</f>
        <v>5.48116041843578E-2</v>
      </c>
      <c r="E28">
        <f>'Plate 2'!N35</f>
        <v>4.8129922032832846E-2</v>
      </c>
      <c r="F28">
        <f>'Plate 3'!N35</f>
        <v>5.2042678554539631E-2</v>
      </c>
      <c r="G28">
        <f t="shared" si="0"/>
        <v>5.1661401590576757E-2</v>
      </c>
      <c r="H28">
        <f t="shared" si="1"/>
        <v>3.3571190306479069E-3</v>
      </c>
      <c r="I28" s="7">
        <f t="shared" si="2"/>
        <v>2.0664560636230704</v>
      </c>
    </row>
    <row r="29" spans="1:12" x14ac:dyDescent="0.2">
      <c r="A29">
        <v>28</v>
      </c>
      <c r="B29" t="s">
        <v>13</v>
      </c>
      <c r="C29" t="s">
        <v>21</v>
      </c>
      <c r="D29">
        <f>'Plate 1'!N36</f>
        <v>0.28508928717272897</v>
      </c>
      <c r="E29">
        <f>'Plate 2'!N36</f>
        <v>0.26488770039652609</v>
      </c>
      <c r="F29">
        <f>'Plate 3'!N36</f>
        <v>0.27631292642626082</v>
      </c>
      <c r="G29">
        <f t="shared" si="0"/>
        <v>0.27542997133183861</v>
      </c>
      <c r="H29">
        <f t="shared" si="1"/>
        <v>1.0129695668833701E-2</v>
      </c>
      <c r="I29" s="7">
        <f t="shared" si="2"/>
        <v>11.017198853273545</v>
      </c>
    </row>
    <row r="30" spans="1:12" x14ac:dyDescent="0.2">
      <c r="A30">
        <v>29</v>
      </c>
      <c r="B30" t="s">
        <v>12</v>
      </c>
      <c r="C30" t="s">
        <v>20</v>
      </c>
      <c r="D30">
        <f>'Plate 1'!N37</f>
        <v>0.69841704451263464</v>
      </c>
      <c r="E30">
        <f>'Plate 2'!N37</f>
        <v>0.68316788612071366</v>
      </c>
      <c r="F30">
        <f>'Plate 3'!N37</f>
        <v>0.70725625747859977</v>
      </c>
      <c r="G30">
        <f t="shared" si="0"/>
        <v>0.69628039603731606</v>
      </c>
      <c r="H30">
        <f t="shared" si="1"/>
        <v>1.2185497884746769E-2</v>
      </c>
      <c r="I30" s="7">
        <f t="shared" si="2"/>
        <v>27.851215841492643</v>
      </c>
    </row>
    <row r="31" spans="1:12" x14ac:dyDescent="0.2">
      <c r="A31">
        <v>30</v>
      </c>
      <c r="B31" t="s">
        <v>11</v>
      </c>
      <c r="C31" t="s">
        <v>19</v>
      </c>
      <c r="D31">
        <f>'Plate 1'!N38</f>
        <v>1.9346083187585912</v>
      </c>
      <c r="E31">
        <f>'Plate 2'!N38</f>
        <v>1.871180565938336</v>
      </c>
      <c r="F31">
        <f>'Plate 3'!N38</f>
        <v>1.9506644263967734</v>
      </c>
      <c r="G31">
        <f t="shared" si="0"/>
        <v>1.9188177703645668</v>
      </c>
      <c r="H31">
        <f t="shared" si="1"/>
        <v>4.202888390478747E-2</v>
      </c>
      <c r="I31" s="7">
        <f t="shared" si="2"/>
        <v>76.75271081458267</v>
      </c>
    </row>
    <row r="32" spans="1:12" x14ac:dyDescent="0.2">
      <c r="A32">
        <v>31</v>
      </c>
      <c r="B32" t="s">
        <v>10</v>
      </c>
      <c r="C32" t="s">
        <v>18</v>
      </c>
      <c r="D32">
        <f>'Plate 1'!N39</f>
        <v>5.8362293008879096</v>
      </c>
      <c r="E32">
        <f>'Plate 2'!N39</f>
        <v>6.3140225055302661</v>
      </c>
      <c r="F32">
        <f>'Plate 3'!N39</f>
        <v>6.7194960576857756</v>
      </c>
      <c r="G32">
        <f t="shared" si="0"/>
        <v>6.2899159547013168</v>
      </c>
      <c r="H32">
        <f t="shared" si="1"/>
        <v>0.44212654892090192</v>
      </c>
      <c r="I32" s="7">
        <f t="shared" si="2"/>
        <v>251.59663818805268</v>
      </c>
    </row>
    <row r="33" spans="1:12" x14ac:dyDescent="0.2">
      <c r="A33">
        <v>32</v>
      </c>
      <c r="B33" t="s">
        <v>9</v>
      </c>
      <c r="C33" t="s">
        <v>17</v>
      </c>
      <c r="D33">
        <f>'Plate 1'!N40</f>
        <v>15.988441522456068</v>
      </c>
      <c r="E33">
        <f>'Plate 2'!N40</f>
        <v>15.942776979551962</v>
      </c>
      <c r="F33">
        <f>'Plate 3'!N40</f>
        <v>16.274382077195497</v>
      </c>
      <c r="G33">
        <f t="shared" si="0"/>
        <v>16.068533526401175</v>
      </c>
      <c r="H33">
        <f t="shared" si="1"/>
        <v>0.17972626969297525</v>
      </c>
      <c r="I33" s="7">
        <f t="shared" si="2"/>
        <v>642.74134105604708</v>
      </c>
    </row>
    <row r="34" spans="1:12" x14ac:dyDescent="0.2">
      <c r="A34">
        <v>33</v>
      </c>
      <c r="B34" t="s">
        <v>17</v>
      </c>
      <c r="C34" t="s">
        <v>25</v>
      </c>
      <c r="D34">
        <f>'Plate 1'!N41</f>
        <v>15.668190074108468</v>
      </c>
      <c r="E34">
        <f>'Plate 2'!N41</f>
        <v>15.696240976045653</v>
      </c>
      <c r="F34">
        <f>'Plate 3'!N41</f>
        <v>16.073325110405658</v>
      </c>
      <c r="G34">
        <f t="shared" si="0"/>
        <v>15.812585386853259</v>
      </c>
      <c r="H34">
        <f t="shared" si="1"/>
        <v>0.226242382973457</v>
      </c>
      <c r="I34" s="7">
        <f t="shared" si="2"/>
        <v>632.50341547413041</v>
      </c>
    </row>
    <row r="35" spans="1:12" x14ac:dyDescent="0.2">
      <c r="A35">
        <v>34</v>
      </c>
      <c r="B35" t="s">
        <v>18</v>
      </c>
      <c r="C35" t="s">
        <v>26</v>
      </c>
      <c r="D35">
        <f>'Plate 1'!N42</f>
        <v>9.1766346125006582</v>
      </c>
      <c r="E35">
        <f>'Plate 2'!N42</f>
        <v>9.6516075305264941</v>
      </c>
      <c r="F35">
        <f>'Plate 3'!N42</f>
        <v>10.079431290408357</v>
      </c>
      <c r="G35">
        <f t="shared" si="0"/>
        <v>9.6358911444785047</v>
      </c>
      <c r="H35">
        <f t="shared" si="1"/>
        <v>0.45160349201827621</v>
      </c>
      <c r="I35" s="7">
        <f t="shared" si="2"/>
        <v>385.4356457791402</v>
      </c>
    </row>
    <row r="36" spans="1:12" x14ac:dyDescent="0.2">
      <c r="A36">
        <v>35</v>
      </c>
      <c r="B36" t="s">
        <v>19</v>
      </c>
      <c r="C36" t="s">
        <v>27</v>
      </c>
      <c r="D36">
        <f>'Plate 1'!N43</f>
        <v>4.0943234144504252</v>
      </c>
      <c r="E36">
        <f>'Plate 2'!N43</f>
        <v>4.0913896312226825</v>
      </c>
      <c r="F36">
        <f>'Plate 3'!N43</f>
        <v>4.2203242637897178</v>
      </c>
      <c r="G36">
        <f t="shared" si="0"/>
        <v>4.1353457698209413</v>
      </c>
      <c r="H36">
        <f t="shared" si="1"/>
        <v>7.3608152394336143E-2</v>
      </c>
      <c r="I36" s="7">
        <f t="shared" si="2"/>
        <v>165.41383079283764</v>
      </c>
    </row>
    <row r="37" spans="1:12" x14ac:dyDescent="0.2">
      <c r="A37">
        <v>36</v>
      </c>
      <c r="B37" t="s">
        <v>20</v>
      </c>
      <c r="C37" t="s">
        <v>28</v>
      </c>
      <c r="D37">
        <f>'Plate 1'!N44</f>
        <v>1.7108804501067156</v>
      </c>
      <c r="E37">
        <f>'Plate 2'!N44</f>
        <v>1.6824697205578043</v>
      </c>
      <c r="F37">
        <f>'Plate 3'!N44</f>
        <v>1.8106359243867172</v>
      </c>
      <c r="G37">
        <f t="shared" si="0"/>
        <v>1.7346620316837456</v>
      </c>
      <c r="H37">
        <f t="shared" si="1"/>
        <v>6.7311341300759345E-2</v>
      </c>
      <c r="I37" s="7">
        <f t="shared" si="2"/>
        <v>69.386481267349822</v>
      </c>
    </row>
    <row r="38" spans="1:12" x14ac:dyDescent="0.2">
      <c r="A38">
        <v>37</v>
      </c>
      <c r="B38" t="s">
        <v>21</v>
      </c>
      <c r="C38" t="s">
        <v>29</v>
      </c>
      <c r="D38">
        <f>'Plate 1'!N45</f>
        <v>0.83492896436801634</v>
      </c>
      <c r="E38">
        <f>'Plate 2'!N45</f>
        <v>0.80331956198685039</v>
      </c>
      <c r="F38">
        <f>'Plate 3'!N45</f>
        <v>0.84166864309787837</v>
      </c>
      <c r="G38">
        <f t="shared" si="0"/>
        <v>0.8266390564842484</v>
      </c>
      <c r="H38">
        <f t="shared" si="1"/>
        <v>2.0474494744829954E-2</v>
      </c>
      <c r="I38" s="7">
        <f t="shared" si="2"/>
        <v>33.065562259369933</v>
      </c>
    </row>
    <row r="39" spans="1:12" x14ac:dyDescent="0.2">
      <c r="A39">
        <v>38</v>
      </c>
      <c r="B39" t="s">
        <v>22</v>
      </c>
      <c r="C39" t="s">
        <v>32</v>
      </c>
      <c r="D39">
        <f>'Plate 1'!N46</f>
        <v>0.52708769055272375</v>
      </c>
      <c r="E39">
        <f>'Plate 2'!N46</f>
        <v>0.50034343408232707</v>
      </c>
      <c r="F39">
        <f>'Plate 3'!N46</f>
        <v>0.52229882434232222</v>
      </c>
      <c r="G39">
        <f t="shared" si="0"/>
        <v>0.51657664965912431</v>
      </c>
      <c r="H39">
        <f t="shared" si="1"/>
        <v>1.4260830125464708E-2</v>
      </c>
      <c r="I39" s="7">
        <f t="shared" si="2"/>
        <v>20.663065986364973</v>
      </c>
    </row>
    <row r="40" spans="1:12" x14ac:dyDescent="0.2">
      <c r="A40">
        <v>39</v>
      </c>
      <c r="B40" t="s">
        <v>23</v>
      </c>
      <c r="C40" t="s">
        <v>31</v>
      </c>
      <c r="D40">
        <f>'Plate 1'!N47</f>
        <v>0.39747031210417955</v>
      </c>
      <c r="E40">
        <f>'Plate 2'!N47</f>
        <v>0.37118903898702743</v>
      </c>
      <c r="F40">
        <f>'Plate 3'!N47</f>
        <v>0.37627979818210311</v>
      </c>
      <c r="G40">
        <f t="shared" si="0"/>
        <v>0.38164638309110338</v>
      </c>
      <c r="H40">
        <f t="shared" si="1"/>
        <v>1.3938310670727552E-2</v>
      </c>
      <c r="I40" s="7">
        <f t="shared" si="2"/>
        <v>15.265855323644136</v>
      </c>
    </row>
    <row r="41" spans="1:12" x14ac:dyDescent="0.2">
      <c r="A41">
        <v>40</v>
      </c>
      <c r="B41" t="s">
        <v>24</v>
      </c>
      <c r="C41" t="s">
        <v>33</v>
      </c>
      <c r="D41">
        <f>'Plate 1'!N48</f>
        <v>0.23062241005871301</v>
      </c>
      <c r="E41">
        <f>'Plate 2'!N48</f>
        <v>0.21848907052314767</v>
      </c>
      <c r="F41">
        <f>'Plate 3'!N48</f>
        <v>0.22539347114987668</v>
      </c>
      <c r="G41">
        <f t="shared" si="0"/>
        <v>0.22483498391057913</v>
      </c>
      <c r="H41">
        <f t="shared" si="1"/>
        <v>6.0859192459867444E-3</v>
      </c>
      <c r="I41" s="7">
        <f t="shared" si="2"/>
        <v>8.9933993564231649</v>
      </c>
    </row>
    <row r="42" spans="1:12" x14ac:dyDescent="0.2">
      <c r="A42">
        <v>41</v>
      </c>
      <c r="B42" t="s">
        <v>33</v>
      </c>
      <c r="C42" t="s">
        <v>40</v>
      </c>
      <c r="D42">
        <f>'Plate 1'!N49</f>
        <v>0.23648277025452485</v>
      </c>
      <c r="E42">
        <f>'Plate 2'!N49</f>
        <v>0.24445845291496396</v>
      </c>
      <c r="F42">
        <f>'Plate 3'!N49</f>
        <v>0.25646931517884641</v>
      </c>
      <c r="G42">
        <f t="shared" si="0"/>
        <v>0.24580351278277843</v>
      </c>
      <c r="H42">
        <f t="shared" si="1"/>
        <v>1.0060933557030617E-2</v>
      </c>
      <c r="I42" s="7">
        <f t="shared" si="2"/>
        <v>9.8321405113111364</v>
      </c>
    </row>
    <row r="43" spans="1:12" x14ac:dyDescent="0.2">
      <c r="A43">
        <v>42</v>
      </c>
      <c r="B43" t="s">
        <v>31</v>
      </c>
      <c r="C43" t="s">
        <v>39</v>
      </c>
      <c r="D43">
        <f>'Plate 1'!N50</f>
        <v>0.19373661353213262</v>
      </c>
      <c r="E43">
        <f>'Plate 2'!N50</f>
        <v>0.21606526149991148</v>
      </c>
      <c r="F43">
        <f>'Plate 3'!N50</f>
        <v>0.21715650044340279</v>
      </c>
      <c r="G43">
        <f t="shared" si="0"/>
        <v>0.20898612515848228</v>
      </c>
      <c r="H43">
        <f t="shared" si="1"/>
        <v>1.3217730676616864E-2</v>
      </c>
      <c r="I43" s="7">
        <f t="shared" si="2"/>
        <v>8.3594450063392909</v>
      </c>
    </row>
    <row r="44" spans="1:12" x14ac:dyDescent="0.2">
      <c r="A44">
        <v>43</v>
      </c>
      <c r="B44" t="s">
        <v>32</v>
      </c>
      <c r="C44" t="s">
        <v>30</v>
      </c>
      <c r="D44">
        <f>'Plate 1'!N51</f>
        <v>0.17753444122606457</v>
      </c>
      <c r="E44">
        <f>'Plate 2'!N51</f>
        <v>0.14231221550715323</v>
      </c>
      <c r="F44">
        <f>'Plate 3'!N51</f>
        <v>0.14676784167898949</v>
      </c>
      <c r="G44">
        <f t="shared" si="0"/>
        <v>0.15553816613740243</v>
      </c>
      <c r="H44">
        <f t="shared" si="1"/>
        <v>1.9179161594758576E-2</v>
      </c>
      <c r="I44" s="7">
        <f t="shared" si="2"/>
        <v>6.2215266454960974</v>
      </c>
    </row>
    <row r="45" spans="1:12" x14ac:dyDescent="0.2">
      <c r="A45">
        <v>44</v>
      </c>
      <c r="B45" t="s">
        <v>29</v>
      </c>
      <c r="C45" t="s">
        <v>38</v>
      </c>
      <c r="D45">
        <f>'Plate 1'!N52</f>
        <v>0.105831210594955</v>
      </c>
      <c r="E45">
        <f>'Plate 2'!N52</f>
        <v>9.6606102497556579E-2</v>
      </c>
      <c r="F45">
        <f>'Plate 3'!N52</f>
        <v>9.7720425199531252E-2</v>
      </c>
      <c r="G45">
        <f t="shared" si="0"/>
        <v>0.10005257943068095</v>
      </c>
      <c r="H45">
        <f t="shared" si="1"/>
        <v>5.0353611956416309E-3</v>
      </c>
      <c r="I45" s="7">
        <f t="shared" si="2"/>
        <v>4.0021031772272382</v>
      </c>
      <c r="J45">
        <f>SUM(I24:I45)</f>
        <v>2367.5810802595147</v>
      </c>
      <c r="K45" t="e">
        <f>J45/L24*100</f>
        <v>#DIV/0!</v>
      </c>
    </row>
    <row r="46" spans="1:12" x14ac:dyDescent="0.2">
      <c r="A46" s="6">
        <v>45</v>
      </c>
      <c r="B46" s="6" t="s">
        <v>28</v>
      </c>
      <c r="C46" s="6" t="s">
        <v>37</v>
      </c>
      <c r="D46" s="6">
        <f>'Plate 1'!N53</f>
        <v>-7.9287226178630776E-3</v>
      </c>
      <c r="E46" s="6">
        <f>'Plate 2'!N53</f>
        <v>-5.8863933421450243E-3</v>
      </c>
      <c r="F46" s="6">
        <f>'Plate 3'!N53</f>
        <v>-1.497631037540709E-3</v>
      </c>
      <c r="G46" s="6">
        <f t="shared" si="0"/>
        <v>-5.1042489991829374E-3</v>
      </c>
      <c r="H46" s="6">
        <f t="shared" si="1"/>
        <v>3.2861142795928468E-3</v>
      </c>
      <c r="I46" s="7">
        <f t="shared" si="2"/>
        <v>-0.20416995996731749</v>
      </c>
      <c r="L46" s="5"/>
    </row>
    <row r="47" spans="1:12" x14ac:dyDescent="0.2">
      <c r="A47" s="6">
        <v>46</v>
      </c>
      <c r="B47" s="6" t="s">
        <v>27</v>
      </c>
      <c r="C47" s="6" t="s">
        <v>36</v>
      </c>
      <c r="D47" s="6">
        <f>'Plate 1'!N54</f>
        <v>-1.9649443009486758E-2</v>
      </c>
      <c r="E47" s="6">
        <f>'Plate 2'!N54</f>
        <v>-5.5401349102541407E-3</v>
      </c>
      <c r="F47" s="6">
        <f>'Plate 3'!N54</f>
        <v>-2.9952620750814179E-3</v>
      </c>
      <c r="G47" s="6">
        <f t="shared" si="0"/>
        <v>-9.3949466649407721E-3</v>
      </c>
      <c r="H47" s="6">
        <f t="shared" si="1"/>
        <v>8.9713497254889259E-3</v>
      </c>
      <c r="I47" s="7">
        <f t="shared" si="2"/>
        <v>-0.37579786659763087</v>
      </c>
    </row>
    <row r="48" spans="1:12" x14ac:dyDescent="0.2">
      <c r="A48" s="6">
        <v>47</v>
      </c>
      <c r="B48" s="6" t="s">
        <v>26</v>
      </c>
      <c r="C48" s="6" t="s">
        <v>35</v>
      </c>
      <c r="D48" s="6">
        <f>'Plate 1'!N55</f>
        <v>-1.2754901602649299E-2</v>
      </c>
      <c r="E48" s="6">
        <f>'Plate 2'!N55</f>
        <v>-9.6952360929447451E-3</v>
      </c>
      <c r="F48" s="6">
        <f>'Plate 3'!N55</f>
        <v>-7.113747428318367E-3</v>
      </c>
      <c r="G48" s="6">
        <f t="shared" si="0"/>
        <v>-9.8546283746374693E-3</v>
      </c>
      <c r="H48" s="6">
        <f t="shared" si="1"/>
        <v>2.8239528199387885E-3</v>
      </c>
      <c r="I48" s="7">
        <f t="shared" si="2"/>
        <v>-0.39418513498549879</v>
      </c>
    </row>
    <row r="49" spans="1:9" x14ac:dyDescent="0.2">
      <c r="A49" s="6">
        <v>48</v>
      </c>
      <c r="B49" s="6" t="s">
        <v>25</v>
      </c>
      <c r="C49" s="6" t="s">
        <v>34</v>
      </c>
      <c r="D49" s="6">
        <f>'Plate 1'!N56</f>
        <v>1.2065447461965554E-2</v>
      </c>
      <c r="E49" s="6">
        <f>'Plate 2'!N56</f>
        <v>3.0470742006397773E-2</v>
      </c>
      <c r="F49" s="6">
        <f>'Plate 3'!N56</f>
        <v>4.2308076810525029E-2</v>
      </c>
      <c r="G49" s="6">
        <f t="shared" si="0"/>
        <v>2.8281422092962787E-2</v>
      </c>
      <c r="H49" s="6">
        <f t="shared" si="1"/>
        <v>1.5239717803854178E-2</v>
      </c>
      <c r="I49" s="7">
        <f t="shared" si="2"/>
        <v>1.1312568837185115</v>
      </c>
    </row>
    <row r="50" spans="1:9" x14ac:dyDescent="0.2">
      <c r="A50" s="6">
        <v>49</v>
      </c>
      <c r="B50" s="6" t="s">
        <v>34</v>
      </c>
      <c r="C50" s="6" t="s">
        <v>41</v>
      </c>
      <c r="D50" s="6">
        <f>'Plate 1'!N57</f>
        <v>0.36403178628101784</v>
      </c>
      <c r="E50" s="6">
        <f>'Plate 2'!N57</f>
        <v>0.37915298292051774</v>
      </c>
      <c r="F50" s="6">
        <f>'Plate 3'!N57</f>
        <v>0.40024189478275446</v>
      </c>
      <c r="G50" s="6">
        <f t="shared" si="0"/>
        <v>0.38114222132809666</v>
      </c>
      <c r="H50" s="6">
        <f t="shared" si="1"/>
        <v>1.8186830166593764E-2</v>
      </c>
      <c r="I50" s="7">
        <f t="shared" si="2"/>
        <v>15.245688853123866</v>
      </c>
    </row>
    <row r="51" spans="1:9" x14ac:dyDescent="0.2">
      <c r="A51" s="6">
        <v>50</v>
      </c>
      <c r="B51" s="6" t="s">
        <v>35</v>
      </c>
      <c r="C51" s="6" t="s">
        <v>42</v>
      </c>
      <c r="D51" s="6">
        <f>'Plate 1'!N58</f>
        <v>0.9721303383640818</v>
      </c>
      <c r="E51" s="6">
        <f>'Plate 2'!N58</f>
        <v>1.0107283626894898</v>
      </c>
      <c r="F51" s="6">
        <f>'Plate 3'!N58</f>
        <v>1.0483417262784962</v>
      </c>
      <c r="G51" s="6">
        <f t="shared" si="0"/>
        <v>1.0104001424440225</v>
      </c>
      <c r="H51" s="6">
        <f t="shared" si="1"/>
        <v>3.8106754104193764E-2</v>
      </c>
      <c r="I51" s="7">
        <f t="shared" si="2"/>
        <v>40.416005697760902</v>
      </c>
    </row>
    <row r="52" spans="1:9" x14ac:dyDescent="0.2">
      <c r="A52" s="6">
        <v>51</v>
      </c>
      <c r="B52" s="6" t="s">
        <v>36</v>
      </c>
      <c r="C52" s="6" t="s">
        <v>43</v>
      </c>
      <c r="D52" s="6">
        <f>'Plate 1'!N59</f>
        <v>1.3602930195690308</v>
      </c>
      <c r="E52" s="6">
        <f>'Plate 2'!N59</f>
        <v>1.3507541428063377</v>
      </c>
      <c r="F52" s="6">
        <f>'Plate 3'!N59</f>
        <v>1.3523608268992602</v>
      </c>
      <c r="G52" s="6">
        <f t="shared" si="0"/>
        <v>1.3544693297582093</v>
      </c>
      <c r="H52" s="6">
        <f t="shared" si="1"/>
        <v>5.1070422656475179E-3</v>
      </c>
      <c r="I52" s="7">
        <f t="shared" si="2"/>
        <v>54.178773190328371</v>
      </c>
    </row>
    <row r="53" spans="1:9" x14ac:dyDescent="0.2">
      <c r="A53" s="6">
        <v>52</v>
      </c>
      <c r="B53" s="6" t="s">
        <v>37</v>
      </c>
      <c r="C53" s="6" t="s">
        <v>44</v>
      </c>
      <c r="D53" s="6">
        <f>'Plate 1'!N60</f>
        <v>2.7150704060125914</v>
      </c>
      <c r="E53" s="6">
        <f>'Plate 2'!N60</f>
        <v>2.6436831274868977</v>
      </c>
      <c r="F53" s="6">
        <f>'Plate 3'!N60</f>
        <v>2.7028496150015946</v>
      </c>
      <c r="G53" s="6">
        <f t="shared" si="0"/>
        <v>2.6872010495003611</v>
      </c>
      <c r="H53" s="6">
        <f t="shared" si="1"/>
        <v>3.8179760155231932E-2</v>
      </c>
      <c r="I53" s="7">
        <f t="shared" si="2"/>
        <v>107.48804198001444</v>
      </c>
    </row>
    <row r="54" spans="1:9" x14ac:dyDescent="0.2">
      <c r="A54" s="6">
        <v>53</v>
      </c>
      <c r="B54" s="6" t="s">
        <v>38</v>
      </c>
      <c r="C54" s="6" t="s">
        <v>45</v>
      </c>
      <c r="D54" s="6">
        <f>'Plate 1'!N61</f>
        <v>7.9221728035265828</v>
      </c>
      <c r="E54" s="6">
        <f>'Plate 2'!N61</f>
        <v>7.9521711468060365</v>
      </c>
      <c r="F54" s="6">
        <f>'Plate 3'!N61</f>
        <v>8.1126673303580201</v>
      </c>
      <c r="G54" s="6">
        <f t="shared" si="0"/>
        <v>7.9956704268968792</v>
      </c>
      <c r="H54" s="6">
        <f t="shared" si="1"/>
        <v>0.10242646979418711</v>
      </c>
      <c r="I54" s="7">
        <f t="shared" si="2"/>
        <v>319.82681707587517</v>
      </c>
    </row>
    <row r="55" spans="1:9" x14ac:dyDescent="0.2">
      <c r="A55" s="6">
        <v>54</v>
      </c>
      <c r="B55" s="6" t="s">
        <v>30</v>
      </c>
      <c r="C55" s="6" t="s">
        <v>46</v>
      </c>
      <c r="D55" s="6">
        <f>'Plate 1'!N62</f>
        <v>14.467850415178066</v>
      </c>
      <c r="E55" s="6">
        <f>'Plate 2'!N62</f>
        <v>13.500616259425559</v>
      </c>
      <c r="F55" s="6">
        <f>'Plate 3'!N62</f>
        <v>13.526603531067682</v>
      </c>
      <c r="G55" s="6">
        <f t="shared" si="0"/>
        <v>13.831690068557103</v>
      </c>
      <c r="H55" s="6">
        <f t="shared" si="1"/>
        <v>0.55108422634977416</v>
      </c>
      <c r="I55" s="7">
        <f t="shared" si="2"/>
        <v>553.26760274228411</v>
      </c>
    </row>
    <row r="56" spans="1:9" x14ac:dyDescent="0.2">
      <c r="A56" s="6">
        <v>55</v>
      </c>
      <c r="B56" s="6" t="s">
        <v>39</v>
      </c>
      <c r="C56" s="6" t="s">
        <v>47</v>
      </c>
      <c r="D56" s="6">
        <f>'Plate 1'!N63</f>
        <v>14.722603720160711</v>
      </c>
      <c r="E56" s="6">
        <f>'Plate 2'!N63</f>
        <v>13.936901883608073</v>
      </c>
      <c r="F56" s="6">
        <f>'Plate 3'!N63</f>
        <v>13.838859602394921</v>
      </c>
      <c r="G56" s="6">
        <f t="shared" si="0"/>
        <v>14.166121735387902</v>
      </c>
      <c r="H56" s="6">
        <f t="shared" si="1"/>
        <v>0.48441430796259899</v>
      </c>
      <c r="I56" s="7">
        <f t="shared" si="2"/>
        <v>566.64486941551604</v>
      </c>
    </row>
    <row r="57" spans="1:9" x14ac:dyDescent="0.2">
      <c r="A57" s="6">
        <v>56</v>
      </c>
      <c r="B57" s="6" t="s">
        <v>40</v>
      </c>
      <c r="C57" s="6" t="s">
        <v>48</v>
      </c>
      <c r="D57" s="6">
        <f>'Plate 1'!N64</f>
        <v>8.8639671597005787</v>
      </c>
      <c r="E57" s="6">
        <f>'Plate 2'!N64</f>
        <v>8.5318077617913755</v>
      </c>
      <c r="F57" s="6">
        <f>'Plate 3'!N64</f>
        <v>8.5743120976799432</v>
      </c>
      <c r="G57" s="6">
        <f t="shared" si="0"/>
        <v>8.6566956730572997</v>
      </c>
      <c r="H57" s="6">
        <f t="shared" si="1"/>
        <v>0.18075606912028835</v>
      </c>
      <c r="I57" s="7">
        <f t="shared" si="2"/>
        <v>346.26782692229199</v>
      </c>
    </row>
    <row r="58" spans="1:9" x14ac:dyDescent="0.2">
      <c r="A58" s="6">
        <v>57</v>
      </c>
      <c r="B58" s="6" t="s">
        <v>48</v>
      </c>
      <c r="C58" s="6" t="s">
        <v>56</v>
      </c>
      <c r="D58" s="6">
        <f>'Plate 1'!N65</f>
        <v>4.6155507448073374</v>
      </c>
      <c r="E58" s="6">
        <f>'Plate 2'!N65</f>
        <v>4.4463045239108387</v>
      </c>
      <c r="F58" s="6">
        <f>'Plate 3'!N65</f>
        <v>4.5584144705145331</v>
      </c>
      <c r="G58" s="6">
        <f t="shared" si="0"/>
        <v>4.54008991307757</v>
      </c>
      <c r="H58" s="6">
        <f t="shared" si="1"/>
        <v>8.6098274523256454E-2</v>
      </c>
      <c r="I58" s="7">
        <f t="shared" si="2"/>
        <v>181.60359652310279</v>
      </c>
    </row>
    <row r="59" spans="1:9" x14ac:dyDescent="0.2">
      <c r="A59" s="6">
        <v>58</v>
      </c>
      <c r="B59" s="6" t="s">
        <v>47</v>
      </c>
      <c r="C59" s="6" t="s">
        <v>55</v>
      </c>
      <c r="D59" s="6">
        <f>'Plate 1'!N66</f>
        <v>1.6371088570535548</v>
      </c>
      <c r="E59" s="6">
        <f>'Plate 2'!N66</f>
        <v>1.612179258883955</v>
      </c>
      <c r="F59" s="6">
        <f>'Plate 3'!N66</f>
        <v>1.6556311120012537</v>
      </c>
      <c r="G59" s="6">
        <f t="shared" si="0"/>
        <v>1.6349730759795877</v>
      </c>
      <c r="H59" s="6">
        <f t="shared" si="1"/>
        <v>2.180451915151449E-2</v>
      </c>
      <c r="I59" s="7">
        <f t="shared" si="2"/>
        <v>65.398923039183515</v>
      </c>
    </row>
    <row r="60" spans="1:9" x14ac:dyDescent="0.2">
      <c r="A60" s="6">
        <v>59</v>
      </c>
      <c r="B60" s="6" t="s">
        <v>46</v>
      </c>
      <c r="C60" s="6" t="s">
        <v>54</v>
      </c>
      <c r="D60" s="6">
        <f>'Plate 1'!N67</f>
        <v>0.79873262198211969</v>
      </c>
      <c r="E60" s="6">
        <f>'Plate 2'!N67</f>
        <v>0.77215630311667083</v>
      </c>
      <c r="F60" s="6">
        <f>'Plate 3'!N67</f>
        <v>0.78588188694948702</v>
      </c>
      <c r="G60" s="6">
        <f t="shared" si="0"/>
        <v>0.78559027068275922</v>
      </c>
      <c r="H60" s="6">
        <f t="shared" si="1"/>
        <v>1.329055909827606E-2</v>
      </c>
      <c r="I60" s="7">
        <f t="shared" si="2"/>
        <v>31.42361082731037</v>
      </c>
    </row>
    <row r="61" spans="1:9" x14ac:dyDescent="0.2">
      <c r="A61" s="6">
        <v>60</v>
      </c>
      <c r="B61" s="6" t="s">
        <v>45</v>
      </c>
      <c r="C61" s="6" t="s">
        <v>53</v>
      </c>
      <c r="D61" s="6">
        <f>'Plate 1'!N68</f>
        <v>0.38299177514982086</v>
      </c>
      <c r="E61" s="6">
        <f>'Plate 2'!N68</f>
        <v>0.38261556723942658</v>
      </c>
      <c r="F61" s="6">
        <f>'Plate 3'!N68</f>
        <v>0.40099071030152483</v>
      </c>
      <c r="G61" s="6">
        <f t="shared" si="0"/>
        <v>0.38886601756359074</v>
      </c>
      <c r="H61" s="6">
        <f t="shared" si="1"/>
        <v>1.0501976651561568E-2</v>
      </c>
      <c r="I61" s="7">
        <f t="shared" si="2"/>
        <v>15.55464070254363</v>
      </c>
    </row>
    <row r="62" spans="1:9" x14ac:dyDescent="0.2">
      <c r="A62" s="6">
        <v>61</v>
      </c>
      <c r="B62" s="6" t="s">
        <v>44</v>
      </c>
      <c r="C62" s="6" t="s">
        <v>52</v>
      </c>
      <c r="D62" s="6">
        <f>'Plate 1'!N69</f>
        <v>0.21131769411956813</v>
      </c>
      <c r="E62" s="6">
        <f>'Plate 2'!N69</f>
        <v>0.20152240736049437</v>
      </c>
      <c r="F62" s="6">
        <f>'Plate 3'!N69</f>
        <v>0.21341242284955103</v>
      </c>
      <c r="G62" s="6">
        <f t="shared" si="0"/>
        <v>0.20875084144320452</v>
      </c>
      <c r="H62" s="6">
        <f t="shared" si="1"/>
        <v>6.3470202913743813E-3</v>
      </c>
      <c r="I62" s="7">
        <f t="shared" si="2"/>
        <v>8.3500336577281811</v>
      </c>
    </row>
    <row r="63" spans="1:9" x14ac:dyDescent="0.2">
      <c r="A63" s="6">
        <v>62</v>
      </c>
      <c r="B63" s="6" t="s">
        <v>43</v>
      </c>
      <c r="C63" s="6" t="s">
        <v>51</v>
      </c>
      <c r="D63" s="6">
        <f>'Plate 1'!N70</f>
        <v>0.149266821458031</v>
      </c>
      <c r="E63" s="6">
        <f>'Plate 2'!N70</f>
        <v>0.14231221550715323</v>
      </c>
      <c r="F63" s="6">
        <f>'Plate 3'!N70</f>
        <v>0.15463040462607819</v>
      </c>
      <c r="G63" s="6">
        <f t="shared" si="0"/>
        <v>0.14873648053042079</v>
      </c>
      <c r="H63" s="6">
        <f t="shared" si="1"/>
        <v>6.1761955860403376E-3</v>
      </c>
      <c r="I63" s="7">
        <f t="shared" si="2"/>
        <v>5.9494592212168316</v>
      </c>
    </row>
    <row r="64" spans="1:9" x14ac:dyDescent="0.2">
      <c r="A64" s="6">
        <v>63</v>
      </c>
      <c r="B64" s="6" t="s">
        <v>42</v>
      </c>
      <c r="C64" s="6" t="s">
        <v>50</v>
      </c>
      <c r="D64" s="6">
        <f>'Plate 1'!N71</f>
        <v>0.19304715939144887</v>
      </c>
      <c r="E64" s="6">
        <f>'Plate 2'!N71</f>
        <v>0.19805982304158551</v>
      </c>
      <c r="F64" s="6">
        <f>'Plate 3'!N71</f>
        <v>0.21266360733078066</v>
      </c>
      <c r="G64" s="6">
        <f t="shared" si="0"/>
        <v>0.20125686325460501</v>
      </c>
      <c r="H64" s="6">
        <f t="shared" si="1"/>
        <v>1.0191518877570529E-2</v>
      </c>
      <c r="I64" s="7">
        <f t="shared" si="2"/>
        <v>8.0502745301842005</v>
      </c>
    </row>
    <row r="65" spans="1:12" x14ac:dyDescent="0.2">
      <c r="A65" s="6">
        <v>64</v>
      </c>
      <c r="B65" s="6" t="s">
        <v>41</v>
      </c>
      <c r="C65" s="6" t="s">
        <v>49</v>
      </c>
      <c r="D65" s="6">
        <f>'Plate 1'!N72</f>
        <v>0.23751695146555046</v>
      </c>
      <c r="E65" s="6">
        <f>'Plate 2'!N72</f>
        <v>0.43386181515927735</v>
      </c>
      <c r="F65" s="6">
        <f>'Plate 3'!N72</f>
        <v>0.25759253845700192</v>
      </c>
      <c r="G65" s="6">
        <f t="shared" si="0"/>
        <v>0.30965710169394328</v>
      </c>
      <c r="H65" s="6">
        <f t="shared" si="1"/>
        <v>0.10803177973872846</v>
      </c>
      <c r="I65" s="7">
        <f t="shared" si="2"/>
        <v>12.386284067757732</v>
      </c>
    </row>
    <row r="66" spans="1:12" x14ac:dyDescent="0.2">
      <c r="A66" s="6">
        <v>65</v>
      </c>
      <c r="B66" s="6" t="s">
        <v>49</v>
      </c>
      <c r="C66" s="6" t="s">
        <v>57</v>
      </c>
      <c r="D66" s="6">
        <f>'Plate 1'!N73</f>
        <v>0.14719845903597975</v>
      </c>
      <c r="E66" s="6">
        <f>'Plate 2'!N73</f>
        <v>0.17901560928758692</v>
      </c>
      <c r="F66" s="6">
        <f>'Plate 3'!N73</f>
        <v>0.18682947193320343</v>
      </c>
      <c r="G66" s="6">
        <f t="shared" si="0"/>
        <v>0.17101451341892338</v>
      </c>
      <c r="H66" s="6">
        <f t="shared" si="1"/>
        <v>2.0992080581486824E-2</v>
      </c>
      <c r="I66" s="7">
        <f t="shared" si="2"/>
        <v>6.840580536756935</v>
      </c>
    </row>
    <row r="67" spans="1:12" x14ac:dyDescent="0.2">
      <c r="A67" s="6">
        <v>66</v>
      </c>
      <c r="B67" s="6" t="s">
        <v>50</v>
      </c>
      <c r="C67" s="6" t="s">
        <v>58</v>
      </c>
      <c r="D67" s="6">
        <f>'Plate 1'!N74</f>
        <v>7.4461047193844554E-2</v>
      </c>
      <c r="E67" s="6">
        <f>'Plate 2'!N74</f>
        <v>5.4708832238759636E-2</v>
      </c>
      <c r="F67" s="6">
        <f>'Plate 3'!N74</f>
        <v>6.5521357892406012E-2</v>
      </c>
      <c r="G67" s="6">
        <f t="shared" ref="G67:G73" si="3">AVERAGE(D67:F67)</f>
        <v>6.4897079108336739E-2</v>
      </c>
      <c r="H67" s="6">
        <f t="shared" ref="H67:H73" si="4">STDEV(D67:F67)</f>
        <v>9.890894393741561E-3</v>
      </c>
      <c r="I67" s="7">
        <f t="shared" ref="I67:I89" si="5">G67*40</f>
        <v>2.5958831643334697</v>
      </c>
      <c r="J67">
        <f>SUM(I46:I67)</f>
        <v>2341.6460160694801</v>
      </c>
      <c r="K67" t="e">
        <f>J67/L46*100</f>
        <v>#DIV/0!</v>
      </c>
    </row>
    <row r="68" spans="1:12" x14ac:dyDescent="0.2">
      <c r="A68">
        <v>67</v>
      </c>
      <c r="B68" t="s">
        <v>51</v>
      </c>
      <c r="C68" t="s">
        <v>59</v>
      </c>
      <c r="D68">
        <f>'Plate 1'!N75</f>
        <v>-2.1028351290854251E-2</v>
      </c>
      <c r="E68">
        <f>'Plate 2'!N75</f>
        <v>9.3489776610538623E-3</v>
      </c>
      <c r="F68">
        <f>'Plate 3'!N75</f>
        <v>1.0857825022170139E-2</v>
      </c>
      <c r="G68">
        <f t="shared" si="3"/>
        <v>-2.7384953587674998E-4</v>
      </c>
      <c r="H68">
        <f t="shared" si="4"/>
        <v>1.7989751593971776E-2</v>
      </c>
      <c r="I68" s="7">
        <f t="shared" si="5"/>
        <v>-1.0953981435069999E-2</v>
      </c>
      <c r="L68" s="5"/>
    </row>
    <row r="69" spans="1:12" x14ac:dyDescent="0.2">
      <c r="A69">
        <v>68</v>
      </c>
      <c r="B69" t="s">
        <v>52</v>
      </c>
      <c r="C69" t="s">
        <v>60</v>
      </c>
      <c r="D69">
        <f>'Plate 1'!N76</f>
        <v>-5.5156331254699676E-3</v>
      </c>
      <c r="E69">
        <f>'Plate 2'!N76</f>
        <v>-2.0775505913453028E-2</v>
      </c>
      <c r="F69">
        <f>'Plate 3'!N76</f>
        <v>-1.8345980209873686E-2</v>
      </c>
      <c r="G69">
        <f t="shared" si="3"/>
        <v>-1.4879039749598894E-2</v>
      </c>
      <c r="H69">
        <f t="shared" si="4"/>
        <v>8.199432083545441E-3</v>
      </c>
      <c r="I69" s="7">
        <f t="shared" si="5"/>
        <v>-0.59516158998395574</v>
      </c>
    </row>
    <row r="70" spans="1:12" x14ac:dyDescent="0.2">
      <c r="A70">
        <v>69</v>
      </c>
      <c r="B70" t="s">
        <v>53</v>
      </c>
      <c r="C70" t="s">
        <v>61</v>
      </c>
      <c r="D70">
        <f>'Plate 1'!N77</f>
        <v>-2.5509803205298599E-2</v>
      </c>
      <c r="E70">
        <f>'Plate 2'!N77</f>
        <v>-1.6620404730762421E-2</v>
      </c>
      <c r="F70">
        <f>'Plate 3'!N77</f>
        <v>-1.3478679337866379E-2</v>
      </c>
      <c r="G70">
        <f t="shared" si="3"/>
        <v>-1.8536295757975801E-2</v>
      </c>
      <c r="H70">
        <f t="shared" si="4"/>
        <v>6.2401894361863502E-3</v>
      </c>
      <c r="I70" s="7">
        <f t="shared" si="5"/>
        <v>-0.74145183031903206</v>
      </c>
    </row>
    <row r="71" spans="1:12" x14ac:dyDescent="0.2">
      <c r="A71">
        <v>70</v>
      </c>
      <c r="B71" t="s">
        <v>54</v>
      </c>
      <c r="C71" t="s">
        <v>62</v>
      </c>
      <c r="D71">
        <f>'Plate 1'!N78</f>
        <v>2.9646528049401075E-2</v>
      </c>
      <c r="E71">
        <f>'Plate 2'!N78</f>
        <v>1.0734011388617397E-2</v>
      </c>
      <c r="F71">
        <f>'Plate 3'!N78</f>
        <v>7.113747428318367E-3</v>
      </c>
      <c r="G71">
        <f t="shared" si="3"/>
        <v>1.5831428955445617E-2</v>
      </c>
      <c r="H71">
        <f t="shared" si="4"/>
        <v>1.2100384292137861E-2</v>
      </c>
      <c r="I71" s="7">
        <f t="shared" si="5"/>
        <v>0.63325715821782469</v>
      </c>
    </row>
    <row r="72" spans="1:12" x14ac:dyDescent="0.2">
      <c r="A72">
        <v>71</v>
      </c>
      <c r="B72" t="s">
        <v>55</v>
      </c>
      <c r="C72" t="s">
        <v>63</v>
      </c>
      <c r="D72">
        <f>'Plate 1'!N79</f>
        <v>0.25957948396743036</v>
      </c>
      <c r="E72">
        <f>'Plate 2'!N79</f>
        <v>0.2524223968484543</v>
      </c>
      <c r="F72">
        <f>'Plate 3'!N79</f>
        <v>0.25721813069761673</v>
      </c>
      <c r="G72">
        <f t="shared" si="3"/>
        <v>0.25640667050450044</v>
      </c>
      <c r="H72">
        <f t="shared" si="4"/>
        <v>3.646892477289736E-3</v>
      </c>
      <c r="I72" s="7">
        <f t="shared" si="5"/>
        <v>10.256266820180018</v>
      </c>
    </row>
    <row r="73" spans="1:12" x14ac:dyDescent="0.2">
      <c r="A73">
        <v>72</v>
      </c>
      <c r="B73" t="s">
        <v>56</v>
      </c>
      <c r="C73" t="s">
        <v>64</v>
      </c>
      <c r="D73">
        <f>'Plate 1'!N80</f>
        <v>0.88388020835656234</v>
      </c>
      <c r="E73">
        <f>'Plate 2'!N80</f>
        <v>0.79120051687066939</v>
      </c>
      <c r="F73">
        <f>'Plate 3'!N80</f>
        <v>0.81096720682829382</v>
      </c>
      <c r="G73">
        <f t="shared" si="3"/>
        <v>0.82868264401850844</v>
      </c>
      <c r="H73">
        <f t="shared" si="4"/>
        <v>4.8813510830613339E-2</v>
      </c>
      <c r="I73" s="7">
        <f t="shared" si="5"/>
        <v>33.147305760740338</v>
      </c>
    </row>
    <row r="74" spans="1:12" x14ac:dyDescent="0.2">
      <c r="A74">
        <v>73</v>
      </c>
      <c r="B74" t="s">
        <v>64</v>
      </c>
      <c r="C74" t="s">
        <v>72</v>
      </c>
      <c r="D74">
        <f>'Plate 1'!N81</f>
        <v>2.7195518579270357</v>
      </c>
      <c r="E74">
        <f>'Plate 2'!N81</f>
        <v>2.5224926763250881</v>
      </c>
      <c r="F74">
        <f>'Plate 3'!N81</f>
        <v>2.604754782042678</v>
      </c>
      <c r="G74">
        <f t="shared" ref="G74:G89" si="6">AVERAGE(D74:F74)</f>
        <v>2.6155997720982671</v>
      </c>
      <c r="H74">
        <f t="shared" ref="H74:H89" si="7">STDEV(D74:F74)</f>
        <v>9.8976212396649679E-2</v>
      </c>
      <c r="I74" s="7">
        <f t="shared" si="5"/>
        <v>104.62399088393069</v>
      </c>
    </row>
    <row r="75" spans="1:12" x14ac:dyDescent="0.2">
      <c r="A75">
        <v>74</v>
      </c>
      <c r="B75" t="s">
        <v>63</v>
      </c>
      <c r="C75" t="s">
        <v>71</v>
      </c>
      <c r="D75">
        <f>'Plate 1'!N82</f>
        <v>6.3360835528836255</v>
      </c>
      <c r="E75">
        <f>'Plate 2'!N82</f>
        <v>5.9933871975993069</v>
      </c>
      <c r="F75">
        <f>'Plate 3'!N82</f>
        <v>6.1148275262787148</v>
      </c>
      <c r="G75">
        <f t="shared" si="6"/>
        <v>6.1480994255872163</v>
      </c>
      <c r="H75">
        <f t="shared" si="7"/>
        <v>0.17375402856908162</v>
      </c>
      <c r="I75" s="7">
        <f t="shared" si="5"/>
        <v>245.92397702348865</v>
      </c>
    </row>
    <row r="76" spans="1:12" x14ac:dyDescent="0.2">
      <c r="A76">
        <v>75</v>
      </c>
      <c r="B76" t="s">
        <v>62</v>
      </c>
      <c r="C76" t="s">
        <v>70</v>
      </c>
      <c r="D76">
        <f>'Plate 1'!N83</f>
        <v>10.128081326644228</v>
      </c>
      <c r="E76">
        <f>'Plate 2'!N83</f>
        <v>10.031799288742684</v>
      </c>
      <c r="F76">
        <f>'Plate 3'!N83</f>
        <v>10.173407638014035</v>
      </c>
      <c r="G76">
        <f t="shared" si="6"/>
        <v>10.111096084466981</v>
      </c>
      <c r="H76">
        <f t="shared" si="7"/>
        <v>7.231600780397103E-2</v>
      </c>
      <c r="I76" s="7">
        <f t="shared" si="5"/>
        <v>404.44384337867922</v>
      </c>
    </row>
    <row r="77" spans="1:12" x14ac:dyDescent="0.2">
      <c r="A77">
        <v>76</v>
      </c>
      <c r="B77" t="s">
        <v>61</v>
      </c>
      <c r="C77" t="s">
        <v>69</v>
      </c>
      <c r="D77">
        <f>'Plate 1'!N84</f>
        <v>11.469069630274113</v>
      </c>
      <c r="E77">
        <f>'Plate 2'!N84</f>
        <v>10.818498445998772</v>
      </c>
      <c r="F77">
        <f>'Plate 3'!N84</f>
        <v>10.945062030106886</v>
      </c>
      <c r="G77">
        <f t="shared" si="6"/>
        <v>11.077543368793258</v>
      </c>
      <c r="H77">
        <f t="shared" si="7"/>
        <v>0.3449263621085733</v>
      </c>
      <c r="I77" s="7">
        <f t="shared" si="5"/>
        <v>443.10173475173031</v>
      </c>
    </row>
    <row r="78" spans="1:12" x14ac:dyDescent="0.2">
      <c r="A78">
        <v>77</v>
      </c>
      <c r="B78" t="s">
        <v>60</v>
      </c>
      <c r="C78" t="s">
        <v>68</v>
      </c>
      <c r="D78">
        <f>'Plate 1'!N85</f>
        <v>8.1286643186613645</v>
      </c>
      <c r="E78">
        <f>'Plate 2'!N85</f>
        <v>7.6602752887220218</v>
      </c>
      <c r="F78">
        <f>'Plate 3'!N85</f>
        <v>7.8138899383686491</v>
      </c>
      <c r="G78">
        <f t="shared" si="6"/>
        <v>7.8676098485840127</v>
      </c>
      <c r="H78">
        <f t="shared" si="7"/>
        <v>0.23877069000829981</v>
      </c>
      <c r="I78" s="7">
        <f t="shared" si="5"/>
        <v>314.70439394336051</v>
      </c>
    </row>
    <row r="79" spans="1:12" x14ac:dyDescent="0.2">
      <c r="A79">
        <v>78</v>
      </c>
      <c r="B79" t="s">
        <v>59</v>
      </c>
      <c r="C79" t="s">
        <v>67</v>
      </c>
      <c r="D79">
        <f>'Plate 1'!N86</f>
        <v>3.801994858800517</v>
      </c>
      <c r="E79">
        <f>'Plate 2'!N86</f>
        <v>3.699771344754093</v>
      </c>
      <c r="F79">
        <f>'Plate 3'!N86</f>
        <v>3.7684140982118088</v>
      </c>
      <c r="G79">
        <f t="shared" si="6"/>
        <v>3.7567267672554725</v>
      </c>
      <c r="H79">
        <f t="shared" si="7"/>
        <v>5.2104289503476189E-2</v>
      </c>
      <c r="I79" s="7">
        <f t="shared" si="5"/>
        <v>150.26907069021891</v>
      </c>
    </row>
    <row r="80" spans="1:12" x14ac:dyDescent="0.2">
      <c r="A80">
        <v>79</v>
      </c>
      <c r="B80" t="s">
        <v>58</v>
      </c>
      <c r="C80" t="s">
        <v>66</v>
      </c>
      <c r="D80">
        <f>'Plate 1'!N87</f>
        <v>1.5729896219699664</v>
      </c>
      <c r="E80">
        <f>'Plate 2'!N87</f>
        <v>1.5027615944064356</v>
      </c>
      <c r="F80">
        <f>'Plate 3'!N87</f>
        <v>1.5406879298700042</v>
      </c>
      <c r="G80">
        <f t="shared" si="6"/>
        <v>1.5388130487488023</v>
      </c>
      <c r="H80">
        <f t="shared" si="7"/>
        <v>3.5151534081459219E-2</v>
      </c>
      <c r="I80" s="7">
        <f t="shared" si="5"/>
        <v>61.552521949952094</v>
      </c>
    </row>
    <row r="81" spans="1:11" x14ac:dyDescent="0.2">
      <c r="A81">
        <v>80</v>
      </c>
      <c r="B81" t="s">
        <v>57</v>
      </c>
      <c r="C81" t="s">
        <v>65</v>
      </c>
      <c r="D81">
        <f>'Plate 1'!N88</f>
        <v>0.75426282990801807</v>
      </c>
      <c r="E81">
        <f>'Plate 2'!N88</f>
        <v>0.75657467368158104</v>
      </c>
      <c r="F81">
        <f>'Plate 3'!N88</f>
        <v>0.78588188694948702</v>
      </c>
      <c r="G81">
        <f t="shared" si="6"/>
        <v>0.7655731301796953</v>
      </c>
      <c r="H81">
        <f t="shared" si="7"/>
        <v>1.7625843428308863E-2</v>
      </c>
      <c r="I81" s="7">
        <f t="shared" si="5"/>
        <v>30.622925207187812</v>
      </c>
    </row>
    <row r="82" spans="1:11" x14ac:dyDescent="0.2">
      <c r="A82">
        <v>81</v>
      </c>
      <c r="B82" t="s">
        <v>65</v>
      </c>
      <c r="C82" t="s">
        <v>73</v>
      </c>
      <c r="D82">
        <f>'Plate 1'!N89</f>
        <v>0.4333219274197343</v>
      </c>
      <c r="E82">
        <f>'Plate 2'!N89</f>
        <v>0.47783663600941961</v>
      </c>
      <c r="F82">
        <f>'Plate 3'!N89</f>
        <v>0.48373482512564897</v>
      </c>
      <c r="G82">
        <f t="shared" si="6"/>
        <v>0.46496446285160098</v>
      </c>
      <c r="H82">
        <f t="shared" si="7"/>
        <v>2.7561471207655164E-2</v>
      </c>
      <c r="I82" s="7">
        <f t="shared" si="5"/>
        <v>18.598578514064037</v>
      </c>
    </row>
    <row r="83" spans="1:11" x14ac:dyDescent="0.2">
      <c r="A83">
        <v>82</v>
      </c>
      <c r="B83" t="s">
        <v>66</v>
      </c>
      <c r="C83" t="s">
        <v>74</v>
      </c>
      <c r="D83">
        <f>'Plate 1'!N90</f>
        <v>0.25302966963093476</v>
      </c>
      <c r="E83">
        <f>'Plate 2'!N90</f>
        <v>0.23268566623067391</v>
      </c>
      <c r="F83">
        <f>'Plate 3'!N90</f>
        <v>0.24523708239729108</v>
      </c>
      <c r="G83">
        <f t="shared" si="6"/>
        <v>0.24365080608629994</v>
      </c>
      <c r="H83">
        <f t="shared" si="7"/>
        <v>1.0264347177904939E-2</v>
      </c>
      <c r="I83" s="7">
        <f t="shared" si="5"/>
        <v>9.7460322434519977</v>
      </c>
    </row>
    <row r="84" spans="1:11" x14ac:dyDescent="0.2">
      <c r="A84">
        <v>83</v>
      </c>
      <c r="B84" t="s">
        <v>67</v>
      </c>
      <c r="C84" t="s">
        <v>75</v>
      </c>
      <c r="D84">
        <f>'Plate 1'!N91</f>
        <v>0.12651483481546738</v>
      </c>
      <c r="E84">
        <f>'Plate 2'!N91</f>
        <v>0.12257548488937285</v>
      </c>
      <c r="F84">
        <f>'Plate 3'!N91</f>
        <v>0.12355456059710848</v>
      </c>
      <c r="G84">
        <f t="shared" si="6"/>
        <v>0.12421496010064959</v>
      </c>
      <c r="H84">
        <f t="shared" si="7"/>
        <v>2.0510278126498506E-3</v>
      </c>
      <c r="I84" s="7">
        <f t="shared" si="5"/>
        <v>4.9685984040259834</v>
      </c>
    </row>
    <row r="85" spans="1:11" x14ac:dyDescent="0.2">
      <c r="A85">
        <v>84</v>
      </c>
      <c r="B85" t="s">
        <v>68</v>
      </c>
      <c r="C85" t="s">
        <v>76</v>
      </c>
      <c r="D85">
        <f>'Plate 1'!N92</f>
        <v>0.10203921282119439</v>
      </c>
      <c r="E85">
        <f>'Plate 2'!N92</f>
        <v>6.301903460414085E-2</v>
      </c>
      <c r="F85">
        <f>'Plate 3'!N92</f>
        <v>6.9639843245642957E-2</v>
      </c>
      <c r="G85">
        <f t="shared" si="6"/>
        <v>7.8232696890326067E-2</v>
      </c>
      <c r="H85">
        <f t="shared" si="7"/>
        <v>2.0881126103298682E-2</v>
      </c>
      <c r="I85" s="7">
        <f t="shared" si="5"/>
        <v>3.1293078756130428</v>
      </c>
    </row>
    <row r="86" spans="1:11" x14ac:dyDescent="0.2">
      <c r="A86">
        <v>85</v>
      </c>
      <c r="B86" t="s">
        <v>69</v>
      </c>
      <c r="C86" t="s">
        <v>77</v>
      </c>
      <c r="D86">
        <f>'Plate 1'!N93</f>
        <v>9.3421036062647567E-2</v>
      </c>
      <c r="E86">
        <f>'Plate 2'!N93</f>
        <v>6.4404068331704381E-2</v>
      </c>
      <c r="F86">
        <f>'Plate 3'!N93</f>
        <v>6.6270173411176372E-2</v>
      </c>
      <c r="G86">
        <f t="shared" si="6"/>
        <v>7.4698425935176102E-2</v>
      </c>
      <c r="H86">
        <f t="shared" si="7"/>
        <v>1.6241080152837196E-2</v>
      </c>
      <c r="I86" s="7">
        <f t="shared" si="5"/>
        <v>2.9879370374070442</v>
      </c>
    </row>
    <row r="87" spans="1:11" x14ac:dyDescent="0.2">
      <c r="A87">
        <v>86</v>
      </c>
      <c r="B87" t="s">
        <v>70</v>
      </c>
      <c r="C87" t="s">
        <v>78</v>
      </c>
      <c r="D87">
        <f>'Plate 1'!N94</f>
        <v>9.7557760906750043E-2</v>
      </c>
      <c r="E87">
        <f>'Plate 2'!N94</f>
        <v>8.3448282085702985E-2</v>
      </c>
      <c r="F87">
        <f>'Plate 3'!N94</f>
        <v>8.2369707064738992E-2</v>
      </c>
      <c r="G87">
        <f t="shared" si="6"/>
        <v>8.7791916685730678E-2</v>
      </c>
      <c r="H87">
        <f t="shared" si="7"/>
        <v>8.4746454811322307E-3</v>
      </c>
      <c r="I87" s="7">
        <f t="shared" si="5"/>
        <v>3.511676667429227</v>
      </c>
    </row>
    <row r="88" spans="1:11" x14ac:dyDescent="0.2">
      <c r="A88">
        <v>87</v>
      </c>
      <c r="B88" t="s">
        <v>71</v>
      </c>
      <c r="C88" t="s">
        <v>79</v>
      </c>
      <c r="D88">
        <f>'Plate 1'!N95</f>
        <v>5.2398514691964694E-2</v>
      </c>
      <c r="E88">
        <f>'Plate 2'!N95</f>
        <v>5.8171416557668477E-2</v>
      </c>
      <c r="F88">
        <f>'Plate 3'!N95</f>
        <v>6.2151688057939421E-2</v>
      </c>
      <c r="G88">
        <f t="shared" si="6"/>
        <v>5.7573873102524202E-2</v>
      </c>
      <c r="H88">
        <f t="shared" si="7"/>
        <v>4.9039668955121437E-3</v>
      </c>
      <c r="I88" s="7">
        <f t="shared" si="5"/>
        <v>2.3029549241009679</v>
      </c>
    </row>
    <row r="89" spans="1:11" x14ac:dyDescent="0.2">
      <c r="A89">
        <v>88</v>
      </c>
      <c r="B89" t="s">
        <v>72</v>
      </c>
      <c r="C89" t="s">
        <v>80</v>
      </c>
      <c r="D89">
        <f>'Plate 1'!N96</f>
        <v>8.2045042741365759E-2</v>
      </c>
      <c r="E89">
        <f>'Plate 2'!N96</f>
        <v>6.544284362737704E-2</v>
      </c>
      <c r="F89">
        <f>'Plate 3'!N96</f>
        <v>7.0014251005028144E-2</v>
      </c>
      <c r="G89">
        <f t="shared" si="6"/>
        <v>7.2500712457923652E-2</v>
      </c>
      <c r="H89">
        <f t="shared" si="7"/>
        <v>8.5758452512089654E-3</v>
      </c>
      <c r="I89" s="7">
        <f t="shared" si="5"/>
        <v>2.9000284983169462</v>
      </c>
      <c r="J89">
        <f>SUM(I68:I89)</f>
        <v>1846.0768343303571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2022-12-01T22:01:04Z</dcterms:modified>
</cp:coreProperties>
</file>