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1207 Batch 132 Water yr\"/>
    </mc:Choice>
  </mc:AlternateContent>
  <xr:revisionPtr revIDLastSave="0" documentId="13_ncr:1_{34B76E2B-D9B9-490A-A3F5-575A6B524CBD}" xr6:coauthVersionLast="47" xr6:coauthVersionMax="47" xr10:uidLastSave="{00000000-0000-0000-0000-000000000000}"/>
  <bookViews>
    <workbookView xWindow="21940" yWindow="753" windowWidth="7273" windowHeight="6227" firstSheet="1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N90" i="6" l="1"/>
  <c r="O90" i="6" s="1"/>
  <c r="N26" i="6"/>
  <c r="O26" i="6" s="1"/>
  <c r="N65" i="6"/>
  <c r="O65" i="6" s="1"/>
  <c r="N41" i="6"/>
  <c r="O41" i="6" s="1"/>
  <c r="N25" i="6"/>
  <c r="O25" i="6" s="1"/>
  <c r="N9" i="6"/>
  <c r="O9" i="6" s="1"/>
  <c r="N42" i="6"/>
  <c r="O42" i="6" s="1"/>
  <c r="N57" i="6"/>
  <c r="O57" i="6" s="1"/>
  <c r="N33" i="6"/>
  <c r="O33" i="6" s="1"/>
  <c r="N17" i="6"/>
  <c r="O17" i="6" s="1"/>
  <c r="N96" i="6"/>
  <c r="O96" i="6" s="1"/>
  <c r="N88" i="6"/>
  <c r="O88" i="6" s="1"/>
  <c r="N80" i="6"/>
  <c r="O80" i="6" s="1"/>
  <c r="N72" i="6"/>
  <c r="O72" i="6" s="1"/>
  <c r="N64" i="6"/>
  <c r="O64" i="6" s="1"/>
  <c r="N56" i="6"/>
  <c r="O56" i="6" s="1"/>
  <c r="N48" i="6"/>
  <c r="O48" i="6" s="1"/>
  <c r="N40" i="6"/>
  <c r="O40" i="6" s="1"/>
  <c r="N32" i="6"/>
  <c r="O32" i="6" s="1"/>
  <c r="N24" i="6"/>
  <c r="O24" i="6" s="1"/>
  <c r="N16" i="6"/>
  <c r="O16" i="6" s="1"/>
  <c r="N66" i="6"/>
  <c r="O66" i="6" s="1"/>
  <c r="N49" i="6"/>
  <c r="O49" i="6" s="1"/>
  <c r="N95" i="6"/>
  <c r="O95" i="6" s="1"/>
  <c r="N87" i="6"/>
  <c r="O87" i="6" s="1"/>
  <c r="N79" i="6"/>
  <c r="O79" i="6" s="1"/>
  <c r="N71" i="6"/>
  <c r="O71" i="6" s="1"/>
  <c r="N63" i="6"/>
  <c r="O63" i="6" s="1"/>
  <c r="N55" i="6"/>
  <c r="O55" i="6" s="1"/>
  <c r="N47" i="6"/>
  <c r="O47" i="6" s="1"/>
  <c r="N39" i="6"/>
  <c r="O39" i="6" s="1"/>
  <c r="N31" i="6"/>
  <c r="O31" i="6" s="1"/>
  <c r="N23" i="6"/>
  <c r="O23" i="6" s="1"/>
  <c r="N15" i="6"/>
  <c r="O15" i="6" s="1"/>
  <c r="N10" i="6"/>
  <c r="O10" i="6" s="1"/>
  <c r="N73" i="6"/>
  <c r="O73" i="6" s="1"/>
  <c r="N94" i="6"/>
  <c r="O94" i="6" s="1"/>
  <c r="N86" i="6"/>
  <c r="O86" i="6" s="1"/>
  <c r="N78" i="6"/>
  <c r="O78" i="6" s="1"/>
  <c r="N70" i="6"/>
  <c r="O70" i="6" s="1"/>
  <c r="N62" i="6"/>
  <c r="O62" i="6" s="1"/>
  <c r="N54" i="6"/>
  <c r="O54" i="6" s="1"/>
  <c r="N46" i="6"/>
  <c r="O46" i="6" s="1"/>
  <c r="N38" i="6"/>
  <c r="O38" i="6" s="1"/>
  <c r="N30" i="6"/>
  <c r="O30" i="6" s="1"/>
  <c r="N22" i="6"/>
  <c r="O22" i="6" s="1"/>
  <c r="N14" i="6"/>
  <c r="O14" i="6" s="1"/>
  <c r="N74" i="6"/>
  <c r="O74" i="6" s="1"/>
  <c r="N89" i="6"/>
  <c r="O89" i="6" s="1"/>
  <c r="N18" i="6"/>
  <c r="O18" i="6" s="1"/>
  <c r="N93" i="6"/>
  <c r="O93" i="6" s="1"/>
  <c r="N85" i="6"/>
  <c r="O85" i="6" s="1"/>
  <c r="N77" i="6"/>
  <c r="O77" i="6" s="1"/>
  <c r="N69" i="6"/>
  <c r="O69" i="6" s="1"/>
  <c r="N61" i="6"/>
  <c r="O61" i="6" s="1"/>
  <c r="N53" i="6"/>
  <c r="O53" i="6" s="1"/>
  <c r="N45" i="6"/>
  <c r="O45" i="6" s="1"/>
  <c r="N37" i="6"/>
  <c r="O37" i="6" s="1"/>
  <c r="N29" i="6"/>
  <c r="O29" i="6" s="1"/>
  <c r="N21" i="6"/>
  <c r="O21" i="6" s="1"/>
  <c r="N13" i="6"/>
  <c r="O13" i="6" s="1"/>
  <c r="N50" i="6"/>
  <c r="O50" i="6" s="1"/>
  <c r="N34" i="6"/>
  <c r="O34" i="6" s="1"/>
  <c r="N81" i="6"/>
  <c r="O81" i="6" s="1"/>
  <c r="N92" i="6"/>
  <c r="O92" i="6" s="1"/>
  <c r="N84" i="6"/>
  <c r="O84" i="6" s="1"/>
  <c r="N76" i="6"/>
  <c r="O76" i="6" s="1"/>
  <c r="N68" i="6"/>
  <c r="O68" i="6" s="1"/>
  <c r="N60" i="6"/>
  <c r="O60" i="6" s="1"/>
  <c r="N52" i="6"/>
  <c r="O52" i="6" s="1"/>
  <c r="N44" i="6"/>
  <c r="O44" i="6" s="1"/>
  <c r="N36" i="6"/>
  <c r="O36" i="6" s="1"/>
  <c r="N28" i="6"/>
  <c r="O28" i="6" s="1"/>
  <c r="N20" i="6"/>
  <c r="O20" i="6" s="1"/>
  <c r="N12" i="6"/>
  <c r="O12" i="6" s="1"/>
  <c r="N58" i="6"/>
  <c r="O58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35" i="6"/>
  <c r="O35" i="6" s="1"/>
  <c r="N27" i="6"/>
  <c r="O27" i="6" s="1"/>
  <c r="N19" i="6"/>
  <c r="O19" i="6" s="1"/>
  <c r="N11" i="6"/>
  <c r="O11" i="6" s="1"/>
  <c r="N82" i="6"/>
  <c r="O82" i="6" s="1"/>
  <c r="I16" i="5"/>
  <c r="N67" i="5" s="1"/>
  <c r="O67" i="5" s="1"/>
  <c r="I16" i="1"/>
  <c r="O89" i="1" s="1"/>
  <c r="G9" i="6"/>
  <c r="F66" i="3"/>
  <c r="F46" i="3"/>
  <c r="F4" i="3"/>
  <c r="F30" i="3"/>
  <c r="F58" i="3"/>
  <c r="F23" i="3"/>
  <c r="F21" i="3"/>
  <c r="F88" i="3"/>
  <c r="F63" i="3"/>
  <c r="F22" i="3"/>
  <c r="F54" i="3"/>
  <c r="F43" i="3"/>
  <c r="F69" i="3"/>
  <c r="F65" i="3"/>
  <c r="F53" i="3"/>
  <c r="G10" i="1"/>
  <c r="G10" i="6" s="1"/>
  <c r="F25" i="3"/>
  <c r="F74" i="3"/>
  <c r="F42" i="3"/>
  <c r="F89" i="3"/>
  <c r="F50" i="3"/>
  <c r="F47" i="3"/>
  <c r="F78" i="3"/>
  <c r="F67" i="3"/>
  <c r="F38" i="3"/>
  <c r="F26" i="3"/>
  <c r="F86" i="3"/>
  <c r="F59" i="3"/>
  <c r="F55" i="3"/>
  <c r="F35" i="3"/>
  <c r="F31" i="3"/>
  <c r="F13" i="3"/>
  <c r="F2" i="3"/>
  <c r="F80" i="3"/>
  <c r="F48" i="3"/>
  <c r="F64" i="3"/>
  <c r="F56" i="3"/>
  <c r="F36" i="3"/>
  <c r="F40" i="3"/>
  <c r="F32" i="3"/>
  <c r="F28" i="3"/>
  <c r="F52" i="3" l="1"/>
  <c r="F82" i="3"/>
  <c r="F68" i="3"/>
  <c r="F7" i="3"/>
  <c r="F49" i="3"/>
  <c r="F8" i="3"/>
  <c r="F12" i="3"/>
  <c r="F18" i="3"/>
  <c r="F24" i="3"/>
  <c r="F27" i="3"/>
  <c r="F76" i="3"/>
  <c r="F20" i="3"/>
  <c r="F41" i="3"/>
  <c r="F77" i="3"/>
  <c r="F44" i="3"/>
  <c r="F62" i="3"/>
  <c r="F14" i="3"/>
  <c r="F60" i="3"/>
  <c r="F70" i="3"/>
  <c r="F85" i="3"/>
  <c r="F79" i="3"/>
  <c r="F83" i="3"/>
  <c r="F87" i="3"/>
  <c r="F72" i="3"/>
  <c r="F84" i="3"/>
  <c r="N84" i="5"/>
  <c r="N91" i="5"/>
  <c r="O91" i="5" s="1"/>
  <c r="N14" i="5"/>
  <c r="N16" i="5"/>
  <c r="O16" i="5" s="1"/>
  <c r="N17" i="5"/>
  <c r="O17" i="5" s="1"/>
  <c r="N92" i="5"/>
  <c r="O92" i="5" s="1"/>
  <c r="N39" i="5"/>
  <c r="N75" i="5"/>
  <c r="O75" i="5" s="1"/>
  <c r="N22" i="5"/>
  <c r="O22" i="5" s="1"/>
  <c r="N47" i="5"/>
  <c r="N24" i="5"/>
  <c r="N25" i="5"/>
  <c r="O25" i="5" s="1"/>
  <c r="N11" i="5"/>
  <c r="O11" i="5" s="1"/>
  <c r="N13" i="5"/>
  <c r="O13" i="5" s="1"/>
  <c r="N30" i="5"/>
  <c r="O30" i="5" s="1"/>
  <c r="N55" i="5"/>
  <c r="N32" i="5"/>
  <c r="N33" i="5"/>
  <c r="O33" i="5" s="1"/>
  <c r="N35" i="5"/>
  <c r="O35" i="5" s="1"/>
  <c r="N21" i="5"/>
  <c r="O21" i="5" s="1"/>
  <c r="N38" i="5"/>
  <c r="O38" i="5" s="1"/>
  <c r="N63" i="5"/>
  <c r="O63" i="5" s="1"/>
  <c r="N40" i="5"/>
  <c r="O40" i="5" s="1"/>
  <c r="N41" i="5"/>
  <c r="O41" i="5" s="1"/>
  <c r="N9" i="5"/>
  <c r="N31" i="5"/>
  <c r="N29" i="5"/>
  <c r="O29" i="5" s="1"/>
  <c r="N12" i="5"/>
  <c r="O12" i="5" s="1"/>
  <c r="N37" i="5"/>
  <c r="N54" i="5"/>
  <c r="N79" i="5"/>
  <c r="O79" i="5" s="1"/>
  <c r="N56" i="5"/>
  <c r="O56" i="5" s="1"/>
  <c r="N57" i="5"/>
  <c r="O57" i="5" s="1"/>
  <c r="N76" i="5"/>
  <c r="O76" i="5" s="1"/>
  <c r="N90" i="5"/>
  <c r="O90" i="5" s="1"/>
  <c r="N43" i="5"/>
  <c r="O43" i="5" s="1"/>
  <c r="N46" i="5"/>
  <c r="N71" i="5"/>
  <c r="O71" i="5" s="1"/>
  <c r="N48" i="5"/>
  <c r="O48" i="5" s="1"/>
  <c r="N49" i="5"/>
  <c r="O49" i="5" s="1"/>
  <c r="N20" i="5"/>
  <c r="O20" i="5" s="1"/>
  <c r="N45" i="5"/>
  <c r="N62" i="5"/>
  <c r="O62" i="5" s="1"/>
  <c r="N87" i="5"/>
  <c r="O87" i="5" s="1"/>
  <c r="N64" i="5"/>
  <c r="N65" i="5"/>
  <c r="O65" i="5" s="1"/>
  <c r="N42" i="5"/>
  <c r="O42" i="5" s="1"/>
  <c r="N23" i="5"/>
  <c r="O23" i="5" s="1"/>
  <c r="N28" i="5"/>
  <c r="O28" i="5" s="1"/>
  <c r="N70" i="5"/>
  <c r="O70" i="5" s="1"/>
  <c r="N73" i="5"/>
  <c r="O73" i="5" s="1"/>
  <c r="N36" i="5"/>
  <c r="N61" i="5"/>
  <c r="N78" i="5"/>
  <c r="N10" i="5"/>
  <c r="O10" i="5" s="1"/>
  <c r="N80" i="5"/>
  <c r="O80" i="5" s="1"/>
  <c r="N81" i="5"/>
  <c r="O81" i="5" s="1"/>
  <c r="N15" i="5"/>
  <c r="N53" i="5"/>
  <c r="O53" i="5" s="1"/>
  <c r="N95" i="5"/>
  <c r="O95" i="5" s="1"/>
  <c r="N72" i="5"/>
  <c r="O72" i="5" s="1"/>
  <c r="N44" i="5"/>
  <c r="O44" i="5" s="1"/>
  <c r="N69" i="5"/>
  <c r="N86" i="5"/>
  <c r="O86" i="5" s="1"/>
  <c r="N34" i="5"/>
  <c r="O34" i="5" s="1"/>
  <c r="N88" i="5"/>
  <c r="O88" i="5" s="1"/>
  <c r="N89" i="5"/>
  <c r="O89" i="5" s="1"/>
  <c r="N19" i="5"/>
  <c r="O19" i="5" s="1"/>
  <c r="N83" i="5"/>
  <c r="O83" i="5" s="1"/>
  <c r="N77" i="5"/>
  <c r="O77" i="5" s="1"/>
  <c r="N74" i="5"/>
  <c r="O74" i="5" s="1"/>
  <c r="N96" i="5"/>
  <c r="O96" i="5" s="1"/>
  <c r="N60" i="5"/>
  <c r="N85" i="5"/>
  <c r="N82" i="5"/>
  <c r="N51" i="5"/>
  <c r="O51" i="5" s="1"/>
  <c r="N58" i="5"/>
  <c r="O58" i="5" s="1"/>
  <c r="N66" i="5"/>
  <c r="O66" i="5" s="1"/>
  <c r="N50" i="5"/>
  <c r="N52" i="5"/>
  <c r="O52" i="5" s="1"/>
  <c r="N94" i="5"/>
  <c r="O94" i="5" s="1"/>
  <c r="N26" i="5"/>
  <c r="O26" i="5" s="1"/>
  <c r="N68" i="5"/>
  <c r="O68" i="5" s="1"/>
  <c r="N93" i="5"/>
  <c r="O93" i="5" s="1"/>
  <c r="N27" i="5"/>
  <c r="O27" i="5" s="1"/>
  <c r="N18" i="5"/>
  <c r="N59" i="5"/>
  <c r="E68" i="3"/>
  <c r="E60" i="3"/>
  <c r="E81" i="3"/>
  <c r="E9" i="3"/>
  <c r="E13" i="3"/>
  <c r="E50" i="3"/>
  <c r="E63" i="3"/>
  <c r="E86" i="3"/>
  <c r="E21" i="3"/>
  <c r="E26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46" i="3"/>
  <c r="E83" i="3"/>
  <c r="E41" i="3"/>
  <c r="E66" i="3"/>
  <c r="E73" i="3"/>
  <c r="E34" i="3"/>
  <c r="E15" i="3"/>
  <c r="E82" i="3"/>
  <c r="E33" i="3"/>
  <c r="E87" i="3"/>
  <c r="E3" i="3"/>
  <c r="E74" i="3"/>
  <c r="D48" i="3"/>
  <c r="D2" i="3"/>
  <c r="D61" i="3"/>
  <c r="D22" i="3"/>
  <c r="F5" i="3"/>
  <c r="F75" i="3"/>
  <c r="F51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D25" i="3"/>
  <c r="G11" i="1"/>
  <c r="G11" i="5" s="1"/>
  <c r="G10" i="5"/>
  <c r="D15" i="3"/>
  <c r="D63" i="3"/>
  <c r="F3" i="3"/>
  <c r="F19" i="3"/>
  <c r="F57" i="3"/>
  <c r="E10" i="3"/>
  <c r="F15" i="3"/>
  <c r="E20" i="3"/>
  <c r="F29" i="3"/>
  <c r="E56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H60" i="3"/>
  <c r="E62" i="3" l="1"/>
  <c r="O69" i="5"/>
  <c r="E47" i="3"/>
  <c r="O54" i="5"/>
  <c r="E59" i="3"/>
  <c r="O64" i="5"/>
  <c r="E57" i="3"/>
  <c r="O37" i="5"/>
  <c r="E30" i="3"/>
  <c r="E75" i="3"/>
  <c r="O82" i="5"/>
  <c r="O24" i="5"/>
  <c r="E17" i="3"/>
  <c r="O85" i="5"/>
  <c r="E78" i="3"/>
  <c r="E8" i="3"/>
  <c r="O15" i="5"/>
  <c r="O45" i="5"/>
  <c r="E38" i="3"/>
  <c r="E24" i="3"/>
  <c r="O31" i="5"/>
  <c r="O47" i="5"/>
  <c r="E40" i="3"/>
  <c r="E45" i="3"/>
  <c r="O60" i="5"/>
  <c r="E53" i="3"/>
  <c r="E2" i="3"/>
  <c r="H2" i="3" s="1"/>
  <c r="O9" i="5"/>
  <c r="E49" i="3"/>
  <c r="E4" i="3"/>
  <c r="G4" i="3" s="1"/>
  <c r="I4" i="3" s="1"/>
  <c r="E52" i="3"/>
  <c r="O59" i="5"/>
  <c r="O39" i="5"/>
  <c r="E32" i="3"/>
  <c r="E35" i="3"/>
  <c r="O18" i="5"/>
  <c r="E11" i="3"/>
  <c r="E71" i="3"/>
  <c r="O78" i="5"/>
  <c r="E43" i="3"/>
  <c r="O50" i="5"/>
  <c r="E6" i="3"/>
  <c r="E58" i="3"/>
  <c r="E54" i="3"/>
  <c r="O61" i="5"/>
  <c r="E39" i="3"/>
  <c r="O46" i="5"/>
  <c r="E37" i="3"/>
  <c r="E72" i="3"/>
  <c r="E29" i="3"/>
  <c r="O36" i="5"/>
  <c r="E89" i="3"/>
  <c r="E7" i="3"/>
  <c r="O14" i="5"/>
  <c r="E23" i="3"/>
  <c r="G60" i="3"/>
  <c r="I60" i="3" s="1"/>
  <c r="E27" i="3"/>
  <c r="O55" i="5"/>
  <c r="E48" i="3"/>
  <c r="H48" i="3" s="1"/>
  <c r="E79" i="3"/>
  <c r="H79" i="3" s="1"/>
  <c r="E25" i="3"/>
  <c r="H25" i="3" s="1"/>
  <c r="O32" i="5"/>
  <c r="O84" i="5"/>
  <c r="E77" i="3"/>
  <c r="D79" i="3"/>
  <c r="D7" i="3"/>
  <c r="G7" i="3" s="1"/>
  <c r="I7" i="3" s="1"/>
  <c r="D19" i="3"/>
  <c r="G19" i="3" s="1"/>
  <c r="I19" i="3" s="1"/>
  <c r="D31" i="3"/>
  <c r="H31" i="3" s="1"/>
  <c r="D6" i="3"/>
  <c r="D51" i="3"/>
  <c r="H51" i="3" s="1"/>
  <c r="D86" i="3"/>
  <c r="H86" i="3" s="1"/>
  <c r="D14" i="3"/>
  <c r="G14" i="3" s="1"/>
  <c r="I14" i="3" s="1"/>
  <c r="D43" i="3"/>
  <c r="H43" i="3" s="1"/>
  <c r="D53" i="3"/>
  <c r="D34" i="3"/>
  <c r="H34" i="3" s="1"/>
  <c r="D78" i="3"/>
  <c r="O67" i="1"/>
  <c r="D37" i="3"/>
  <c r="D67" i="3"/>
  <c r="G67" i="3" s="1"/>
  <c r="I67" i="3" s="1"/>
  <c r="D36" i="3"/>
  <c r="H36" i="3" s="1"/>
  <c r="D16" i="3"/>
  <c r="H16" i="3" s="1"/>
  <c r="D47" i="3"/>
  <c r="H47" i="3" s="1"/>
  <c r="D8" i="3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3" i="3"/>
  <c r="G86" i="3"/>
  <c r="I86" i="3" s="1"/>
  <c r="G12" i="1"/>
  <c r="G13" i="1" s="1"/>
  <c r="H61" i="3"/>
  <c r="G61" i="3"/>
  <c r="I61" i="3" s="1"/>
  <c r="G63" i="3"/>
  <c r="I63" i="3" s="1"/>
  <c r="G11" i="6"/>
  <c r="H82" i="3"/>
  <c r="H12" i="3"/>
  <c r="G3" i="3"/>
  <c r="I3" i="3" s="1"/>
  <c r="H35" i="3"/>
  <c r="H15" i="3"/>
  <c r="G12" i="3"/>
  <c r="I12" i="3" s="1"/>
  <c r="G15" i="3"/>
  <c r="I15" i="3" s="1"/>
  <c r="H22" i="3"/>
  <c r="G22" i="3"/>
  <c r="I22" i="3" s="1"/>
  <c r="G11" i="3"/>
  <c r="I11" i="3" s="1"/>
  <c r="H11" i="3"/>
  <c r="H30" i="3"/>
  <c r="G30" i="3"/>
  <c r="I30" i="3" s="1"/>
  <c r="H45" i="3"/>
  <c r="H26" i="3"/>
  <c r="H6" i="3"/>
  <c r="G6" i="3"/>
  <c r="I6" i="3" s="1"/>
  <c r="H27" i="3"/>
  <c r="G27" i="3"/>
  <c r="I27" i="3" s="1"/>
  <c r="G12" i="5"/>
  <c r="G37" i="3" l="1"/>
  <c r="I37" i="3" s="1"/>
  <c r="G51" i="3"/>
  <c r="I51" i="3" s="1"/>
  <c r="H14" i="3"/>
  <c r="H37" i="3"/>
  <c r="H78" i="3"/>
  <c r="G48" i="3"/>
  <c r="I48" i="3" s="1"/>
  <c r="G8" i="3"/>
  <c r="I8" i="3" s="1"/>
  <c r="H39" i="3"/>
  <c r="G25" i="3"/>
  <c r="I25" i="3" s="1"/>
  <c r="G79" i="3"/>
  <c r="I79" i="3" s="1"/>
  <c r="H4" i="3"/>
  <c r="G44" i="3"/>
  <c r="I44" i="3" s="1"/>
  <c r="H7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<sst xmlns="http://schemas.openxmlformats.org/spreadsheetml/2006/main" count="1065" uniqueCount="121">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</sst>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64949</c:v>
                </c:pt>
                <c:pt idx="1">
                  <c:v>40900</c:v>
                </c:pt>
                <c:pt idx="2">
                  <c:v>19787</c:v>
                </c:pt>
                <c:pt idx="3">
                  <c:v>7629</c:v>
                </c:pt>
                <c:pt idx="4">
                  <c:v>4536</c:v>
                </c:pt>
                <c:pt idx="5">
                  <c:v>3715</c:v>
                </c:pt>
                <c:pt idx="6">
                  <c:v>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6859090909090912"/>
          <c:w val="0.85219685039370074"/>
          <c:h val="0.725962419470293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6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40900</c:v>
                </c:pt>
                <c:pt idx="1">
                  <c:v>19787</c:v>
                </c:pt>
                <c:pt idx="2">
                  <c:v>7629</c:v>
                </c:pt>
                <c:pt idx="3">
                  <c:v>4536</c:v>
                </c:pt>
                <c:pt idx="4">
                  <c:v>3715</c:v>
                </c:pt>
                <c:pt idx="5">
                  <c:v>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64964</c:v>
                </c:pt>
                <c:pt idx="1">
                  <c:v>40949</c:v>
                </c:pt>
                <c:pt idx="2">
                  <c:v>20025</c:v>
                </c:pt>
                <c:pt idx="3">
                  <c:v>7692</c:v>
                </c:pt>
                <c:pt idx="4">
                  <c:v>4598</c:v>
                </c:pt>
                <c:pt idx="5">
                  <c:v>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64964</c:v>
                </c:pt>
                <c:pt idx="1">
                  <c:v>40949</c:v>
                </c:pt>
                <c:pt idx="2">
                  <c:v>20025</c:v>
                </c:pt>
                <c:pt idx="3">
                  <c:v>7692</c:v>
                </c:pt>
                <c:pt idx="4">
                  <c:v>4598</c:v>
                </c:pt>
                <c:pt idx="5">
                  <c:v>3727</c:v>
                </c:pt>
                <c:pt idx="6">
                  <c:v>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64924</c:v>
                </c:pt>
                <c:pt idx="1">
                  <c:v>38632</c:v>
                </c:pt>
                <c:pt idx="2">
                  <c:v>18901</c:v>
                </c:pt>
                <c:pt idx="3">
                  <c:v>7420</c:v>
                </c:pt>
                <c:pt idx="4">
                  <c:v>4422</c:v>
                </c:pt>
                <c:pt idx="5">
                  <c:v>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64924</c:v>
                </c:pt>
                <c:pt idx="1">
                  <c:v>38632</c:v>
                </c:pt>
                <c:pt idx="2">
                  <c:v>18901</c:v>
                </c:pt>
                <c:pt idx="3">
                  <c:v>7420</c:v>
                </c:pt>
                <c:pt idx="4">
                  <c:v>4422</c:v>
                </c:pt>
                <c:pt idx="5">
                  <c:v>3647</c:v>
                </c:pt>
                <c:pt idx="6">
                  <c:v>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-3.6572032968535048E-2</c:v>
                </c:pt>
                <c:pt idx="1">
                  <c:v>-1.3003389499923572E-2</c:v>
                </c:pt>
                <c:pt idx="2">
                  <c:v>-8.1271184374522333E-3</c:v>
                </c:pt>
                <c:pt idx="3">
                  <c:v>-1.8286016484267524E-2</c:v>
                </c:pt>
                <c:pt idx="4">
                  <c:v>0.14181821673354145</c:v>
                </c:pt>
                <c:pt idx="5">
                  <c:v>1.1503936148213636</c:v>
                </c:pt>
                <c:pt idx="6">
                  <c:v>2.8969113670298481</c:v>
                </c:pt>
                <c:pt idx="7">
                  <c:v>3.9424651540080782</c:v>
                </c:pt>
                <c:pt idx="8">
                  <c:v>5.7442473115912378</c:v>
                </c:pt>
                <c:pt idx="9">
                  <c:v>11.975309017585865</c:v>
                </c:pt>
                <c:pt idx="10">
                  <c:v>18.971132568544746</c:v>
                </c:pt>
                <c:pt idx="11">
                  <c:v>17.611465653958987</c:v>
                </c:pt>
                <c:pt idx="12">
                  <c:v>8.5005595296531631</c:v>
                </c:pt>
                <c:pt idx="13">
                  <c:v>3.4357393194329311</c:v>
                </c:pt>
                <c:pt idx="14">
                  <c:v>1.5230219951785484</c:v>
                </c:pt>
                <c:pt idx="15">
                  <c:v>0.78020336999541429</c:v>
                </c:pt>
                <c:pt idx="16">
                  <c:v>0.39944787120077724</c:v>
                </c:pt>
                <c:pt idx="17">
                  <c:v>0.25315973932663705</c:v>
                </c:pt>
                <c:pt idx="18">
                  <c:v>0.19911440171757969</c:v>
                </c:pt>
                <c:pt idx="19">
                  <c:v>0.23365465507675168</c:v>
                </c:pt>
                <c:pt idx="20">
                  <c:v>0.11703050549931215</c:v>
                </c:pt>
                <c:pt idx="21">
                  <c:v>7.2331354093324876E-2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-4.4292795484114668E-2</c:v>
                </c:pt>
                <c:pt idx="1">
                  <c:v>-3.7384744812280268E-2</c:v>
                </c:pt>
                <c:pt idx="2">
                  <c:v>-4.8356354702840783E-2</c:v>
                </c:pt>
                <c:pt idx="3">
                  <c:v>-3.7384744812280268E-2</c:v>
                </c:pt>
                <c:pt idx="4">
                  <c:v>0.13572287790545229</c:v>
                </c:pt>
                <c:pt idx="5">
                  <c:v>0.41773388768504477</c:v>
                </c:pt>
                <c:pt idx="6">
                  <c:v>0.57458727352787287</c:v>
                </c:pt>
                <c:pt idx="7">
                  <c:v>1.3775465751481535</c:v>
                </c:pt>
                <c:pt idx="8">
                  <c:v>3.3727541515426767</c:v>
                </c:pt>
                <c:pt idx="9">
                  <c:v>9.8236544112703861</c:v>
                </c:pt>
                <c:pt idx="10">
                  <c:v>10.579882781875316</c:v>
                </c:pt>
                <c:pt idx="11">
                  <c:v>7.4460659123937356</c:v>
                </c:pt>
                <c:pt idx="12">
                  <c:v>4.3167189580527534</c:v>
                </c:pt>
                <c:pt idx="13">
                  <c:v>1.8314461398798605</c:v>
                </c:pt>
                <c:pt idx="14">
                  <c:v>0.90698641761966914</c:v>
                </c:pt>
                <c:pt idx="15">
                  <c:v>0.65707752566801303</c:v>
                </c:pt>
                <c:pt idx="16">
                  <c:v>0.2482834682641657</c:v>
                </c:pt>
                <c:pt idx="17">
                  <c:v>0.1288148272336179</c:v>
                </c:pt>
                <c:pt idx="18">
                  <c:v>0.1393800812023058</c:v>
                </c:pt>
                <c:pt idx="19">
                  <c:v>9.996355678066246E-2</c:v>
                </c:pt>
                <c:pt idx="20">
                  <c:v>8.5741099515121058E-2</c:v>
                </c:pt>
                <c:pt idx="21">
                  <c:v>3.8197456656025496E-2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-2.3162287546738863E-2</c:v>
                </c:pt>
                <c:pt idx="1">
                  <c:v>-3.6572032968535048E-2</c:v>
                </c:pt>
                <c:pt idx="2">
                  <c:v>0.23771821429547779</c:v>
                </c:pt>
                <c:pt idx="3">
                  <c:v>0.18651736813952874</c:v>
                </c:pt>
                <c:pt idx="4">
                  <c:v>0.10768431929624209</c:v>
                </c:pt>
                <c:pt idx="5">
                  <c:v>0.32061482235749056</c:v>
                </c:pt>
                <c:pt idx="6">
                  <c:v>0.65748388158988558</c:v>
                </c:pt>
                <c:pt idx="7">
                  <c:v>1.690846990911937</c:v>
                </c:pt>
                <c:pt idx="8">
                  <c:v>4.0517748969918106</c:v>
                </c:pt>
                <c:pt idx="9">
                  <c:v>13.364639914468324</c:v>
                </c:pt>
                <c:pt idx="10">
                  <c:v>22.081787150479588</c:v>
                </c:pt>
                <c:pt idx="11">
                  <c:v>12.501539936410897</c:v>
                </c:pt>
                <c:pt idx="12">
                  <c:v>9.5806535699905648</c:v>
                </c:pt>
                <c:pt idx="13">
                  <c:v>3.0578283120914023</c:v>
                </c:pt>
                <c:pt idx="14">
                  <c:v>1.3133423394922807</c:v>
                </c:pt>
                <c:pt idx="15">
                  <c:v>0.7862987088235035</c:v>
                </c:pt>
                <c:pt idx="16">
                  <c:v>0.33524363554490461</c:v>
                </c:pt>
                <c:pt idx="17">
                  <c:v>0.24665804457667526</c:v>
                </c:pt>
                <c:pt idx="18">
                  <c:v>0.22552753663929945</c:v>
                </c:pt>
                <c:pt idx="19">
                  <c:v>0.13572287790545229</c:v>
                </c:pt>
                <c:pt idx="20">
                  <c:v>5.688982906216563E-2</c:v>
                </c:pt>
                <c:pt idx="21">
                  <c:v>4.5511863249732505E-2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-5.4451693530929955E-2</c:v>
                </c:pt>
                <c:pt idx="1">
                  <c:v>-2.1943219781121029E-2</c:v>
                </c:pt>
                <c:pt idx="2">
                  <c:v>-4.5105507327859888E-2</c:v>
                </c:pt>
                <c:pt idx="3">
                  <c:v>-1.4222457265541407E-2</c:v>
                </c:pt>
                <c:pt idx="4">
                  <c:v>7.2737710015197479E-2</c:v>
                </c:pt>
                <c:pt idx="5">
                  <c:v>0.34905973688857339</c:v>
                </c:pt>
                <c:pt idx="6">
                  <c:v>0.62538176376194932</c:v>
                </c:pt>
                <c:pt idx="7">
                  <c:v>1.1670542076181405</c:v>
                </c:pt>
                <c:pt idx="8">
                  <c:v>2.5133113767821027</c:v>
                </c:pt>
                <c:pt idx="9">
                  <c:v>7.8134116657665764</c:v>
                </c:pt>
                <c:pt idx="10">
                  <c:v>13.424374234983597</c:v>
                </c:pt>
                <c:pt idx="11">
                  <c:v>12.635231034706987</c:v>
                </c:pt>
                <c:pt idx="12">
                  <c:v>7.1811218513327928</c:v>
                </c:pt>
                <c:pt idx="13">
                  <c:v>2.6823554402811092</c:v>
                </c:pt>
                <c:pt idx="14">
                  <c:v>1.0959419212904336</c:v>
                </c:pt>
                <c:pt idx="15">
                  <c:v>0.58149532419970729</c:v>
                </c:pt>
                <c:pt idx="16">
                  <c:v>0.28769999268580904</c:v>
                </c:pt>
                <c:pt idx="17">
                  <c:v>0.23446736692049691</c:v>
                </c:pt>
                <c:pt idx="18">
                  <c:v>0.23202923138926124</c:v>
                </c:pt>
                <c:pt idx="19">
                  <c:v>0.15522796215533763</c:v>
                </c:pt>
                <c:pt idx="20">
                  <c:v>7.4363133702687934E-2</c:v>
                </c:pt>
                <c:pt idx="21">
                  <c:v>4.957542246845862E-2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R12" sqref="R12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64949</v>
      </c>
      <c r="D2">
        <v>3378</v>
      </c>
      <c r="E2">
        <v>5388</v>
      </c>
      <c r="F2">
        <v>4451</v>
      </c>
      <c r="G2">
        <v>27643</v>
      </c>
      <c r="H2">
        <v>29504</v>
      </c>
      <c r="I2">
        <v>3927</v>
      </c>
      <c r="J2">
        <v>3733</v>
      </c>
      <c r="K2">
        <v>3802</v>
      </c>
      <c r="L2">
        <v>3608</v>
      </c>
      <c r="M2">
        <v>10069</v>
      </c>
      <c r="N2">
        <v>6165</v>
      </c>
      <c r="O2">
        <v>40900</v>
      </c>
      <c r="P2">
        <v>3436</v>
      </c>
      <c r="Q2">
        <v>7216</v>
      </c>
      <c r="R2">
        <v>4091</v>
      </c>
      <c r="S2">
        <v>11768</v>
      </c>
      <c r="T2">
        <v>21792</v>
      </c>
      <c r="U2">
        <v>4053</v>
      </c>
      <c r="V2">
        <v>4257</v>
      </c>
      <c r="W2">
        <v>4023</v>
      </c>
      <c r="X2">
        <v>3580</v>
      </c>
      <c r="Y2">
        <v>21140</v>
      </c>
      <c r="Z2">
        <v>4899</v>
      </c>
      <c r="AA2">
        <v>19787</v>
      </c>
      <c r="AB2">
        <v>3448</v>
      </c>
      <c r="AC2">
        <v>11923</v>
      </c>
      <c r="AD2">
        <v>3958</v>
      </c>
      <c r="AE2">
        <v>6858</v>
      </c>
      <c r="AF2">
        <v>14091</v>
      </c>
      <c r="AG2">
        <v>3378</v>
      </c>
      <c r="AH2">
        <v>5086</v>
      </c>
      <c r="AI2">
        <v>4075</v>
      </c>
      <c r="AJ2">
        <v>3334</v>
      </c>
      <c r="AK2">
        <v>34562</v>
      </c>
      <c r="AL2">
        <v>4176</v>
      </c>
      <c r="AM2">
        <v>7629</v>
      </c>
      <c r="AN2">
        <v>3423</v>
      </c>
      <c r="AO2">
        <v>24387</v>
      </c>
      <c r="AP2">
        <v>4043</v>
      </c>
      <c r="AQ2">
        <v>4882</v>
      </c>
      <c r="AR2">
        <v>7975</v>
      </c>
      <c r="AS2">
        <v>3411</v>
      </c>
      <c r="AT2">
        <v>7629</v>
      </c>
      <c r="AU2">
        <v>4293</v>
      </c>
      <c r="AV2">
        <v>3414</v>
      </c>
      <c r="AW2">
        <v>36504</v>
      </c>
      <c r="AX2">
        <v>4045</v>
      </c>
      <c r="AY2">
        <v>4536</v>
      </c>
      <c r="AZ2">
        <v>3817</v>
      </c>
      <c r="BA2">
        <v>46808</v>
      </c>
      <c r="BB2">
        <v>3756</v>
      </c>
      <c r="BC2">
        <v>4496</v>
      </c>
      <c r="BD2">
        <v>5700</v>
      </c>
      <c r="BE2">
        <v>3562</v>
      </c>
      <c r="BF2">
        <v>13439</v>
      </c>
      <c r="BG2">
        <v>5403</v>
      </c>
      <c r="BH2">
        <v>3357</v>
      </c>
      <c r="BI2">
        <v>22696</v>
      </c>
      <c r="BJ2">
        <v>4039</v>
      </c>
      <c r="BK2">
        <v>3715</v>
      </c>
      <c r="BL2">
        <v>6299</v>
      </c>
      <c r="BM2">
        <v>50154</v>
      </c>
      <c r="BN2">
        <v>3646</v>
      </c>
      <c r="BO2">
        <v>3802</v>
      </c>
      <c r="BP2">
        <v>5085</v>
      </c>
      <c r="BQ2">
        <v>3679</v>
      </c>
      <c r="BR2">
        <v>36357</v>
      </c>
      <c r="BS2">
        <v>6700</v>
      </c>
      <c r="BT2">
        <v>3433</v>
      </c>
      <c r="BU2">
        <v>9653</v>
      </c>
      <c r="BV2">
        <v>3850</v>
      </c>
      <c r="BW2">
        <v>3468</v>
      </c>
      <c r="BX2">
        <v>10597</v>
      </c>
      <c r="BY2">
        <v>32938</v>
      </c>
      <c r="BZ2">
        <v>3359</v>
      </c>
      <c r="CA2">
        <v>3376</v>
      </c>
      <c r="CB2">
        <v>4079</v>
      </c>
      <c r="CC2">
        <v>3714</v>
      </c>
      <c r="CD2">
        <v>57809</v>
      </c>
      <c r="CE2">
        <v>10993</v>
      </c>
      <c r="CF2">
        <v>3647</v>
      </c>
      <c r="CG2">
        <v>6340</v>
      </c>
      <c r="CH2">
        <v>3651</v>
      </c>
      <c r="CI2">
        <v>3496</v>
      </c>
      <c r="CJ2">
        <v>13170</v>
      </c>
      <c r="CK2">
        <v>17604</v>
      </c>
      <c r="CL2">
        <v>3376</v>
      </c>
      <c r="CM2">
        <v>3349</v>
      </c>
      <c r="CN2">
        <v>3785</v>
      </c>
      <c r="CO2">
        <v>3811</v>
      </c>
      <c r="CP2">
        <v>34233</v>
      </c>
      <c r="CQ2">
        <v>27045</v>
      </c>
      <c r="CR2">
        <v>4327</v>
      </c>
      <c r="CS2">
        <v>5007</v>
      </c>
      <c r="CT2">
        <v>3590</v>
      </c>
    </row>
    <row r="7" spans="1:98" x14ac:dyDescent="0.6">
      <c r="N7" s="9" t="s">
        <v>115</v>
      </c>
    </row>
    <row r="8" spans="1:98" x14ac:dyDescent="0.6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6">
      <c r="A9" t="s">
        <v>82</v>
      </c>
      <c r="B9">
        <v>64949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64949</v>
      </c>
      <c r="K9" t="s">
        <v>82</v>
      </c>
      <c r="L9" s="8" t="str">
        <f>A10</f>
        <v>A2</v>
      </c>
      <c r="M9" s="8">
        <f>B10</f>
        <v>3378</v>
      </c>
      <c r="N9" s="8">
        <f>(M9-I$15)/I$16</f>
        <v>-3.6572032968535048E-2</v>
      </c>
      <c r="O9" s="8">
        <f>N9*40</f>
        <v>-1.462881318741402</v>
      </c>
    </row>
    <row r="10" spans="1:98" x14ac:dyDescent="0.6">
      <c r="A10" t="s">
        <v>83</v>
      </c>
      <c r="B10">
        <v>3378</v>
      </c>
      <c r="E10">
        <f>E9/2</f>
        <v>15</v>
      </c>
      <c r="G10">
        <f>G9/2</f>
        <v>15</v>
      </c>
      <c r="H10" t="str">
        <f>A21</f>
        <v>B1</v>
      </c>
      <c r="I10">
        <f>B21</f>
        <v>40900</v>
      </c>
      <c r="K10" t="s">
        <v>85</v>
      </c>
      <c r="L10" s="8" t="str">
        <f>A22</f>
        <v>B2</v>
      </c>
      <c r="M10" s="8">
        <f>B22</f>
        <v>3436</v>
      </c>
      <c r="N10" s="8">
        <f t="shared" ref="N10:N73" si="1">(M10-I$15)/I$16</f>
        <v>-1.3003389499923572E-2</v>
      </c>
      <c r="O10" s="8">
        <f t="shared" ref="O10:O73" si="2">N10*40</f>
        <v>-0.52013557999694293</v>
      </c>
    </row>
    <row r="11" spans="1:98" x14ac:dyDescent="0.6">
      <c r="A11" t="s">
        <v>84</v>
      </c>
      <c r="B11">
        <v>5388</v>
      </c>
      <c r="E11">
        <f>E10/2</f>
        <v>7.5</v>
      </c>
      <c r="G11">
        <f>G10/2</f>
        <v>7.5</v>
      </c>
      <c r="H11" t="str">
        <f>A33</f>
        <v>C1</v>
      </c>
      <c r="I11">
        <f>B33</f>
        <v>19787</v>
      </c>
      <c r="K11" t="s">
        <v>88</v>
      </c>
      <c r="L11" s="8" t="str">
        <f>A34</f>
        <v>C2</v>
      </c>
      <c r="M11" s="8">
        <f>B34</f>
        <v>3448</v>
      </c>
      <c r="N11" s="8">
        <f t="shared" si="1"/>
        <v>-8.1271184374522333E-3</v>
      </c>
      <c r="O11" s="8">
        <f t="shared" si="2"/>
        <v>-0.3250847374980893</v>
      </c>
    </row>
    <row r="12" spans="1:98" x14ac:dyDescent="0.6">
      <c r="A12" t="s">
        <v>9</v>
      </c>
      <c r="B12">
        <v>4451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7629</v>
      </c>
      <c r="K12" t="s">
        <v>91</v>
      </c>
      <c r="L12" s="8" t="str">
        <f>A46</f>
        <v>D2</v>
      </c>
      <c r="M12" s="8">
        <f>B46</f>
        <v>3423</v>
      </c>
      <c r="N12" s="8">
        <f t="shared" si="1"/>
        <v>-1.8286016484267524E-2</v>
      </c>
      <c r="O12" s="8">
        <f t="shared" si="2"/>
        <v>-0.73144065937070102</v>
      </c>
    </row>
    <row r="13" spans="1:98" x14ac:dyDescent="0.6">
      <c r="A13" t="s">
        <v>17</v>
      </c>
      <c r="B13">
        <v>27643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4536</v>
      </c>
      <c r="K13" t="s">
        <v>94</v>
      </c>
      <c r="L13" s="8" t="str">
        <f>A58</f>
        <v>E2</v>
      </c>
      <c r="M13" s="8">
        <f>B58</f>
        <v>3817</v>
      </c>
      <c r="N13" s="8">
        <f t="shared" si="1"/>
        <v>0.14181821673354145</v>
      </c>
      <c r="O13" s="8">
        <f t="shared" si="2"/>
        <v>5.6727286693416579</v>
      </c>
    </row>
    <row r="14" spans="1:98" x14ac:dyDescent="0.6">
      <c r="A14" t="s">
        <v>25</v>
      </c>
      <c r="B14">
        <v>29504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3715</v>
      </c>
      <c r="K14" t="s">
        <v>97</v>
      </c>
      <c r="L14" s="8" t="str">
        <f>A70</f>
        <v>F2</v>
      </c>
      <c r="M14" s="8">
        <f>B70</f>
        <v>6299</v>
      </c>
      <c r="N14" s="8">
        <f t="shared" si="1"/>
        <v>1.1503936148213636</v>
      </c>
      <c r="O14" s="8">
        <f t="shared" si="2"/>
        <v>46.015744592854546</v>
      </c>
    </row>
    <row r="15" spans="1:98" x14ac:dyDescent="0.6">
      <c r="A15" t="s">
        <v>34</v>
      </c>
      <c r="B15">
        <v>3927</v>
      </c>
      <c r="G15">
        <f t="shared" ref="G15" si="3">E15*1.14</f>
        <v>0</v>
      </c>
      <c r="H15" t="str">
        <f>A81</f>
        <v>G1</v>
      </c>
      <c r="I15">
        <f>B81</f>
        <v>3468</v>
      </c>
      <c r="K15" t="s">
        <v>100</v>
      </c>
      <c r="L15" s="8" t="str">
        <f>A82</f>
        <v>G2</v>
      </c>
      <c r="M15" s="8">
        <f>B82</f>
        <v>10597</v>
      </c>
      <c r="N15" s="8">
        <f t="shared" si="1"/>
        <v>2.8969113670298481</v>
      </c>
      <c r="O15" s="8">
        <f t="shared" si="2"/>
        <v>115.87645468119392</v>
      </c>
    </row>
    <row r="16" spans="1:98" x14ac:dyDescent="0.6">
      <c r="A16" t="s">
        <v>41</v>
      </c>
      <c r="B16">
        <v>3733</v>
      </c>
      <c r="H16" t="s">
        <v>119</v>
      </c>
      <c r="I16">
        <f>SLOPE(I10:I15, G10:G15)</f>
        <v>2460.8968300294382</v>
      </c>
      <c r="K16" t="s">
        <v>103</v>
      </c>
      <c r="L16" s="8" t="str">
        <f>A94</f>
        <v>H2</v>
      </c>
      <c r="M16" s="8">
        <f>B94</f>
        <v>13170</v>
      </c>
      <c r="N16" s="8">
        <f t="shared" si="1"/>
        <v>3.9424651540080782</v>
      </c>
      <c r="O16" s="8">
        <f t="shared" si="2"/>
        <v>157.69860616032312</v>
      </c>
    </row>
    <row r="17" spans="1:15" x14ac:dyDescent="0.6">
      <c r="A17" t="s">
        <v>49</v>
      </c>
      <c r="B17">
        <v>3802</v>
      </c>
      <c r="K17" t="s">
        <v>104</v>
      </c>
      <c r="L17" s="8" t="str">
        <f>A95</f>
        <v>H3</v>
      </c>
      <c r="M17" s="8">
        <f>B95</f>
        <v>17604</v>
      </c>
      <c r="N17" s="8">
        <f t="shared" si="1"/>
        <v>5.7442473115912378</v>
      </c>
      <c r="O17" s="8">
        <f t="shared" si="2"/>
        <v>229.76989246364951</v>
      </c>
    </row>
    <row r="18" spans="1:15" x14ac:dyDescent="0.6">
      <c r="A18" t="s">
        <v>57</v>
      </c>
      <c r="B18">
        <v>3608</v>
      </c>
      <c r="K18" t="s">
        <v>101</v>
      </c>
      <c r="L18" s="8" t="str">
        <f>A83</f>
        <v>G3</v>
      </c>
      <c r="M18" s="8">
        <f>B83</f>
        <v>32938</v>
      </c>
      <c r="N18" s="8">
        <f t="shared" si="1"/>
        <v>11.975309017585865</v>
      </c>
      <c r="O18" s="8">
        <f t="shared" si="2"/>
        <v>479.01236070343458</v>
      </c>
    </row>
    <row r="19" spans="1:15" x14ac:dyDescent="0.6">
      <c r="A19" t="s">
        <v>65</v>
      </c>
      <c r="B19">
        <v>10069</v>
      </c>
      <c r="K19" t="s">
        <v>98</v>
      </c>
      <c r="L19" s="8" t="str">
        <f>A71</f>
        <v>F3</v>
      </c>
      <c r="M19" s="8">
        <f>B71</f>
        <v>50154</v>
      </c>
      <c r="N19" s="8">
        <f t="shared" si="1"/>
        <v>18.971132568544746</v>
      </c>
      <c r="O19" s="8">
        <f t="shared" si="2"/>
        <v>758.84530274178985</v>
      </c>
    </row>
    <row r="20" spans="1:15" x14ac:dyDescent="0.6">
      <c r="A20" t="s">
        <v>73</v>
      </c>
      <c r="B20">
        <v>6165</v>
      </c>
      <c r="K20" t="s">
        <v>95</v>
      </c>
      <c r="L20" s="8" t="str">
        <f>A59</f>
        <v>E3</v>
      </c>
      <c r="M20" s="8">
        <f>B59</f>
        <v>46808</v>
      </c>
      <c r="N20" s="8">
        <f t="shared" si="1"/>
        <v>17.611465653958987</v>
      </c>
      <c r="O20" s="8">
        <f t="shared" si="2"/>
        <v>704.45862615835949</v>
      </c>
    </row>
    <row r="21" spans="1:15" x14ac:dyDescent="0.6">
      <c r="A21" t="s">
        <v>85</v>
      </c>
      <c r="B21">
        <v>40900</v>
      </c>
      <c r="K21" t="s">
        <v>92</v>
      </c>
      <c r="L21" s="8" t="str">
        <f>A47</f>
        <v>D3</v>
      </c>
      <c r="M21" s="8">
        <f>B47</f>
        <v>24387</v>
      </c>
      <c r="N21" s="8">
        <f t="shared" si="1"/>
        <v>8.5005595296531631</v>
      </c>
      <c r="O21" s="8">
        <f t="shared" si="2"/>
        <v>340.02238118612649</v>
      </c>
    </row>
    <row r="22" spans="1:15" x14ac:dyDescent="0.6">
      <c r="A22" t="s">
        <v>86</v>
      </c>
      <c r="B22">
        <v>3436</v>
      </c>
      <c r="K22" t="s">
        <v>89</v>
      </c>
      <c r="L22" s="8" t="str">
        <f>A35</f>
        <v>C3</v>
      </c>
      <c r="M22" s="8">
        <f>B35</f>
        <v>11923</v>
      </c>
      <c r="N22" s="8">
        <f t="shared" si="1"/>
        <v>3.4357393194329311</v>
      </c>
      <c r="O22" s="8">
        <f t="shared" si="2"/>
        <v>137.42957277731725</v>
      </c>
    </row>
    <row r="23" spans="1:15" x14ac:dyDescent="0.6">
      <c r="A23" t="s">
        <v>87</v>
      </c>
      <c r="B23">
        <v>7216</v>
      </c>
      <c r="K23" t="s">
        <v>86</v>
      </c>
      <c r="L23" s="8" t="str">
        <f>A23</f>
        <v>B3</v>
      </c>
      <c r="M23" s="8">
        <f>B23</f>
        <v>7216</v>
      </c>
      <c r="N23" s="8">
        <f t="shared" si="1"/>
        <v>1.5230219951785484</v>
      </c>
      <c r="O23" s="8">
        <f t="shared" si="2"/>
        <v>60.920879807141937</v>
      </c>
    </row>
    <row r="24" spans="1:15" x14ac:dyDescent="0.6">
      <c r="A24" t="s">
        <v>10</v>
      </c>
      <c r="B24">
        <v>4091</v>
      </c>
      <c r="K24" t="s">
        <v>83</v>
      </c>
      <c r="L24" s="8" t="str">
        <f>A11</f>
        <v>A3</v>
      </c>
      <c r="M24" s="8">
        <f>B11</f>
        <v>5388</v>
      </c>
      <c r="N24" s="8">
        <f t="shared" si="1"/>
        <v>0.78020336999541429</v>
      </c>
      <c r="O24" s="8">
        <f t="shared" si="2"/>
        <v>31.20813479981657</v>
      </c>
    </row>
    <row r="25" spans="1:15" x14ac:dyDescent="0.6">
      <c r="A25" t="s">
        <v>18</v>
      </c>
      <c r="B25">
        <v>11768</v>
      </c>
      <c r="K25" t="s">
        <v>84</v>
      </c>
      <c r="L25" s="8" t="str">
        <f>A12</f>
        <v>A4</v>
      </c>
      <c r="M25" s="8">
        <f>B12</f>
        <v>4451</v>
      </c>
      <c r="N25" s="8">
        <f t="shared" si="1"/>
        <v>0.39944787120077724</v>
      </c>
      <c r="O25" s="8">
        <f t="shared" si="2"/>
        <v>15.977914848031089</v>
      </c>
    </row>
    <row r="26" spans="1:15" x14ac:dyDescent="0.6">
      <c r="A26" t="s">
        <v>26</v>
      </c>
      <c r="B26">
        <v>21792</v>
      </c>
      <c r="K26" t="s">
        <v>87</v>
      </c>
      <c r="L26" s="8" t="str">
        <f>A24</f>
        <v>B4</v>
      </c>
      <c r="M26" s="8">
        <f>B24</f>
        <v>4091</v>
      </c>
      <c r="N26" s="8">
        <f t="shared" si="1"/>
        <v>0.25315973932663705</v>
      </c>
      <c r="O26" s="8">
        <f t="shared" si="2"/>
        <v>10.126389573065481</v>
      </c>
    </row>
    <row r="27" spans="1:15" x14ac:dyDescent="0.6">
      <c r="A27" t="s">
        <v>35</v>
      </c>
      <c r="B27">
        <v>4053</v>
      </c>
      <c r="K27" t="s">
        <v>90</v>
      </c>
      <c r="L27" s="8" t="str">
        <f>A36</f>
        <v>C4</v>
      </c>
      <c r="M27" s="8">
        <f>B36</f>
        <v>3958</v>
      </c>
      <c r="N27" s="8">
        <f t="shared" si="1"/>
        <v>0.19911440171757969</v>
      </c>
      <c r="O27" s="8">
        <f t="shared" si="2"/>
        <v>7.9645760687031872</v>
      </c>
    </row>
    <row r="28" spans="1:15" x14ac:dyDescent="0.6">
      <c r="A28" t="s">
        <v>42</v>
      </c>
      <c r="B28">
        <v>4257</v>
      </c>
      <c r="K28" t="s">
        <v>93</v>
      </c>
      <c r="L28" s="8" t="str">
        <f>A48</f>
        <v>D4</v>
      </c>
      <c r="M28" s="8">
        <f>B48</f>
        <v>4043</v>
      </c>
      <c r="N28" s="8">
        <f t="shared" si="1"/>
        <v>0.23365465507675168</v>
      </c>
      <c r="O28" s="8">
        <f t="shared" si="2"/>
        <v>9.3461862030700669</v>
      </c>
    </row>
    <row r="29" spans="1:15" x14ac:dyDescent="0.6">
      <c r="A29" t="s">
        <v>50</v>
      </c>
      <c r="B29">
        <v>4023</v>
      </c>
      <c r="K29" t="s">
        <v>96</v>
      </c>
      <c r="L29" s="8" t="str">
        <f>A60</f>
        <v>E4</v>
      </c>
      <c r="M29" s="8">
        <f>B60</f>
        <v>3756</v>
      </c>
      <c r="N29" s="8">
        <f t="shared" si="1"/>
        <v>0.11703050549931215</v>
      </c>
      <c r="O29" s="8">
        <f t="shared" si="2"/>
        <v>4.6812202199724862</v>
      </c>
    </row>
    <row r="30" spans="1:15" x14ac:dyDescent="0.6">
      <c r="A30" t="s">
        <v>58</v>
      </c>
      <c r="B30">
        <v>3580</v>
      </c>
      <c r="K30" t="s">
        <v>99</v>
      </c>
      <c r="L30" s="8" t="str">
        <f>A72</f>
        <v>F4</v>
      </c>
      <c r="M30" s="8">
        <f>B72</f>
        <v>3646</v>
      </c>
      <c r="N30" s="8">
        <f t="shared" si="1"/>
        <v>7.2331354093324876E-2</v>
      </c>
      <c r="O30" s="8">
        <f t="shared" si="2"/>
        <v>2.8932541637329949</v>
      </c>
    </row>
    <row r="31" spans="1:15" x14ac:dyDescent="0.6">
      <c r="A31" t="s">
        <v>66</v>
      </c>
      <c r="B31">
        <v>21140</v>
      </c>
      <c r="K31" t="s">
        <v>102</v>
      </c>
      <c r="L31" s="8" t="str">
        <f>A84</f>
        <v>G4</v>
      </c>
      <c r="M31" s="8">
        <f>B84</f>
        <v>3359</v>
      </c>
      <c r="N31" s="8">
        <f t="shared" si="1"/>
        <v>-4.4292795484114668E-2</v>
      </c>
      <c r="O31" s="8">
        <f t="shared" si="2"/>
        <v>-1.7717118193645867</v>
      </c>
    </row>
    <row r="32" spans="1:15" x14ac:dyDescent="0.6">
      <c r="A32" t="s">
        <v>74</v>
      </c>
      <c r="B32">
        <v>4899</v>
      </c>
      <c r="K32" t="s">
        <v>105</v>
      </c>
      <c r="L32" t="str">
        <f>A96</f>
        <v>H4</v>
      </c>
      <c r="M32">
        <f>B96</f>
        <v>3376</v>
      </c>
      <c r="N32" s="8">
        <f t="shared" si="1"/>
        <v>-3.7384744812280268E-2</v>
      </c>
      <c r="O32" s="8">
        <f t="shared" si="2"/>
        <v>-1.4953897924912107</v>
      </c>
    </row>
    <row r="33" spans="1:15" x14ac:dyDescent="0.6">
      <c r="A33" t="s">
        <v>88</v>
      </c>
      <c r="B33">
        <v>19787</v>
      </c>
      <c r="K33" t="s">
        <v>16</v>
      </c>
      <c r="L33" t="str">
        <f>A97</f>
        <v>H5</v>
      </c>
      <c r="M33">
        <f>B97</f>
        <v>3349</v>
      </c>
      <c r="N33" s="8">
        <f t="shared" si="1"/>
        <v>-4.8356354702840783E-2</v>
      </c>
      <c r="O33" s="8">
        <f t="shared" si="2"/>
        <v>-1.9342541881136313</v>
      </c>
    </row>
    <row r="34" spans="1:15" x14ac:dyDescent="0.6">
      <c r="A34" t="s">
        <v>89</v>
      </c>
      <c r="B34">
        <v>3448</v>
      </c>
      <c r="K34" t="s">
        <v>15</v>
      </c>
      <c r="L34" t="str">
        <f>A85</f>
        <v>G5</v>
      </c>
      <c r="M34">
        <f>B85</f>
        <v>3376</v>
      </c>
      <c r="N34" s="8">
        <f t="shared" si="1"/>
        <v>-3.7384744812280268E-2</v>
      </c>
      <c r="O34" s="8">
        <f t="shared" si="2"/>
        <v>-1.4953897924912107</v>
      </c>
    </row>
    <row r="35" spans="1:15" x14ac:dyDescent="0.6">
      <c r="A35" t="s">
        <v>90</v>
      </c>
      <c r="B35">
        <v>11923</v>
      </c>
      <c r="K35" t="s">
        <v>14</v>
      </c>
      <c r="L35" t="str">
        <f>A73</f>
        <v>F5</v>
      </c>
      <c r="M35">
        <f>B73</f>
        <v>3802</v>
      </c>
      <c r="N35" s="8">
        <f t="shared" si="1"/>
        <v>0.13572287790545229</v>
      </c>
      <c r="O35" s="8">
        <f t="shared" si="2"/>
        <v>5.4289151162180911</v>
      </c>
    </row>
    <row r="36" spans="1:15" x14ac:dyDescent="0.6">
      <c r="A36" t="s">
        <v>11</v>
      </c>
      <c r="B36">
        <v>3958</v>
      </c>
      <c r="K36" t="s">
        <v>13</v>
      </c>
      <c r="L36" t="str">
        <f>A61</f>
        <v>E5</v>
      </c>
      <c r="M36">
        <f>B61</f>
        <v>4496</v>
      </c>
      <c r="N36" s="8">
        <f t="shared" si="1"/>
        <v>0.41773388768504477</v>
      </c>
      <c r="O36" s="8">
        <f t="shared" si="2"/>
        <v>16.709355507401792</v>
      </c>
    </row>
    <row r="37" spans="1:15" x14ac:dyDescent="0.6">
      <c r="A37" t="s">
        <v>19</v>
      </c>
      <c r="B37">
        <v>6858</v>
      </c>
      <c r="K37" t="s">
        <v>12</v>
      </c>
      <c r="L37" t="str">
        <f>A49</f>
        <v>D5</v>
      </c>
      <c r="M37">
        <f>B49</f>
        <v>4882</v>
      </c>
      <c r="N37" s="8">
        <f t="shared" si="1"/>
        <v>0.57458727352787287</v>
      </c>
      <c r="O37" s="8">
        <f t="shared" si="2"/>
        <v>22.983490941114916</v>
      </c>
    </row>
    <row r="38" spans="1:15" x14ac:dyDescent="0.6">
      <c r="A38" t="s">
        <v>27</v>
      </c>
      <c r="B38">
        <v>14091</v>
      </c>
      <c r="K38" t="s">
        <v>11</v>
      </c>
      <c r="L38" t="str">
        <f>A37</f>
        <v>C5</v>
      </c>
      <c r="M38">
        <f>B37</f>
        <v>6858</v>
      </c>
      <c r="N38" s="8">
        <f t="shared" si="1"/>
        <v>1.3775465751481535</v>
      </c>
      <c r="O38" s="8">
        <f t="shared" si="2"/>
        <v>55.101863005926141</v>
      </c>
    </row>
    <row r="39" spans="1:15" x14ac:dyDescent="0.6">
      <c r="A39" t="s">
        <v>36</v>
      </c>
      <c r="B39">
        <v>3378</v>
      </c>
      <c r="K39" t="s">
        <v>10</v>
      </c>
      <c r="L39" t="str">
        <f>A25</f>
        <v>B5</v>
      </c>
      <c r="M39">
        <f>B25</f>
        <v>11768</v>
      </c>
      <c r="N39" s="8">
        <f t="shared" si="1"/>
        <v>3.3727541515426767</v>
      </c>
      <c r="O39" s="8">
        <f t="shared" si="2"/>
        <v>134.91016606170706</v>
      </c>
    </row>
    <row r="40" spans="1:15" x14ac:dyDescent="0.6">
      <c r="A40" t="s">
        <v>43</v>
      </c>
      <c r="B40">
        <v>5086</v>
      </c>
      <c r="K40" t="s">
        <v>9</v>
      </c>
      <c r="L40" t="str">
        <f>A13</f>
        <v>A5</v>
      </c>
      <c r="M40">
        <f>B13</f>
        <v>27643</v>
      </c>
      <c r="N40" s="8">
        <f t="shared" si="1"/>
        <v>9.8236544112703861</v>
      </c>
      <c r="O40" s="8">
        <f t="shared" si="2"/>
        <v>392.94617645081541</v>
      </c>
    </row>
    <row r="41" spans="1:15" x14ac:dyDescent="0.6">
      <c r="A41" t="s">
        <v>51</v>
      </c>
      <c r="B41">
        <v>4075</v>
      </c>
      <c r="K41" t="s">
        <v>17</v>
      </c>
      <c r="L41" t="str">
        <f>A14</f>
        <v>A6</v>
      </c>
      <c r="M41">
        <f>B14</f>
        <v>29504</v>
      </c>
      <c r="N41" s="8">
        <f t="shared" si="1"/>
        <v>10.579882781875316</v>
      </c>
      <c r="O41" s="8">
        <f t="shared" si="2"/>
        <v>423.19531127501261</v>
      </c>
    </row>
    <row r="42" spans="1:15" x14ac:dyDescent="0.6">
      <c r="A42" t="s">
        <v>59</v>
      </c>
      <c r="B42">
        <v>3334</v>
      </c>
      <c r="K42" t="s">
        <v>18</v>
      </c>
      <c r="L42" t="str">
        <f>A26</f>
        <v>B6</v>
      </c>
      <c r="M42">
        <f>B26</f>
        <v>21792</v>
      </c>
      <c r="N42" s="8">
        <f t="shared" si="1"/>
        <v>7.4460659123937356</v>
      </c>
      <c r="O42" s="8">
        <f t="shared" si="2"/>
        <v>297.84263649574945</v>
      </c>
    </row>
    <row r="43" spans="1:15" x14ac:dyDescent="0.6">
      <c r="A43" t="s">
        <v>67</v>
      </c>
      <c r="B43">
        <v>34562</v>
      </c>
      <c r="K43" t="s">
        <v>19</v>
      </c>
      <c r="L43" t="str">
        <f>A38</f>
        <v>C6</v>
      </c>
      <c r="M43">
        <f>B38</f>
        <v>14091</v>
      </c>
      <c r="N43" s="8">
        <f t="shared" si="1"/>
        <v>4.3167189580527534</v>
      </c>
      <c r="O43" s="8">
        <f t="shared" si="2"/>
        <v>172.66875832211014</v>
      </c>
    </row>
    <row r="44" spans="1:15" x14ac:dyDescent="0.6">
      <c r="A44" t="s">
        <v>75</v>
      </c>
      <c r="B44">
        <v>4176</v>
      </c>
      <c r="K44" t="s">
        <v>20</v>
      </c>
      <c r="L44" t="str">
        <f>A50</f>
        <v>D6</v>
      </c>
      <c r="M44">
        <f>B50</f>
        <v>7975</v>
      </c>
      <c r="N44" s="8">
        <f t="shared" si="1"/>
        <v>1.8314461398798605</v>
      </c>
      <c r="O44" s="8">
        <f t="shared" si="2"/>
        <v>73.257845595194425</v>
      </c>
    </row>
    <row r="45" spans="1:15" x14ac:dyDescent="0.6">
      <c r="A45" t="s">
        <v>91</v>
      </c>
      <c r="B45">
        <v>7629</v>
      </c>
      <c r="K45" t="s">
        <v>21</v>
      </c>
      <c r="L45" t="str">
        <f>A62</f>
        <v>E6</v>
      </c>
      <c r="M45">
        <f>B62</f>
        <v>5700</v>
      </c>
      <c r="N45" s="8">
        <f t="shared" si="1"/>
        <v>0.90698641761966914</v>
      </c>
      <c r="O45" s="8">
        <f t="shared" si="2"/>
        <v>36.279456704786767</v>
      </c>
    </row>
    <row r="46" spans="1:15" x14ac:dyDescent="0.6">
      <c r="A46" t="s">
        <v>92</v>
      </c>
      <c r="B46">
        <v>3423</v>
      </c>
      <c r="K46" t="s">
        <v>22</v>
      </c>
      <c r="L46" t="str">
        <f>A74</f>
        <v>F6</v>
      </c>
      <c r="M46">
        <f>B74</f>
        <v>5085</v>
      </c>
      <c r="N46" s="8">
        <f t="shared" si="1"/>
        <v>0.65707752566801303</v>
      </c>
      <c r="O46" s="8">
        <f t="shared" si="2"/>
        <v>26.283101026720523</v>
      </c>
    </row>
    <row r="47" spans="1:15" x14ac:dyDescent="0.6">
      <c r="A47" t="s">
        <v>93</v>
      </c>
      <c r="B47">
        <v>24387</v>
      </c>
      <c r="K47" t="s">
        <v>23</v>
      </c>
      <c r="L47" t="str">
        <f>A86</f>
        <v>G6</v>
      </c>
      <c r="M47">
        <f>B86</f>
        <v>4079</v>
      </c>
      <c r="N47" s="8">
        <f t="shared" si="1"/>
        <v>0.2482834682641657</v>
      </c>
      <c r="O47" s="8">
        <f t="shared" si="2"/>
        <v>9.9313387305666279</v>
      </c>
    </row>
    <row r="48" spans="1:15" x14ac:dyDescent="0.6">
      <c r="A48" t="s">
        <v>12</v>
      </c>
      <c r="B48">
        <v>4043</v>
      </c>
      <c r="K48" t="s">
        <v>24</v>
      </c>
      <c r="L48" t="str">
        <f>A98</f>
        <v>H6</v>
      </c>
      <c r="M48">
        <f>B98</f>
        <v>3785</v>
      </c>
      <c r="N48" s="8">
        <f t="shared" si="1"/>
        <v>0.1288148272336179</v>
      </c>
      <c r="O48" s="8">
        <f t="shared" si="2"/>
        <v>5.152593089344716</v>
      </c>
    </row>
    <row r="49" spans="1:15" x14ac:dyDescent="0.6">
      <c r="A49" t="s">
        <v>20</v>
      </c>
      <c r="B49">
        <v>4882</v>
      </c>
      <c r="K49" t="s">
        <v>33</v>
      </c>
      <c r="L49" t="str">
        <f>A99</f>
        <v>H7</v>
      </c>
      <c r="M49">
        <f>B99</f>
        <v>3811</v>
      </c>
      <c r="N49" s="8">
        <f t="shared" si="1"/>
        <v>0.1393800812023058</v>
      </c>
      <c r="O49" s="8">
        <f t="shared" si="2"/>
        <v>5.5752032480922322</v>
      </c>
    </row>
    <row r="50" spans="1:15" x14ac:dyDescent="0.6">
      <c r="A50" t="s">
        <v>28</v>
      </c>
      <c r="B50">
        <v>7975</v>
      </c>
      <c r="K50" t="s">
        <v>31</v>
      </c>
      <c r="L50" t="str">
        <f>A87</f>
        <v>G7</v>
      </c>
      <c r="M50">
        <f>B87</f>
        <v>3714</v>
      </c>
      <c r="N50" s="8">
        <f t="shared" si="1"/>
        <v>9.996355678066246E-2</v>
      </c>
      <c r="O50" s="8">
        <f t="shared" si="2"/>
        <v>3.9985422712264986</v>
      </c>
    </row>
    <row r="51" spans="1:15" x14ac:dyDescent="0.6">
      <c r="A51" t="s">
        <v>37</v>
      </c>
      <c r="B51">
        <v>3411</v>
      </c>
      <c r="K51" t="s">
        <v>32</v>
      </c>
      <c r="L51" t="str">
        <f>A75</f>
        <v>F7</v>
      </c>
      <c r="M51">
        <f>B75</f>
        <v>3679</v>
      </c>
      <c r="N51" s="8">
        <f t="shared" si="1"/>
        <v>8.5741099515121058E-2</v>
      </c>
      <c r="O51" s="8">
        <f t="shared" si="2"/>
        <v>3.4296439806048422</v>
      </c>
    </row>
    <row r="52" spans="1:15" x14ac:dyDescent="0.6">
      <c r="A52" t="s">
        <v>44</v>
      </c>
      <c r="B52">
        <v>7629</v>
      </c>
      <c r="K52" t="s">
        <v>29</v>
      </c>
      <c r="L52" t="str">
        <f>A63</f>
        <v>E7</v>
      </c>
      <c r="M52">
        <f>B63</f>
        <v>3562</v>
      </c>
      <c r="N52" s="8">
        <f t="shared" si="1"/>
        <v>3.8197456656025496E-2</v>
      </c>
      <c r="O52" s="8">
        <f t="shared" si="2"/>
        <v>1.5278982662410199</v>
      </c>
    </row>
    <row r="53" spans="1:15" x14ac:dyDescent="0.6">
      <c r="A53" t="s">
        <v>52</v>
      </c>
      <c r="B53">
        <v>4293</v>
      </c>
      <c r="K53" t="s">
        <v>28</v>
      </c>
      <c r="L53" t="str">
        <f>A51</f>
        <v>D7</v>
      </c>
      <c r="M53">
        <f>B51</f>
        <v>3411</v>
      </c>
      <c r="N53" s="8">
        <f t="shared" si="1"/>
        <v>-2.3162287546738863E-2</v>
      </c>
      <c r="O53" s="8">
        <f t="shared" si="2"/>
        <v>-0.92649150186955453</v>
      </c>
    </row>
    <row r="54" spans="1:15" x14ac:dyDescent="0.6">
      <c r="A54" t="s">
        <v>60</v>
      </c>
      <c r="B54">
        <v>3414</v>
      </c>
      <c r="K54" t="s">
        <v>27</v>
      </c>
      <c r="L54" s="8" t="str">
        <f>A39</f>
        <v>C7</v>
      </c>
      <c r="M54" s="8">
        <f>B39</f>
        <v>3378</v>
      </c>
      <c r="N54" s="8">
        <f t="shared" si="1"/>
        <v>-3.6572032968535048E-2</v>
      </c>
      <c r="O54" s="8">
        <f t="shared" si="2"/>
        <v>-1.462881318741402</v>
      </c>
    </row>
    <row r="55" spans="1:15" x14ac:dyDescent="0.6">
      <c r="A55" t="s">
        <v>68</v>
      </c>
      <c r="B55">
        <v>36504</v>
      </c>
      <c r="K55" t="s">
        <v>26</v>
      </c>
      <c r="L55" s="8" t="str">
        <f>A27</f>
        <v>B7</v>
      </c>
      <c r="M55" s="8">
        <f>B27</f>
        <v>4053</v>
      </c>
      <c r="N55" s="8">
        <f t="shared" si="1"/>
        <v>0.23771821429547779</v>
      </c>
      <c r="O55" s="8">
        <f t="shared" si="2"/>
        <v>9.5087285718191126</v>
      </c>
    </row>
    <row r="56" spans="1:15" x14ac:dyDescent="0.6">
      <c r="A56" t="s">
        <v>76</v>
      </c>
      <c r="B56">
        <v>4045</v>
      </c>
      <c r="K56" t="s">
        <v>25</v>
      </c>
      <c r="L56" s="8" t="str">
        <f>A15</f>
        <v>A7</v>
      </c>
      <c r="M56" s="8">
        <f>B15</f>
        <v>3927</v>
      </c>
      <c r="N56" s="8">
        <f t="shared" si="1"/>
        <v>0.18651736813952874</v>
      </c>
      <c r="O56" s="8">
        <f t="shared" si="2"/>
        <v>7.4606947255811491</v>
      </c>
    </row>
    <row r="57" spans="1:15" x14ac:dyDescent="0.6">
      <c r="A57" t="s">
        <v>94</v>
      </c>
      <c r="B57">
        <v>4536</v>
      </c>
      <c r="K57" t="s">
        <v>34</v>
      </c>
      <c r="L57" s="8" t="str">
        <f>A16</f>
        <v>A8</v>
      </c>
      <c r="M57" s="8">
        <f>B16</f>
        <v>3733</v>
      </c>
      <c r="N57" s="8">
        <f t="shared" si="1"/>
        <v>0.10768431929624209</v>
      </c>
      <c r="O57" s="8">
        <f t="shared" si="2"/>
        <v>4.3073727718496837</v>
      </c>
    </row>
    <row r="58" spans="1:15" x14ac:dyDescent="0.6">
      <c r="A58" t="s">
        <v>95</v>
      </c>
      <c r="B58">
        <v>3817</v>
      </c>
      <c r="K58" t="s">
        <v>35</v>
      </c>
      <c r="L58" s="8" t="str">
        <f>A28</f>
        <v>B8</v>
      </c>
      <c r="M58" s="8">
        <f>B28</f>
        <v>4257</v>
      </c>
      <c r="N58" s="8">
        <f t="shared" si="1"/>
        <v>0.32061482235749056</v>
      </c>
      <c r="O58" s="8">
        <f t="shared" si="2"/>
        <v>12.824592894299622</v>
      </c>
    </row>
    <row r="59" spans="1:15" x14ac:dyDescent="0.6">
      <c r="A59" t="s">
        <v>96</v>
      </c>
      <c r="B59">
        <v>46808</v>
      </c>
      <c r="K59" t="s">
        <v>36</v>
      </c>
      <c r="L59" s="8" t="str">
        <f>A40</f>
        <v>C8</v>
      </c>
      <c r="M59" s="8">
        <f>B40</f>
        <v>5086</v>
      </c>
      <c r="N59" s="8">
        <f t="shared" si="1"/>
        <v>0.65748388158988558</v>
      </c>
      <c r="O59" s="8">
        <f t="shared" si="2"/>
        <v>26.299355263595423</v>
      </c>
    </row>
    <row r="60" spans="1:15" x14ac:dyDescent="0.6">
      <c r="A60" t="s">
        <v>13</v>
      </c>
      <c r="B60">
        <v>3756</v>
      </c>
      <c r="K60" t="s">
        <v>37</v>
      </c>
      <c r="L60" s="8" t="str">
        <f>A52</f>
        <v>D8</v>
      </c>
      <c r="M60" s="8">
        <f>B52</f>
        <v>7629</v>
      </c>
      <c r="N60" s="8">
        <f t="shared" si="1"/>
        <v>1.690846990911937</v>
      </c>
      <c r="O60" s="8">
        <f t="shared" si="2"/>
        <v>67.633879636477474</v>
      </c>
    </row>
    <row r="61" spans="1:15" x14ac:dyDescent="0.6">
      <c r="A61" t="s">
        <v>21</v>
      </c>
      <c r="B61">
        <v>4496</v>
      </c>
      <c r="K61" t="s">
        <v>38</v>
      </c>
      <c r="L61" s="8" t="str">
        <f>A64</f>
        <v>E8</v>
      </c>
      <c r="M61" s="8">
        <f>B64</f>
        <v>13439</v>
      </c>
      <c r="N61" s="8">
        <f t="shared" si="1"/>
        <v>4.0517748969918106</v>
      </c>
      <c r="O61" s="8">
        <f t="shared" si="2"/>
        <v>162.07099587967241</v>
      </c>
    </row>
    <row r="62" spans="1:15" x14ac:dyDescent="0.6">
      <c r="A62" t="s">
        <v>29</v>
      </c>
      <c r="B62">
        <v>5700</v>
      </c>
      <c r="K62" t="s">
        <v>30</v>
      </c>
      <c r="L62" s="8" t="str">
        <f>A76</f>
        <v>F8</v>
      </c>
      <c r="M62" s="8">
        <f>B76</f>
        <v>36357</v>
      </c>
      <c r="N62" s="8">
        <f t="shared" si="1"/>
        <v>13.364639914468324</v>
      </c>
      <c r="O62" s="8">
        <f t="shared" si="2"/>
        <v>534.58559657873298</v>
      </c>
    </row>
    <row r="63" spans="1:15" x14ac:dyDescent="0.6">
      <c r="A63" t="s">
        <v>38</v>
      </c>
      <c r="B63">
        <v>3562</v>
      </c>
      <c r="K63" t="s">
        <v>39</v>
      </c>
      <c r="L63" s="8" t="str">
        <f>A88</f>
        <v>G8</v>
      </c>
      <c r="M63" s="8">
        <f>B88</f>
        <v>57809</v>
      </c>
      <c r="N63" s="8">
        <f t="shared" si="1"/>
        <v>22.081787150479588</v>
      </c>
      <c r="O63" s="8">
        <f t="shared" si="2"/>
        <v>883.2714860191835</v>
      </c>
    </row>
    <row r="64" spans="1:15" x14ac:dyDescent="0.6">
      <c r="A64" t="s">
        <v>45</v>
      </c>
      <c r="B64">
        <v>13439</v>
      </c>
      <c r="K64" t="s">
        <v>40</v>
      </c>
      <c r="L64" s="8" t="str">
        <f>A100</f>
        <v>H8</v>
      </c>
      <c r="M64" s="8">
        <f>B100</f>
        <v>34233</v>
      </c>
      <c r="N64" s="8">
        <f t="shared" si="1"/>
        <v>12.501539936410897</v>
      </c>
      <c r="O64" s="8">
        <f t="shared" si="2"/>
        <v>500.06159745643583</v>
      </c>
    </row>
    <row r="65" spans="1:15" x14ac:dyDescent="0.6">
      <c r="A65" t="s">
        <v>53</v>
      </c>
      <c r="B65">
        <v>5403</v>
      </c>
      <c r="K65" t="s">
        <v>48</v>
      </c>
      <c r="L65" s="8" t="str">
        <f>A101</f>
        <v>H9</v>
      </c>
      <c r="M65" s="8">
        <f>B101</f>
        <v>27045</v>
      </c>
      <c r="N65" s="8">
        <f t="shared" si="1"/>
        <v>9.5806535699905648</v>
      </c>
      <c r="O65" s="8">
        <f t="shared" si="2"/>
        <v>383.22614279962261</v>
      </c>
    </row>
    <row r="66" spans="1:15" x14ac:dyDescent="0.6">
      <c r="A66" t="s">
        <v>61</v>
      </c>
      <c r="B66">
        <v>3357</v>
      </c>
      <c r="K66" t="s">
        <v>47</v>
      </c>
      <c r="L66" s="8" t="str">
        <f>A89</f>
        <v>G9</v>
      </c>
      <c r="M66" s="8">
        <f>B89</f>
        <v>10993</v>
      </c>
      <c r="N66" s="8">
        <f t="shared" si="1"/>
        <v>3.0578283120914023</v>
      </c>
      <c r="O66" s="8">
        <f t="shared" si="2"/>
        <v>122.31313248365609</v>
      </c>
    </row>
    <row r="67" spans="1:15" x14ac:dyDescent="0.6">
      <c r="A67" t="s">
        <v>69</v>
      </c>
      <c r="B67">
        <v>22696</v>
      </c>
      <c r="K67" t="s">
        <v>46</v>
      </c>
      <c r="L67" s="8" t="str">
        <f>A77</f>
        <v>F9</v>
      </c>
      <c r="M67" s="8">
        <f>B77</f>
        <v>6700</v>
      </c>
      <c r="N67" s="8">
        <f t="shared" si="1"/>
        <v>1.3133423394922807</v>
      </c>
      <c r="O67" s="8">
        <f t="shared" si="2"/>
        <v>52.533693579691231</v>
      </c>
    </row>
    <row r="68" spans="1:15" x14ac:dyDescent="0.6">
      <c r="A68" t="s">
        <v>77</v>
      </c>
      <c r="B68">
        <v>4039</v>
      </c>
      <c r="K68" t="s">
        <v>45</v>
      </c>
      <c r="L68" s="8" t="str">
        <f>A65</f>
        <v>E9</v>
      </c>
      <c r="M68" s="8">
        <f>B65</f>
        <v>5403</v>
      </c>
      <c r="N68" s="8">
        <f t="shared" si="1"/>
        <v>0.7862987088235035</v>
      </c>
      <c r="O68" s="8">
        <f t="shared" si="2"/>
        <v>31.451948352940139</v>
      </c>
    </row>
    <row r="69" spans="1:15" x14ac:dyDescent="0.6">
      <c r="A69" t="s">
        <v>97</v>
      </c>
      <c r="B69">
        <v>3715</v>
      </c>
      <c r="K69" t="s">
        <v>44</v>
      </c>
      <c r="L69" s="8" t="str">
        <f>A53</f>
        <v>D9</v>
      </c>
      <c r="M69" s="8">
        <f>B53</f>
        <v>4293</v>
      </c>
      <c r="N69" s="8">
        <f t="shared" si="1"/>
        <v>0.33524363554490461</v>
      </c>
      <c r="O69" s="8">
        <f t="shared" si="2"/>
        <v>13.409745421796185</v>
      </c>
    </row>
    <row r="70" spans="1:15" x14ac:dyDescent="0.6">
      <c r="A70" t="s">
        <v>98</v>
      </c>
      <c r="B70">
        <v>6299</v>
      </c>
      <c r="K70" t="s">
        <v>43</v>
      </c>
      <c r="L70" s="8" t="str">
        <f>A41</f>
        <v>C9</v>
      </c>
      <c r="M70" s="8">
        <f>B41</f>
        <v>4075</v>
      </c>
      <c r="N70" s="8">
        <f t="shared" si="1"/>
        <v>0.24665804457667526</v>
      </c>
      <c r="O70" s="8">
        <f t="shared" si="2"/>
        <v>9.8663217830670096</v>
      </c>
    </row>
    <row r="71" spans="1:15" x14ac:dyDescent="0.6">
      <c r="A71" t="s">
        <v>99</v>
      </c>
      <c r="B71">
        <v>50154</v>
      </c>
      <c r="K71" t="s">
        <v>42</v>
      </c>
      <c r="L71" s="8" t="str">
        <f>A29</f>
        <v>B9</v>
      </c>
      <c r="M71" s="8">
        <f>B29</f>
        <v>4023</v>
      </c>
      <c r="N71" s="8">
        <f t="shared" si="1"/>
        <v>0.22552753663929945</v>
      </c>
      <c r="O71" s="8">
        <f t="shared" si="2"/>
        <v>9.0211014655719772</v>
      </c>
    </row>
    <row r="72" spans="1:15" x14ac:dyDescent="0.6">
      <c r="A72" t="s">
        <v>14</v>
      </c>
      <c r="B72">
        <v>3646</v>
      </c>
      <c r="K72" t="s">
        <v>41</v>
      </c>
      <c r="L72" s="8" t="str">
        <f>A17</f>
        <v>A9</v>
      </c>
      <c r="M72" s="8">
        <f>B17</f>
        <v>3802</v>
      </c>
      <c r="N72" s="8">
        <f t="shared" si="1"/>
        <v>0.13572287790545229</v>
      </c>
      <c r="O72" s="8">
        <f t="shared" si="2"/>
        <v>5.4289151162180911</v>
      </c>
    </row>
    <row r="73" spans="1:15" x14ac:dyDescent="0.6">
      <c r="A73" t="s">
        <v>22</v>
      </c>
      <c r="B73">
        <v>3802</v>
      </c>
      <c r="K73" t="s">
        <v>49</v>
      </c>
      <c r="L73" s="8" t="str">
        <f>A18</f>
        <v>A10</v>
      </c>
      <c r="M73" s="8">
        <f>B18</f>
        <v>3608</v>
      </c>
      <c r="N73" s="8">
        <f t="shared" si="1"/>
        <v>5.688982906216563E-2</v>
      </c>
      <c r="O73" s="8">
        <f t="shared" si="2"/>
        <v>2.2755931624866252</v>
      </c>
    </row>
    <row r="74" spans="1:15" x14ac:dyDescent="0.6">
      <c r="A74" t="s">
        <v>32</v>
      </c>
      <c r="B74">
        <v>5085</v>
      </c>
      <c r="K74" t="s">
        <v>50</v>
      </c>
      <c r="L74" s="8" t="str">
        <f>A30</f>
        <v>B10</v>
      </c>
      <c r="M74" s="8">
        <f>B30</f>
        <v>3580</v>
      </c>
      <c r="N74" s="8">
        <f t="shared" ref="N74:N96" si="4">(M74-I$15)/I$16</f>
        <v>4.5511863249732505E-2</v>
      </c>
      <c r="O74" s="8">
        <f t="shared" ref="O74:O96" si="5">N74*40</f>
        <v>1.8204745299893001</v>
      </c>
    </row>
    <row r="75" spans="1:15" x14ac:dyDescent="0.6">
      <c r="A75" t="s">
        <v>30</v>
      </c>
      <c r="B75">
        <v>3679</v>
      </c>
      <c r="K75" t="s">
        <v>51</v>
      </c>
      <c r="L75" s="8" t="str">
        <f>A42</f>
        <v>C10</v>
      </c>
      <c r="M75" s="8">
        <f>B42</f>
        <v>3334</v>
      </c>
      <c r="N75" s="8">
        <f t="shared" si="4"/>
        <v>-5.4451693530929955E-2</v>
      </c>
      <c r="O75" s="8">
        <f t="shared" si="5"/>
        <v>-2.1780677412371983</v>
      </c>
    </row>
    <row r="76" spans="1:15" x14ac:dyDescent="0.6">
      <c r="A76" t="s">
        <v>46</v>
      </c>
      <c r="B76">
        <v>36357</v>
      </c>
      <c r="K76" t="s">
        <v>52</v>
      </c>
      <c r="L76" t="str">
        <f>A54</f>
        <v>D10</v>
      </c>
      <c r="M76">
        <f>B54</f>
        <v>3414</v>
      </c>
      <c r="N76" s="8">
        <f t="shared" si="4"/>
        <v>-2.1943219781121029E-2</v>
      </c>
      <c r="O76" s="8">
        <f t="shared" si="5"/>
        <v>-0.87772879124484116</v>
      </c>
    </row>
    <row r="77" spans="1:15" x14ac:dyDescent="0.6">
      <c r="A77" t="s">
        <v>54</v>
      </c>
      <c r="B77">
        <v>6700</v>
      </c>
      <c r="K77" t="s">
        <v>53</v>
      </c>
      <c r="L77" t="str">
        <f>A66</f>
        <v>E10</v>
      </c>
      <c r="M77">
        <f>B66</f>
        <v>3357</v>
      </c>
      <c r="N77" s="8">
        <f t="shared" si="4"/>
        <v>-4.5105507327859888E-2</v>
      </c>
      <c r="O77" s="8">
        <f t="shared" si="5"/>
        <v>-1.8042202931143956</v>
      </c>
    </row>
    <row r="78" spans="1:15" x14ac:dyDescent="0.6">
      <c r="A78" t="s">
        <v>62</v>
      </c>
      <c r="B78">
        <v>3433</v>
      </c>
      <c r="K78" t="s">
        <v>54</v>
      </c>
      <c r="L78" t="str">
        <f>A78</f>
        <v>F10</v>
      </c>
      <c r="M78">
        <f>B78</f>
        <v>3433</v>
      </c>
      <c r="N78" s="8">
        <f t="shared" si="4"/>
        <v>-1.4222457265541407E-2</v>
      </c>
      <c r="O78" s="8">
        <f t="shared" si="5"/>
        <v>-0.56889829062165631</v>
      </c>
    </row>
    <row r="79" spans="1:15" x14ac:dyDescent="0.6">
      <c r="A79" t="s">
        <v>70</v>
      </c>
      <c r="B79">
        <v>9653</v>
      </c>
      <c r="K79" t="s">
        <v>55</v>
      </c>
      <c r="L79" t="str">
        <f>A90</f>
        <v>G10</v>
      </c>
      <c r="M79">
        <f>B90</f>
        <v>3647</v>
      </c>
      <c r="N79" s="8">
        <f t="shared" si="4"/>
        <v>7.2737710015197479E-2</v>
      </c>
      <c r="O79" s="8">
        <f t="shared" si="5"/>
        <v>2.9095084006078991</v>
      </c>
    </row>
    <row r="80" spans="1:15" x14ac:dyDescent="0.6">
      <c r="A80" t="s">
        <v>78</v>
      </c>
      <c r="B80">
        <v>3850</v>
      </c>
      <c r="K80" t="s">
        <v>56</v>
      </c>
      <c r="L80" t="str">
        <f>A102</f>
        <v>H10</v>
      </c>
      <c r="M80">
        <f>B102</f>
        <v>4327</v>
      </c>
      <c r="N80" s="8">
        <f t="shared" si="4"/>
        <v>0.34905973688857339</v>
      </c>
      <c r="O80" s="8">
        <f t="shared" si="5"/>
        <v>13.962389475542935</v>
      </c>
    </row>
    <row r="81" spans="1:15" x14ac:dyDescent="0.6">
      <c r="A81" t="s">
        <v>100</v>
      </c>
      <c r="B81">
        <v>3468</v>
      </c>
      <c r="K81" t="s">
        <v>64</v>
      </c>
      <c r="L81" t="str">
        <f>A103</f>
        <v>H11</v>
      </c>
      <c r="M81">
        <f>B103</f>
        <v>5007</v>
      </c>
      <c r="N81" s="8">
        <f t="shared" si="4"/>
        <v>0.62538176376194932</v>
      </c>
      <c r="O81" s="8">
        <f t="shared" si="5"/>
        <v>25.015270550477972</v>
      </c>
    </row>
    <row r="82" spans="1:15" x14ac:dyDescent="0.6">
      <c r="A82" t="s">
        <v>101</v>
      </c>
      <c r="B82">
        <v>10597</v>
      </c>
      <c r="K82" t="s">
        <v>63</v>
      </c>
      <c r="L82" t="str">
        <f>A91</f>
        <v>G11</v>
      </c>
      <c r="M82">
        <f>B91</f>
        <v>6340</v>
      </c>
      <c r="N82" s="8">
        <f t="shared" si="4"/>
        <v>1.1670542076181405</v>
      </c>
      <c r="O82" s="8">
        <f t="shared" si="5"/>
        <v>46.682168304725622</v>
      </c>
    </row>
    <row r="83" spans="1:15" x14ac:dyDescent="0.6">
      <c r="A83" t="s">
        <v>102</v>
      </c>
      <c r="B83">
        <v>32938</v>
      </c>
      <c r="K83" t="s">
        <v>62</v>
      </c>
      <c r="L83" t="str">
        <f>A79</f>
        <v>F11</v>
      </c>
      <c r="M83">
        <f>B79</f>
        <v>9653</v>
      </c>
      <c r="N83" s="8">
        <f t="shared" si="4"/>
        <v>2.5133113767821027</v>
      </c>
      <c r="O83" s="8">
        <f t="shared" si="5"/>
        <v>100.5324550712841</v>
      </c>
    </row>
    <row r="84" spans="1:15" x14ac:dyDescent="0.6">
      <c r="A84" t="s">
        <v>15</v>
      </c>
      <c r="B84">
        <v>3359</v>
      </c>
      <c r="K84" t="s">
        <v>61</v>
      </c>
      <c r="L84" t="str">
        <f>A67</f>
        <v>E11</v>
      </c>
      <c r="M84">
        <f>B67</f>
        <v>22696</v>
      </c>
      <c r="N84" s="8">
        <f t="shared" si="4"/>
        <v>7.8134116657665764</v>
      </c>
      <c r="O84" s="8">
        <f t="shared" si="5"/>
        <v>312.53646663066309</v>
      </c>
    </row>
    <row r="85" spans="1:15" x14ac:dyDescent="0.6">
      <c r="A85" t="s">
        <v>23</v>
      </c>
      <c r="B85">
        <v>3376</v>
      </c>
      <c r="K85" t="s">
        <v>60</v>
      </c>
      <c r="L85" t="str">
        <f>A55</f>
        <v>D11</v>
      </c>
      <c r="M85">
        <f>B55</f>
        <v>36504</v>
      </c>
      <c r="N85" s="8">
        <f t="shared" si="4"/>
        <v>13.424374234983597</v>
      </c>
      <c r="O85" s="8">
        <f t="shared" si="5"/>
        <v>536.97496939934388</v>
      </c>
    </row>
    <row r="86" spans="1:15" x14ac:dyDescent="0.6">
      <c r="A86" t="s">
        <v>31</v>
      </c>
      <c r="B86">
        <v>4079</v>
      </c>
      <c r="K86" t="s">
        <v>59</v>
      </c>
      <c r="L86" t="str">
        <f>A43</f>
        <v>C11</v>
      </c>
      <c r="M86">
        <f>B43</f>
        <v>34562</v>
      </c>
      <c r="N86" s="8">
        <f t="shared" si="4"/>
        <v>12.635231034706987</v>
      </c>
      <c r="O86" s="8">
        <f t="shared" si="5"/>
        <v>505.4092413882795</v>
      </c>
    </row>
    <row r="87" spans="1:15" x14ac:dyDescent="0.6">
      <c r="A87" t="s">
        <v>39</v>
      </c>
      <c r="B87">
        <v>3714</v>
      </c>
      <c r="K87" t="s">
        <v>58</v>
      </c>
      <c r="L87" t="str">
        <f>A31</f>
        <v>B11</v>
      </c>
      <c r="M87">
        <f>B31</f>
        <v>21140</v>
      </c>
      <c r="N87" s="8">
        <f t="shared" si="4"/>
        <v>7.1811218513327928</v>
      </c>
      <c r="O87" s="8">
        <f t="shared" si="5"/>
        <v>287.24487405331172</v>
      </c>
    </row>
    <row r="88" spans="1:15" x14ac:dyDescent="0.6">
      <c r="A88" t="s">
        <v>47</v>
      </c>
      <c r="B88">
        <v>57809</v>
      </c>
      <c r="K88" t="s">
        <v>57</v>
      </c>
      <c r="L88" t="str">
        <f>A19</f>
        <v>A11</v>
      </c>
      <c r="M88">
        <f>B19</f>
        <v>10069</v>
      </c>
      <c r="N88" s="8">
        <f t="shared" si="4"/>
        <v>2.6823554402811092</v>
      </c>
      <c r="O88" s="8">
        <f t="shared" si="5"/>
        <v>107.29421761124436</v>
      </c>
    </row>
    <row r="89" spans="1:15" x14ac:dyDescent="0.6">
      <c r="A89" t="s">
        <v>55</v>
      </c>
      <c r="B89">
        <v>10993</v>
      </c>
      <c r="K89" t="s">
        <v>65</v>
      </c>
      <c r="L89" t="str">
        <f>A20</f>
        <v>A12</v>
      </c>
      <c r="M89">
        <f>B20</f>
        <v>6165</v>
      </c>
      <c r="N89" s="8">
        <f t="shared" si="4"/>
        <v>1.0959419212904336</v>
      </c>
      <c r="O89" s="8">
        <f t="shared" si="5"/>
        <v>43.837676851617346</v>
      </c>
    </row>
    <row r="90" spans="1:15" x14ac:dyDescent="0.6">
      <c r="A90" t="s">
        <v>63</v>
      </c>
      <c r="B90">
        <v>3647</v>
      </c>
      <c r="K90" t="s">
        <v>66</v>
      </c>
      <c r="L90" t="str">
        <f>A32</f>
        <v>B12</v>
      </c>
      <c r="M90">
        <f>B32</f>
        <v>4899</v>
      </c>
      <c r="N90" s="8">
        <f t="shared" si="4"/>
        <v>0.58149532419970729</v>
      </c>
      <c r="O90" s="8">
        <f t="shared" si="5"/>
        <v>23.259812967988292</v>
      </c>
    </row>
    <row r="91" spans="1:15" x14ac:dyDescent="0.6">
      <c r="A91" t="s">
        <v>71</v>
      </c>
      <c r="B91">
        <v>6340</v>
      </c>
      <c r="K91" t="s">
        <v>67</v>
      </c>
      <c r="L91" t="str">
        <f>A44</f>
        <v>C12</v>
      </c>
      <c r="M91">
        <f>B44</f>
        <v>4176</v>
      </c>
      <c r="N91" s="8">
        <f t="shared" si="4"/>
        <v>0.28769999268580904</v>
      </c>
      <c r="O91" s="8">
        <f t="shared" si="5"/>
        <v>11.507999707432361</v>
      </c>
    </row>
    <row r="92" spans="1:15" x14ac:dyDescent="0.6">
      <c r="A92" t="s">
        <v>79</v>
      </c>
      <c r="B92">
        <v>3651</v>
      </c>
      <c r="K92" t="s">
        <v>68</v>
      </c>
      <c r="L92" t="str">
        <f>A56</f>
        <v>D12</v>
      </c>
      <c r="M92">
        <f>B56</f>
        <v>4045</v>
      </c>
      <c r="N92" s="8">
        <f t="shared" si="4"/>
        <v>0.23446736692049691</v>
      </c>
      <c r="O92" s="8">
        <f t="shared" si="5"/>
        <v>9.378694676819876</v>
      </c>
    </row>
    <row r="93" spans="1:15" x14ac:dyDescent="0.6">
      <c r="A93" t="s">
        <v>103</v>
      </c>
      <c r="B93">
        <v>3496</v>
      </c>
      <c r="K93" t="s">
        <v>69</v>
      </c>
      <c r="L93" t="str">
        <f>A68</f>
        <v>E12</v>
      </c>
      <c r="M93">
        <f>B68</f>
        <v>4039</v>
      </c>
      <c r="N93" s="8">
        <f t="shared" si="4"/>
        <v>0.23202923138926124</v>
      </c>
      <c r="O93" s="8">
        <f t="shared" si="5"/>
        <v>9.2811692555704504</v>
      </c>
    </row>
    <row r="94" spans="1:15" x14ac:dyDescent="0.6">
      <c r="A94" t="s">
        <v>104</v>
      </c>
      <c r="B94">
        <v>13170</v>
      </c>
      <c r="K94" t="s">
        <v>70</v>
      </c>
      <c r="L94" t="str">
        <f>A80</f>
        <v>F12</v>
      </c>
      <c r="M94">
        <f>B80</f>
        <v>3850</v>
      </c>
      <c r="N94" s="8">
        <f t="shared" si="4"/>
        <v>0.15522796215533763</v>
      </c>
      <c r="O94" s="8">
        <f t="shared" si="5"/>
        <v>6.2091184862135052</v>
      </c>
    </row>
    <row r="95" spans="1:15" x14ac:dyDescent="0.6">
      <c r="A95" t="s">
        <v>105</v>
      </c>
      <c r="B95">
        <v>17604</v>
      </c>
      <c r="K95" t="s">
        <v>71</v>
      </c>
      <c r="L95" t="str">
        <f>A92</f>
        <v>G12</v>
      </c>
      <c r="M95">
        <f>B92</f>
        <v>3651</v>
      </c>
      <c r="N95" s="8">
        <f t="shared" si="4"/>
        <v>7.4363133702687934E-2</v>
      </c>
      <c r="O95" s="8">
        <f t="shared" si="5"/>
        <v>2.9745253481075173</v>
      </c>
    </row>
    <row r="96" spans="1:15" x14ac:dyDescent="0.6">
      <c r="A96" t="s">
        <v>16</v>
      </c>
      <c r="B96">
        <v>3376</v>
      </c>
      <c r="K96" t="s">
        <v>72</v>
      </c>
      <c r="L96" t="str">
        <f>A104</f>
        <v>H12</v>
      </c>
      <c r="M96">
        <f>B104</f>
        <v>3590</v>
      </c>
      <c r="N96" s="8">
        <f t="shared" si="4"/>
        <v>4.957542246845862E-2</v>
      </c>
      <c r="O96" s="8">
        <f t="shared" si="5"/>
        <v>1.9830168987383447</v>
      </c>
    </row>
    <row r="97" spans="1:2" x14ac:dyDescent="0.6">
      <c r="A97" t="s">
        <v>24</v>
      </c>
      <c r="B97">
        <v>3349</v>
      </c>
    </row>
    <row r="98" spans="1:2" x14ac:dyDescent="0.6">
      <c r="A98" t="s">
        <v>33</v>
      </c>
      <c r="B98">
        <v>3785</v>
      </c>
    </row>
    <row r="99" spans="1:2" x14ac:dyDescent="0.6">
      <c r="A99" t="s">
        <v>40</v>
      </c>
      <c r="B99">
        <v>3811</v>
      </c>
    </row>
    <row r="100" spans="1:2" x14ac:dyDescent="0.6">
      <c r="A100" t="s">
        <v>48</v>
      </c>
      <c r="B100">
        <v>34233</v>
      </c>
    </row>
    <row r="101" spans="1:2" x14ac:dyDescent="0.6">
      <c r="A101" t="s">
        <v>56</v>
      </c>
      <c r="B101">
        <v>27045</v>
      </c>
    </row>
    <row r="102" spans="1:2" x14ac:dyDescent="0.6">
      <c r="A102" t="s">
        <v>64</v>
      </c>
      <c r="B102">
        <v>4327</v>
      </c>
    </row>
    <row r="103" spans="1:2" x14ac:dyDescent="0.6">
      <c r="A103" t="s">
        <v>72</v>
      </c>
      <c r="B103">
        <v>5007</v>
      </c>
    </row>
    <row r="104" spans="1:2" x14ac:dyDescent="0.6">
      <c r="A104" t="s">
        <v>80</v>
      </c>
      <c r="B104">
        <v>3590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D5" sqref="D5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64964</v>
      </c>
      <c r="D2">
        <v>3382</v>
      </c>
      <c r="E2">
        <v>5384</v>
      </c>
      <c r="F2">
        <v>4498</v>
      </c>
      <c r="G2">
        <v>28033</v>
      </c>
      <c r="H2">
        <v>29909</v>
      </c>
      <c r="I2">
        <v>3433</v>
      </c>
      <c r="J2">
        <v>3759</v>
      </c>
      <c r="K2">
        <v>3822</v>
      </c>
      <c r="L2">
        <v>3650</v>
      </c>
      <c r="M2">
        <v>10317</v>
      </c>
      <c r="N2">
        <v>6271</v>
      </c>
      <c r="O2">
        <v>40949</v>
      </c>
      <c r="P2">
        <v>3432</v>
      </c>
      <c r="Q2">
        <v>7258</v>
      </c>
      <c r="R2">
        <v>4088</v>
      </c>
      <c r="S2">
        <v>11840</v>
      </c>
      <c r="T2">
        <v>22000</v>
      </c>
      <c r="U2">
        <v>3404</v>
      </c>
      <c r="V2">
        <v>4278</v>
      </c>
      <c r="W2">
        <v>4040</v>
      </c>
      <c r="X2">
        <v>3591</v>
      </c>
      <c r="Y2">
        <v>21586</v>
      </c>
      <c r="Z2">
        <v>4957</v>
      </c>
      <c r="AA2">
        <v>20025</v>
      </c>
      <c r="AB2">
        <v>3448</v>
      </c>
      <c r="AC2">
        <v>12040</v>
      </c>
      <c r="AD2">
        <v>3991</v>
      </c>
      <c r="AE2">
        <v>6926</v>
      </c>
      <c r="AF2">
        <v>14100</v>
      </c>
      <c r="AG2">
        <v>3382</v>
      </c>
      <c r="AH2">
        <v>5108</v>
      </c>
      <c r="AI2">
        <v>4095</v>
      </c>
      <c r="AJ2">
        <v>3338</v>
      </c>
      <c r="AK2">
        <v>34835</v>
      </c>
      <c r="AL2">
        <v>4224</v>
      </c>
      <c r="AM2">
        <v>7692</v>
      </c>
      <c r="AN2">
        <v>3441</v>
      </c>
      <c r="AO2">
        <v>24426</v>
      </c>
      <c r="AP2">
        <v>3938</v>
      </c>
      <c r="AQ2">
        <v>4941</v>
      </c>
      <c r="AR2">
        <v>8180</v>
      </c>
      <c r="AS2">
        <v>3400</v>
      </c>
      <c r="AT2">
        <v>7675</v>
      </c>
      <c r="AU2">
        <v>4313</v>
      </c>
      <c r="AV2">
        <v>3431</v>
      </c>
      <c r="AW2">
        <v>36833</v>
      </c>
      <c r="AX2">
        <v>4081</v>
      </c>
      <c r="AY2">
        <v>4598</v>
      </c>
      <c r="AZ2">
        <v>3817</v>
      </c>
      <c r="BA2">
        <v>47248</v>
      </c>
      <c r="BB2">
        <v>3762</v>
      </c>
      <c r="BC2">
        <v>4527</v>
      </c>
      <c r="BD2">
        <v>5726</v>
      </c>
      <c r="BE2">
        <v>3568</v>
      </c>
      <c r="BF2">
        <v>13076</v>
      </c>
      <c r="BG2">
        <v>5480</v>
      </c>
      <c r="BH2">
        <v>3374</v>
      </c>
      <c r="BI2">
        <v>23154</v>
      </c>
      <c r="BJ2">
        <v>4066</v>
      </c>
      <c r="BK2">
        <v>3727</v>
      </c>
      <c r="BL2">
        <v>6356</v>
      </c>
      <c r="BM2">
        <v>50605</v>
      </c>
      <c r="BN2">
        <v>3652</v>
      </c>
      <c r="BO2">
        <v>3818</v>
      </c>
      <c r="BP2">
        <v>5058</v>
      </c>
      <c r="BQ2">
        <v>3687</v>
      </c>
      <c r="BR2">
        <v>36073</v>
      </c>
      <c r="BS2">
        <v>6706</v>
      </c>
      <c r="BT2">
        <v>3440</v>
      </c>
      <c r="BU2">
        <v>9728</v>
      </c>
      <c r="BV2">
        <v>3874</v>
      </c>
      <c r="BW2">
        <v>3479</v>
      </c>
      <c r="BX2">
        <v>10680</v>
      </c>
      <c r="BY2">
        <v>33543</v>
      </c>
      <c r="BZ2">
        <v>3373</v>
      </c>
      <c r="CA2">
        <v>3383</v>
      </c>
      <c r="CB2">
        <v>4056</v>
      </c>
      <c r="CC2">
        <v>3705</v>
      </c>
      <c r="CD2">
        <v>56421</v>
      </c>
      <c r="CE2">
        <v>10843</v>
      </c>
      <c r="CF2">
        <v>3615</v>
      </c>
      <c r="CG2">
        <v>6302</v>
      </c>
      <c r="CH2">
        <v>3670</v>
      </c>
      <c r="CI2">
        <v>3415</v>
      </c>
      <c r="CJ2">
        <v>13041</v>
      </c>
      <c r="CK2">
        <v>17701</v>
      </c>
      <c r="CL2">
        <v>3395</v>
      </c>
      <c r="CM2">
        <v>3361</v>
      </c>
      <c r="CN2">
        <v>3794</v>
      </c>
      <c r="CO2">
        <v>3781</v>
      </c>
      <c r="CP2">
        <v>34534</v>
      </c>
      <c r="CQ2">
        <v>25997</v>
      </c>
      <c r="CR2">
        <v>4333</v>
      </c>
      <c r="CS2">
        <v>4978</v>
      </c>
      <c r="CT2">
        <v>3666</v>
      </c>
    </row>
    <row r="7" spans="1:98" ht="18" x14ac:dyDescent="0.8">
      <c r="N7" s="4" t="s">
        <v>110</v>
      </c>
    </row>
    <row r="8" spans="1:98" x14ac:dyDescent="0.6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64964</v>
      </c>
      <c r="G9">
        <f>'Plate 1'!G9</f>
        <v>30</v>
      </c>
      <c r="H9" t="str">
        <f t="shared" ref="H9:I9" si="0">A9</f>
        <v>A1</v>
      </c>
      <c r="I9">
        <f t="shared" si="0"/>
        <v>64964</v>
      </c>
      <c r="K9" t="s">
        <v>82</v>
      </c>
      <c r="L9" t="str">
        <f>A10</f>
        <v>A2</v>
      </c>
      <c r="M9">
        <f>B10</f>
        <v>3382</v>
      </c>
      <c r="N9" s="8">
        <f>(M9-I$15)/I$16</f>
        <v>-3.9340728146255964E-2</v>
      </c>
      <c r="O9">
        <f>N9*40</f>
        <v>-1.5736291258502386</v>
      </c>
    </row>
    <row r="10" spans="1:98" x14ac:dyDescent="0.6">
      <c r="A10" t="s">
        <v>83</v>
      </c>
      <c r="B10">
        <v>3382</v>
      </c>
      <c r="G10">
        <f>'Plate 1'!G10</f>
        <v>15</v>
      </c>
      <c r="H10" t="str">
        <f>A21</f>
        <v>B1</v>
      </c>
      <c r="I10">
        <f>B21</f>
        <v>40949</v>
      </c>
      <c r="K10" t="s">
        <v>85</v>
      </c>
      <c r="L10" t="str">
        <f>A22</f>
        <v>B2</v>
      </c>
      <c r="M10">
        <f>B22</f>
        <v>3432</v>
      </c>
      <c r="N10" s="8">
        <f t="shared" ref="N10:N73" si="1">(M10-I$15)/I$16</f>
        <v>-1.9062002297670414E-2</v>
      </c>
      <c r="O10">
        <f t="shared" ref="O10:O73" si="2">N10*40</f>
        <v>-0.76248009190681654</v>
      </c>
    </row>
    <row r="11" spans="1:98" x14ac:dyDescent="0.6">
      <c r="A11" t="s">
        <v>84</v>
      </c>
      <c r="B11">
        <v>5384</v>
      </c>
      <c r="G11">
        <f>'Plate 1'!G11</f>
        <v>7.5</v>
      </c>
      <c r="H11" t="str">
        <f>A33</f>
        <v>C1</v>
      </c>
      <c r="I11">
        <f>B33</f>
        <v>20025</v>
      </c>
      <c r="K11" t="s">
        <v>88</v>
      </c>
      <c r="L11" t="str">
        <f>A34</f>
        <v>C2</v>
      </c>
      <c r="M11">
        <f>B34</f>
        <v>3448</v>
      </c>
      <c r="N11" s="8">
        <f t="shared" si="1"/>
        <v>-1.257281002612304E-2</v>
      </c>
      <c r="O11">
        <f t="shared" si="2"/>
        <v>-0.50291240104492163</v>
      </c>
    </row>
    <row r="12" spans="1:98" x14ac:dyDescent="0.6">
      <c r="A12" t="s">
        <v>9</v>
      </c>
      <c r="B12">
        <v>4498</v>
      </c>
      <c r="G12">
        <f>'Plate 1'!G12</f>
        <v>1.875</v>
      </c>
      <c r="H12" t="str">
        <f>A45</f>
        <v>D1</v>
      </c>
      <c r="I12">
        <f>B45</f>
        <v>7692</v>
      </c>
      <c r="K12" t="s">
        <v>91</v>
      </c>
      <c r="L12" t="str">
        <f>A46</f>
        <v>D2</v>
      </c>
      <c r="M12">
        <f>B46</f>
        <v>3441</v>
      </c>
      <c r="N12" s="8">
        <f t="shared" si="1"/>
        <v>-1.5411831644925015E-2</v>
      </c>
      <c r="O12">
        <f t="shared" si="2"/>
        <v>-0.61647326579700057</v>
      </c>
    </row>
    <row r="13" spans="1:98" x14ac:dyDescent="0.6">
      <c r="A13" t="s">
        <v>17</v>
      </c>
      <c r="B13">
        <v>28033</v>
      </c>
      <c r="G13">
        <f>'Plate 1'!G13</f>
        <v>0.46875</v>
      </c>
      <c r="H13" t="str">
        <f>A57</f>
        <v>E1</v>
      </c>
      <c r="I13">
        <f>B57</f>
        <v>4598</v>
      </c>
      <c r="K13" t="s">
        <v>94</v>
      </c>
      <c r="L13" t="str">
        <f>A58</f>
        <v>E2</v>
      </c>
      <c r="M13">
        <f>B58</f>
        <v>3817</v>
      </c>
      <c r="N13" s="8">
        <f t="shared" si="1"/>
        <v>0.1370841867364383</v>
      </c>
      <c r="O13">
        <f t="shared" si="2"/>
        <v>5.4833674694575318</v>
      </c>
    </row>
    <row r="14" spans="1:98" x14ac:dyDescent="0.6">
      <c r="A14" t="s">
        <v>25</v>
      </c>
      <c r="B14">
        <v>29909</v>
      </c>
      <c r="G14">
        <f>'Plate 1'!G14</f>
        <v>0.1171875</v>
      </c>
      <c r="H14" t="str">
        <f>A69</f>
        <v>F1</v>
      </c>
      <c r="I14">
        <f>B69</f>
        <v>3727</v>
      </c>
      <c r="K14" t="s">
        <v>97</v>
      </c>
      <c r="L14" t="str">
        <f>A70</f>
        <v>F2</v>
      </c>
      <c r="M14">
        <f>B70</f>
        <v>6356</v>
      </c>
      <c r="N14" s="8">
        <f t="shared" si="1"/>
        <v>1.1668378853276125</v>
      </c>
      <c r="O14">
        <f t="shared" si="2"/>
        <v>46.673515413104496</v>
      </c>
    </row>
    <row r="15" spans="1:98" x14ac:dyDescent="0.6">
      <c r="A15" t="s">
        <v>34</v>
      </c>
      <c r="B15">
        <v>3433</v>
      </c>
      <c r="G15">
        <f>'Plate 1'!G15</f>
        <v>0</v>
      </c>
      <c r="H15" t="str">
        <f>A81</f>
        <v>G1</v>
      </c>
      <c r="I15">
        <f>B81</f>
        <v>3479</v>
      </c>
      <c r="K15" t="s">
        <v>100</v>
      </c>
      <c r="L15" t="str">
        <f>A82</f>
        <v>G2</v>
      </c>
      <c r="M15">
        <f>B82</f>
        <v>10680</v>
      </c>
      <c r="N15" s="8">
        <f t="shared" si="1"/>
        <v>2.9205420967132905</v>
      </c>
      <c r="O15">
        <f t="shared" si="2"/>
        <v>116.82168386853162</v>
      </c>
    </row>
    <row r="16" spans="1:98" x14ac:dyDescent="0.6">
      <c r="A16" t="s">
        <v>41</v>
      </c>
      <c r="B16">
        <v>3759</v>
      </c>
      <c r="H16" t="s">
        <v>119</v>
      </c>
      <c r="I16">
        <f>SLOPE(I10:I15, G10:G15)</f>
        <v>2465.6381457756888</v>
      </c>
      <c r="K16" t="s">
        <v>103</v>
      </c>
      <c r="L16" t="str">
        <f>A94</f>
        <v>H2</v>
      </c>
      <c r="M16">
        <f>B94</f>
        <v>13041</v>
      </c>
      <c r="N16" s="8">
        <f t="shared" si="1"/>
        <v>3.8781035312835002</v>
      </c>
      <c r="O16">
        <f t="shared" si="2"/>
        <v>155.12414125134001</v>
      </c>
    </row>
    <row r="17" spans="1:15" x14ac:dyDescent="0.6">
      <c r="A17" t="s">
        <v>49</v>
      </c>
      <c r="B17">
        <v>3822</v>
      </c>
      <c r="K17" t="s">
        <v>104</v>
      </c>
      <c r="L17" t="str">
        <f>A95</f>
        <v>H3</v>
      </c>
      <c r="M17">
        <f>B95</f>
        <v>17701</v>
      </c>
      <c r="N17" s="8">
        <f t="shared" si="1"/>
        <v>5.7680807803716734</v>
      </c>
      <c r="O17">
        <f t="shared" si="2"/>
        <v>230.72323121486693</v>
      </c>
    </row>
    <row r="18" spans="1:15" x14ac:dyDescent="0.6">
      <c r="A18" t="s">
        <v>57</v>
      </c>
      <c r="B18">
        <v>3650</v>
      </c>
      <c r="K18" t="s">
        <v>101</v>
      </c>
      <c r="L18" t="str">
        <f>A83</f>
        <v>G3</v>
      </c>
      <c r="M18">
        <f>B83</f>
        <v>33543</v>
      </c>
      <c r="N18" s="8">
        <f t="shared" si="1"/>
        <v>12.193192278237518</v>
      </c>
      <c r="O18">
        <f t="shared" si="2"/>
        <v>487.72769112950073</v>
      </c>
    </row>
    <row r="19" spans="1:15" x14ac:dyDescent="0.6">
      <c r="A19" t="s">
        <v>65</v>
      </c>
      <c r="B19">
        <v>10317</v>
      </c>
      <c r="K19" t="s">
        <v>98</v>
      </c>
      <c r="L19" t="str">
        <f>A71</f>
        <v>F3</v>
      </c>
      <c r="M19">
        <f>B71</f>
        <v>50605</v>
      </c>
      <c r="N19" s="8">
        <f t="shared" si="1"/>
        <v>19.11310468680885</v>
      </c>
      <c r="O19">
        <f t="shared" si="2"/>
        <v>764.52418747235401</v>
      </c>
    </row>
    <row r="20" spans="1:15" x14ac:dyDescent="0.6">
      <c r="A20" t="s">
        <v>73</v>
      </c>
      <c r="B20">
        <v>6271</v>
      </c>
      <c r="K20" t="s">
        <v>95</v>
      </c>
      <c r="L20" t="str">
        <f>A59</f>
        <v>E3</v>
      </c>
      <c r="M20">
        <f>B59</f>
        <v>47248</v>
      </c>
      <c r="N20" s="8">
        <f t="shared" si="1"/>
        <v>17.751591033334815</v>
      </c>
      <c r="O20">
        <f t="shared" si="2"/>
        <v>710.06364133339264</v>
      </c>
    </row>
    <row r="21" spans="1:15" x14ac:dyDescent="0.6">
      <c r="A21" t="s">
        <v>85</v>
      </c>
      <c r="B21">
        <v>40949</v>
      </c>
      <c r="K21" t="s">
        <v>92</v>
      </c>
      <c r="L21" t="str">
        <f>A47</f>
        <v>D3</v>
      </c>
      <c r="M21">
        <f>B47</f>
        <v>24426</v>
      </c>
      <c r="N21" s="8">
        <f t="shared" si="1"/>
        <v>8.4955694070064283</v>
      </c>
      <c r="O21">
        <f t="shared" si="2"/>
        <v>339.82277628025713</v>
      </c>
    </row>
    <row r="22" spans="1:15" x14ac:dyDescent="0.6">
      <c r="A22" t="s">
        <v>86</v>
      </c>
      <c r="B22">
        <v>3432</v>
      </c>
      <c r="K22" t="s">
        <v>89</v>
      </c>
      <c r="L22" t="str">
        <f>A35</f>
        <v>C3</v>
      </c>
      <c r="M22">
        <f>B35</f>
        <v>12040</v>
      </c>
      <c r="N22" s="8">
        <f t="shared" si="1"/>
        <v>3.4721234397948173</v>
      </c>
      <c r="O22">
        <f t="shared" si="2"/>
        <v>138.88493759179269</v>
      </c>
    </row>
    <row r="23" spans="1:15" x14ac:dyDescent="0.6">
      <c r="A23" t="s">
        <v>87</v>
      </c>
      <c r="B23">
        <v>7258</v>
      </c>
      <c r="K23" t="s">
        <v>86</v>
      </c>
      <c r="L23" t="str">
        <f>A23</f>
        <v>B3</v>
      </c>
      <c r="M23">
        <f>B23</f>
        <v>7258</v>
      </c>
      <c r="N23" s="8">
        <f t="shared" si="1"/>
        <v>1.5326660996360957</v>
      </c>
      <c r="O23">
        <f t="shared" si="2"/>
        <v>61.306643985443827</v>
      </c>
    </row>
    <row r="24" spans="1:15" x14ac:dyDescent="0.6">
      <c r="A24" t="s">
        <v>10</v>
      </c>
      <c r="B24">
        <v>4088</v>
      </c>
      <c r="K24" t="s">
        <v>83</v>
      </c>
      <c r="L24" t="str">
        <f>A11</f>
        <v>A3</v>
      </c>
      <c r="M24">
        <f>B11</f>
        <v>5384</v>
      </c>
      <c r="N24" s="8">
        <f t="shared" si="1"/>
        <v>0.77261945483110939</v>
      </c>
      <c r="O24">
        <f t="shared" si="2"/>
        <v>30.904778193244375</v>
      </c>
    </row>
    <row r="25" spans="1:15" x14ac:dyDescent="0.6">
      <c r="A25" t="s">
        <v>18</v>
      </c>
      <c r="B25">
        <v>11840</v>
      </c>
      <c r="K25" t="s">
        <v>84</v>
      </c>
      <c r="L25" t="str">
        <f>A12</f>
        <v>A4</v>
      </c>
      <c r="M25">
        <f>B12</f>
        <v>4498</v>
      </c>
      <c r="N25" s="8">
        <f t="shared" si="1"/>
        <v>0.41328043279417342</v>
      </c>
      <c r="O25">
        <f t="shared" si="2"/>
        <v>16.531217311766937</v>
      </c>
    </row>
    <row r="26" spans="1:15" x14ac:dyDescent="0.6">
      <c r="A26" t="s">
        <v>26</v>
      </c>
      <c r="B26">
        <v>22000</v>
      </c>
      <c r="K26" t="s">
        <v>87</v>
      </c>
      <c r="L26" t="str">
        <f>A24</f>
        <v>B4</v>
      </c>
      <c r="M26">
        <f>B24</f>
        <v>4088</v>
      </c>
      <c r="N26" s="8">
        <f t="shared" si="1"/>
        <v>0.24699488083577195</v>
      </c>
      <c r="O26">
        <f t="shared" si="2"/>
        <v>9.8797952334308778</v>
      </c>
    </row>
    <row r="27" spans="1:15" x14ac:dyDescent="0.6">
      <c r="A27" t="s">
        <v>35</v>
      </c>
      <c r="B27">
        <v>3404</v>
      </c>
      <c r="K27" t="s">
        <v>90</v>
      </c>
      <c r="L27" t="str">
        <f>A36</f>
        <v>C4</v>
      </c>
      <c r="M27">
        <f>B36</f>
        <v>3991</v>
      </c>
      <c r="N27" s="8">
        <f t="shared" si="1"/>
        <v>0.20765415268951601</v>
      </c>
      <c r="O27">
        <f t="shared" si="2"/>
        <v>8.3061661075806406</v>
      </c>
    </row>
    <row r="28" spans="1:15" x14ac:dyDescent="0.6">
      <c r="A28" t="s">
        <v>42</v>
      </c>
      <c r="B28">
        <v>4278</v>
      </c>
      <c r="K28" t="s">
        <v>93</v>
      </c>
      <c r="L28" t="str">
        <f>A48</f>
        <v>D4</v>
      </c>
      <c r="M28">
        <f>B48</f>
        <v>3938</v>
      </c>
      <c r="N28" s="8">
        <f t="shared" si="1"/>
        <v>0.18615870329001533</v>
      </c>
      <c r="O28">
        <f t="shared" si="2"/>
        <v>7.4463481316006135</v>
      </c>
    </row>
    <row r="29" spans="1:15" x14ac:dyDescent="0.6">
      <c r="A29" t="s">
        <v>50</v>
      </c>
      <c r="B29">
        <v>4040</v>
      </c>
      <c r="K29" t="s">
        <v>96</v>
      </c>
      <c r="L29" t="str">
        <f>A60</f>
        <v>E4</v>
      </c>
      <c r="M29">
        <f>B60</f>
        <v>3762</v>
      </c>
      <c r="N29" s="8">
        <f t="shared" si="1"/>
        <v>0.1147775883029942</v>
      </c>
      <c r="O29">
        <f t="shared" si="2"/>
        <v>4.5911035321197682</v>
      </c>
    </row>
    <row r="30" spans="1:15" x14ac:dyDescent="0.6">
      <c r="A30" t="s">
        <v>58</v>
      </c>
      <c r="B30">
        <v>3591</v>
      </c>
      <c r="K30" t="s">
        <v>99</v>
      </c>
      <c r="L30" t="str">
        <f>A72</f>
        <v>F4</v>
      </c>
      <c r="M30">
        <f>B72</f>
        <v>3652</v>
      </c>
      <c r="N30" s="8">
        <f t="shared" si="1"/>
        <v>7.0164391436105991E-2</v>
      </c>
      <c r="O30">
        <f t="shared" si="2"/>
        <v>2.8065756574442395</v>
      </c>
    </row>
    <row r="31" spans="1:15" x14ac:dyDescent="0.6">
      <c r="A31" t="s">
        <v>66</v>
      </c>
      <c r="B31">
        <v>21586</v>
      </c>
      <c r="K31" t="s">
        <v>102</v>
      </c>
      <c r="L31" t="str">
        <f>A84</f>
        <v>G4</v>
      </c>
      <c r="M31">
        <f>B84</f>
        <v>3373</v>
      </c>
      <c r="N31" s="8">
        <f t="shared" si="1"/>
        <v>-4.2990898799001358E-2</v>
      </c>
      <c r="O31">
        <f t="shared" si="2"/>
        <v>-1.7196359519600544</v>
      </c>
    </row>
    <row r="32" spans="1:15" x14ac:dyDescent="0.6">
      <c r="A32" t="s">
        <v>74</v>
      </c>
      <c r="B32">
        <v>4957</v>
      </c>
      <c r="K32" t="s">
        <v>105</v>
      </c>
      <c r="L32" t="str">
        <f>A96</f>
        <v>H4</v>
      </c>
      <c r="M32">
        <f>B96</f>
        <v>3395</v>
      </c>
      <c r="N32" s="8">
        <f t="shared" si="1"/>
        <v>-3.406825942562372E-2</v>
      </c>
      <c r="O32">
        <f t="shared" si="2"/>
        <v>-1.3627303770249488</v>
      </c>
    </row>
    <row r="33" spans="1:15" x14ac:dyDescent="0.6">
      <c r="A33" t="s">
        <v>88</v>
      </c>
      <c r="B33">
        <v>20025</v>
      </c>
      <c r="K33" t="s">
        <v>16</v>
      </c>
      <c r="L33" t="str">
        <f>A97</f>
        <v>H5</v>
      </c>
      <c r="M33">
        <f>B97</f>
        <v>3361</v>
      </c>
      <c r="N33" s="8">
        <f t="shared" si="1"/>
        <v>-4.7857793002661894E-2</v>
      </c>
      <c r="O33">
        <f t="shared" si="2"/>
        <v>-1.9143117201064759</v>
      </c>
    </row>
    <row r="34" spans="1:15" x14ac:dyDescent="0.6">
      <c r="A34" t="s">
        <v>89</v>
      </c>
      <c r="B34">
        <v>3448</v>
      </c>
      <c r="K34" t="s">
        <v>15</v>
      </c>
      <c r="L34" t="str">
        <f>A85</f>
        <v>G5</v>
      </c>
      <c r="M34">
        <f>B85</f>
        <v>3383</v>
      </c>
      <c r="N34" s="8">
        <f t="shared" si="1"/>
        <v>-3.893515362928425E-2</v>
      </c>
      <c r="O34">
        <f t="shared" si="2"/>
        <v>-1.5574061451713699</v>
      </c>
    </row>
    <row r="35" spans="1:15" x14ac:dyDescent="0.6">
      <c r="A35" t="s">
        <v>90</v>
      </c>
      <c r="B35">
        <v>12040</v>
      </c>
      <c r="K35" t="s">
        <v>14</v>
      </c>
      <c r="L35" t="str">
        <f>A73</f>
        <v>F5</v>
      </c>
      <c r="M35">
        <f>B73</f>
        <v>3818</v>
      </c>
      <c r="N35" s="8">
        <f t="shared" si="1"/>
        <v>0.13748976125341</v>
      </c>
      <c r="O35">
        <f t="shared" si="2"/>
        <v>5.4995904501364006</v>
      </c>
    </row>
    <row r="36" spans="1:15" x14ac:dyDescent="0.6">
      <c r="A36" t="s">
        <v>11</v>
      </c>
      <c r="B36">
        <v>3991</v>
      </c>
      <c r="K36" t="s">
        <v>13</v>
      </c>
      <c r="L36" t="str">
        <f>A61</f>
        <v>E5</v>
      </c>
      <c r="M36">
        <f>B61</f>
        <v>4527</v>
      </c>
      <c r="N36" s="8">
        <f t="shared" si="1"/>
        <v>0.42504209378635305</v>
      </c>
      <c r="O36">
        <f t="shared" si="2"/>
        <v>17.001683751454124</v>
      </c>
    </row>
    <row r="37" spans="1:15" x14ac:dyDescent="0.6">
      <c r="A37" t="s">
        <v>19</v>
      </c>
      <c r="B37">
        <v>6926</v>
      </c>
      <c r="K37" t="s">
        <v>12</v>
      </c>
      <c r="L37" t="str">
        <f>A49</f>
        <v>D5</v>
      </c>
      <c r="M37">
        <f>B49</f>
        <v>4941</v>
      </c>
      <c r="N37" s="8">
        <f t="shared" si="1"/>
        <v>0.59294994381264143</v>
      </c>
      <c r="O37">
        <f t="shared" si="2"/>
        <v>23.717997752505656</v>
      </c>
    </row>
    <row r="38" spans="1:15" x14ac:dyDescent="0.6">
      <c r="A38" t="s">
        <v>27</v>
      </c>
      <c r="B38">
        <v>14100</v>
      </c>
      <c r="K38" t="s">
        <v>11</v>
      </c>
      <c r="L38" t="str">
        <f>A37</f>
        <v>C5</v>
      </c>
      <c r="M38">
        <f>B37</f>
        <v>6926</v>
      </c>
      <c r="N38" s="8">
        <f t="shared" si="1"/>
        <v>1.3980153600014875</v>
      </c>
      <c r="O38">
        <f t="shared" si="2"/>
        <v>55.920614400059499</v>
      </c>
    </row>
    <row r="39" spans="1:15" x14ac:dyDescent="0.6">
      <c r="A39" t="s">
        <v>36</v>
      </c>
      <c r="B39">
        <v>3382</v>
      </c>
      <c r="K39" t="s">
        <v>10</v>
      </c>
      <c r="L39" t="str">
        <f>A25</f>
        <v>B5</v>
      </c>
      <c r="M39">
        <f>B25</f>
        <v>11840</v>
      </c>
      <c r="N39" s="8">
        <f t="shared" si="1"/>
        <v>3.3910085364004749</v>
      </c>
      <c r="O39">
        <f t="shared" si="2"/>
        <v>135.640341456019</v>
      </c>
    </row>
    <row r="40" spans="1:15" x14ac:dyDescent="0.6">
      <c r="A40" t="s">
        <v>43</v>
      </c>
      <c r="B40">
        <v>5108</v>
      </c>
      <c r="K40" t="s">
        <v>9</v>
      </c>
      <c r="L40" t="str">
        <f>A13</f>
        <v>A5</v>
      </c>
      <c r="M40">
        <f>B13</f>
        <v>28033</v>
      </c>
      <c r="N40" s="8">
        <f t="shared" si="1"/>
        <v>9.9584766897233905</v>
      </c>
      <c r="O40">
        <f t="shared" si="2"/>
        <v>398.33906758893562</v>
      </c>
    </row>
    <row r="41" spans="1:15" x14ac:dyDescent="0.6">
      <c r="A41" t="s">
        <v>51</v>
      </c>
      <c r="B41">
        <v>4095</v>
      </c>
      <c r="K41" t="s">
        <v>17</v>
      </c>
      <c r="L41" t="str">
        <f>A14</f>
        <v>A6</v>
      </c>
      <c r="M41">
        <f>B14</f>
        <v>29909</v>
      </c>
      <c r="N41" s="8">
        <f t="shared" si="1"/>
        <v>10.719334483562321</v>
      </c>
      <c r="O41">
        <f t="shared" si="2"/>
        <v>428.77337934249283</v>
      </c>
    </row>
    <row r="42" spans="1:15" x14ac:dyDescent="0.6">
      <c r="A42" t="s">
        <v>59</v>
      </c>
      <c r="B42">
        <v>3338</v>
      </c>
      <c r="K42" t="s">
        <v>18</v>
      </c>
      <c r="L42" t="str">
        <f>A26</f>
        <v>B6</v>
      </c>
      <c r="M42">
        <f>B26</f>
        <v>22000</v>
      </c>
      <c r="N42" s="8">
        <f t="shared" si="1"/>
        <v>7.5116456288330582</v>
      </c>
      <c r="O42">
        <f t="shared" si="2"/>
        <v>300.46582515332233</v>
      </c>
    </row>
    <row r="43" spans="1:15" x14ac:dyDescent="0.6">
      <c r="A43" t="s">
        <v>67</v>
      </c>
      <c r="B43">
        <v>34835</v>
      </c>
      <c r="K43" t="s">
        <v>19</v>
      </c>
      <c r="L43" t="str">
        <f>A38</f>
        <v>C6</v>
      </c>
      <c r="M43">
        <f>B38</f>
        <v>14100</v>
      </c>
      <c r="N43" s="8">
        <f t="shared" si="1"/>
        <v>4.3076069447565422</v>
      </c>
      <c r="O43">
        <f t="shared" si="2"/>
        <v>172.30427779026169</v>
      </c>
    </row>
    <row r="44" spans="1:15" x14ac:dyDescent="0.6">
      <c r="A44" t="s">
        <v>75</v>
      </c>
      <c r="B44">
        <v>4224</v>
      </c>
      <c r="K44" t="s">
        <v>20</v>
      </c>
      <c r="L44" t="str">
        <f>A50</f>
        <v>D6</v>
      </c>
      <c r="M44">
        <f>B50</f>
        <v>8180</v>
      </c>
      <c r="N44" s="8">
        <f t="shared" si="1"/>
        <v>1.9066058042840131</v>
      </c>
      <c r="O44">
        <f t="shared" si="2"/>
        <v>76.264232171360518</v>
      </c>
    </row>
    <row r="45" spans="1:15" x14ac:dyDescent="0.6">
      <c r="A45" t="s">
        <v>91</v>
      </c>
      <c r="B45">
        <v>7692</v>
      </c>
      <c r="K45" t="s">
        <v>21</v>
      </c>
      <c r="L45" t="str">
        <f>A62</f>
        <v>E6</v>
      </c>
      <c r="M45">
        <f>B62</f>
        <v>5726</v>
      </c>
      <c r="N45" s="8">
        <f t="shared" si="1"/>
        <v>0.91132593963543451</v>
      </c>
      <c r="O45">
        <f t="shared" si="2"/>
        <v>36.453037585417377</v>
      </c>
    </row>
    <row r="46" spans="1:15" x14ac:dyDescent="0.6">
      <c r="A46" t="s">
        <v>92</v>
      </c>
      <c r="B46">
        <v>3441</v>
      </c>
      <c r="K46" t="s">
        <v>22</v>
      </c>
      <c r="L46" t="str">
        <f>A74</f>
        <v>F6</v>
      </c>
      <c r="M46">
        <f>B74</f>
        <v>5058</v>
      </c>
      <c r="N46" s="8">
        <f t="shared" si="1"/>
        <v>0.64040216229833158</v>
      </c>
      <c r="O46">
        <f t="shared" si="2"/>
        <v>25.616086491933263</v>
      </c>
    </row>
    <row r="47" spans="1:15" x14ac:dyDescent="0.6">
      <c r="A47" t="s">
        <v>93</v>
      </c>
      <c r="B47">
        <v>24426</v>
      </c>
      <c r="K47" t="s">
        <v>23</v>
      </c>
      <c r="L47" t="str">
        <f>A86</f>
        <v>G6</v>
      </c>
      <c r="M47">
        <f>B86</f>
        <v>4056</v>
      </c>
      <c r="N47" s="8">
        <f t="shared" si="1"/>
        <v>0.23401649629267721</v>
      </c>
      <c r="O47">
        <f t="shared" si="2"/>
        <v>9.3606598517070889</v>
      </c>
    </row>
    <row r="48" spans="1:15" x14ac:dyDescent="0.6">
      <c r="A48" t="s">
        <v>12</v>
      </c>
      <c r="B48">
        <v>3938</v>
      </c>
      <c r="K48" t="s">
        <v>24</v>
      </c>
      <c r="L48" t="str">
        <f>A98</f>
        <v>H6</v>
      </c>
      <c r="M48">
        <f>B98</f>
        <v>3794</v>
      </c>
      <c r="N48" s="8">
        <f t="shared" si="1"/>
        <v>0.12775597284608894</v>
      </c>
      <c r="O48">
        <f t="shared" si="2"/>
        <v>5.110238913843558</v>
      </c>
    </row>
    <row r="49" spans="1:15" x14ac:dyDescent="0.6">
      <c r="A49" t="s">
        <v>20</v>
      </c>
      <c r="B49">
        <v>4941</v>
      </c>
      <c r="K49" t="s">
        <v>33</v>
      </c>
      <c r="L49" t="str">
        <f>A99</f>
        <v>H7</v>
      </c>
      <c r="M49">
        <f>B99</f>
        <v>3781</v>
      </c>
      <c r="N49" s="8">
        <f t="shared" si="1"/>
        <v>0.12248350412545671</v>
      </c>
      <c r="O49">
        <f t="shared" si="2"/>
        <v>4.899340165018268</v>
      </c>
    </row>
    <row r="50" spans="1:15" x14ac:dyDescent="0.6">
      <c r="A50" t="s">
        <v>28</v>
      </c>
      <c r="B50">
        <v>8180</v>
      </c>
      <c r="K50" t="s">
        <v>31</v>
      </c>
      <c r="L50" t="str">
        <f>A87</f>
        <v>G7</v>
      </c>
      <c r="M50">
        <f>B87</f>
        <v>3705</v>
      </c>
      <c r="N50" s="8">
        <f t="shared" si="1"/>
        <v>9.1659840835606674E-2</v>
      </c>
      <c r="O50">
        <f t="shared" si="2"/>
        <v>3.6663936334242671</v>
      </c>
    </row>
    <row r="51" spans="1:15" x14ac:dyDescent="0.6">
      <c r="A51" t="s">
        <v>37</v>
      </c>
      <c r="B51">
        <v>3400</v>
      </c>
      <c r="K51" t="s">
        <v>32</v>
      </c>
      <c r="L51" t="str">
        <f>A75</f>
        <v>F7</v>
      </c>
      <c r="M51">
        <f>B75</f>
        <v>3687</v>
      </c>
      <c r="N51" s="8">
        <f t="shared" si="1"/>
        <v>8.4359499530115872E-2</v>
      </c>
      <c r="O51">
        <f t="shared" si="2"/>
        <v>3.3743799812046351</v>
      </c>
    </row>
    <row r="52" spans="1:15" x14ac:dyDescent="0.6">
      <c r="A52" t="s">
        <v>44</v>
      </c>
      <c r="B52">
        <v>7675</v>
      </c>
      <c r="K52" t="s">
        <v>29</v>
      </c>
      <c r="L52" t="str">
        <f>A63</f>
        <v>E7</v>
      </c>
      <c r="M52">
        <f>B63</f>
        <v>3568</v>
      </c>
      <c r="N52" s="8">
        <f t="shared" si="1"/>
        <v>3.6096132010482271E-2</v>
      </c>
      <c r="O52">
        <f t="shared" si="2"/>
        <v>1.4438452804192909</v>
      </c>
    </row>
    <row r="53" spans="1:15" x14ac:dyDescent="0.6">
      <c r="A53" t="s">
        <v>52</v>
      </c>
      <c r="B53">
        <v>4313</v>
      </c>
      <c r="K53" t="s">
        <v>28</v>
      </c>
      <c r="L53" t="str">
        <f>A51</f>
        <v>D7</v>
      </c>
      <c r="M53">
        <f>B51</f>
        <v>3400</v>
      </c>
      <c r="N53" s="8">
        <f t="shared" si="1"/>
        <v>-3.2040386840765163E-2</v>
      </c>
      <c r="O53">
        <f t="shared" si="2"/>
        <v>-1.2816154736306065</v>
      </c>
    </row>
    <row r="54" spans="1:15" x14ac:dyDescent="0.6">
      <c r="A54" t="s">
        <v>60</v>
      </c>
      <c r="B54">
        <v>3431</v>
      </c>
      <c r="K54" t="s">
        <v>27</v>
      </c>
      <c r="L54" t="str">
        <f>A39</f>
        <v>C7</v>
      </c>
      <c r="M54">
        <f>B39</f>
        <v>3382</v>
      </c>
      <c r="N54" s="8">
        <f t="shared" si="1"/>
        <v>-3.9340728146255964E-2</v>
      </c>
      <c r="O54">
        <f t="shared" si="2"/>
        <v>-1.5736291258502386</v>
      </c>
    </row>
    <row r="55" spans="1:15" x14ac:dyDescent="0.6">
      <c r="A55" t="s">
        <v>68</v>
      </c>
      <c r="B55">
        <v>36833</v>
      </c>
      <c r="K55" t="s">
        <v>26</v>
      </c>
      <c r="L55" t="str">
        <f>A27</f>
        <v>B7</v>
      </c>
      <c r="M55">
        <f>B27</f>
        <v>3404</v>
      </c>
      <c r="N55" s="8">
        <f t="shared" si="1"/>
        <v>-3.041808877287832E-2</v>
      </c>
      <c r="O55">
        <f t="shared" si="2"/>
        <v>-1.2167235509151328</v>
      </c>
    </row>
    <row r="56" spans="1:15" x14ac:dyDescent="0.6">
      <c r="A56" t="s">
        <v>76</v>
      </c>
      <c r="B56">
        <v>4081</v>
      </c>
      <c r="K56" t="s">
        <v>25</v>
      </c>
      <c r="L56" t="str">
        <f>A15</f>
        <v>A7</v>
      </c>
      <c r="M56">
        <f>B15</f>
        <v>3433</v>
      </c>
      <c r="N56" s="8">
        <f t="shared" si="1"/>
        <v>-1.8656427780698703E-2</v>
      </c>
      <c r="O56">
        <f t="shared" si="2"/>
        <v>-0.74625711122794813</v>
      </c>
    </row>
    <row r="57" spans="1:15" x14ac:dyDescent="0.6">
      <c r="A57" t="s">
        <v>94</v>
      </c>
      <c r="B57">
        <v>4598</v>
      </c>
      <c r="K57" t="s">
        <v>34</v>
      </c>
      <c r="L57" t="str">
        <f>A16</f>
        <v>A8</v>
      </c>
      <c r="M57">
        <f>B16</f>
        <v>3759</v>
      </c>
      <c r="N57" s="8">
        <f t="shared" si="1"/>
        <v>0.11356086475207906</v>
      </c>
      <c r="O57">
        <f t="shared" si="2"/>
        <v>4.5424345900831629</v>
      </c>
    </row>
    <row r="58" spans="1:15" x14ac:dyDescent="0.6">
      <c r="A58" t="s">
        <v>95</v>
      </c>
      <c r="B58">
        <v>3817</v>
      </c>
      <c r="K58" t="s">
        <v>35</v>
      </c>
      <c r="L58" t="str">
        <f>A28</f>
        <v>B8</v>
      </c>
      <c r="M58">
        <f>B28</f>
        <v>4278</v>
      </c>
      <c r="N58" s="8">
        <f t="shared" si="1"/>
        <v>0.32405403906039704</v>
      </c>
      <c r="O58">
        <f t="shared" si="2"/>
        <v>12.962161562415881</v>
      </c>
    </row>
    <row r="59" spans="1:15" x14ac:dyDescent="0.6">
      <c r="A59" t="s">
        <v>96</v>
      </c>
      <c r="B59">
        <v>47248</v>
      </c>
      <c r="K59" t="s">
        <v>36</v>
      </c>
      <c r="L59" t="str">
        <f>A40</f>
        <v>C8</v>
      </c>
      <c r="M59">
        <f>B40</f>
        <v>5108</v>
      </c>
      <c r="N59" s="8">
        <f t="shared" si="1"/>
        <v>0.66068088814691717</v>
      </c>
      <c r="O59">
        <f t="shared" si="2"/>
        <v>26.427235525876686</v>
      </c>
    </row>
    <row r="60" spans="1:15" x14ac:dyDescent="0.6">
      <c r="A60" t="s">
        <v>13</v>
      </c>
      <c r="B60">
        <v>3762</v>
      </c>
      <c r="K60" t="s">
        <v>37</v>
      </c>
      <c r="L60" t="str">
        <f>A52</f>
        <v>D8</v>
      </c>
      <c r="M60">
        <f>B52</f>
        <v>7675</v>
      </c>
      <c r="N60" s="8">
        <f t="shared" si="1"/>
        <v>1.701790673213299</v>
      </c>
      <c r="O60">
        <f t="shared" si="2"/>
        <v>68.071626928531956</v>
      </c>
    </row>
    <row r="61" spans="1:15" x14ac:dyDescent="0.6">
      <c r="A61" t="s">
        <v>21</v>
      </c>
      <c r="B61">
        <v>4527</v>
      </c>
      <c r="K61" t="s">
        <v>38</v>
      </c>
      <c r="L61" t="str">
        <f>A64</f>
        <v>E8</v>
      </c>
      <c r="M61">
        <f>B64</f>
        <v>13076</v>
      </c>
      <c r="N61" s="8">
        <f t="shared" si="1"/>
        <v>3.8922986393775099</v>
      </c>
      <c r="O61">
        <f t="shared" si="2"/>
        <v>155.69194557510039</v>
      </c>
    </row>
    <row r="62" spans="1:15" x14ac:dyDescent="0.6">
      <c r="A62" t="s">
        <v>29</v>
      </c>
      <c r="B62">
        <v>5726</v>
      </c>
      <c r="K62" t="s">
        <v>30</v>
      </c>
      <c r="L62" t="str">
        <f>A76</f>
        <v>F8</v>
      </c>
      <c r="M62">
        <f>B76</f>
        <v>36073</v>
      </c>
      <c r="N62" s="8">
        <f t="shared" si="1"/>
        <v>13.219295806175946</v>
      </c>
      <c r="O62">
        <f t="shared" si="2"/>
        <v>528.77183224703788</v>
      </c>
    </row>
    <row r="63" spans="1:15" x14ac:dyDescent="0.6">
      <c r="A63" t="s">
        <v>38</v>
      </c>
      <c r="B63">
        <v>3568</v>
      </c>
      <c r="K63" t="s">
        <v>39</v>
      </c>
      <c r="L63" t="str">
        <f>A88</f>
        <v>G8</v>
      </c>
      <c r="M63">
        <f>B88</f>
        <v>56421</v>
      </c>
      <c r="N63" s="8">
        <f t="shared" si="1"/>
        <v>21.471926077516322</v>
      </c>
      <c r="O63">
        <f t="shared" si="2"/>
        <v>858.87704310065283</v>
      </c>
    </row>
    <row r="64" spans="1:15" x14ac:dyDescent="0.6">
      <c r="A64" t="s">
        <v>45</v>
      </c>
      <c r="B64">
        <v>13076</v>
      </c>
      <c r="K64" t="s">
        <v>40</v>
      </c>
      <c r="L64" t="str">
        <f>A100</f>
        <v>H8</v>
      </c>
      <c r="M64">
        <f>B100</f>
        <v>34534</v>
      </c>
      <c r="N64" s="8">
        <f t="shared" si="1"/>
        <v>12.595116624556484</v>
      </c>
      <c r="O64">
        <f t="shared" si="2"/>
        <v>503.80466498225934</v>
      </c>
    </row>
    <row r="65" spans="1:15" x14ac:dyDescent="0.6">
      <c r="A65" t="s">
        <v>53</v>
      </c>
      <c r="B65">
        <v>5480</v>
      </c>
      <c r="K65" t="s">
        <v>48</v>
      </c>
      <c r="L65" t="str">
        <f>A101</f>
        <v>H9</v>
      </c>
      <c r="M65">
        <f>B101</f>
        <v>25997</v>
      </c>
      <c r="N65" s="8">
        <f t="shared" si="1"/>
        <v>9.1327269731689871</v>
      </c>
      <c r="O65">
        <f t="shared" si="2"/>
        <v>365.30907892675947</v>
      </c>
    </row>
    <row r="66" spans="1:15" x14ac:dyDescent="0.6">
      <c r="A66" t="s">
        <v>61</v>
      </c>
      <c r="B66">
        <v>3374</v>
      </c>
      <c r="K66" t="s">
        <v>47</v>
      </c>
      <c r="L66" t="str">
        <f>A89</f>
        <v>G9</v>
      </c>
      <c r="M66">
        <f>B89</f>
        <v>10843</v>
      </c>
      <c r="N66" s="8">
        <f t="shared" si="1"/>
        <v>2.9866507429796791</v>
      </c>
      <c r="O66">
        <f t="shared" si="2"/>
        <v>119.46602971918716</v>
      </c>
    </row>
    <row r="67" spans="1:15" x14ac:dyDescent="0.6">
      <c r="A67" t="s">
        <v>69</v>
      </c>
      <c r="B67">
        <v>23154</v>
      </c>
      <c r="K67" t="s">
        <v>46</v>
      </c>
      <c r="L67" t="str">
        <f>A77</f>
        <v>F9</v>
      </c>
      <c r="M67">
        <f>B77</f>
        <v>6706</v>
      </c>
      <c r="N67" s="8">
        <f t="shared" si="1"/>
        <v>1.3087889662677112</v>
      </c>
      <c r="O67">
        <f t="shared" si="2"/>
        <v>52.351558650708448</v>
      </c>
    </row>
    <row r="68" spans="1:15" x14ac:dyDescent="0.6">
      <c r="A68" t="s">
        <v>77</v>
      </c>
      <c r="B68">
        <v>4066</v>
      </c>
      <c r="K68" t="s">
        <v>45</v>
      </c>
      <c r="L68" t="str">
        <f>A65</f>
        <v>E9</v>
      </c>
      <c r="M68">
        <f>B65</f>
        <v>5480</v>
      </c>
      <c r="N68" s="8">
        <f t="shared" si="1"/>
        <v>0.81155460846039362</v>
      </c>
      <c r="O68">
        <f t="shared" si="2"/>
        <v>32.462184338415746</v>
      </c>
    </row>
    <row r="69" spans="1:15" x14ac:dyDescent="0.6">
      <c r="A69" t="s">
        <v>97</v>
      </c>
      <c r="B69">
        <v>3727</v>
      </c>
      <c r="K69" t="s">
        <v>44</v>
      </c>
      <c r="L69" t="str">
        <f>A53</f>
        <v>D9</v>
      </c>
      <c r="M69">
        <f>B53</f>
        <v>4313</v>
      </c>
      <c r="N69" s="8">
        <f t="shared" si="1"/>
        <v>0.3382491471544069</v>
      </c>
      <c r="O69">
        <f t="shared" si="2"/>
        <v>13.529965886176276</v>
      </c>
    </row>
    <row r="70" spans="1:15" x14ac:dyDescent="0.6">
      <c r="A70" t="s">
        <v>98</v>
      </c>
      <c r="B70">
        <v>6356</v>
      </c>
      <c r="K70" t="s">
        <v>43</v>
      </c>
      <c r="L70" t="str">
        <f>A41</f>
        <v>C9</v>
      </c>
      <c r="M70">
        <f>B41</f>
        <v>4095</v>
      </c>
      <c r="N70" s="8">
        <f t="shared" si="1"/>
        <v>0.24983390245457393</v>
      </c>
      <c r="O70">
        <f t="shared" si="2"/>
        <v>9.9933560981829572</v>
      </c>
    </row>
    <row r="71" spans="1:15" x14ac:dyDescent="0.6">
      <c r="A71" t="s">
        <v>99</v>
      </c>
      <c r="B71">
        <v>50605</v>
      </c>
      <c r="K71" t="s">
        <v>42</v>
      </c>
      <c r="L71" t="str">
        <f>A29</f>
        <v>B9</v>
      </c>
      <c r="M71">
        <f>B29</f>
        <v>4040</v>
      </c>
      <c r="N71" s="8">
        <f t="shared" si="1"/>
        <v>0.22752730402112983</v>
      </c>
      <c r="O71">
        <f t="shared" si="2"/>
        <v>9.1010921608451927</v>
      </c>
    </row>
    <row r="72" spans="1:15" x14ac:dyDescent="0.6">
      <c r="A72" t="s">
        <v>14</v>
      </c>
      <c r="B72">
        <v>3652</v>
      </c>
      <c r="K72" t="s">
        <v>41</v>
      </c>
      <c r="L72" t="str">
        <f>A17</f>
        <v>A9</v>
      </c>
      <c r="M72">
        <f>B17</f>
        <v>3822</v>
      </c>
      <c r="N72" s="8">
        <f t="shared" si="1"/>
        <v>0.13911205932129686</v>
      </c>
      <c r="O72">
        <f t="shared" si="2"/>
        <v>5.5644823728518746</v>
      </c>
    </row>
    <row r="73" spans="1:15" x14ac:dyDescent="0.6">
      <c r="A73" t="s">
        <v>22</v>
      </c>
      <c r="B73">
        <v>3818</v>
      </c>
      <c r="K73" t="s">
        <v>49</v>
      </c>
      <c r="L73" t="str">
        <f>A18</f>
        <v>A10</v>
      </c>
      <c r="M73">
        <f>B18</f>
        <v>3650</v>
      </c>
      <c r="N73" s="8">
        <f t="shared" si="1"/>
        <v>6.9353242402162577E-2</v>
      </c>
      <c r="O73">
        <f t="shared" si="2"/>
        <v>2.7741296960865029</v>
      </c>
    </row>
    <row r="74" spans="1:15" x14ac:dyDescent="0.6">
      <c r="A74" t="s">
        <v>32</v>
      </c>
      <c r="B74">
        <v>5058</v>
      </c>
      <c r="K74" t="s">
        <v>50</v>
      </c>
      <c r="L74" t="str">
        <f>A30</f>
        <v>B10</v>
      </c>
      <c r="M74">
        <f>B30</f>
        <v>3591</v>
      </c>
      <c r="N74" s="8">
        <f t="shared" ref="N74:N96" si="3">(M74-I$15)/I$16</f>
        <v>4.5424345900831622E-2</v>
      </c>
      <c r="O74">
        <f t="shared" ref="O74:O96" si="4">N74*40</f>
        <v>1.8169738360332648</v>
      </c>
    </row>
    <row r="75" spans="1:15" x14ac:dyDescent="0.6">
      <c r="A75" t="s">
        <v>30</v>
      </c>
      <c r="B75">
        <v>3687</v>
      </c>
      <c r="K75" t="s">
        <v>51</v>
      </c>
      <c r="L75" t="str">
        <f>A42</f>
        <v>C10</v>
      </c>
      <c r="M75">
        <f>B42</f>
        <v>3338</v>
      </c>
      <c r="N75" s="8">
        <f t="shared" si="3"/>
        <v>-5.7186006893011246E-2</v>
      </c>
      <c r="O75">
        <f t="shared" si="4"/>
        <v>-2.2874402757204497</v>
      </c>
    </row>
    <row r="76" spans="1:15" x14ac:dyDescent="0.6">
      <c r="A76" t="s">
        <v>46</v>
      </c>
      <c r="B76">
        <v>36073</v>
      </c>
      <c r="K76" t="s">
        <v>52</v>
      </c>
      <c r="L76" t="str">
        <f>A54</f>
        <v>D10</v>
      </c>
      <c r="M76">
        <f>B54</f>
        <v>3431</v>
      </c>
      <c r="N76" s="8">
        <f t="shared" si="3"/>
        <v>-1.9467576814642125E-2</v>
      </c>
      <c r="O76">
        <f t="shared" si="4"/>
        <v>-0.77870307258568494</v>
      </c>
    </row>
    <row r="77" spans="1:15" x14ac:dyDescent="0.6">
      <c r="A77" t="s">
        <v>54</v>
      </c>
      <c r="B77">
        <v>6706</v>
      </c>
      <c r="K77" t="s">
        <v>53</v>
      </c>
      <c r="L77" t="str">
        <f>A66</f>
        <v>E10</v>
      </c>
      <c r="M77">
        <f>B66</f>
        <v>3374</v>
      </c>
      <c r="N77" s="8">
        <f t="shared" si="3"/>
        <v>-4.258532428202965E-2</v>
      </c>
      <c r="O77">
        <f t="shared" si="4"/>
        <v>-1.7034129712811861</v>
      </c>
    </row>
    <row r="78" spans="1:15" x14ac:dyDescent="0.6">
      <c r="A78" t="s">
        <v>62</v>
      </c>
      <c r="B78">
        <v>3440</v>
      </c>
      <c r="K78" t="s">
        <v>54</v>
      </c>
      <c r="L78" t="str">
        <f>A78</f>
        <v>F10</v>
      </c>
      <c r="M78">
        <f>B78</f>
        <v>3440</v>
      </c>
      <c r="N78" s="8">
        <f t="shared" si="3"/>
        <v>-1.5817406161896728E-2</v>
      </c>
      <c r="O78">
        <f t="shared" si="4"/>
        <v>-0.63269624647586908</v>
      </c>
    </row>
    <row r="79" spans="1:15" x14ac:dyDescent="0.6">
      <c r="A79" t="s">
        <v>70</v>
      </c>
      <c r="B79">
        <v>9728</v>
      </c>
      <c r="K79" t="s">
        <v>55</v>
      </c>
      <c r="L79" t="str">
        <f>A90</f>
        <v>G10</v>
      </c>
      <c r="M79">
        <f>B90</f>
        <v>3615</v>
      </c>
      <c r="N79" s="8">
        <f t="shared" si="3"/>
        <v>5.5158134308152688E-2</v>
      </c>
      <c r="O79">
        <f t="shared" si="4"/>
        <v>2.2063253723261074</v>
      </c>
    </row>
    <row r="80" spans="1:15" x14ac:dyDescent="0.6">
      <c r="A80" t="s">
        <v>78</v>
      </c>
      <c r="B80">
        <v>3874</v>
      </c>
      <c r="K80" t="s">
        <v>56</v>
      </c>
      <c r="L80" t="str">
        <f>A102</f>
        <v>H10</v>
      </c>
      <c r="M80">
        <f>B102</f>
        <v>4333</v>
      </c>
      <c r="N80" s="8">
        <f t="shared" si="3"/>
        <v>0.34636063749384116</v>
      </c>
      <c r="O80">
        <f t="shared" si="4"/>
        <v>13.854425499753646</v>
      </c>
    </row>
    <row r="81" spans="1:15" x14ac:dyDescent="0.6">
      <c r="A81" t="s">
        <v>100</v>
      </c>
      <c r="B81">
        <v>3479</v>
      </c>
      <c r="K81" t="s">
        <v>64</v>
      </c>
      <c r="L81" t="str">
        <f>A103</f>
        <v>H11</v>
      </c>
      <c r="M81">
        <f>B103</f>
        <v>4978</v>
      </c>
      <c r="N81" s="8">
        <f t="shared" si="3"/>
        <v>0.60795620094059466</v>
      </c>
      <c r="O81">
        <f t="shared" si="4"/>
        <v>24.318248037623786</v>
      </c>
    </row>
    <row r="82" spans="1:15" x14ac:dyDescent="0.6">
      <c r="A82" t="s">
        <v>101</v>
      </c>
      <c r="B82">
        <v>10680</v>
      </c>
      <c r="K82" t="s">
        <v>63</v>
      </c>
      <c r="L82" t="str">
        <f>A91</f>
        <v>G11</v>
      </c>
      <c r="M82">
        <f>B91</f>
        <v>6302</v>
      </c>
      <c r="N82" s="8">
        <f t="shared" si="3"/>
        <v>1.1449368614111399</v>
      </c>
      <c r="O82">
        <f t="shared" si="4"/>
        <v>45.797474456445599</v>
      </c>
    </row>
    <row r="83" spans="1:15" x14ac:dyDescent="0.6">
      <c r="A83" t="s">
        <v>102</v>
      </c>
      <c r="B83">
        <v>33543</v>
      </c>
      <c r="K83" t="s">
        <v>62</v>
      </c>
      <c r="L83" t="str">
        <f>A79</f>
        <v>F11</v>
      </c>
      <c r="M83">
        <f>B79</f>
        <v>9728</v>
      </c>
      <c r="N83" s="8">
        <f t="shared" si="3"/>
        <v>2.5344351565562215</v>
      </c>
      <c r="O83">
        <f t="shared" si="4"/>
        <v>101.37740626224885</v>
      </c>
    </row>
    <row r="84" spans="1:15" x14ac:dyDescent="0.6">
      <c r="A84" t="s">
        <v>15</v>
      </c>
      <c r="B84">
        <v>3373</v>
      </c>
      <c r="K84" t="s">
        <v>61</v>
      </c>
      <c r="L84" t="str">
        <f>A67</f>
        <v>E11</v>
      </c>
      <c r="M84">
        <f>B67</f>
        <v>23154</v>
      </c>
      <c r="N84" s="8">
        <f t="shared" si="3"/>
        <v>7.9796786214184126</v>
      </c>
      <c r="O84">
        <f t="shared" si="4"/>
        <v>319.1871448567365</v>
      </c>
    </row>
    <row r="85" spans="1:15" x14ac:dyDescent="0.6">
      <c r="A85" t="s">
        <v>23</v>
      </c>
      <c r="B85">
        <v>3383</v>
      </c>
      <c r="K85" t="s">
        <v>60</v>
      </c>
      <c r="L85" t="str">
        <f>A55</f>
        <v>D11</v>
      </c>
      <c r="M85">
        <f>B55</f>
        <v>36833</v>
      </c>
      <c r="N85" s="8">
        <f t="shared" si="3"/>
        <v>13.527532439074447</v>
      </c>
      <c r="O85">
        <f t="shared" si="4"/>
        <v>541.10129756297783</v>
      </c>
    </row>
    <row r="86" spans="1:15" x14ac:dyDescent="0.6">
      <c r="A86" t="s">
        <v>31</v>
      </c>
      <c r="B86">
        <v>4056</v>
      </c>
      <c r="K86" t="s">
        <v>59</v>
      </c>
      <c r="L86" t="str">
        <f>A43</f>
        <v>C11</v>
      </c>
      <c r="M86">
        <f>B43</f>
        <v>34835</v>
      </c>
      <c r="N86" s="8">
        <f t="shared" si="3"/>
        <v>12.717194554164967</v>
      </c>
      <c r="O86">
        <f t="shared" si="4"/>
        <v>508.68778216659871</v>
      </c>
    </row>
    <row r="87" spans="1:15" x14ac:dyDescent="0.6">
      <c r="A87" t="s">
        <v>39</v>
      </c>
      <c r="B87">
        <v>3705</v>
      </c>
      <c r="K87" t="s">
        <v>58</v>
      </c>
      <c r="L87" t="str">
        <f>A31</f>
        <v>B11</v>
      </c>
      <c r="M87">
        <f>B31</f>
        <v>21586</v>
      </c>
      <c r="N87" s="8">
        <f t="shared" si="3"/>
        <v>7.3437377788067701</v>
      </c>
      <c r="O87">
        <f t="shared" si="4"/>
        <v>293.74951115227083</v>
      </c>
    </row>
    <row r="88" spans="1:15" x14ac:dyDescent="0.6">
      <c r="A88" t="s">
        <v>47</v>
      </c>
      <c r="B88">
        <v>56421</v>
      </c>
      <c r="K88" t="s">
        <v>57</v>
      </c>
      <c r="L88" t="str">
        <f>A19</f>
        <v>A11</v>
      </c>
      <c r="M88">
        <f>B19</f>
        <v>10317</v>
      </c>
      <c r="N88" s="8">
        <f t="shared" si="3"/>
        <v>2.7733185470525594</v>
      </c>
      <c r="O88">
        <f t="shared" si="4"/>
        <v>110.93274188210238</v>
      </c>
    </row>
    <row r="89" spans="1:15" x14ac:dyDescent="0.6">
      <c r="A89" t="s">
        <v>55</v>
      </c>
      <c r="B89">
        <v>10843</v>
      </c>
      <c r="K89" t="s">
        <v>65</v>
      </c>
      <c r="L89" t="str">
        <f>A20</f>
        <v>A12</v>
      </c>
      <c r="M89">
        <f>B20</f>
        <v>6271</v>
      </c>
      <c r="N89" s="8">
        <f t="shared" si="3"/>
        <v>1.1323640513850168</v>
      </c>
      <c r="O89">
        <f t="shared" si="4"/>
        <v>45.294562055400675</v>
      </c>
    </row>
    <row r="90" spans="1:15" x14ac:dyDescent="0.6">
      <c r="A90" t="s">
        <v>63</v>
      </c>
      <c r="B90">
        <v>3615</v>
      </c>
      <c r="K90" t="s">
        <v>66</v>
      </c>
      <c r="L90" t="str">
        <f>A32</f>
        <v>B12</v>
      </c>
      <c r="M90">
        <f>B32</f>
        <v>4957</v>
      </c>
      <c r="N90" s="8">
        <f t="shared" si="3"/>
        <v>0.59943913608418875</v>
      </c>
      <c r="O90">
        <f t="shared" si="4"/>
        <v>23.977565443367549</v>
      </c>
    </row>
    <row r="91" spans="1:15" x14ac:dyDescent="0.6">
      <c r="A91" t="s">
        <v>71</v>
      </c>
      <c r="B91">
        <v>6302</v>
      </c>
      <c r="K91" t="s">
        <v>67</v>
      </c>
      <c r="L91" t="str">
        <f>A44</f>
        <v>C12</v>
      </c>
      <c r="M91">
        <f>B44</f>
        <v>4224</v>
      </c>
      <c r="N91" s="8">
        <f t="shared" si="3"/>
        <v>0.30215301514392467</v>
      </c>
      <c r="O91">
        <f t="shared" si="4"/>
        <v>12.086120605756987</v>
      </c>
    </row>
    <row r="92" spans="1:15" x14ac:dyDescent="0.6">
      <c r="A92" t="s">
        <v>79</v>
      </c>
      <c r="B92">
        <v>3670</v>
      </c>
      <c r="K92" t="s">
        <v>68</v>
      </c>
      <c r="L92" t="str">
        <f>A56</f>
        <v>D12</v>
      </c>
      <c r="M92">
        <f>B56</f>
        <v>4081</v>
      </c>
      <c r="N92" s="8">
        <f t="shared" si="3"/>
        <v>0.24415585921696997</v>
      </c>
      <c r="O92">
        <f t="shared" si="4"/>
        <v>9.7662343686787985</v>
      </c>
    </row>
    <row r="93" spans="1:15" x14ac:dyDescent="0.6">
      <c r="A93" t="s">
        <v>103</v>
      </c>
      <c r="B93">
        <v>3415</v>
      </c>
      <c r="K93" t="s">
        <v>69</v>
      </c>
      <c r="L93" t="str">
        <f>A68</f>
        <v>E12</v>
      </c>
      <c r="M93">
        <f>B68</f>
        <v>4066</v>
      </c>
      <c r="N93" s="8">
        <f t="shared" si="3"/>
        <v>0.23807224146239434</v>
      </c>
      <c r="O93">
        <f t="shared" si="4"/>
        <v>9.5228896584957727</v>
      </c>
    </row>
    <row r="94" spans="1:15" x14ac:dyDescent="0.6">
      <c r="A94" t="s">
        <v>104</v>
      </c>
      <c r="B94">
        <v>13041</v>
      </c>
      <c r="K94" t="s">
        <v>70</v>
      </c>
      <c r="L94" t="str">
        <f>A80</f>
        <v>F12</v>
      </c>
      <c r="M94">
        <f>B80</f>
        <v>3874</v>
      </c>
      <c r="N94" s="8">
        <f t="shared" si="3"/>
        <v>0.16020193420382581</v>
      </c>
      <c r="O94">
        <f t="shared" si="4"/>
        <v>6.4080773681530321</v>
      </c>
    </row>
    <row r="95" spans="1:15" x14ac:dyDescent="0.6">
      <c r="A95" t="s">
        <v>105</v>
      </c>
      <c r="B95">
        <v>17701</v>
      </c>
      <c r="K95" t="s">
        <v>71</v>
      </c>
      <c r="L95" t="str">
        <f>A92</f>
        <v>G12</v>
      </c>
      <c r="M95">
        <f>B92</f>
        <v>3670</v>
      </c>
      <c r="N95" s="8">
        <f t="shared" si="3"/>
        <v>7.7464732741596792E-2</v>
      </c>
      <c r="O95">
        <f t="shared" si="4"/>
        <v>3.0985893096638719</v>
      </c>
    </row>
    <row r="96" spans="1:15" x14ac:dyDescent="0.6">
      <c r="A96" t="s">
        <v>16</v>
      </c>
      <c r="B96">
        <v>3395</v>
      </c>
      <c r="K96" t="s">
        <v>72</v>
      </c>
      <c r="L96" t="str">
        <f>A104</f>
        <v>H12</v>
      </c>
      <c r="M96">
        <f>B104</f>
        <v>3666</v>
      </c>
      <c r="N96" s="8">
        <f t="shared" si="3"/>
        <v>7.5842434673709949E-2</v>
      </c>
      <c r="O96">
        <f t="shared" si="4"/>
        <v>3.0336973869483979</v>
      </c>
    </row>
    <row r="97" spans="1:2" x14ac:dyDescent="0.6">
      <c r="A97" t="s">
        <v>24</v>
      </c>
      <c r="B97">
        <v>3361</v>
      </c>
    </row>
    <row r="98" spans="1:2" x14ac:dyDescent="0.6">
      <c r="A98" t="s">
        <v>33</v>
      </c>
      <c r="B98">
        <v>3794</v>
      </c>
    </row>
    <row r="99" spans="1:2" x14ac:dyDescent="0.6">
      <c r="A99" t="s">
        <v>40</v>
      </c>
      <c r="B99">
        <v>3781</v>
      </c>
    </row>
    <row r="100" spans="1:2" x14ac:dyDescent="0.6">
      <c r="A100" t="s">
        <v>48</v>
      </c>
      <c r="B100">
        <v>34534</v>
      </c>
    </row>
    <row r="101" spans="1:2" x14ac:dyDescent="0.6">
      <c r="A101" t="s">
        <v>56</v>
      </c>
      <c r="B101">
        <v>25997</v>
      </c>
    </row>
    <row r="102" spans="1:2" x14ac:dyDescent="0.6">
      <c r="A102" t="s">
        <v>64</v>
      </c>
      <c r="B102">
        <v>4333</v>
      </c>
    </row>
    <row r="103" spans="1:2" x14ac:dyDescent="0.6">
      <c r="A103" t="s">
        <v>72</v>
      </c>
      <c r="B103">
        <v>4978</v>
      </c>
    </row>
    <row r="104" spans="1:2" x14ac:dyDescent="0.6">
      <c r="A104" t="s">
        <v>80</v>
      </c>
      <c r="B104">
        <v>3666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J6" sqref="J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64924</v>
      </c>
      <c r="D2">
        <v>3365</v>
      </c>
      <c r="E2">
        <v>5231</v>
      </c>
      <c r="F2">
        <v>4368</v>
      </c>
      <c r="G2">
        <v>26147</v>
      </c>
      <c r="H2">
        <v>28091</v>
      </c>
      <c r="I2">
        <v>3385</v>
      </c>
      <c r="J2">
        <v>3697</v>
      </c>
      <c r="K2">
        <v>3734</v>
      </c>
      <c r="L2">
        <v>3635</v>
      </c>
      <c r="M2">
        <v>9694</v>
      </c>
      <c r="N2">
        <v>6084</v>
      </c>
      <c r="O2">
        <v>38632</v>
      </c>
      <c r="P2">
        <v>3377</v>
      </c>
      <c r="Q2">
        <v>7000</v>
      </c>
      <c r="R2">
        <v>3993</v>
      </c>
      <c r="S2">
        <v>11196</v>
      </c>
      <c r="T2">
        <v>20809</v>
      </c>
      <c r="U2">
        <v>3361</v>
      </c>
      <c r="V2">
        <v>4239</v>
      </c>
      <c r="W2">
        <v>3964</v>
      </c>
      <c r="X2">
        <v>3486</v>
      </c>
      <c r="Y2">
        <v>19917</v>
      </c>
      <c r="Z2">
        <v>4705</v>
      </c>
      <c r="AA2">
        <v>18901</v>
      </c>
      <c r="AB2">
        <v>3359</v>
      </c>
      <c r="AC2">
        <v>11526</v>
      </c>
      <c r="AD2">
        <v>3914</v>
      </c>
      <c r="AE2">
        <v>6559</v>
      </c>
      <c r="AF2">
        <v>13587</v>
      </c>
      <c r="AG2">
        <v>3357</v>
      </c>
      <c r="AH2">
        <v>4865</v>
      </c>
      <c r="AI2">
        <v>3979</v>
      </c>
      <c r="AJ2">
        <v>3374</v>
      </c>
      <c r="AK2">
        <v>32106</v>
      </c>
      <c r="AL2">
        <v>4088</v>
      </c>
      <c r="AM2">
        <v>7420</v>
      </c>
      <c r="AN2">
        <v>3435</v>
      </c>
      <c r="AO2">
        <v>22643</v>
      </c>
      <c r="AP2">
        <v>3824</v>
      </c>
      <c r="AQ2">
        <v>4719</v>
      </c>
      <c r="AR2">
        <v>7745</v>
      </c>
      <c r="AS2">
        <v>3340</v>
      </c>
      <c r="AT2">
        <v>7155</v>
      </c>
      <c r="AU2">
        <v>4164</v>
      </c>
      <c r="AV2">
        <v>3325</v>
      </c>
      <c r="AW2">
        <v>33497</v>
      </c>
      <c r="AX2">
        <v>3847</v>
      </c>
      <c r="AY2">
        <v>4422</v>
      </c>
      <c r="AZ2">
        <v>3802</v>
      </c>
      <c r="BA2">
        <v>43491</v>
      </c>
      <c r="BB2">
        <v>3653</v>
      </c>
      <c r="BC2">
        <v>4362</v>
      </c>
      <c r="BD2">
        <v>5478</v>
      </c>
      <c r="BE2">
        <v>3481</v>
      </c>
      <c r="BF2">
        <v>12574</v>
      </c>
      <c r="BG2">
        <v>5304</v>
      </c>
      <c r="BH2">
        <v>3335</v>
      </c>
      <c r="BI2">
        <v>20704</v>
      </c>
      <c r="BJ2">
        <v>3893</v>
      </c>
      <c r="BK2">
        <v>3647</v>
      </c>
      <c r="BL2">
        <v>6029</v>
      </c>
      <c r="BM2">
        <v>46400</v>
      </c>
      <c r="BN2">
        <v>3506</v>
      </c>
      <c r="BO2">
        <v>3713</v>
      </c>
      <c r="BP2">
        <v>4868</v>
      </c>
      <c r="BQ2">
        <v>3567</v>
      </c>
      <c r="BR2">
        <v>32034</v>
      </c>
      <c r="BS2">
        <v>6395</v>
      </c>
      <c r="BT2">
        <v>3364</v>
      </c>
      <c r="BU2">
        <v>9407</v>
      </c>
      <c r="BV2">
        <v>3768</v>
      </c>
      <c r="BW2">
        <v>3446</v>
      </c>
      <c r="BX2">
        <v>10173</v>
      </c>
      <c r="BY2">
        <v>31031</v>
      </c>
      <c r="BZ2">
        <v>3331</v>
      </c>
      <c r="CA2">
        <v>3365</v>
      </c>
      <c r="CB2">
        <v>3987</v>
      </c>
      <c r="CC2">
        <v>3813</v>
      </c>
      <c r="CD2">
        <v>53896</v>
      </c>
      <c r="CE2">
        <v>10406</v>
      </c>
      <c r="CF2">
        <v>3596</v>
      </c>
      <c r="CG2">
        <v>6091</v>
      </c>
      <c r="CH2">
        <v>3624</v>
      </c>
      <c r="CI2">
        <v>3457</v>
      </c>
      <c r="CJ2">
        <v>12567</v>
      </c>
      <c r="CK2">
        <v>16722</v>
      </c>
      <c r="CL2">
        <v>3353</v>
      </c>
      <c r="CM2">
        <v>3331</v>
      </c>
      <c r="CN2">
        <v>3724</v>
      </c>
      <c r="CO2">
        <v>3816</v>
      </c>
      <c r="CP2">
        <v>31790</v>
      </c>
      <c r="CQ2">
        <v>24512</v>
      </c>
      <c r="CR2">
        <v>4193</v>
      </c>
      <c r="CS2">
        <v>4879</v>
      </c>
      <c r="CT2">
        <v>3543</v>
      </c>
    </row>
    <row r="7" spans="1:98" x14ac:dyDescent="0.6">
      <c r="N7" s="1" t="s">
        <v>109</v>
      </c>
    </row>
    <row r="8" spans="1:98" x14ac:dyDescent="0.6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64924</v>
      </c>
      <c r="G9">
        <f>'Plate 1'!G9</f>
        <v>30</v>
      </c>
      <c r="H9" t="str">
        <f t="shared" ref="H9:I9" si="0">A9</f>
        <v>A1</v>
      </c>
      <c r="I9">
        <f t="shared" si="0"/>
        <v>64924</v>
      </c>
      <c r="K9" t="s">
        <v>82</v>
      </c>
      <c r="L9" t="str">
        <f>A10</f>
        <v>A2</v>
      </c>
      <c r="M9">
        <f>B10</f>
        <v>3365</v>
      </c>
      <c r="N9" s="8">
        <f>(M9-I$15)/I$16</f>
        <v>-3.4976580008287704E-2</v>
      </c>
      <c r="O9">
        <f>N9*40</f>
        <v>-1.3990632003315082</v>
      </c>
    </row>
    <row r="10" spans="1:98" x14ac:dyDescent="0.6">
      <c r="A10" t="s">
        <v>83</v>
      </c>
      <c r="B10">
        <v>3365</v>
      </c>
      <c r="G10">
        <f>'Plate 1'!G10</f>
        <v>15</v>
      </c>
      <c r="H10" t="str">
        <f>A21</f>
        <v>B1</v>
      </c>
      <c r="I10">
        <f>B21</f>
        <v>38632</v>
      </c>
      <c r="K10" t="s">
        <v>85</v>
      </c>
      <c r="L10" t="str">
        <f>A22</f>
        <v>B2</v>
      </c>
      <c r="M10">
        <f>B22</f>
        <v>3377</v>
      </c>
      <c r="N10" s="8">
        <f t="shared" ref="N10:N73" si="1">(M10-I$15)/I$16</f>
        <v>-2.9794864451504342E-2</v>
      </c>
      <c r="O10">
        <f t="shared" ref="O10:O73" si="2">N10*40</f>
        <v>-1.1917945780601737</v>
      </c>
    </row>
    <row r="11" spans="1:98" x14ac:dyDescent="0.6">
      <c r="A11" t="s">
        <v>84</v>
      </c>
      <c r="B11">
        <v>5231</v>
      </c>
      <c r="G11">
        <f>'Plate 1'!G11</f>
        <v>7.5</v>
      </c>
      <c r="H11" t="str">
        <f>A33</f>
        <v>C1</v>
      </c>
      <c r="I11">
        <f>B33</f>
        <v>18901</v>
      </c>
      <c r="K11" t="s">
        <v>88</v>
      </c>
      <c r="L11" t="str">
        <f>A34</f>
        <v>C2</v>
      </c>
      <c r="M11">
        <f>B34</f>
        <v>3359</v>
      </c>
      <c r="N11" s="8">
        <f t="shared" si="1"/>
        <v>-3.756743778667939E-2</v>
      </c>
      <c r="O11">
        <f t="shared" si="2"/>
        <v>-1.5026975114671757</v>
      </c>
    </row>
    <row r="12" spans="1:98" x14ac:dyDescent="0.6">
      <c r="A12" t="s">
        <v>9</v>
      </c>
      <c r="B12">
        <v>4368</v>
      </c>
      <c r="G12">
        <f>'Plate 1'!G12</f>
        <v>1.875</v>
      </c>
      <c r="H12" t="str">
        <f>A45</f>
        <v>D1</v>
      </c>
      <c r="I12">
        <f>B45</f>
        <v>7420</v>
      </c>
      <c r="K12" t="s">
        <v>91</v>
      </c>
      <c r="L12" t="str">
        <f>A46</f>
        <v>D2</v>
      </c>
      <c r="M12">
        <f>B46</f>
        <v>3435</v>
      </c>
      <c r="N12" s="8">
        <f t="shared" si="1"/>
        <v>-4.749905927051417E-3</v>
      </c>
      <c r="O12">
        <f t="shared" si="2"/>
        <v>-0.18999623708205668</v>
      </c>
    </row>
    <row r="13" spans="1:98" x14ac:dyDescent="0.6">
      <c r="A13" t="s">
        <v>17</v>
      </c>
      <c r="B13">
        <v>26147</v>
      </c>
      <c r="G13">
        <f>'Plate 1'!G13</f>
        <v>0.46875</v>
      </c>
      <c r="H13" t="str">
        <f>A57</f>
        <v>E1</v>
      </c>
      <c r="I13">
        <f>B57</f>
        <v>4422</v>
      </c>
      <c r="K13" t="s">
        <v>94</v>
      </c>
      <c r="L13" t="str">
        <f>A58</f>
        <v>E2</v>
      </c>
      <c r="M13">
        <f>B58</f>
        <v>3802</v>
      </c>
      <c r="N13" s="8">
        <f t="shared" si="1"/>
        <v>0.15372422818457313</v>
      </c>
      <c r="O13">
        <f t="shared" si="2"/>
        <v>6.1489691273829248</v>
      </c>
    </row>
    <row r="14" spans="1:98" x14ac:dyDescent="0.6">
      <c r="A14" t="s">
        <v>25</v>
      </c>
      <c r="B14">
        <v>28091</v>
      </c>
      <c r="G14">
        <f>'Plate 1'!G14</f>
        <v>0.1171875</v>
      </c>
      <c r="H14" t="str">
        <f>A69</f>
        <v>F1</v>
      </c>
      <c r="I14">
        <f>B69</f>
        <v>3647</v>
      </c>
      <c r="K14" t="s">
        <v>97</v>
      </c>
      <c r="L14" t="str">
        <f>A70</f>
        <v>F2</v>
      </c>
      <c r="M14">
        <f>B70</f>
        <v>6029</v>
      </c>
      <c r="N14" s="8">
        <f t="shared" si="1"/>
        <v>1.115364273597619</v>
      </c>
      <c r="O14">
        <f t="shared" si="2"/>
        <v>44.614570943904759</v>
      </c>
    </row>
    <row r="15" spans="1:98" x14ac:dyDescent="0.6">
      <c r="A15" t="s">
        <v>34</v>
      </c>
      <c r="B15">
        <v>3385</v>
      </c>
      <c r="G15">
        <f>'Plate 1'!G15</f>
        <v>0</v>
      </c>
      <c r="H15" t="str">
        <f>A81</f>
        <v>G1</v>
      </c>
      <c r="I15">
        <f>B81</f>
        <v>3446</v>
      </c>
      <c r="K15" t="s">
        <v>100</v>
      </c>
      <c r="L15" t="str">
        <f>A82</f>
        <v>G2</v>
      </c>
      <c r="M15">
        <f>B82</f>
        <v>10173</v>
      </c>
      <c r="N15" s="8">
        <f t="shared" si="1"/>
        <v>2.9047833792068074</v>
      </c>
      <c r="O15">
        <f t="shared" si="2"/>
        <v>116.1913351682723</v>
      </c>
    </row>
    <row r="16" spans="1:98" x14ac:dyDescent="0.6">
      <c r="A16" t="s">
        <v>41</v>
      </c>
      <c r="B16">
        <v>3697</v>
      </c>
      <c r="H16" t="s">
        <v>119</v>
      </c>
      <c r="I16">
        <f>SLOPE(I10:I15, G10:G15)</f>
        <v>2315.8353384123616</v>
      </c>
      <c r="K16" t="s">
        <v>103</v>
      </c>
      <c r="L16" t="str">
        <f>A94</f>
        <v>H2</v>
      </c>
      <c r="M16">
        <f>B94</f>
        <v>12567</v>
      </c>
      <c r="N16" s="8">
        <f t="shared" si="1"/>
        <v>3.9385356327850887</v>
      </c>
      <c r="O16">
        <f t="shared" si="2"/>
        <v>157.54142531140354</v>
      </c>
    </row>
    <row r="17" spans="1:15" x14ac:dyDescent="0.6">
      <c r="A17" t="s">
        <v>49</v>
      </c>
      <c r="B17">
        <v>3734</v>
      </c>
      <c r="K17" t="s">
        <v>104</v>
      </c>
      <c r="L17" t="str">
        <f>A95</f>
        <v>H3</v>
      </c>
      <c r="M17">
        <f>B95</f>
        <v>16722</v>
      </c>
      <c r="N17" s="8">
        <f t="shared" si="1"/>
        <v>5.7327046443213279</v>
      </c>
      <c r="O17">
        <f t="shared" si="2"/>
        <v>229.30818577285311</v>
      </c>
    </row>
    <row r="18" spans="1:15" x14ac:dyDescent="0.6">
      <c r="A18" t="s">
        <v>57</v>
      </c>
      <c r="B18">
        <v>3635</v>
      </c>
      <c r="K18" t="s">
        <v>101</v>
      </c>
      <c r="L18" t="str">
        <f>A83</f>
        <v>G3</v>
      </c>
      <c r="M18">
        <f>B83</f>
        <v>31031</v>
      </c>
      <c r="N18" s="8">
        <f t="shared" si="1"/>
        <v>11.911468636155758</v>
      </c>
      <c r="O18">
        <f t="shared" si="2"/>
        <v>476.45874544623035</v>
      </c>
    </row>
    <row r="19" spans="1:15" x14ac:dyDescent="0.6">
      <c r="A19" t="s">
        <v>65</v>
      </c>
      <c r="B19">
        <v>9694</v>
      </c>
      <c r="K19" t="s">
        <v>98</v>
      </c>
      <c r="L19" t="str">
        <f>A71</f>
        <v>F3</v>
      </c>
      <c r="M19">
        <f>B71</f>
        <v>46400</v>
      </c>
      <c r="N19" s="8">
        <f t="shared" si="1"/>
        <v>18.54795083550605</v>
      </c>
      <c r="O19">
        <f t="shared" si="2"/>
        <v>741.91803342024195</v>
      </c>
    </row>
    <row r="20" spans="1:15" x14ac:dyDescent="0.6">
      <c r="A20" t="s">
        <v>73</v>
      </c>
      <c r="B20">
        <v>6084</v>
      </c>
      <c r="K20" t="s">
        <v>95</v>
      </c>
      <c r="L20" t="str">
        <f>A59</f>
        <v>E3</v>
      </c>
      <c r="M20">
        <f>B59</f>
        <v>43491</v>
      </c>
      <c r="N20" s="8">
        <f t="shared" si="1"/>
        <v>17.291816622615816</v>
      </c>
      <c r="O20">
        <f t="shared" si="2"/>
        <v>691.6726649046326</v>
      </c>
    </row>
    <row r="21" spans="1:15" x14ac:dyDescent="0.6">
      <c r="A21" t="s">
        <v>85</v>
      </c>
      <c r="B21">
        <v>38632</v>
      </c>
      <c r="K21" t="s">
        <v>92</v>
      </c>
      <c r="L21" t="str">
        <f>A47</f>
        <v>D3</v>
      </c>
      <c r="M21">
        <f>B47</f>
        <v>22643</v>
      </c>
      <c r="N21" s="8">
        <f t="shared" si="1"/>
        <v>8.2894494619641854</v>
      </c>
      <c r="O21">
        <f t="shared" si="2"/>
        <v>331.57797847856739</v>
      </c>
    </row>
    <row r="22" spans="1:15" x14ac:dyDescent="0.6">
      <c r="A22" t="s">
        <v>86</v>
      </c>
      <c r="B22">
        <v>3377</v>
      </c>
      <c r="K22" t="s">
        <v>89</v>
      </c>
      <c r="L22" t="str">
        <f>A35</f>
        <v>C3</v>
      </c>
      <c r="M22">
        <f>B35</f>
        <v>11526</v>
      </c>
      <c r="N22" s="8">
        <f t="shared" si="1"/>
        <v>3.4890218082341318</v>
      </c>
      <c r="O22">
        <f t="shared" si="2"/>
        <v>139.56087232936528</v>
      </c>
    </row>
    <row r="23" spans="1:15" x14ac:dyDescent="0.6">
      <c r="A23" t="s">
        <v>87</v>
      </c>
      <c r="B23">
        <v>7000</v>
      </c>
      <c r="K23" t="s">
        <v>86</v>
      </c>
      <c r="L23" t="str">
        <f>A23</f>
        <v>B3</v>
      </c>
      <c r="M23">
        <f>B23</f>
        <v>7000</v>
      </c>
      <c r="N23" s="8">
        <f t="shared" si="1"/>
        <v>1.5346514240673397</v>
      </c>
      <c r="O23">
        <f t="shared" si="2"/>
        <v>61.386056962693587</v>
      </c>
    </row>
    <row r="24" spans="1:15" x14ac:dyDescent="0.6">
      <c r="A24" t="s">
        <v>10</v>
      </c>
      <c r="B24">
        <v>3993</v>
      </c>
      <c r="K24" t="s">
        <v>83</v>
      </c>
      <c r="L24" t="str">
        <f>A11</f>
        <v>A3</v>
      </c>
      <c r="M24">
        <f>B11</f>
        <v>5231</v>
      </c>
      <c r="N24" s="8">
        <f t="shared" si="1"/>
        <v>0.77078018907152535</v>
      </c>
      <c r="O24">
        <f t="shared" si="2"/>
        <v>30.831207562861014</v>
      </c>
    </row>
    <row r="25" spans="1:15" x14ac:dyDescent="0.6">
      <c r="A25" t="s">
        <v>18</v>
      </c>
      <c r="B25">
        <v>11196</v>
      </c>
      <c r="K25" t="s">
        <v>84</v>
      </c>
      <c r="L25" t="str">
        <f>A12</f>
        <v>A4</v>
      </c>
      <c r="M25">
        <f>B12</f>
        <v>4368</v>
      </c>
      <c r="N25" s="8">
        <f t="shared" si="1"/>
        <v>0.39812847861285511</v>
      </c>
      <c r="O25">
        <f t="shared" si="2"/>
        <v>15.925139144514205</v>
      </c>
    </row>
    <row r="26" spans="1:15" x14ac:dyDescent="0.6">
      <c r="A26" t="s">
        <v>26</v>
      </c>
      <c r="B26">
        <v>20809</v>
      </c>
      <c r="K26" t="s">
        <v>87</v>
      </c>
      <c r="L26" t="str">
        <f>A24</f>
        <v>B4</v>
      </c>
      <c r="M26">
        <f>B24</f>
        <v>3993</v>
      </c>
      <c r="N26" s="8">
        <f t="shared" si="1"/>
        <v>0.23619986746337501</v>
      </c>
      <c r="O26">
        <f t="shared" si="2"/>
        <v>9.4479946985350001</v>
      </c>
    </row>
    <row r="27" spans="1:15" x14ac:dyDescent="0.6">
      <c r="A27" t="s">
        <v>35</v>
      </c>
      <c r="B27">
        <v>3361</v>
      </c>
      <c r="K27" t="s">
        <v>90</v>
      </c>
      <c r="L27" t="str">
        <f>A36</f>
        <v>C4</v>
      </c>
      <c r="M27">
        <f>B36</f>
        <v>3914</v>
      </c>
      <c r="N27" s="8">
        <f t="shared" si="1"/>
        <v>0.20208690671455118</v>
      </c>
      <c r="O27">
        <f t="shared" si="2"/>
        <v>8.0834762685820465</v>
      </c>
    </row>
    <row r="28" spans="1:15" x14ac:dyDescent="0.6">
      <c r="A28" t="s">
        <v>42</v>
      </c>
      <c r="B28">
        <v>4239</v>
      </c>
      <c r="K28" t="s">
        <v>93</v>
      </c>
      <c r="L28" t="str">
        <f>A48</f>
        <v>D4</v>
      </c>
      <c r="M28">
        <f>B48</f>
        <v>3824</v>
      </c>
      <c r="N28" s="8">
        <f t="shared" si="1"/>
        <v>0.16322404003867597</v>
      </c>
      <c r="O28">
        <f t="shared" si="2"/>
        <v>6.5289616015470386</v>
      </c>
    </row>
    <row r="29" spans="1:15" x14ac:dyDescent="0.6">
      <c r="A29" t="s">
        <v>50</v>
      </c>
      <c r="B29">
        <v>3964</v>
      </c>
      <c r="K29" t="s">
        <v>96</v>
      </c>
      <c r="L29" t="str">
        <f>A60</f>
        <v>E4</v>
      </c>
      <c r="M29">
        <f>B60</f>
        <v>3653</v>
      </c>
      <c r="N29" s="8">
        <f t="shared" si="1"/>
        <v>8.9384593354513028E-2</v>
      </c>
      <c r="O29">
        <f t="shared" si="2"/>
        <v>3.5753837341805212</v>
      </c>
    </row>
    <row r="30" spans="1:15" x14ac:dyDescent="0.6">
      <c r="A30" t="s">
        <v>58</v>
      </c>
      <c r="B30">
        <v>3486</v>
      </c>
      <c r="K30" t="s">
        <v>99</v>
      </c>
      <c r="L30" t="str">
        <f>A72</f>
        <v>F4</v>
      </c>
      <c r="M30">
        <f>B72</f>
        <v>3506</v>
      </c>
      <c r="N30" s="8">
        <f t="shared" si="1"/>
        <v>2.5908577783916819E-2</v>
      </c>
      <c r="O30">
        <f t="shared" si="2"/>
        <v>1.0363431113566728</v>
      </c>
    </row>
    <row r="31" spans="1:15" x14ac:dyDescent="0.6">
      <c r="A31" t="s">
        <v>66</v>
      </c>
      <c r="B31">
        <v>19917</v>
      </c>
      <c r="K31" t="s">
        <v>102</v>
      </c>
      <c r="L31" t="str">
        <f>A84</f>
        <v>G4</v>
      </c>
      <c r="M31">
        <f>B84</f>
        <v>3331</v>
      </c>
      <c r="N31" s="8">
        <f t="shared" si="1"/>
        <v>-4.9658107419173904E-2</v>
      </c>
      <c r="O31">
        <f t="shared" si="2"/>
        <v>-1.9863242967669561</v>
      </c>
    </row>
    <row r="32" spans="1:15" x14ac:dyDescent="0.6">
      <c r="A32" t="s">
        <v>74</v>
      </c>
      <c r="B32">
        <v>4705</v>
      </c>
      <c r="K32" t="s">
        <v>105</v>
      </c>
      <c r="L32" t="str">
        <f>A96</f>
        <v>H4</v>
      </c>
      <c r="M32">
        <f>B96</f>
        <v>3353</v>
      </c>
      <c r="N32" s="8">
        <f t="shared" si="1"/>
        <v>-4.015829556507107E-2</v>
      </c>
      <c r="O32">
        <f t="shared" si="2"/>
        <v>-1.6063318226028427</v>
      </c>
    </row>
    <row r="33" spans="1:15" x14ac:dyDescent="0.6">
      <c r="A33" t="s">
        <v>88</v>
      </c>
      <c r="B33">
        <v>18901</v>
      </c>
      <c r="K33" t="s">
        <v>16</v>
      </c>
      <c r="L33" t="str">
        <f>A97</f>
        <v>H5</v>
      </c>
      <c r="M33">
        <f>B97</f>
        <v>3331</v>
      </c>
      <c r="N33" s="8">
        <f t="shared" si="1"/>
        <v>-4.9658107419173904E-2</v>
      </c>
      <c r="O33">
        <f t="shared" si="2"/>
        <v>-1.9863242967669561</v>
      </c>
    </row>
    <row r="34" spans="1:15" x14ac:dyDescent="0.6">
      <c r="A34" t="s">
        <v>89</v>
      </c>
      <c r="B34">
        <v>3359</v>
      </c>
      <c r="K34" t="s">
        <v>15</v>
      </c>
      <c r="L34" t="str">
        <f>A85</f>
        <v>G5</v>
      </c>
      <c r="M34">
        <f>B85</f>
        <v>3365</v>
      </c>
      <c r="N34" s="8">
        <f t="shared" si="1"/>
        <v>-3.4976580008287704E-2</v>
      </c>
      <c r="O34">
        <f t="shared" si="2"/>
        <v>-1.3990632003315082</v>
      </c>
    </row>
    <row r="35" spans="1:15" x14ac:dyDescent="0.6">
      <c r="A35" t="s">
        <v>90</v>
      </c>
      <c r="B35">
        <v>11526</v>
      </c>
      <c r="K35" t="s">
        <v>14</v>
      </c>
      <c r="L35" t="str">
        <f>A73</f>
        <v>F5</v>
      </c>
      <c r="M35">
        <f>B73</f>
        <v>3713</v>
      </c>
      <c r="N35" s="8">
        <f t="shared" si="1"/>
        <v>0.11529317113842985</v>
      </c>
      <c r="O35">
        <f t="shared" si="2"/>
        <v>4.611726845537194</v>
      </c>
    </row>
    <row r="36" spans="1:15" x14ac:dyDescent="0.6">
      <c r="A36" t="s">
        <v>11</v>
      </c>
      <c r="B36">
        <v>3914</v>
      </c>
      <c r="K36" t="s">
        <v>13</v>
      </c>
      <c r="L36" t="str">
        <f>A61</f>
        <v>E5</v>
      </c>
      <c r="M36">
        <f>B61</f>
        <v>4362</v>
      </c>
      <c r="N36" s="8">
        <f t="shared" si="1"/>
        <v>0.39553762083446342</v>
      </c>
      <c r="O36">
        <f t="shared" si="2"/>
        <v>15.821504833378537</v>
      </c>
    </row>
    <row r="37" spans="1:15" x14ac:dyDescent="0.6">
      <c r="A37" t="s">
        <v>19</v>
      </c>
      <c r="B37">
        <v>6559</v>
      </c>
      <c r="K37" t="s">
        <v>12</v>
      </c>
      <c r="L37" t="str">
        <f>A49</f>
        <v>D5</v>
      </c>
      <c r="M37">
        <f>B49</f>
        <v>4719</v>
      </c>
      <c r="N37" s="8">
        <f t="shared" si="1"/>
        <v>0.54969365864876851</v>
      </c>
      <c r="O37">
        <f t="shared" si="2"/>
        <v>21.98774634595074</v>
      </c>
    </row>
    <row r="38" spans="1:15" x14ac:dyDescent="0.6">
      <c r="A38" t="s">
        <v>27</v>
      </c>
      <c r="B38">
        <v>13587</v>
      </c>
      <c r="K38" t="s">
        <v>11</v>
      </c>
      <c r="L38" t="str">
        <f>A37</f>
        <v>C5</v>
      </c>
      <c r="M38">
        <f>B37</f>
        <v>6559</v>
      </c>
      <c r="N38" s="8">
        <f t="shared" si="1"/>
        <v>1.344223377355551</v>
      </c>
      <c r="O38">
        <f t="shared" si="2"/>
        <v>53.768935094222037</v>
      </c>
    </row>
    <row r="39" spans="1:15" x14ac:dyDescent="0.6">
      <c r="A39" t="s">
        <v>36</v>
      </c>
      <c r="B39">
        <v>3357</v>
      </c>
      <c r="K39" t="s">
        <v>10</v>
      </c>
      <c r="L39" t="str">
        <f>A25</f>
        <v>B5</v>
      </c>
      <c r="M39">
        <f>B25</f>
        <v>11196</v>
      </c>
      <c r="N39" s="8">
        <f t="shared" si="1"/>
        <v>3.3465246304225893</v>
      </c>
      <c r="O39">
        <f t="shared" si="2"/>
        <v>133.86098521690357</v>
      </c>
    </row>
    <row r="40" spans="1:15" x14ac:dyDescent="0.6">
      <c r="A40" t="s">
        <v>43</v>
      </c>
      <c r="B40">
        <v>4865</v>
      </c>
      <c r="K40" t="s">
        <v>9</v>
      </c>
      <c r="L40" t="str">
        <f>A13</f>
        <v>A5</v>
      </c>
      <c r="M40">
        <f>B13</f>
        <v>26147</v>
      </c>
      <c r="N40" s="8">
        <f t="shared" si="1"/>
        <v>9.8025104045449289</v>
      </c>
      <c r="O40">
        <f t="shared" si="2"/>
        <v>392.10041618179719</v>
      </c>
    </row>
    <row r="41" spans="1:15" x14ac:dyDescent="0.6">
      <c r="A41" t="s">
        <v>51</v>
      </c>
      <c r="B41">
        <v>3979</v>
      </c>
      <c r="K41" t="s">
        <v>17</v>
      </c>
      <c r="L41" t="str">
        <f>A14</f>
        <v>A6</v>
      </c>
      <c r="M41">
        <f>B14</f>
        <v>28091</v>
      </c>
      <c r="N41" s="8">
        <f t="shared" si="1"/>
        <v>10.641948324743833</v>
      </c>
      <c r="O41">
        <f t="shared" si="2"/>
        <v>425.67793298975334</v>
      </c>
    </row>
    <row r="42" spans="1:15" x14ac:dyDescent="0.6">
      <c r="A42" t="s">
        <v>59</v>
      </c>
      <c r="B42">
        <v>3374</v>
      </c>
      <c r="K42" t="s">
        <v>18</v>
      </c>
      <c r="L42" t="str">
        <f>A26</f>
        <v>B6</v>
      </c>
      <c r="M42">
        <f>B26</f>
        <v>20809</v>
      </c>
      <c r="N42" s="8">
        <f t="shared" si="1"/>
        <v>7.4975106010357955</v>
      </c>
      <c r="O42">
        <f t="shared" si="2"/>
        <v>299.90042404143185</v>
      </c>
    </row>
    <row r="43" spans="1:15" x14ac:dyDescent="0.6">
      <c r="A43" t="s">
        <v>67</v>
      </c>
      <c r="B43">
        <v>32106</v>
      </c>
      <c r="K43" t="s">
        <v>19</v>
      </c>
      <c r="L43" t="str">
        <f>A38</f>
        <v>C6</v>
      </c>
      <c r="M43">
        <f>B38</f>
        <v>13587</v>
      </c>
      <c r="N43" s="8">
        <f t="shared" si="1"/>
        <v>4.3789814551116741</v>
      </c>
      <c r="O43">
        <f t="shared" si="2"/>
        <v>175.15925820446697</v>
      </c>
    </row>
    <row r="44" spans="1:15" x14ac:dyDescent="0.6">
      <c r="A44" t="s">
        <v>75</v>
      </c>
      <c r="B44">
        <v>4088</v>
      </c>
      <c r="K44" t="s">
        <v>20</v>
      </c>
      <c r="L44" t="str">
        <f>A50</f>
        <v>D6</v>
      </c>
      <c r="M44">
        <f>B50</f>
        <v>7745</v>
      </c>
      <c r="N44" s="8">
        <f t="shared" si="1"/>
        <v>1.8563495982176401</v>
      </c>
      <c r="O44">
        <f t="shared" si="2"/>
        <v>74.253983928705608</v>
      </c>
    </row>
    <row r="45" spans="1:15" x14ac:dyDescent="0.6">
      <c r="A45" t="s">
        <v>91</v>
      </c>
      <c r="B45">
        <v>7420</v>
      </c>
      <c r="K45" t="s">
        <v>21</v>
      </c>
      <c r="L45" t="str">
        <f>A62</f>
        <v>E6</v>
      </c>
      <c r="M45">
        <f>B62</f>
        <v>5478</v>
      </c>
      <c r="N45" s="8">
        <f t="shared" si="1"/>
        <v>0.87743716761531632</v>
      </c>
      <c r="O45">
        <f t="shared" si="2"/>
        <v>35.097486704612649</v>
      </c>
    </row>
    <row r="46" spans="1:15" x14ac:dyDescent="0.6">
      <c r="A46" t="s">
        <v>92</v>
      </c>
      <c r="B46">
        <v>3435</v>
      </c>
      <c r="K46" t="s">
        <v>22</v>
      </c>
      <c r="L46" t="str">
        <f>A74</f>
        <v>F6</v>
      </c>
      <c r="M46">
        <f>B74</f>
        <v>4868</v>
      </c>
      <c r="N46" s="8">
        <f t="shared" si="1"/>
        <v>0.61403329347882862</v>
      </c>
      <c r="O46">
        <f t="shared" si="2"/>
        <v>24.561331739153147</v>
      </c>
    </row>
    <row r="47" spans="1:15" x14ac:dyDescent="0.6">
      <c r="A47" t="s">
        <v>93</v>
      </c>
      <c r="B47">
        <v>22643</v>
      </c>
      <c r="K47" t="s">
        <v>23</v>
      </c>
      <c r="L47" t="str">
        <f>A86</f>
        <v>G6</v>
      </c>
      <c r="M47">
        <f>B86</f>
        <v>3987</v>
      </c>
      <c r="N47" s="8">
        <f t="shared" si="1"/>
        <v>0.23360900968498333</v>
      </c>
      <c r="O47">
        <f t="shared" si="2"/>
        <v>9.3443603873993339</v>
      </c>
    </row>
    <row r="48" spans="1:15" x14ac:dyDescent="0.6">
      <c r="A48" t="s">
        <v>12</v>
      </c>
      <c r="B48">
        <v>3824</v>
      </c>
      <c r="K48" t="s">
        <v>24</v>
      </c>
      <c r="L48" t="str">
        <f>A98</f>
        <v>H6</v>
      </c>
      <c r="M48">
        <f>B98</f>
        <v>3724</v>
      </c>
      <c r="N48" s="8">
        <f t="shared" si="1"/>
        <v>0.12004307706548126</v>
      </c>
      <c r="O48">
        <f t="shared" si="2"/>
        <v>4.8017230826192501</v>
      </c>
    </row>
    <row r="49" spans="1:15" x14ac:dyDescent="0.6">
      <c r="A49" t="s">
        <v>20</v>
      </c>
      <c r="B49">
        <v>4719</v>
      </c>
      <c r="K49" t="s">
        <v>33</v>
      </c>
      <c r="L49" t="str">
        <f>A99</f>
        <v>H7</v>
      </c>
      <c r="M49">
        <f>B99</f>
        <v>3816</v>
      </c>
      <c r="N49" s="8">
        <f t="shared" si="1"/>
        <v>0.15976956300082037</v>
      </c>
      <c r="O49">
        <f t="shared" si="2"/>
        <v>6.3907825200328148</v>
      </c>
    </row>
    <row r="50" spans="1:15" x14ac:dyDescent="0.6">
      <c r="A50" t="s">
        <v>28</v>
      </c>
      <c r="B50">
        <v>7745</v>
      </c>
      <c r="K50" t="s">
        <v>31</v>
      </c>
      <c r="L50" t="str">
        <f>A87</f>
        <v>G7</v>
      </c>
      <c r="M50">
        <f>B87</f>
        <v>3813</v>
      </c>
      <c r="N50" s="8">
        <f t="shared" si="1"/>
        <v>0.15847413411162453</v>
      </c>
      <c r="O50">
        <f t="shared" si="2"/>
        <v>6.3389653644649808</v>
      </c>
    </row>
    <row r="51" spans="1:15" x14ac:dyDescent="0.6">
      <c r="A51" t="s">
        <v>37</v>
      </c>
      <c r="B51">
        <v>3340</v>
      </c>
      <c r="K51" t="s">
        <v>32</v>
      </c>
      <c r="L51" t="str">
        <f>A75</f>
        <v>F7</v>
      </c>
      <c r="M51">
        <f>B75</f>
        <v>3567</v>
      </c>
      <c r="N51" s="8">
        <f t="shared" si="1"/>
        <v>5.2248965197565583E-2</v>
      </c>
      <c r="O51">
        <f t="shared" si="2"/>
        <v>2.0899586079026236</v>
      </c>
    </row>
    <row r="52" spans="1:15" x14ac:dyDescent="0.6">
      <c r="A52" t="s">
        <v>44</v>
      </c>
      <c r="B52">
        <v>7155</v>
      </c>
      <c r="K52" t="s">
        <v>29</v>
      </c>
      <c r="L52" t="str">
        <f>A63</f>
        <v>E7</v>
      </c>
      <c r="M52">
        <f>B63</f>
        <v>3481</v>
      </c>
      <c r="N52" s="8">
        <f t="shared" si="1"/>
        <v>1.5113337040618145E-2</v>
      </c>
      <c r="O52">
        <f t="shared" si="2"/>
        <v>0.60453348162472587</v>
      </c>
    </row>
    <row r="53" spans="1:15" x14ac:dyDescent="0.6">
      <c r="A53" t="s">
        <v>52</v>
      </c>
      <c r="B53">
        <v>4164</v>
      </c>
      <c r="K53" t="s">
        <v>28</v>
      </c>
      <c r="L53" t="str">
        <f>A51</f>
        <v>D7</v>
      </c>
      <c r="M53">
        <f>B51</f>
        <v>3340</v>
      </c>
      <c r="N53" s="8">
        <f t="shared" si="1"/>
        <v>-4.5771820751586381E-2</v>
      </c>
      <c r="O53">
        <f t="shared" si="2"/>
        <v>-1.8308728300634551</v>
      </c>
    </row>
    <row r="54" spans="1:15" x14ac:dyDescent="0.6">
      <c r="A54" t="s">
        <v>60</v>
      </c>
      <c r="B54">
        <v>3325</v>
      </c>
      <c r="K54" t="s">
        <v>27</v>
      </c>
      <c r="L54" t="str">
        <f>A39</f>
        <v>C7</v>
      </c>
      <c r="M54">
        <f>B39</f>
        <v>3357</v>
      </c>
      <c r="N54" s="8">
        <f t="shared" si="1"/>
        <v>-3.8431057046143281E-2</v>
      </c>
      <c r="O54">
        <f t="shared" si="2"/>
        <v>-1.5372422818457312</v>
      </c>
    </row>
    <row r="55" spans="1:15" x14ac:dyDescent="0.6">
      <c r="A55" t="s">
        <v>68</v>
      </c>
      <c r="B55">
        <v>33497</v>
      </c>
      <c r="K55" t="s">
        <v>26</v>
      </c>
      <c r="L55" t="str">
        <f>A27</f>
        <v>B7</v>
      </c>
      <c r="M55">
        <f>B27</f>
        <v>3361</v>
      </c>
      <c r="N55" s="8">
        <f t="shared" si="1"/>
        <v>-3.6703818527215493E-2</v>
      </c>
      <c r="O55">
        <f t="shared" si="2"/>
        <v>-1.4681527410886197</v>
      </c>
    </row>
    <row r="56" spans="1:15" x14ac:dyDescent="0.6">
      <c r="A56" t="s">
        <v>76</v>
      </c>
      <c r="B56">
        <v>3847</v>
      </c>
      <c r="K56" t="s">
        <v>25</v>
      </c>
      <c r="L56" t="str">
        <f>A15</f>
        <v>A7</v>
      </c>
      <c r="M56">
        <f>B15</f>
        <v>3385</v>
      </c>
      <c r="N56" s="8">
        <f t="shared" si="1"/>
        <v>-2.6340387413648768E-2</v>
      </c>
      <c r="O56">
        <f t="shared" si="2"/>
        <v>-1.0536154965459508</v>
      </c>
    </row>
    <row r="57" spans="1:15" x14ac:dyDescent="0.6">
      <c r="A57" t="s">
        <v>94</v>
      </c>
      <c r="B57">
        <v>4422</v>
      </c>
      <c r="K57" t="s">
        <v>34</v>
      </c>
      <c r="L57" t="str">
        <f>A16</f>
        <v>A8</v>
      </c>
      <c r="M57">
        <f>B16</f>
        <v>3697</v>
      </c>
      <c r="N57" s="8">
        <f t="shared" si="1"/>
        <v>0.1083842170627187</v>
      </c>
      <c r="O57">
        <f t="shared" si="2"/>
        <v>4.3353686825087481</v>
      </c>
    </row>
    <row r="58" spans="1:15" x14ac:dyDescent="0.6">
      <c r="A58" t="s">
        <v>95</v>
      </c>
      <c r="B58">
        <v>3802</v>
      </c>
      <c r="K58" t="s">
        <v>35</v>
      </c>
      <c r="L58" t="str">
        <f>A28</f>
        <v>B8</v>
      </c>
      <c r="M58">
        <f>B28</f>
        <v>4239</v>
      </c>
      <c r="N58" s="8">
        <f t="shared" si="1"/>
        <v>0.34242503637743393</v>
      </c>
      <c r="O58">
        <f t="shared" si="2"/>
        <v>13.697001455097357</v>
      </c>
    </row>
    <row r="59" spans="1:15" x14ac:dyDescent="0.6">
      <c r="A59" t="s">
        <v>96</v>
      </c>
      <c r="B59">
        <v>43491</v>
      </c>
      <c r="K59" t="s">
        <v>36</v>
      </c>
      <c r="L59" t="str">
        <f>A40</f>
        <v>C8</v>
      </c>
      <c r="M59">
        <f>B40</f>
        <v>4865</v>
      </c>
      <c r="N59" s="8">
        <f t="shared" si="1"/>
        <v>0.61273786458963275</v>
      </c>
      <c r="O59">
        <f t="shared" si="2"/>
        <v>24.509514583585311</v>
      </c>
    </row>
    <row r="60" spans="1:15" x14ac:dyDescent="0.6">
      <c r="A60" t="s">
        <v>13</v>
      </c>
      <c r="B60">
        <v>3653</v>
      </c>
      <c r="K60" t="s">
        <v>37</v>
      </c>
      <c r="L60" t="str">
        <f>A52</f>
        <v>D8</v>
      </c>
      <c r="M60">
        <f>B52</f>
        <v>7155</v>
      </c>
      <c r="N60" s="8">
        <f t="shared" si="1"/>
        <v>1.6015819166757914</v>
      </c>
      <c r="O60">
        <f t="shared" si="2"/>
        <v>64.063276667031658</v>
      </c>
    </row>
    <row r="61" spans="1:15" x14ac:dyDescent="0.6">
      <c r="A61" t="s">
        <v>21</v>
      </c>
      <c r="B61">
        <v>4362</v>
      </c>
      <c r="K61" t="s">
        <v>38</v>
      </c>
      <c r="L61" t="str">
        <f>A64</f>
        <v>E8</v>
      </c>
      <c r="M61">
        <f>B64</f>
        <v>12574</v>
      </c>
      <c r="N61" s="8">
        <f t="shared" si="1"/>
        <v>3.9415583001932122</v>
      </c>
      <c r="O61">
        <f t="shared" si="2"/>
        <v>157.66233200772848</v>
      </c>
    </row>
    <row r="62" spans="1:15" x14ac:dyDescent="0.6">
      <c r="A62" t="s">
        <v>29</v>
      </c>
      <c r="B62">
        <v>5478</v>
      </c>
      <c r="K62" t="s">
        <v>30</v>
      </c>
      <c r="L62" t="str">
        <f>A76</f>
        <v>F8</v>
      </c>
      <c r="M62">
        <f>B76</f>
        <v>32034</v>
      </c>
      <c r="N62" s="8">
        <f t="shared" si="1"/>
        <v>12.3445736947769</v>
      </c>
      <c r="O62">
        <f t="shared" si="2"/>
        <v>493.78294779107597</v>
      </c>
    </row>
    <row r="63" spans="1:15" x14ac:dyDescent="0.6">
      <c r="A63" t="s">
        <v>38</v>
      </c>
      <c r="B63">
        <v>3481</v>
      </c>
      <c r="K63" t="s">
        <v>39</v>
      </c>
      <c r="L63" t="str">
        <f>A88</f>
        <v>G8</v>
      </c>
      <c r="M63">
        <f>B88</f>
        <v>53896</v>
      </c>
      <c r="N63" s="8">
        <f t="shared" si="1"/>
        <v>21.784795819976726</v>
      </c>
      <c r="O63">
        <f t="shared" si="2"/>
        <v>871.39183279906899</v>
      </c>
    </row>
    <row r="64" spans="1:15" x14ac:dyDescent="0.6">
      <c r="A64" t="s">
        <v>45</v>
      </c>
      <c r="B64">
        <v>12574</v>
      </c>
      <c r="K64" t="s">
        <v>40</v>
      </c>
      <c r="L64" t="str">
        <f>A100</f>
        <v>H8</v>
      </c>
      <c r="M64">
        <f>B100</f>
        <v>31790</v>
      </c>
      <c r="N64" s="8">
        <f t="shared" si="1"/>
        <v>12.239212145122305</v>
      </c>
      <c r="O64">
        <f t="shared" si="2"/>
        <v>489.56848580489225</v>
      </c>
    </row>
    <row r="65" spans="1:15" x14ac:dyDescent="0.6">
      <c r="A65" t="s">
        <v>53</v>
      </c>
      <c r="B65">
        <v>5304</v>
      </c>
      <c r="K65" t="s">
        <v>48</v>
      </c>
      <c r="L65" t="str">
        <f>A101</f>
        <v>H9</v>
      </c>
      <c r="M65">
        <f>B101</f>
        <v>24512</v>
      </c>
      <c r="N65" s="8">
        <f t="shared" si="1"/>
        <v>9.096501659933196</v>
      </c>
      <c r="O65">
        <f t="shared" si="2"/>
        <v>363.86006639732784</v>
      </c>
    </row>
    <row r="66" spans="1:15" x14ac:dyDescent="0.6">
      <c r="A66" t="s">
        <v>61</v>
      </c>
      <c r="B66">
        <v>3335</v>
      </c>
      <c r="K66" t="s">
        <v>47</v>
      </c>
      <c r="L66" t="str">
        <f>A89</f>
        <v>G9</v>
      </c>
      <c r="M66">
        <f>B89</f>
        <v>10406</v>
      </c>
      <c r="N66" s="8">
        <f t="shared" si="1"/>
        <v>3.0053950229343509</v>
      </c>
      <c r="O66">
        <f t="shared" si="2"/>
        <v>120.21580091737404</v>
      </c>
    </row>
    <row r="67" spans="1:15" x14ac:dyDescent="0.6">
      <c r="A67" t="s">
        <v>69</v>
      </c>
      <c r="B67">
        <v>20704</v>
      </c>
      <c r="K67" t="s">
        <v>46</v>
      </c>
      <c r="L67" t="str">
        <f>A77</f>
        <v>F9</v>
      </c>
      <c r="M67">
        <f>B77</f>
        <v>6395</v>
      </c>
      <c r="N67" s="8">
        <f t="shared" si="1"/>
        <v>1.2734065980795117</v>
      </c>
      <c r="O67">
        <f t="shared" si="2"/>
        <v>50.936263923180469</v>
      </c>
    </row>
    <row r="68" spans="1:15" x14ac:dyDescent="0.6">
      <c r="A68" t="s">
        <v>77</v>
      </c>
      <c r="B68">
        <v>3893</v>
      </c>
      <c r="K68" t="s">
        <v>45</v>
      </c>
      <c r="L68" t="str">
        <f>A65</f>
        <v>E9</v>
      </c>
      <c r="M68">
        <f>B65</f>
        <v>5304</v>
      </c>
      <c r="N68" s="8">
        <f t="shared" si="1"/>
        <v>0.80230229204195747</v>
      </c>
      <c r="O68">
        <f t="shared" si="2"/>
        <v>32.092091681678298</v>
      </c>
    </row>
    <row r="69" spans="1:15" x14ac:dyDescent="0.6">
      <c r="A69" t="s">
        <v>97</v>
      </c>
      <c r="B69">
        <v>3647</v>
      </c>
      <c r="K69" t="s">
        <v>44</v>
      </c>
      <c r="L69" t="str">
        <f>A53</f>
        <v>D9</v>
      </c>
      <c r="M69">
        <f>B53</f>
        <v>4164</v>
      </c>
      <c r="N69" s="8">
        <f t="shared" si="1"/>
        <v>0.31003931414753794</v>
      </c>
      <c r="O69">
        <f t="shared" si="2"/>
        <v>12.401572565901517</v>
      </c>
    </row>
    <row r="70" spans="1:15" x14ac:dyDescent="0.6">
      <c r="A70" t="s">
        <v>98</v>
      </c>
      <c r="B70">
        <v>6029</v>
      </c>
      <c r="K70" t="s">
        <v>43</v>
      </c>
      <c r="L70" t="str">
        <f>A41</f>
        <v>C9</v>
      </c>
      <c r="M70">
        <f>B41</f>
        <v>3979</v>
      </c>
      <c r="N70" s="8">
        <f t="shared" si="1"/>
        <v>0.23015453264712774</v>
      </c>
      <c r="O70">
        <f t="shared" si="2"/>
        <v>9.2061813058851101</v>
      </c>
    </row>
    <row r="71" spans="1:15" x14ac:dyDescent="0.6">
      <c r="A71" t="s">
        <v>99</v>
      </c>
      <c r="B71">
        <v>46400</v>
      </c>
      <c r="K71" t="s">
        <v>42</v>
      </c>
      <c r="L71" t="str">
        <f>A29</f>
        <v>B9</v>
      </c>
      <c r="M71">
        <f>B29</f>
        <v>3964</v>
      </c>
      <c r="N71" s="8">
        <f t="shared" si="1"/>
        <v>0.22367738820114855</v>
      </c>
      <c r="O71">
        <f t="shared" si="2"/>
        <v>8.9470955280459421</v>
      </c>
    </row>
    <row r="72" spans="1:15" x14ac:dyDescent="0.6">
      <c r="A72" t="s">
        <v>14</v>
      </c>
      <c r="B72">
        <v>3506</v>
      </c>
      <c r="K72" t="s">
        <v>41</v>
      </c>
      <c r="L72" t="str">
        <f>A17</f>
        <v>A9</v>
      </c>
      <c r="M72">
        <f>B17</f>
        <v>3734</v>
      </c>
      <c r="N72" s="8">
        <f t="shared" si="1"/>
        <v>0.12436117336280073</v>
      </c>
      <c r="O72">
        <f t="shared" si="2"/>
        <v>4.974446934512029</v>
      </c>
    </row>
    <row r="73" spans="1:15" x14ac:dyDescent="0.6">
      <c r="A73" t="s">
        <v>22</v>
      </c>
      <c r="B73">
        <v>3713</v>
      </c>
      <c r="K73" t="s">
        <v>49</v>
      </c>
      <c r="L73" t="str">
        <f>A18</f>
        <v>A10</v>
      </c>
      <c r="M73">
        <f>B18</f>
        <v>3635</v>
      </c>
      <c r="N73" s="8">
        <f t="shared" si="1"/>
        <v>8.1612020019337983E-2</v>
      </c>
      <c r="O73">
        <f t="shared" si="2"/>
        <v>3.2644808007735193</v>
      </c>
    </row>
    <row r="74" spans="1:15" x14ac:dyDescent="0.6">
      <c r="A74" t="s">
        <v>32</v>
      </c>
      <c r="B74">
        <v>4868</v>
      </c>
      <c r="K74" t="s">
        <v>50</v>
      </c>
      <c r="L74" t="str">
        <f>A30</f>
        <v>B10</v>
      </c>
      <c r="M74">
        <f>B30</f>
        <v>3486</v>
      </c>
      <c r="N74" s="8">
        <f t="shared" ref="N74:N96" si="3">(M74-I$15)/I$16</f>
        <v>1.7272385189277879E-2</v>
      </c>
      <c r="O74">
        <f t="shared" ref="O74:O96" si="4">N74*40</f>
        <v>0.69089540757111512</v>
      </c>
    </row>
    <row r="75" spans="1:15" x14ac:dyDescent="0.6">
      <c r="A75" t="s">
        <v>30</v>
      </c>
      <c r="B75">
        <v>3567</v>
      </c>
      <c r="K75" t="s">
        <v>51</v>
      </c>
      <c r="L75" t="str">
        <f>A42</f>
        <v>C10</v>
      </c>
      <c r="M75">
        <f>B42</f>
        <v>3374</v>
      </c>
      <c r="N75" s="8">
        <f t="shared" si="3"/>
        <v>-3.1090293340700181E-2</v>
      </c>
      <c r="O75">
        <f t="shared" si="4"/>
        <v>-1.2436117336280073</v>
      </c>
    </row>
    <row r="76" spans="1:15" x14ac:dyDescent="0.6">
      <c r="A76" t="s">
        <v>46</v>
      </c>
      <c r="B76">
        <v>32034</v>
      </c>
      <c r="K76" t="s">
        <v>52</v>
      </c>
      <c r="L76" t="str">
        <f>A54</f>
        <v>D10</v>
      </c>
      <c r="M76">
        <f>B54</f>
        <v>3325</v>
      </c>
      <c r="N76" s="8">
        <f t="shared" si="3"/>
        <v>-5.2248965197565583E-2</v>
      </c>
      <c r="O76">
        <f t="shared" si="4"/>
        <v>-2.0899586079026236</v>
      </c>
    </row>
    <row r="77" spans="1:15" x14ac:dyDescent="0.6">
      <c r="A77" t="s">
        <v>54</v>
      </c>
      <c r="B77">
        <v>6395</v>
      </c>
      <c r="K77" t="s">
        <v>53</v>
      </c>
      <c r="L77" t="str">
        <f>A66</f>
        <v>E10</v>
      </c>
      <c r="M77">
        <f>B66</f>
        <v>3335</v>
      </c>
      <c r="N77" s="8">
        <f t="shared" si="3"/>
        <v>-4.7930868900246115E-2</v>
      </c>
      <c r="O77">
        <f t="shared" si="4"/>
        <v>-1.9172347560098446</v>
      </c>
    </row>
    <row r="78" spans="1:15" x14ac:dyDescent="0.6">
      <c r="A78" t="s">
        <v>62</v>
      </c>
      <c r="B78">
        <v>3364</v>
      </c>
      <c r="K78" t="s">
        <v>54</v>
      </c>
      <c r="L78" t="str">
        <f>A78</f>
        <v>F10</v>
      </c>
      <c r="M78">
        <f>B78</f>
        <v>3364</v>
      </c>
      <c r="N78" s="8">
        <f t="shared" si="3"/>
        <v>-3.5408389638019649E-2</v>
      </c>
      <c r="O78">
        <f t="shared" si="4"/>
        <v>-1.416335585520786</v>
      </c>
    </row>
    <row r="79" spans="1:15" x14ac:dyDescent="0.6">
      <c r="A79" t="s">
        <v>70</v>
      </c>
      <c r="B79">
        <v>9407</v>
      </c>
      <c r="K79" t="s">
        <v>55</v>
      </c>
      <c r="L79" t="str">
        <f>A90</f>
        <v>G10</v>
      </c>
      <c r="M79">
        <f>B90</f>
        <v>3596</v>
      </c>
      <c r="N79" s="8">
        <f t="shared" si="3"/>
        <v>6.4771444459792049E-2</v>
      </c>
      <c r="O79">
        <f t="shared" si="4"/>
        <v>2.590857778391682</v>
      </c>
    </row>
    <row r="80" spans="1:15" x14ac:dyDescent="0.6">
      <c r="A80" t="s">
        <v>78</v>
      </c>
      <c r="B80">
        <v>3768</v>
      </c>
      <c r="K80" t="s">
        <v>56</v>
      </c>
      <c r="L80" t="str">
        <f>A102</f>
        <v>H10</v>
      </c>
      <c r="M80">
        <f>B102</f>
        <v>4193</v>
      </c>
      <c r="N80" s="8">
        <f t="shared" si="3"/>
        <v>0.32256179340976437</v>
      </c>
      <c r="O80">
        <f t="shared" si="4"/>
        <v>12.902471736390575</v>
      </c>
    </row>
    <row r="81" spans="1:15" x14ac:dyDescent="0.6">
      <c r="A81" t="s">
        <v>100</v>
      </c>
      <c r="B81">
        <v>3446</v>
      </c>
      <c r="K81" t="s">
        <v>64</v>
      </c>
      <c r="L81" t="str">
        <f>A103</f>
        <v>H11</v>
      </c>
      <c r="M81">
        <f>B103</f>
        <v>4879</v>
      </c>
      <c r="N81" s="8">
        <f t="shared" si="3"/>
        <v>0.61878319940588</v>
      </c>
      <c r="O81">
        <f t="shared" si="4"/>
        <v>24.751327976235199</v>
      </c>
    </row>
    <row r="82" spans="1:15" x14ac:dyDescent="0.6">
      <c r="A82" t="s">
        <v>101</v>
      </c>
      <c r="B82">
        <v>10173</v>
      </c>
      <c r="K82" t="s">
        <v>63</v>
      </c>
      <c r="L82" t="str">
        <f>A91</f>
        <v>G11</v>
      </c>
      <c r="M82">
        <f>B91</f>
        <v>6091</v>
      </c>
      <c r="N82" s="8">
        <f t="shared" si="3"/>
        <v>1.1421364706409998</v>
      </c>
      <c r="O82">
        <f t="shared" si="4"/>
        <v>45.685458825639991</v>
      </c>
    </row>
    <row r="83" spans="1:15" x14ac:dyDescent="0.6">
      <c r="A83" t="s">
        <v>102</v>
      </c>
      <c r="B83">
        <v>31031</v>
      </c>
      <c r="K83" t="s">
        <v>62</v>
      </c>
      <c r="L83" t="str">
        <f>A79</f>
        <v>F11</v>
      </c>
      <c r="M83">
        <f>B79</f>
        <v>9407</v>
      </c>
      <c r="N83" s="8">
        <f t="shared" si="3"/>
        <v>2.574017202832136</v>
      </c>
      <c r="O83">
        <f t="shared" si="4"/>
        <v>102.96068811328544</v>
      </c>
    </row>
    <row r="84" spans="1:15" x14ac:dyDescent="0.6">
      <c r="A84" t="s">
        <v>15</v>
      </c>
      <c r="B84">
        <v>3331</v>
      </c>
      <c r="K84" t="s">
        <v>61</v>
      </c>
      <c r="L84" t="str">
        <f>A67</f>
        <v>E11</v>
      </c>
      <c r="M84">
        <f>B67</f>
        <v>20704</v>
      </c>
      <c r="N84" s="8">
        <f t="shared" si="3"/>
        <v>7.4521705899139414</v>
      </c>
      <c r="O84">
        <f t="shared" si="4"/>
        <v>298.08682359655768</v>
      </c>
    </row>
    <row r="85" spans="1:15" x14ac:dyDescent="0.6">
      <c r="A85" t="s">
        <v>23</v>
      </c>
      <c r="B85">
        <v>3365</v>
      </c>
      <c r="K85" t="s">
        <v>60</v>
      </c>
      <c r="L85" t="str">
        <f>A55</f>
        <v>D11</v>
      </c>
      <c r="M85">
        <f>B55</f>
        <v>33497</v>
      </c>
      <c r="N85" s="8">
        <f t="shared" si="3"/>
        <v>12.976311183074738</v>
      </c>
      <c r="O85">
        <f t="shared" si="4"/>
        <v>519.05244732298956</v>
      </c>
    </row>
    <row r="86" spans="1:15" x14ac:dyDescent="0.6">
      <c r="A86" t="s">
        <v>31</v>
      </c>
      <c r="B86">
        <v>3987</v>
      </c>
      <c r="K86" t="s">
        <v>59</v>
      </c>
      <c r="L86" t="str">
        <f>A43</f>
        <v>C11</v>
      </c>
      <c r="M86">
        <f>B43</f>
        <v>32106</v>
      </c>
      <c r="N86" s="8">
        <f t="shared" si="3"/>
        <v>12.375663988117601</v>
      </c>
      <c r="O86">
        <f t="shared" si="4"/>
        <v>495.02655952470406</v>
      </c>
    </row>
    <row r="87" spans="1:15" x14ac:dyDescent="0.6">
      <c r="A87" t="s">
        <v>39</v>
      </c>
      <c r="B87">
        <v>3813</v>
      </c>
      <c r="K87" t="s">
        <v>58</v>
      </c>
      <c r="L87" t="str">
        <f>A31</f>
        <v>B11</v>
      </c>
      <c r="M87">
        <f>B31</f>
        <v>19917</v>
      </c>
      <c r="N87" s="8">
        <f t="shared" si="3"/>
        <v>7.1123364113148986</v>
      </c>
      <c r="O87">
        <f t="shared" si="4"/>
        <v>284.49345645259592</v>
      </c>
    </row>
    <row r="88" spans="1:15" x14ac:dyDescent="0.6">
      <c r="A88" t="s">
        <v>47</v>
      </c>
      <c r="B88">
        <v>53896</v>
      </c>
      <c r="K88" t="s">
        <v>57</v>
      </c>
      <c r="L88" t="str">
        <f>A19</f>
        <v>A11</v>
      </c>
      <c r="M88">
        <f>B19</f>
        <v>9694</v>
      </c>
      <c r="N88" s="8">
        <f t="shared" si="3"/>
        <v>2.6979465665652049</v>
      </c>
      <c r="O88">
        <f t="shared" si="4"/>
        <v>107.9178626626082</v>
      </c>
    </row>
    <row r="89" spans="1:15" x14ac:dyDescent="0.6">
      <c r="A89" t="s">
        <v>55</v>
      </c>
      <c r="B89">
        <v>10406</v>
      </c>
      <c r="K89" t="s">
        <v>65</v>
      </c>
      <c r="L89" t="str">
        <f>A20</f>
        <v>A12</v>
      </c>
      <c r="M89">
        <f>B20</f>
        <v>6084</v>
      </c>
      <c r="N89" s="8">
        <f t="shared" si="3"/>
        <v>1.1391138032328763</v>
      </c>
      <c r="O89">
        <f t="shared" si="4"/>
        <v>45.564552129315047</v>
      </c>
    </row>
    <row r="90" spans="1:15" x14ac:dyDescent="0.6">
      <c r="A90" t="s">
        <v>63</v>
      </c>
      <c r="B90">
        <v>3596</v>
      </c>
      <c r="K90" t="s">
        <v>66</v>
      </c>
      <c r="L90" t="str">
        <f>A32</f>
        <v>B12</v>
      </c>
      <c r="M90">
        <f>B32</f>
        <v>4705</v>
      </c>
      <c r="N90" s="8">
        <f t="shared" si="3"/>
        <v>0.54364832383252126</v>
      </c>
      <c r="O90">
        <f t="shared" si="4"/>
        <v>21.745932953300851</v>
      </c>
    </row>
    <row r="91" spans="1:15" x14ac:dyDescent="0.6">
      <c r="A91" t="s">
        <v>71</v>
      </c>
      <c r="B91">
        <v>6091</v>
      </c>
      <c r="K91" t="s">
        <v>67</v>
      </c>
      <c r="L91" t="str">
        <f>A44</f>
        <v>C12</v>
      </c>
      <c r="M91">
        <f>B44</f>
        <v>4088</v>
      </c>
      <c r="N91" s="8">
        <f t="shared" si="3"/>
        <v>0.27722178228790995</v>
      </c>
      <c r="O91">
        <f t="shared" si="4"/>
        <v>11.088871291516398</v>
      </c>
    </row>
    <row r="92" spans="1:15" x14ac:dyDescent="0.6">
      <c r="A92" t="s">
        <v>79</v>
      </c>
      <c r="B92">
        <v>3624</v>
      </c>
      <c r="K92" t="s">
        <v>68</v>
      </c>
      <c r="L92" t="str">
        <f>A56</f>
        <v>D12</v>
      </c>
      <c r="M92">
        <f>B56</f>
        <v>3847</v>
      </c>
      <c r="N92" s="8">
        <f t="shared" si="3"/>
        <v>0.17315566152251075</v>
      </c>
      <c r="O92">
        <f t="shared" si="4"/>
        <v>6.9262264609004296</v>
      </c>
    </row>
    <row r="93" spans="1:15" x14ac:dyDescent="0.6">
      <c r="A93" t="s">
        <v>103</v>
      </c>
      <c r="B93">
        <v>3457</v>
      </c>
      <c r="K93" t="s">
        <v>69</v>
      </c>
      <c r="L93" t="str">
        <f>A68</f>
        <v>E12</v>
      </c>
      <c r="M93">
        <f>B68</f>
        <v>3893</v>
      </c>
      <c r="N93" s="8">
        <f t="shared" si="3"/>
        <v>0.1930189044901803</v>
      </c>
      <c r="O93">
        <f t="shared" si="4"/>
        <v>7.7207561796072124</v>
      </c>
    </row>
    <row r="94" spans="1:15" x14ac:dyDescent="0.6">
      <c r="A94" t="s">
        <v>104</v>
      </c>
      <c r="B94">
        <v>12567</v>
      </c>
      <c r="K94" t="s">
        <v>70</v>
      </c>
      <c r="L94" t="str">
        <f>A80</f>
        <v>F12</v>
      </c>
      <c r="M94">
        <f>B80</f>
        <v>3768</v>
      </c>
      <c r="N94" s="8">
        <f t="shared" si="3"/>
        <v>0.13904270077368694</v>
      </c>
      <c r="O94">
        <f t="shared" si="4"/>
        <v>5.5617080309474778</v>
      </c>
    </row>
    <row r="95" spans="1:15" x14ac:dyDescent="0.6">
      <c r="A95" t="s">
        <v>105</v>
      </c>
      <c r="B95">
        <v>16722</v>
      </c>
      <c r="K95" t="s">
        <v>71</v>
      </c>
      <c r="L95" t="str">
        <f>A92</f>
        <v>G12</v>
      </c>
      <c r="M95">
        <f>B92</f>
        <v>3624</v>
      </c>
      <c r="N95" s="8">
        <f t="shared" si="3"/>
        <v>7.6862114092286563E-2</v>
      </c>
      <c r="O95">
        <f t="shared" si="4"/>
        <v>3.0744845636914624</v>
      </c>
    </row>
    <row r="96" spans="1:15" x14ac:dyDescent="0.6">
      <c r="A96" t="s">
        <v>16</v>
      </c>
      <c r="B96">
        <v>3353</v>
      </c>
      <c r="K96" t="s">
        <v>72</v>
      </c>
      <c r="L96" t="str">
        <f>A104</f>
        <v>H12</v>
      </c>
      <c r="M96">
        <f>B104</f>
        <v>3543</v>
      </c>
      <c r="N96" s="8">
        <f t="shared" si="3"/>
        <v>4.1885534083998859E-2</v>
      </c>
      <c r="O96">
        <f t="shared" si="4"/>
        <v>1.6754213633599544</v>
      </c>
    </row>
    <row r="97" spans="1:2" x14ac:dyDescent="0.6">
      <c r="A97" t="s">
        <v>24</v>
      </c>
      <c r="B97">
        <v>3331</v>
      </c>
    </row>
    <row r="98" spans="1:2" x14ac:dyDescent="0.6">
      <c r="A98" t="s">
        <v>33</v>
      </c>
      <c r="B98">
        <v>3724</v>
      </c>
    </row>
    <row r="99" spans="1:2" x14ac:dyDescent="0.6">
      <c r="A99" t="s">
        <v>40</v>
      </c>
      <c r="B99">
        <v>3816</v>
      </c>
    </row>
    <row r="100" spans="1:2" x14ac:dyDescent="0.6">
      <c r="A100" t="s">
        <v>48</v>
      </c>
      <c r="B100">
        <v>31790</v>
      </c>
    </row>
    <row r="101" spans="1:2" x14ac:dyDescent="0.6">
      <c r="A101" t="s">
        <v>56</v>
      </c>
      <c r="B101">
        <v>24512</v>
      </c>
    </row>
    <row r="102" spans="1:2" x14ac:dyDescent="0.6">
      <c r="A102" t="s">
        <v>64</v>
      </c>
      <c r="B102">
        <v>4193</v>
      </c>
    </row>
    <row r="103" spans="1:2" x14ac:dyDescent="0.6">
      <c r="A103" t="s">
        <v>72</v>
      </c>
      <c r="B103">
        <v>4879</v>
      </c>
    </row>
    <row r="104" spans="1:2" x14ac:dyDescent="0.6">
      <c r="A104" t="s">
        <v>80</v>
      </c>
      <c r="B104">
        <v>3543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E58" workbookViewId="0">
      <selection activeCell="G68" sqref="G68:G89"/>
    </sheetView>
  </sheetViews>
  <sheetFormatPr defaultRowHeight="13" x14ac:dyDescent="0.6"/>
  <cols>
    <col min="2" max="2" width="15.40625" customWidth="1"/>
    <col min="3" max="3" width="13.1328125" style="2" customWidth="1"/>
    <col min="4" max="6" width="10.1328125" customWidth="1"/>
    <col min="7" max="8" width="14.7265625" customWidth="1"/>
    <col min="9" max="9" width="15.26953125" bestFit="1" customWidth="1"/>
    <col min="10" max="10" width="15.7265625" bestFit="1" customWidth="1"/>
    <col min="11" max="11" width="12" bestFit="1" customWidth="1"/>
    <col min="12" max="12" width="15.1328125" bestFit="1" customWidth="1"/>
  </cols>
  <sheetData>
    <row r="1" spans="1:15" x14ac:dyDescent="0.6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6">
      <c r="A2" s="7">
        <v>1</v>
      </c>
      <c r="B2" s="7" t="s">
        <v>82</v>
      </c>
      <c r="C2" s="7" t="s">
        <v>83</v>
      </c>
      <c r="D2" s="7">
        <f>'Plate 1'!N9</f>
        <v>-3.6572032968535048E-2</v>
      </c>
      <c r="E2" s="7">
        <f>'Plate 2'!N9</f>
        <v>-3.9340728146255964E-2</v>
      </c>
      <c r="F2" s="7">
        <f>'Plate 3'!N9</f>
        <v>-3.4976580008287704E-2</v>
      </c>
      <c r="G2" s="7">
        <f>AVERAGE(D2:F2)</f>
        <v>-3.6963113707692903E-2</v>
      </c>
      <c r="H2" s="7">
        <f>STDEV(D2:F2)</f>
        <v>2.2082018365489485E-3</v>
      </c>
      <c r="I2" s="7">
        <f>G2*40</f>
        <v>-1.4785245483077161</v>
      </c>
      <c r="L2" s="9" t="s">
        <v>116</v>
      </c>
      <c r="M2" s="3"/>
      <c r="N2" s="3"/>
      <c r="O2" s="3"/>
    </row>
    <row r="3" spans="1:15" x14ac:dyDescent="0.6">
      <c r="A3" s="7">
        <v>2</v>
      </c>
      <c r="B3" s="7" t="s">
        <v>85</v>
      </c>
      <c r="C3" s="7" t="s">
        <v>86</v>
      </c>
      <c r="D3" s="7">
        <f>'Plate 1'!N10</f>
        <v>-1.3003389499923572E-2</v>
      </c>
      <c r="E3" s="7">
        <f>'Plate 2'!N10</f>
        <v>-1.9062002297670414E-2</v>
      </c>
      <c r="F3" s="7">
        <f>'Plate 3'!N10</f>
        <v>-2.9794864451504342E-2</v>
      </c>
      <c r="G3" s="7">
        <f t="shared" ref="G3:G66" si="0">AVERAGE(D3:F3)</f>
        <v>-2.0620085416366108E-2</v>
      </c>
      <c r="H3" s="7">
        <f t="shared" ref="H3:H66" si="1">STDEV(D3:F3)</f>
        <v>8.5034772308723496E-3</v>
      </c>
      <c r="I3" s="7">
        <f t="shared" ref="I3:I66" si="2">G3*40</f>
        <v>-0.82480341665464429</v>
      </c>
      <c r="M3" s="3"/>
      <c r="N3" s="10"/>
      <c r="O3" s="11"/>
    </row>
    <row r="4" spans="1:15" x14ac:dyDescent="0.6">
      <c r="A4" s="7">
        <v>3</v>
      </c>
      <c r="B4" s="7" t="s">
        <v>88</v>
      </c>
      <c r="C4" s="7" t="s">
        <v>89</v>
      </c>
      <c r="D4" s="7">
        <f>'Plate 1'!N11</f>
        <v>-8.1271184374522333E-3</v>
      </c>
      <c r="E4" s="7">
        <f>'Plate 2'!N11</f>
        <v>-1.257281002612304E-2</v>
      </c>
      <c r="F4" s="7">
        <f>'Plate 3'!N11</f>
        <v>-3.756743778667939E-2</v>
      </c>
      <c r="G4" s="7">
        <f t="shared" si="0"/>
        <v>-1.9422455416751555E-2</v>
      </c>
      <c r="H4" s="7">
        <f t="shared" si="1"/>
        <v>1.5870454698247893E-2</v>
      </c>
      <c r="I4" s="7">
        <f t="shared" si="2"/>
        <v>-0.7768982166700622</v>
      </c>
      <c r="M4" s="3"/>
      <c r="N4" s="10"/>
      <c r="O4" s="11"/>
    </row>
    <row r="5" spans="1:15" x14ac:dyDescent="0.6">
      <c r="A5" s="7">
        <v>4</v>
      </c>
      <c r="B5" s="7" t="s">
        <v>91</v>
      </c>
      <c r="C5" s="7" t="s">
        <v>92</v>
      </c>
      <c r="D5" s="7">
        <f>'Plate 1'!N12</f>
        <v>-1.8286016484267524E-2</v>
      </c>
      <c r="E5" s="7">
        <f>'Plate 2'!N12</f>
        <v>-1.5411831644925015E-2</v>
      </c>
      <c r="F5" s="7">
        <f>'Plate 3'!N12</f>
        <v>-4.749905927051417E-3</v>
      </c>
      <c r="G5" s="7">
        <f t="shared" si="0"/>
        <v>-1.2815918018747985E-2</v>
      </c>
      <c r="H5" s="7">
        <f t="shared" si="1"/>
        <v>7.1316651576068171E-3</v>
      </c>
      <c r="I5" s="7">
        <f t="shared" si="2"/>
        <v>-0.51263672074991939</v>
      </c>
      <c r="M5" s="3"/>
      <c r="N5" s="10"/>
      <c r="O5" s="11"/>
    </row>
    <row r="6" spans="1:15" x14ac:dyDescent="0.6">
      <c r="A6" s="7">
        <v>5</v>
      </c>
      <c r="B6" s="7" t="s">
        <v>94</v>
      </c>
      <c r="C6" s="7" t="s">
        <v>95</v>
      </c>
      <c r="D6" s="7">
        <f>'Plate 1'!N13</f>
        <v>0.14181821673354145</v>
      </c>
      <c r="E6" s="7">
        <f>'Plate 2'!N13</f>
        <v>0.1370841867364383</v>
      </c>
      <c r="F6" s="7">
        <f>'Plate 3'!N13</f>
        <v>0.15372422818457313</v>
      </c>
      <c r="G6" s="7">
        <f t="shared" si="0"/>
        <v>0.14420887721818429</v>
      </c>
      <c r="H6" s="7">
        <f t="shared" si="1"/>
        <v>8.5737499388269904E-3</v>
      </c>
      <c r="I6" s="7">
        <f t="shared" si="2"/>
        <v>5.7683550887273718</v>
      </c>
      <c r="M6" s="12"/>
      <c r="N6" s="10"/>
      <c r="O6" s="11"/>
    </row>
    <row r="7" spans="1:15" x14ac:dyDescent="0.6">
      <c r="A7" s="7">
        <v>6</v>
      </c>
      <c r="B7" s="7" t="s">
        <v>97</v>
      </c>
      <c r="C7" s="7" t="s">
        <v>98</v>
      </c>
      <c r="D7" s="7">
        <f>'Plate 1'!N14</f>
        <v>1.1503936148213636</v>
      </c>
      <c r="E7" s="7">
        <f>'Plate 2'!N14</f>
        <v>1.1668378853276125</v>
      </c>
      <c r="F7" s="7">
        <f>'Plate 3'!N14</f>
        <v>1.115364273597619</v>
      </c>
      <c r="G7" s="7">
        <f t="shared" si="0"/>
        <v>1.144198591248865</v>
      </c>
      <c r="H7" s="7">
        <f t="shared" si="1"/>
        <v>2.6290053517069704E-2</v>
      </c>
      <c r="I7" s="7">
        <f t="shared" si="2"/>
        <v>45.767943649954603</v>
      </c>
      <c r="M7" s="3"/>
      <c r="N7" s="10"/>
      <c r="O7" s="11"/>
    </row>
    <row r="8" spans="1:15" x14ac:dyDescent="0.6">
      <c r="A8" s="7">
        <v>7</v>
      </c>
      <c r="B8" s="7" t="s">
        <v>100</v>
      </c>
      <c r="C8" s="7" t="s">
        <v>101</v>
      </c>
      <c r="D8" s="7">
        <f>'Plate 1'!N15</f>
        <v>2.8969113670298481</v>
      </c>
      <c r="E8" s="7">
        <f>'Plate 2'!N15</f>
        <v>2.9205420967132905</v>
      </c>
      <c r="F8" s="7">
        <f>'Plate 3'!N15</f>
        <v>2.9047833792068074</v>
      </c>
      <c r="G8" s="7">
        <f t="shared" si="0"/>
        <v>2.9074122809833156</v>
      </c>
      <c r="H8" s="7">
        <f t="shared" si="1"/>
        <v>1.2032713316450118E-2</v>
      </c>
      <c r="I8" s="7">
        <f t="shared" si="2"/>
        <v>116.29649123933262</v>
      </c>
      <c r="M8" s="3"/>
      <c r="N8" s="10"/>
      <c r="O8" s="11"/>
    </row>
    <row r="9" spans="1:15" x14ac:dyDescent="0.6">
      <c r="A9" s="7">
        <v>8</v>
      </c>
      <c r="B9" s="7" t="s">
        <v>103</v>
      </c>
      <c r="C9" s="7" t="s">
        <v>104</v>
      </c>
      <c r="D9" s="7">
        <f>'Plate 1'!N16</f>
        <v>3.9424651540080782</v>
      </c>
      <c r="E9" s="7">
        <f>'Plate 2'!N16</f>
        <v>3.8781035312835002</v>
      </c>
      <c r="F9" s="7">
        <f>'Plate 3'!N16</f>
        <v>3.9385356327850887</v>
      </c>
      <c r="G9" s="7">
        <f t="shared" si="0"/>
        <v>3.9197014393588887</v>
      </c>
      <c r="H9" s="7">
        <f t="shared" si="1"/>
        <v>3.6078383437272467E-2</v>
      </c>
      <c r="I9" s="7">
        <f t="shared" si="2"/>
        <v>156.78805757435555</v>
      </c>
      <c r="M9" s="3"/>
      <c r="N9" s="10"/>
      <c r="O9" s="11"/>
    </row>
    <row r="10" spans="1:15" x14ac:dyDescent="0.6">
      <c r="A10" s="7">
        <v>9</v>
      </c>
      <c r="B10" s="7" t="s">
        <v>104</v>
      </c>
      <c r="C10" s="7" t="s">
        <v>105</v>
      </c>
      <c r="D10" s="7">
        <f>'Plate 1'!N17</f>
        <v>5.7442473115912378</v>
      </c>
      <c r="E10" s="7">
        <f>'Plate 2'!N17</f>
        <v>5.7680807803716734</v>
      </c>
      <c r="F10" s="7">
        <f>'Plate 3'!N17</f>
        <v>5.7327046443213279</v>
      </c>
      <c r="G10" s="7">
        <f t="shared" si="0"/>
        <v>5.7483442454280791</v>
      </c>
      <c r="H10" s="7">
        <f t="shared" si="1"/>
        <v>1.8040410211819843E-2</v>
      </c>
      <c r="I10" s="7">
        <f t="shared" si="2"/>
        <v>229.93376981712316</v>
      </c>
      <c r="M10" s="3"/>
      <c r="N10" s="10"/>
      <c r="O10" s="11"/>
    </row>
    <row r="11" spans="1:15" x14ac:dyDescent="0.6">
      <c r="A11" s="7">
        <v>10</v>
      </c>
      <c r="B11" s="7" t="s">
        <v>101</v>
      </c>
      <c r="C11" s="7" t="s">
        <v>102</v>
      </c>
      <c r="D11" s="7">
        <f>'Plate 1'!N18</f>
        <v>11.975309017585865</v>
      </c>
      <c r="E11" s="7">
        <f>'Plate 2'!N18</f>
        <v>12.193192278237518</v>
      </c>
      <c r="F11" s="7">
        <f>'Plate 3'!N18</f>
        <v>11.911468636155758</v>
      </c>
      <c r="G11" s="7">
        <f t="shared" si="0"/>
        <v>12.026656643993048</v>
      </c>
      <c r="H11" s="7">
        <f t="shared" si="1"/>
        <v>0.14771420608794386</v>
      </c>
      <c r="I11" s="7">
        <f t="shared" si="2"/>
        <v>481.06626575972194</v>
      </c>
      <c r="M11" s="3"/>
      <c r="N11" s="10"/>
      <c r="O11" s="11"/>
    </row>
    <row r="12" spans="1:15" x14ac:dyDescent="0.6">
      <c r="A12" s="7">
        <v>11</v>
      </c>
      <c r="B12" s="7" t="s">
        <v>98</v>
      </c>
      <c r="C12" s="7" t="s">
        <v>99</v>
      </c>
      <c r="D12" s="7">
        <f>'Plate 1'!N19</f>
        <v>18.971132568544746</v>
      </c>
      <c r="E12" s="7">
        <f>'Plate 2'!N19</f>
        <v>19.11310468680885</v>
      </c>
      <c r="F12" s="7">
        <f>'Plate 3'!N19</f>
        <v>18.54795083550605</v>
      </c>
      <c r="G12" s="7">
        <f t="shared" si="0"/>
        <v>18.877396030286551</v>
      </c>
      <c r="H12" s="7">
        <f t="shared" si="1"/>
        <v>0.29400616126889173</v>
      </c>
      <c r="I12" s="7">
        <f t="shared" si="2"/>
        <v>755.09584121146202</v>
      </c>
      <c r="M12" s="3"/>
      <c r="N12" s="10"/>
      <c r="O12" s="11"/>
    </row>
    <row r="13" spans="1:15" x14ac:dyDescent="0.6">
      <c r="A13" s="7">
        <v>12</v>
      </c>
      <c r="B13" s="7" t="s">
        <v>95</v>
      </c>
      <c r="C13" s="7" t="s">
        <v>96</v>
      </c>
      <c r="D13" s="7">
        <f>'Plate 1'!N20</f>
        <v>17.611465653958987</v>
      </c>
      <c r="E13" s="7">
        <f>'Plate 2'!N20</f>
        <v>17.751591033334815</v>
      </c>
      <c r="F13" s="7">
        <f>'Plate 3'!N20</f>
        <v>17.291816622615816</v>
      </c>
      <c r="G13" s="7">
        <f t="shared" si="0"/>
        <v>17.551624436636541</v>
      </c>
      <c r="H13" s="7">
        <f t="shared" si="1"/>
        <v>0.23565622346115786</v>
      </c>
      <c r="I13" s="7">
        <f t="shared" si="2"/>
        <v>702.06497746546165</v>
      </c>
      <c r="M13" s="12"/>
      <c r="N13" s="10"/>
      <c r="O13" s="11"/>
    </row>
    <row r="14" spans="1:15" x14ac:dyDescent="0.6">
      <c r="A14" s="7">
        <v>13</v>
      </c>
      <c r="B14" s="7" t="s">
        <v>92</v>
      </c>
      <c r="C14" s="7" t="s">
        <v>93</v>
      </c>
      <c r="D14" s="7">
        <f>'Plate 1'!N21</f>
        <v>8.5005595296531631</v>
      </c>
      <c r="E14" s="7">
        <f>'Plate 2'!N21</f>
        <v>8.4955694070064283</v>
      </c>
      <c r="F14" s="7">
        <f>'Plate 3'!N21</f>
        <v>8.2894494619641854</v>
      </c>
      <c r="G14" s="7">
        <f t="shared" si="0"/>
        <v>8.4285261328745928</v>
      </c>
      <c r="H14" s="7">
        <f t="shared" si="1"/>
        <v>0.12046977058436099</v>
      </c>
      <c r="I14" s="7">
        <f t="shared" si="2"/>
        <v>337.14104531498373</v>
      </c>
    </row>
    <row r="15" spans="1:15" x14ac:dyDescent="0.6">
      <c r="A15" s="7">
        <v>14</v>
      </c>
      <c r="B15" s="7" t="s">
        <v>89</v>
      </c>
      <c r="C15" s="7" t="s">
        <v>90</v>
      </c>
      <c r="D15" s="7">
        <f>'Plate 1'!N22</f>
        <v>3.4357393194329311</v>
      </c>
      <c r="E15" s="7">
        <f>'Plate 2'!N22</f>
        <v>3.4721234397948173</v>
      </c>
      <c r="F15" s="7">
        <f>'Plate 3'!N22</f>
        <v>3.4890218082341318</v>
      </c>
      <c r="G15" s="7">
        <f t="shared" si="0"/>
        <v>3.4656281891539602</v>
      </c>
      <c r="H15" s="7">
        <f t="shared" si="1"/>
        <v>2.7228608372044764E-2</v>
      </c>
      <c r="I15" s="7">
        <f t="shared" si="2"/>
        <v>138.6251275661584</v>
      </c>
    </row>
    <row r="16" spans="1:15" x14ac:dyDescent="0.6">
      <c r="A16" s="7">
        <v>15</v>
      </c>
      <c r="B16" s="7" t="s">
        <v>86</v>
      </c>
      <c r="C16" s="7" t="s">
        <v>87</v>
      </c>
      <c r="D16" s="7">
        <f>'Plate 1'!N23</f>
        <v>1.5230219951785484</v>
      </c>
      <c r="E16" s="7">
        <f>'Plate 2'!N23</f>
        <v>1.5326660996360957</v>
      </c>
      <c r="F16" s="7">
        <f>'Plate 3'!N23</f>
        <v>1.5346514240673397</v>
      </c>
      <c r="G16" s="7">
        <f t="shared" si="0"/>
        <v>1.5301131729606612</v>
      </c>
      <c r="H16" s="7">
        <f t="shared" si="1"/>
        <v>6.2208504263863854E-3</v>
      </c>
      <c r="I16" s="7">
        <f t="shared" si="2"/>
        <v>61.204526918426446</v>
      </c>
    </row>
    <row r="17" spans="1:12" x14ac:dyDescent="0.6">
      <c r="A17" s="7">
        <v>16</v>
      </c>
      <c r="B17" s="7" t="s">
        <v>83</v>
      </c>
      <c r="C17" s="7" t="s">
        <v>84</v>
      </c>
      <c r="D17" s="7">
        <f>'Plate 1'!N24</f>
        <v>0.78020336999541429</v>
      </c>
      <c r="E17" s="7">
        <f>'Plate 2'!N24</f>
        <v>0.77261945483110939</v>
      </c>
      <c r="F17" s="7">
        <f>'Plate 3'!N24</f>
        <v>0.77078018907152535</v>
      </c>
      <c r="G17" s="7">
        <f t="shared" si="0"/>
        <v>0.77453433796601645</v>
      </c>
      <c r="H17" s="7">
        <f t="shared" si="1"/>
        <v>4.9949141880866604E-3</v>
      </c>
      <c r="I17" s="7">
        <f t="shared" si="2"/>
        <v>30.981373518640659</v>
      </c>
    </row>
    <row r="18" spans="1:12" x14ac:dyDescent="0.6">
      <c r="A18" s="7">
        <v>17</v>
      </c>
      <c r="B18" s="7" t="s">
        <v>84</v>
      </c>
      <c r="C18" s="7" t="s">
        <v>9</v>
      </c>
      <c r="D18" s="7">
        <f>'Plate 1'!N25</f>
        <v>0.39944787120077724</v>
      </c>
      <c r="E18" s="7">
        <f>'Plate 2'!N25</f>
        <v>0.41328043279417342</v>
      </c>
      <c r="F18" s="7">
        <f>'Plate 3'!N25</f>
        <v>0.39812847861285511</v>
      </c>
      <c r="G18" s="7">
        <f t="shared" si="0"/>
        <v>0.40361892753593526</v>
      </c>
      <c r="H18" s="7">
        <f t="shared" si="1"/>
        <v>8.3930752463854865E-3</v>
      </c>
      <c r="I18" s="7">
        <f t="shared" si="2"/>
        <v>16.14475710143741</v>
      </c>
    </row>
    <row r="19" spans="1:12" x14ac:dyDescent="0.6">
      <c r="A19" s="7">
        <v>18</v>
      </c>
      <c r="B19" s="7" t="s">
        <v>87</v>
      </c>
      <c r="C19" s="7" t="s">
        <v>10</v>
      </c>
      <c r="D19" s="7">
        <f>'Plate 1'!N26</f>
        <v>0.25315973932663705</v>
      </c>
      <c r="E19" s="7">
        <f>'Plate 2'!N26</f>
        <v>0.24699488083577195</v>
      </c>
      <c r="F19" s="7">
        <f>'Plate 3'!N26</f>
        <v>0.23619986746337501</v>
      </c>
      <c r="G19" s="7">
        <f t="shared" si="0"/>
        <v>0.2454514958752613</v>
      </c>
      <c r="H19" s="7">
        <f t="shared" si="1"/>
        <v>8.5846281956072253E-3</v>
      </c>
      <c r="I19" s="7">
        <f t="shared" si="2"/>
        <v>9.8180598350104518</v>
      </c>
    </row>
    <row r="20" spans="1:12" x14ac:dyDescent="0.6">
      <c r="A20" s="7">
        <v>19</v>
      </c>
      <c r="B20" s="7" t="s">
        <v>90</v>
      </c>
      <c r="C20" s="7" t="s">
        <v>11</v>
      </c>
      <c r="D20" s="7">
        <f>'Plate 1'!N27</f>
        <v>0.19911440171757969</v>
      </c>
      <c r="E20" s="7">
        <f>'Plate 2'!N27</f>
        <v>0.20765415268951601</v>
      </c>
      <c r="F20" s="7">
        <f>'Plate 3'!N27</f>
        <v>0.20208690671455118</v>
      </c>
      <c r="G20" s="7">
        <f t="shared" si="0"/>
        <v>0.20295182037388229</v>
      </c>
      <c r="H20" s="7">
        <f t="shared" si="1"/>
        <v>4.3350770920763324E-3</v>
      </c>
      <c r="I20" s="7">
        <f t="shared" si="2"/>
        <v>8.1180728149552923</v>
      </c>
    </row>
    <row r="21" spans="1:12" x14ac:dyDescent="0.6">
      <c r="A21" s="7">
        <v>20</v>
      </c>
      <c r="B21" s="7" t="s">
        <v>93</v>
      </c>
      <c r="C21" s="7" t="s">
        <v>12</v>
      </c>
      <c r="D21" s="7">
        <f>'Plate 1'!N28</f>
        <v>0.23365465507675168</v>
      </c>
      <c r="E21" s="7">
        <f>'Plate 2'!N28</f>
        <v>0.18615870329001533</v>
      </c>
      <c r="F21" s="7">
        <f>'Plate 3'!N28</f>
        <v>0.16322404003867597</v>
      </c>
      <c r="G21" s="7">
        <f t="shared" si="0"/>
        <v>0.19434579946848099</v>
      </c>
      <c r="H21" s="7">
        <f t="shared" si="1"/>
        <v>3.5921988969668299E-2</v>
      </c>
      <c r="I21" s="7">
        <f t="shared" si="2"/>
        <v>7.7738319787392394</v>
      </c>
    </row>
    <row r="22" spans="1:12" x14ac:dyDescent="0.6">
      <c r="A22" s="7">
        <v>21</v>
      </c>
      <c r="B22" s="7" t="s">
        <v>96</v>
      </c>
      <c r="C22" s="7" t="s">
        <v>13</v>
      </c>
      <c r="D22" s="7">
        <f>'Plate 1'!N29</f>
        <v>0.11703050549931215</v>
      </c>
      <c r="E22" s="7">
        <f>'Plate 2'!N29</f>
        <v>0.1147775883029942</v>
      </c>
      <c r="F22" s="7">
        <f>'Plate 3'!N29</f>
        <v>8.9384593354513028E-2</v>
      </c>
      <c r="G22" s="7">
        <f t="shared" si="0"/>
        <v>0.10706422905227313</v>
      </c>
      <c r="H22" s="7">
        <f t="shared" si="1"/>
        <v>1.5352395506158141E-2</v>
      </c>
      <c r="I22" s="7">
        <f t="shared" si="2"/>
        <v>4.2825691620909252</v>
      </c>
    </row>
    <row r="23" spans="1:12" x14ac:dyDescent="0.6">
      <c r="A23" s="7">
        <v>22</v>
      </c>
      <c r="B23" s="7" t="s">
        <v>99</v>
      </c>
      <c r="C23" s="7" t="s">
        <v>14</v>
      </c>
      <c r="D23" s="7">
        <f>'Plate 1'!N30</f>
        <v>7.2331354093324876E-2</v>
      </c>
      <c r="E23" s="7">
        <f>'Plate 2'!N30</f>
        <v>7.0164391436105991E-2</v>
      </c>
      <c r="F23" s="7">
        <f>'Plate 3'!N30</f>
        <v>2.5908577783916819E-2</v>
      </c>
      <c r="G23" s="7">
        <f t="shared" si="0"/>
        <v>5.6134774437782559E-2</v>
      </c>
      <c r="H23" s="7">
        <f t="shared" si="1"/>
        <v>2.619906782517404E-2</v>
      </c>
      <c r="I23" s="7">
        <f t="shared" si="2"/>
        <v>2.2453909775113026</v>
      </c>
      <c r="J23">
        <f>SUM(I2:I23)</f>
        <v>3105.5235940917105</v>
      </c>
      <c r="K23" t="e">
        <f>J23/L2*100</f>
        <v>#VALUE!</v>
      </c>
    </row>
    <row r="24" spans="1:12" x14ac:dyDescent="0.6">
      <c r="A24">
        <v>23</v>
      </c>
      <c r="B24" t="s">
        <v>102</v>
      </c>
      <c r="C24" t="s">
        <v>15</v>
      </c>
      <c r="D24">
        <f>'Plate 1'!N31</f>
        <v>-4.4292795484114668E-2</v>
      </c>
      <c r="E24">
        <f>'Plate 2'!N31</f>
        <v>-4.2990898799001358E-2</v>
      </c>
      <c r="F24">
        <f>'Plate 3'!N31</f>
        <v>-4.9658107419173904E-2</v>
      </c>
      <c r="G24">
        <f t="shared" si="0"/>
        <v>-4.5647267234096643E-2</v>
      </c>
      <c r="H24">
        <f t="shared" si="1"/>
        <v>3.5339585435245563E-3</v>
      </c>
      <c r="I24" s="7">
        <f t="shared" si="2"/>
        <v>-1.8258906893638658</v>
      </c>
      <c r="L24" s="5"/>
    </row>
    <row r="25" spans="1:12" x14ac:dyDescent="0.6">
      <c r="A25">
        <v>24</v>
      </c>
      <c r="B25" t="s">
        <v>105</v>
      </c>
      <c r="C25" t="s">
        <v>16</v>
      </c>
      <c r="D25">
        <f>'Plate 1'!N32</f>
        <v>-3.7384744812280268E-2</v>
      </c>
      <c r="E25">
        <f>'Plate 2'!N32</f>
        <v>-3.406825942562372E-2</v>
      </c>
      <c r="F25">
        <f>'Plate 3'!N32</f>
        <v>-4.015829556507107E-2</v>
      </c>
      <c r="G25">
        <f t="shared" si="0"/>
        <v>-3.7203766600991686E-2</v>
      </c>
      <c r="H25">
        <f t="shared" si="1"/>
        <v>3.0490490123421445E-3</v>
      </c>
      <c r="I25" s="7">
        <f t="shared" si="2"/>
        <v>-1.4881506640396673</v>
      </c>
    </row>
    <row r="26" spans="1:12" x14ac:dyDescent="0.6">
      <c r="A26">
        <v>25</v>
      </c>
      <c r="B26" t="s">
        <v>16</v>
      </c>
      <c r="C26" t="s">
        <v>24</v>
      </c>
      <c r="D26">
        <f>'Plate 1'!N33</f>
        <v>-4.8356354702840783E-2</v>
      </c>
      <c r="E26">
        <f>'Plate 2'!N33</f>
        <v>-4.7857793002661894E-2</v>
      </c>
      <c r="F26">
        <f>'Plate 3'!N33</f>
        <v>-4.9658107419173904E-2</v>
      </c>
      <c r="G26">
        <f t="shared" si="0"/>
        <v>-4.8624085041558858E-2</v>
      </c>
      <c r="H26">
        <f t="shared" si="1"/>
        <v>9.2953894500328324E-4</v>
      </c>
      <c r="I26" s="7">
        <f t="shared" si="2"/>
        <v>-1.9449634016623543</v>
      </c>
    </row>
    <row r="27" spans="1:12" x14ac:dyDescent="0.6">
      <c r="A27">
        <v>26</v>
      </c>
      <c r="B27" t="s">
        <v>15</v>
      </c>
      <c r="C27" t="s">
        <v>23</v>
      </c>
      <c r="D27">
        <f>'Plate 1'!N34</f>
        <v>-3.7384744812280268E-2</v>
      </c>
      <c r="E27">
        <f>'Plate 2'!N34</f>
        <v>-3.893515362928425E-2</v>
      </c>
      <c r="F27">
        <f>'Plate 3'!N34</f>
        <v>-3.4976580008287704E-2</v>
      </c>
      <c r="G27">
        <f t="shared" si="0"/>
        <v>-3.7098826149950741E-2</v>
      </c>
      <c r="H27">
        <f t="shared" si="1"/>
        <v>1.9947151148255872E-3</v>
      </c>
      <c r="I27" s="7">
        <f t="shared" si="2"/>
        <v>-1.4839530459980297</v>
      </c>
    </row>
    <row r="28" spans="1:12" x14ac:dyDescent="0.6">
      <c r="A28">
        <v>27</v>
      </c>
      <c r="B28" t="s">
        <v>14</v>
      </c>
      <c r="C28" t="s">
        <v>22</v>
      </c>
      <c r="D28">
        <f>'Plate 1'!N35</f>
        <v>0.13572287790545229</v>
      </c>
      <c r="E28">
        <f>'Plate 2'!N35</f>
        <v>0.13748976125341</v>
      </c>
      <c r="F28">
        <f>'Plate 3'!N35</f>
        <v>0.11529317113842985</v>
      </c>
      <c r="G28">
        <f t="shared" si="0"/>
        <v>0.12950193676576405</v>
      </c>
      <c r="H28">
        <f t="shared" si="1"/>
        <v>1.2336824335326652E-2</v>
      </c>
      <c r="I28" s="7">
        <f t="shared" si="2"/>
        <v>5.1800774706305619</v>
      </c>
    </row>
    <row r="29" spans="1:12" x14ac:dyDescent="0.6">
      <c r="A29">
        <v>28</v>
      </c>
      <c r="B29" t="s">
        <v>13</v>
      </c>
      <c r="C29" t="s">
        <v>21</v>
      </c>
      <c r="D29">
        <f>'Plate 1'!N36</f>
        <v>0.41773388768504477</v>
      </c>
      <c r="E29">
        <f>'Plate 2'!N36</f>
        <v>0.42504209378635305</v>
      </c>
      <c r="F29">
        <f>'Plate 3'!N36</f>
        <v>0.39553762083446342</v>
      </c>
      <c r="G29">
        <f t="shared" si="0"/>
        <v>0.41277120076862039</v>
      </c>
      <c r="H29">
        <f t="shared" si="1"/>
        <v>1.5365535367016464E-2</v>
      </c>
      <c r="I29" s="7">
        <f t="shared" si="2"/>
        <v>16.510848030744818</v>
      </c>
    </row>
    <row r="30" spans="1:12" x14ac:dyDescent="0.6">
      <c r="A30">
        <v>29</v>
      </c>
      <c r="B30" t="s">
        <v>12</v>
      </c>
      <c r="C30" t="s">
        <v>20</v>
      </c>
      <c r="D30">
        <f>'Plate 1'!N37</f>
        <v>0.57458727352787287</v>
      </c>
      <c r="E30">
        <f>'Plate 2'!N37</f>
        <v>0.59294994381264143</v>
      </c>
      <c r="F30">
        <f>'Plate 3'!N37</f>
        <v>0.54969365864876851</v>
      </c>
      <c r="G30">
        <f t="shared" si="0"/>
        <v>0.57241029199642757</v>
      </c>
      <c r="H30">
        <f t="shared" si="1"/>
        <v>2.1710158635665552E-2</v>
      </c>
      <c r="I30" s="7">
        <f t="shared" si="2"/>
        <v>22.896411679857103</v>
      </c>
    </row>
    <row r="31" spans="1:12" x14ac:dyDescent="0.6">
      <c r="A31">
        <v>30</v>
      </c>
      <c r="B31" t="s">
        <v>11</v>
      </c>
      <c r="C31" t="s">
        <v>19</v>
      </c>
      <c r="D31">
        <f>'Plate 1'!N38</f>
        <v>1.3775465751481535</v>
      </c>
      <c r="E31">
        <f>'Plate 2'!N38</f>
        <v>1.3980153600014875</v>
      </c>
      <c r="F31">
        <f>'Plate 3'!N38</f>
        <v>1.344223377355551</v>
      </c>
      <c r="G31">
        <f t="shared" si="0"/>
        <v>1.3732617708350638</v>
      </c>
      <c r="H31">
        <f t="shared" si="1"/>
        <v>2.7150764450495447E-2</v>
      </c>
      <c r="I31" s="7">
        <f t="shared" si="2"/>
        <v>54.930470833402552</v>
      </c>
    </row>
    <row r="32" spans="1:12" x14ac:dyDescent="0.6">
      <c r="A32">
        <v>31</v>
      </c>
      <c r="B32" t="s">
        <v>10</v>
      </c>
      <c r="C32" t="s">
        <v>18</v>
      </c>
      <c r="D32">
        <f>'Plate 1'!N39</f>
        <v>3.3727541515426767</v>
      </c>
      <c r="E32">
        <f>'Plate 2'!N39</f>
        <v>3.3910085364004749</v>
      </c>
      <c r="F32">
        <f>'Plate 3'!N39</f>
        <v>3.3465246304225893</v>
      </c>
      <c r="G32">
        <f t="shared" si="0"/>
        <v>3.3700957727885803</v>
      </c>
      <c r="H32">
        <f t="shared" si="1"/>
        <v>2.2360785003271148E-2</v>
      </c>
      <c r="I32" s="7">
        <f t="shared" si="2"/>
        <v>134.8038309115432</v>
      </c>
    </row>
    <row r="33" spans="1:12" x14ac:dyDescent="0.6">
      <c r="A33">
        <v>32</v>
      </c>
      <c r="B33" t="s">
        <v>9</v>
      </c>
      <c r="C33" t="s">
        <v>17</v>
      </c>
      <c r="D33">
        <f>'Plate 1'!N40</f>
        <v>9.8236544112703861</v>
      </c>
      <c r="E33">
        <f>'Plate 2'!N40</f>
        <v>9.9584766897233905</v>
      </c>
      <c r="F33">
        <f>'Plate 3'!N40</f>
        <v>9.8025104045449289</v>
      </c>
      <c r="G33">
        <f t="shared" si="0"/>
        <v>9.8615471685129013</v>
      </c>
      <c r="H33">
        <f t="shared" si="1"/>
        <v>8.4606538261959838E-2</v>
      </c>
      <c r="I33" s="7">
        <f t="shared" si="2"/>
        <v>394.46188674051604</v>
      </c>
    </row>
    <row r="34" spans="1:12" x14ac:dyDescent="0.6">
      <c r="A34">
        <v>33</v>
      </c>
      <c r="B34" t="s">
        <v>17</v>
      </c>
      <c r="C34" t="s">
        <v>25</v>
      </c>
      <c r="D34">
        <f>'Plate 1'!N41</f>
        <v>10.579882781875316</v>
      </c>
      <c r="E34">
        <f>'Plate 2'!N41</f>
        <v>10.719334483562321</v>
      </c>
      <c r="F34">
        <f>'Plate 3'!N41</f>
        <v>10.641948324743833</v>
      </c>
      <c r="G34">
        <f t="shared" si="0"/>
        <v>10.647055196727157</v>
      </c>
      <c r="H34">
        <f t="shared" si="1"/>
        <v>6.9865974422038082E-2</v>
      </c>
      <c r="I34" s="7">
        <f t="shared" si="2"/>
        <v>425.8822078690863</v>
      </c>
    </row>
    <row r="35" spans="1:12" x14ac:dyDescent="0.6">
      <c r="A35">
        <v>34</v>
      </c>
      <c r="B35" t="s">
        <v>18</v>
      </c>
      <c r="C35" t="s">
        <v>26</v>
      </c>
      <c r="D35">
        <f>'Plate 1'!N42</f>
        <v>7.4460659123937356</v>
      </c>
      <c r="E35">
        <f>'Plate 2'!N42</f>
        <v>7.5116456288330582</v>
      </c>
      <c r="F35">
        <f>'Plate 3'!N42</f>
        <v>7.4975106010357955</v>
      </c>
      <c r="G35">
        <f t="shared" si="0"/>
        <v>7.4850740474208628</v>
      </c>
      <c r="H35">
        <f t="shared" si="1"/>
        <v>3.4513413355220388E-2</v>
      </c>
      <c r="I35" s="7">
        <f t="shared" si="2"/>
        <v>299.40296189683454</v>
      </c>
    </row>
    <row r="36" spans="1:12" x14ac:dyDescent="0.6">
      <c r="A36">
        <v>35</v>
      </c>
      <c r="B36" t="s">
        <v>19</v>
      </c>
      <c r="C36" t="s">
        <v>27</v>
      </c>
      <c r="D36">
        <f>'Plate 1'!N43</f>
        <v>4.3167189580527534</v>
      </c>
      <c r="E36">
        <f>'Plate 2'!N43</f>
        <v>4.3076069447565422</v>
      </c>
      <c r="F36">
        <f>'Plate 3'!N43</f>
        <v>4.3789814551116741</v>
      </c>
      <c r="G36">
        <f t="shared" si="0"/>
        <v>4.3344357859736569</v>
      </c>
      <c r="H36">
        <f t="shared" si="1"/>
        <v>3.8845780669113615E-2</v>
      </c>
      <c r="I36" s="7">
        <f t="shared" si="2"/>
        <v>173.37743143894627</v>
      </c>
    </row>
    <row r="37" spans="1:12" x14ac:dyDescent="0.6">
      <c r="A37">
        <v>36</v>
      </c>
      <c r="B37" t="s">
        <v>20</v>
      </c>
      <c r="C37" t="s">
        <v>28</v>
      </c>
      <c r="D37">
        <f>'Plate 1'!N44</f>
        <v>1.8314461398798605</v>
      </c>
      <c r="E37">
        <f>'Plate 2'!N44</f>
        <v>1.9066058042840131</v>
      </c>
      <c r="F37">
        <f>'Plate 3'!N44</f>
        <v>1.8563495982176401</v>
      </c>
      <c r="G37">
        <f t="shared" si="0"/>
        <v>1.8648005141271711</v>
      </c>
      <c r="H37">
        <f t="shared" si="1"/>
        <v>3.8285862575090084E-2</v>
      </c>
      <c r="I37" s="7">
        <f t="shared" si="2"/>
        <v>74.592020565086841</v>
      </c>
    </row>
    <row r="38" spans="1:12" x14ac:dyDescent="0.6">
      <c r="A38">
        <v>37</v>
      </c>
      <c r="B38" t="s">
        <v>21</v>
      </c>
      <c r="C38" t="s">
        <v>29</v>
      </c>
      <c r="D38">
        <f>'Plate 1'!N45</f>
        <v>0.90698641761966914</v>
      </c>
      <c r="E38">
        <f>'Plate 2'!N45</f>
        <v>0.91132593963543451</v>
      </c>
      <c r="F38">
        <f>'Plate 3'!N45</f>
        <v>0.87743716761531632</v>
      </c>
      <c r="G38">
        <f t="shared" si="0"/>
        <v>0.89858317495680673</v>
      </c>
      <c r="H38">
        <f t="shared" si="1"/>
        <v>1.8441070540944758E-2</v>
      </c>
      <c r="I38" s="7">
        <f t="shared" si="2"/>
        <v>35.943326998272269</v>
      </c>
    </row>
    <row r="39" spans="1:12" x14ac:dyDescent="0.6">
      <c r="A39">
        <v>38</v>
      </c>
      <c r="B39" t="s">
        <v>22</v>
      </c>
      <c r="C39" t="s">
        <v>32</v>
      </c>
      <c r="D39">
        <f>'Plate 1'!N46</f>
        <v>0.65707752566801303</v>
      </c>
      <c r="E39">
        <f>'Plate 2'!N46</f>
        <v>0.64040216229833158</v>
      </c>
      <c r="F39">
        <f>'Plate 3'!N46</f>
        <v>0.61403329347882862</v>
      </c>
      <c r="G39">
        <f t="shared" si="0"/>
        <v>0.63717099381505771</v>
      </c>
      <c r="H39">
        <f t="shared" si="1"/>
        <v>2.170326746171141E-2</v>
      </c>
      <c r="I39" s="7">
        <f t="shared" si="2"/>
        <v>25.486839752602307</v>
      </c>
    </row>
    <row r="40" spans="1:12" x14ac:dyDescent="0.6">
      <c r="A40">
        <v>39</v>
      </c>
      <c r="B40" t="s">
        <v>23</v>
      </c>
      <c r="C40" t="s">
        <v>31</v>
      </c>
      <c r="D40">
        <f>'Plate 1'!N47</f>
        <v>0.2482834682641657</v>
      </c>
      <c r="E40">
        <f>'Plate 2'!N47</f>
        <v>0.23401649629267721</v>
      </c>
      <c r="F40">
        <f>'Plate 3'!N47</f>
        <v>0.23360900968498333</v>
      </c>
      <c r="G40">
        <f t="shared" si="0"/>
        <v>0.23863632474727539</v>
      </c>
      <c r="H40">
        <f t="shared" si="1"/>
        <v>8.357155309103163E-3</v>
      </c>
      <c r="I40" s="7">
        <f t="shared" si="2"/>
        <v>9.5454529898910163</v>
      </c>
    </row>
    <row r="41" spans="1:12" x14ac:dyDescent="0.6">
      <c r="A41">
        <v>40</v>
      </c>
      <c r="B41" t="s">
        <v>24</v>
      </c>
      <c r="C41" t="s">
        <v>33</v>
      </c>
      <c r="D41">
        <f>'Plate 1'!N48</f>
        <v>0.1288148272336179</v>
      </c>
      <c r="E41">
        <f>'Plate 2'!N48</f>
        <v>0.12775597284608894</v>
      </c>
      <c r="F41">
        <f>'Plate 3'!N48</f>
        <v>0.12004307706548126</v>
      </c>
      <c r="G41">
        <f t="shared" si="0"/>
        <v>0.12553795904839604</v>
      </c>
      <c r="H41">
        <f t="shared" si="1"/>
        <v>4.7880673719276744E-3</v>
      </c>
      <c r="I41" s="7">
        <f t="shared" si="2"/>
        <v>5.0215183619358417</v>
      </c>
    </row>
    <row r="42" spans="1:12" x14ac:dyDescent="0.6">
      <c r="A42">
        <v>41</v>
      </c>
      <c r="B42" t="s">
        <v>33</v>
      </c>
      <c r="C42" t="s">
        <v>40</v>
      </c>
      <c r="D42">
        <f>'Plate 1'!N49</f>
        <v>0.1393800812023058</v>
      </c>
      <c r="E42">
        <f>'Plate 2'!N49</f>
        <v>0.12248350412545671</v>
      </c>
      <c r="F42">
        <f>'Plate 3'!N49</f>
        <v>0.15976956300082037</v>
      </c>
      <c r="G42">
        <f t="shared" si="0"/>
        <v>0.1405443827761943</v>
      </c>
      <c r="H42">
        <f t="shared" si="1"/>
        <v>1.867027705285829E-2</v>
      </c>
      <c r="I42" s="7">
        <f t="shared" si="2"/>
        <v>5.621775311047772</v>
      </c>
    </row>
    <row r="43" spans="1:12" x14ac:dyDescent="0.6">
      <c r="A43">
        <v>42</v>
      </c>
      <c r="B43" t="s">
        <v>31</v>
      </c>
      <c r="C43" t="s">
        <v>39</v>
      </c>
      <c r="D43">
        <f>'Plate 1'!N50</f>
        <v>9.996355678066246E-2</v>
      </c>
      <c r="E43">
        <f>'Plate 2'!N50</f>
        <v>9.1659840835606674E-2</v>
      </c>
      <c r="F43">
        <f>'Plate 3'!N50</f>
        <v>0.15847413411162453</v>
      </c>
      <c r="G43">
        <f t="shared" si="0"/>
        <v>0.11669917724263122</v>
      </c>
      <c r="H43">
        <f t="shared" si="1"/>
        <v>3.6415631131132838E-2</v>
      </c>
      <c r="I43" s="7">
        <f t="shared" si="2"/>
        <v>4.6679670897052485</v>
      </c>
    </row>
    <row r="44" spans="1:12" x14ac:dyDescent="0.6">
      <c r="A44">
        <v>43</v>
      </c>
      <c r="B44" t="s">
        <v>32</v>
      </c>
      <c r="C44" t="s">
        <v>30</v>
      </c>
      <c r="D44">
        <f>'Plate 1'!N51</f>
        <v>8.5741099515121058E-2</v>
      </c>
      <c r="E44">
        <f>'Plate 2'!N51</f>
        <v>8.4359499530115872E-2</v>
      </c>
      <c r="F44">
        <f>'Plate 3'!N51</f>
        <v>5.2248965197565583E-2</v>
      </c>
      <c r="G44">
        <f t="shared" si="0"/>
        <v>7.4116521414267514E-2</v>
      </c>
      <c r="H44">
        <f t="shared" si="1"/>
        <v>1.8950454237236722E-2</v>
      </c>
      <c r="I44" s="7">
        <f t="shared" si="2"/>
        <v>2.9646608565707004</v>
      </c>
    </row>
    <row r="45" spans="1:12" x14ac:dyDescent="0.6">
      <c r="A45">
        <v>44</v>
      </c>
      <c r="B45" t="s">
        <v>29</v>
      </c>
      <c r="C45" t="s">
        <v>38</v>
      </c>
      <c r="D45">
        <f>'Plate 1'!N52</f>
        <v>3.8197456656025496E-2</v>
      </c>
      <c r="E45">
        <f>'Plate 2'!N52</f>
        <v>3.6096132010482271E-2</v>
      </c>
      <c r="F45">
        <f>'Plate 3'!N52</f>
        <v>1.5113337040618145E-2</v>
      </c>
      <c r="G45">
        <f t="shared" si="0"/>
        <v>2.9802308569041969E-2</v>
      </c>
      <c r="H45">
        <f t="shared" si="1"/>
        <v>1.2764337222849691E-2</v>
      </c>
      <c r="I45" s="7">
        <f t="shared" si="2"/>
        <v>1.1920923427616787</v>
      </c>
      <c r="J45">
        <f>SUM(I24:I45)</f>
        <v>1685.738823338371</v>
      </c>
      <c r="K45" t="e">
        <f>J45/L24*100</f>
        <v>#DIV/0!</v>
      </c>
    </row>
    <row r="46" spans="1:12" x14ac:dyDescent="0.6">
      <c r="A46" s="6">
        <v>45</v>
      </c>
      <c r="B46" s="6" t="s">
        <v>28</v>
      </c>
      <c r="C46" s="6" t="s">
        <v>37</v>
      </c>
      <c r="D46" s="6">
        <f>'Plate 1'!N53</f>
        <v>-2.3162287546738863E-2</v>
      </c>
      <c r="E46" s="6">
        <f>'Plate 2'!N53</f>
        <v>-3.2040386840765163E-2</v>
      </c>
      <c r="F46" s="6">
        <f>'Plate 3'!N53</f>
        <v>-4.5771820751586381E-2</v>
      </c>
      <c r="G46" s="6">
        <f t="shared" si="0"/>
        <v>-3.3658165046363465E-2</v>
      </c>
      <c r="H46" s="6">
        <f t="shared" si="1"/>
        <v>1.1391253340925993E-2</v>
      </c>
      <c r="I46" s="7">
        <f t="shared" si="2"/>
        <v>-1.3463266018545386</v>
      </c>
      <c r="L46" s="5"/>
    </row>
    <row r="47" spans="1:12" x14ac:dyDescent="0.6">
      <c r="A47" s="6">
        <v>46</v>
      </c>
      <c r="B47" s="6" t="s">
        <v>27</v>
      </c>
      <c r="C47" s="6" t="s">
        <v>36</v>
      </c>
      <c r="D47" s="6">
        <f>'Plate 1'!N54</f>
        <v>-3.6572032968535048E-2</v>
      </c>
      <c r="E47" s="6">
        <f>'Plate 2'!N54</f>
        <v>-3.9340728146255964E-2</v>
      </c>
      <c r="F47" s="6">
        <f>'Plate 3'!N54</f>
        <v>-3.8431057046143281E-2</v>
      </c>
      <c r="G47" s="6">
        <f t="shared" si="0"/>
        <v>-3.8114606053644758E-2</v>
      </c>
      <c r="H47" s="6">
        <f t="shared" si="1"/>
        <v>1.4112137222170621E-3</v>
      </c>
      <c r="I47" s="7">
        <f t="shared" si="2"/>
        <v>-1.5245842421457902</v>
      </c>
    </row>
    <row r="48" spans="1:12" x14ac:dyDescent="0.6">
      <c r="A48" s="6">
        <v>47</v>
      </c>
      <c r="B48" s="6" t="s">
        <v>26</v>
      </c>
      <c r="C48" s="6" t="s">
        <v>35</v>
      </c>
      <c r="D48" s="6">
        <f>'Plate 1'!N55</f>
        <v>0.23771821429547779</v>
      </c>
      <c r="E48" s="6">
        <f>'Plate 2'!N55</f>
        <v>-3.041808877287832E-2</v>
      </c>
      <c r="F48" s="6">
        <f>'Plate 3'!N55</f>
        <v>-3.6703818527215493E-2</v>
      </c>
      <c r="G48" s="6">
        <f t="shared" si="0"/>
        <v>5.6865435665127993E-2</v>
      </c>
      <c r="H48" s="6">
        <f t="shared" si="1"/>
        <v>0.15665463048813744</v>
      </c>
      <c r="I48" s="7">
        <f t="shared" si="2"/>
        <v>2.2746174266051198</v>
      </c>
    </row>
    <row r="49" spans="1:9" x14ac:dyDescent="0.6">
      <c r="A49" s="6">
        <v>48</v>
      </c>
      <c r="B49" s="6" t="s">
        <v>25</v>
      </c>
      <c r="C49" s="6" t="s">
        <v>34</v>
      </c>
      <c r="D49" s="6">
        <f>'Plate 1'!N56</f>
        <v>0.18651736813952874</v>
      </c>
      <c r="E49" s="6">
        <f>'Plate 2'!N56</f>
        <v>-1.8656427780698703E-2</v>
      </c>
      <c r="F49" s="6">
        <f>'Plate 3'!N56</f>
        <v>-2.6340387413648768E-2</v>
      </c>
      <c r="G49" s="6">
        <f t="shared" si="0"/>
        <v>4.7173517648393753E-2</v>
      </c>
      <c r="H49" s="6">
        <f t="shared" si="1"/>
        <v>0.1207364580861226</v>
      </c>
      <c r="I49" s="7">
        <f t="shared" si="2"/>
        <v>1.8869407059357501</v>
      </c>
    </row>
    <row r="50" spans="1:9" x14ac:dyDescent="0.6">
      <c r="A50" s="6">
        <v>49</v>
      </c>
      <c r="B50" s="6" t="s">
        <v>34</v>
      </c>
      <c r="C50" s="6" t="s">
        <v>41</v>
      </c>
      <c r="D50" s="6">
        <f>'Plate 1'!N57</f>
        <v>0.10768431929624209</v>
      </c>
      <c r="E50" s="6">
        <f>'Plate 2'!N57</f>
        <v>0.11356086475207906</v>
      </c>
      <c r="F50" s="6">
        <f>'Plate 3'!N57</f>
        <v>0.1083842170627187</v>
      </c>
      <c r="G50" s="6">
        <f t="shared" si="0"/>
        <v>0.1098764670370133</v>
      </c>
      <c r="H50" s="6">
        <f t="shared" si="1"/>
        <v>3.2099149697408184E-3</v>
      </c>
      <c r="I50" s="7">
        <f t="shared" si="2"/>
        <v>4.3950586814805321</v>
      </c>
    </row>
    <row r="51" spans="1:9" x14ac:dyDescent="0.6">
      <c r="A51" s="6">
        <v>50</v>
      </c>
      <c r="B51" s="6" t="s">
        <v>35</v>
      </c>
      <c r="C51" s="6" t="s">
        <v>42</v>
      </c>
      <c r="D51" s="6">
        <f>'Plate 1'!N58</f>
        <v>0.32061482235749056</v>
      </c>
      <c r="E51" s="6">
        <f>'Plate 2'!N58</f>
        <v>0.32405403906039704</v>
      </c>
      <c r="F51" s="6">
        <f>'Plate 3'!N58</f>
        <v>0.34242503637743393</v>
      </c>
      <c r="G51" s="6">
        <f t="shared" si="0"/>
        <v>0.32903129926510716</v>
      </c>
      <c r="H51" s="6">
        <f t="shared" si="1"/>
        <v>1.1726090493339076E-2</v>
      </c>
      <c r="I51" s="7">
        <f t="shared" si="2"/>
        <v>13.161251970604287</v>
      </c>
    </row>
    <row r="52" spans="1:9" x14ac:dyDescent="0.6">
      <c r="A52" s="6">
        <v>51</v>
      </c>
      <c r="B52" s="6" t="s">
        <v>36</v>
      </c>
      <c r="C52" s="6" t="s">
        <v>43</v>
      </c>
      <c r="D52" s="6">
        <f>'Plate 1'!N59</f>
        <v>0.65748388158988558</v>
      </c>
      <c r="E52" s="6">
        <f>'Plate 2'!N59</f>
        <v>0.66068088814691717</v>
      </c>
      <c r="F52" s="6">
        <f>'Plate 3'!N59</f>
        <v>0.61273786458963275</v>
      </c>
      <c r="G52" s="6">
        <f t="shared" si="0"/>
        <v>0.64363421144214517</v>
      </c>
      <c r="H52" s="6">
        <f t="shared" si="1"/>
        <v>2.6804727182989405E-2</v>
      </c>
      <c r="I52" s="7">
        <f t="shared" si="2"/>
        <v>25.745368457685807</v>
      </c>
    </row>
    <row r="53" spans="1:9" x14ac:dyDescent="0.6">
      <c r="A53" s="6">
        <v>52</v>
      </c>
      <c r="B53" s="6" t="s">
        <v>37</v>
      </c>
      <c r="C53" s="6" t="s">
        <v>44</v>
      </c>
      <c r="D53" s="6">
        <f>'Plate 1'!N60</f>
        <v>1.690846990911937</v>
      </c>
      <c r="E53" s="6">
        <f>'Plate 2'!N60</f>
        <v>1.701790673213299</v>
      </c>
      <c r="F53" s="6">
        <f>'Plate 3'!N60</f>
        <v>1.6015819166757914</v>
      </c>
      <c r="G53" s="6">
        <f t="shared" si="0"/>
        <v>1.6647398602670094</v>
      </c>
      <c r="H53" s="6">
        <f t="shared" si="1"/>
        <v>5.4969404440851161E-2</v>
      </c>
      <c r="I53" s="7">
        <f t="shared" si="2"/>
        <v>66.589594410680377</v>
      </c>
    </row>
    <row r="54" spans="1:9" x14ac:dyDescent="0.6">
      <c r="A54" s="6">
        <v>53</v>
      </c>
      <c r="B54" s="6" t="s">
        <v>38</v>
      </c>
      <c r="C54" s="6" t="s">
        <v>45</v>
      </c>
      <c r="D54" s="6">
        <f>'Plate 1'!N61</f>
        <v>4.0517748969918106</v>
      </c>
      <c r="E54" s="6">
        <f>'Plate 2'!N61</f>
        <v>3.8922986393775099</v>
      </c>
      <c r="F54" s="6">
        <f>'Plate 3'!N61</f>
        <v>3.9415583001932122</v>
      </c>
      <c r="G54" s="6">
        <f t="shared" si="0"/>
        <v>3.961877278854177</v>
      </c>
      <c r="H54" s="6">
        <f t="shared" si="1"/>
        <v>8.1656688985252621E-2</v>
      </c>
      <c r="I54" s="7">
        <f t="shared" si="2"/>
        <v>158.47509115416707</v>
      </c>
    </row>
    <row r="55" spans="1:9" x14ac:dyDescent="0.6">
      <c r="A55" s="6">
        <v>54</v>
      </c>
      <c r="B55" s="6" t="s">
        <v>30</v>
      </c>
      <c r="C55" s="6" t="s">
        <v>46</v>
      </c>
      <c r="D55" s="6">
        <f>'Plate 1'!N62</f>
        <v>13.364639914468324</v>
      </c>
      <c r="E55" s="6">
        <f>'Plate 2'!N62</f>
        <v>13.219295806175946</v>
      </c>
      <c r="F55" s="6">
        <f>'Plate 3'!N62</f>
        <v>12.3445736947769</v>
      </c>
      <c r="G55" s="6">
        <f t="shared" si="0"/>
        <v>12.976169805140389</v>
      </c>
      <c r="H55" s="6">
        <f t="shared" si="1"/>
        <v>0.55178479720226448</v>
      </c>
      <c r="I55" s="7">
        <f t="shared" si="2"/>
        <v>519.04679220561559</v>
      </c>
    </row>
    <row r="56" spans="1:9" x14ac:dyDescent="0.6">
      <c r="A56" s="6">
        <v>55</v>
      </c>
      <c r="B56" s="6" t="s">
        <v>39</v>
      </c>
      <c r="C56" s="6" t="s">
        <v>47</v>
      </c>
      <c r="D56" s="6">
        <f>'Plate 1'!N63</f>
        <v>22.081787150479588</v>
      </c>
      <c r="E56" s="6">
        <f>'Plate 2'!N63</f>
        <v>21.471926077516322</v>
      </c>
      <c r="F56" s="6">
        <f>'Plate 3'!N63</f>
        <v>21.784795819976726</v>
      </c>
      <c r="G56" s="6">
        <f t="shared" si="0"/>
        <v>21.77950301599088</v>
      </c>
      <c r="H56" s="6">
        <f t="shared" si="1"/>
        <v>0.30496498554670332</v>
      </c>
      <c r="I56" s="7">
        <f t="shared" si="2"/>
        <v>871.18012063963522</v>
      </c>
    </row>
    <row r="57" spans="1:9" x14ac:dyDescent="0.6">
      <c r="A57" s="6">
        <v>56</v>
      </c>
      <c r="B57" s="6" t="s">
        <v>40</v>
      </c>
      <c r="C57" s="6" t="s">
        <v>48</v>
      </c>
      <c r="D57" s="6">
        <f>'Plate 1'!N64</f>
        <v>12.501539936410897</v>
      </c>
      <c r="E57" s="6">
        <f>'Plate 2'!N64</f>
        <v>12.595116624556484</v>
      </c>
      <c r="F57" s="6">
        <f>'Plate 3'!N64</f>
        <v>12.239212145122305</v>
      </c>
      <c r="G57" s="6">
        <f t="shared" si="0"/>
        <v>12.445289568696561</v>
      </c>
      <c r="H57" s="6">
        <f t="shared" si="1"/>
        <v>0.18449953257752921</v>
      </c>
      <c r="I57" s="7">
        <f t="shared" si="2"/>
        <v>497.81158274786242</v>
      </c>
    </row>
    <row r="58" spans="1:9" x14ac:dyDescent="0.6">
      <c r="A58" s="6">
        <v>57</v>
      </c>
      <c r="B58" s="6" t="s">
        <v>48</v>
      </c>
      <c r="C58" s="6" t="s">
        <v>56</v>
      </c>
      <c r="D58" s="6">
        <f>'Plate 1'!N65</f>
        <v>9.5806535699905648</v>
      </c>
      <c r="E58" s="6">
        <f>'Plate 2'!N65</f>
        <v>9.1327269731689871</v>
      </c>
      <c r="F58" s="6">
        <f>'Plate 3'!N65</f>
        <v>9.096501659933196</v>
      </c>
      <c r="G58" s="6">
        <f t="shared" si="0"/>
        <v>9.2699607343642487</v>
      </c>
      <c r="H58" s="6">
        <f t="shared" si="1"/>
        <v>0.2696768379225371</v>
      </c>
      <c r="I58" s="7">
        <f t="shared" si="2"/>
        <v>370.79842937456993</v>
      </c>
    </row>
    <row r="59" spans="1:9" x14ac:dyDescent="0.6">
      <c r="A59" s="6">
        <v>58</v>
      </c>
      <c r="B59" s="6" t="s">
        <v>47</v>
      </c>
      <c r="C59" s="6" t="s">
        <v>55</v>
      </c>
      <c r="D59" s="6">
        <f>'Plate 1'!N66</f>
        <v>3.0578283120914023</v>
      </c>
      <c r="E59" s="6">
        <f>'Plate 2'!N66</f>
        <v>2.9866507429796791</v>
      </c>
      <c r="F59" s="6">
        <f>'Plate 3'!N66</f>
        <v>3.0053950229343509</v>
      </c>
      <c r="G59" s="6">
        <f t="shared" si="0"/>
        <v>3.0166246926684774</v>
      </c>
      <c r="H59" s="6">
        <f t="shared" si="1"/>
        <v>3.6893640345142122E-2</v>
      </c>
      <c r="I59" s="7">
        <f t="shared" si="2"/>
        <v>120.6649877067391</v>
      </c>
    </row>
    <row r="60" spans="1:9" x14ac:dyDescent="0.6">
      <c r="A60" s="6">
        <v>59</v>
      </c>
      <c r="B60" s="6" t="s">
        <v>46</v>
      </c>
      <c r="C60" s="6" t="s">
        <v>54</v>
      </c>
      <c r="D60" s="6">
        <f>'Plate 1'!N67</f>
        <v>1.3133423394922807</v>
      </c>
      <c r="E60" s="6">
        <f>'Plate 2'!N67</f>
        <v>1.3087889662677112</v>
      </c>
      <c r="F60" s="6">
        <f>'Plate 3'!N67</f>
        <v>1.2734065980795117</v>
      </c>
      <c r="G60" s="6">
        <f t="shared" si="0"/>
        <v>1.2985126346131679</v>
      </c>
      <c r="H60" s="6">
        <f t="shared" si="1"/>
        <v>2.1861338128131944E-2</v>
      </c>
      <c r="I60" s="7">
        <f t="shared" si="2"/>
        <v>51.940505384526716</v>
      </c>
    </row>
    <row r="61" spans="1:9" x14ac:dyDescent="0.6">
      <c r="A61" s="6">
        <v>60</v>
      </c>
      <c r="B61" s="6" t="s">
        <v>45</v>
      </c>
      <c r="C61" s="6" t="s">
        <v>53</v>
      </c>
      <c r="D61" s="6">
        <f>'Plate 1'!N68</f>
        <v>0.7862987088235035</v>
      </c>
      <c r="E61" s="6">
        <f>'Plate 2'!N68</f>
        <v>0.81155460846039362</v>
      </c>
      <c r="F61" s="6">
        <f>'Plate 3'!N68</f>
        <v>0.80230229204195747</v>
      </c>
      <c r="G61" s="6">
        <f t="shared" si="0"/>
        <v>0.80005186977528486</v>
      </c>
      <c r="H61" s="6">
        <f t="shared" si="1"/>
        <v>1.2777457372299017E-2</v>
      </c>
      <c r="I61" s="7">
        <f t="shared" si="2"/>
        <v>32.002074791011395</v>
      </c>
    </row>
    <row r="62" spans="1:9" x14ac:dyDescent="0.6">
      <c r="A62" s="6">
        <v>61</v>
      </c>
      <c r="B62" s="6" t="s">
        <v>44</v>
      </c>
      <c r="C62" s="6" t="s">
        <v>52</v>
      </c>
      <c r="D62" s="6">
        <f>'Plate 1'!N69</f>
        <v>0.33524363554490461</v>
      </c>
      <c r="E62" s="6">
        <f>'Plate 2'!N69</f>
        <v>0.3382491471544069</v>
      </c>
      <c r="F62" s="6">
        <f>'Plate 3'!N69</f>
        <v>0.31003931414753794</v>
      </c>
      <c r="G62" s="6">
        <f t="shared" si="0"/>
        <v>0.32784403228228315</v>
      </c>
      <c r="H62" s="6">
        <f t="shared" si="1"/>
        <v>1.5492393807995169E-2</v>
      </c>
      <c r="I62" s="7">
        <f t="shared" si="2"/>
        <v>13.113761291291326</v>
      </c>
    </row>
    <row r="63" spans="1:9" x14ac:dyDescent="0.6">
      <c r="A63" s="6">
        <v>62</v>
      </c>
      <c r="B63" s="6" t="s">
        <v>43</v>
      </c>
      <c r="C63" s="6" t="s">
        <v>51</v>
      </c>
      <c r="D63" s="6">
        <f>'Plate 1'!N70</f>
        <v>0.24665804457667526</v>
      </c>
      <c r="E63" s="6">
        <f>'Plate 2'!N70</f>
        <v>0.24983390245457393</v>
      </c>
      <c r="F63" s="6">
        <f>'Plate 3'!N70</f>
        <v>0.23015453264712774</v>
      </c>
      <c r="G63" s="6">
        <f t="shared" si="0"/>
        <v>0.24221549322612565</v>
      </c>
      <c r="H63" s="6">
        <f t="shared" si="1"/>
        <v>1.0565112203912408E-2</v>
      </c>
      <c r="I63" s="7">
        <f t="shared" si="2"/>
        <v>9.6886197290450262</v>
      </c>
    </row>
    <row r="64" spans="1:9" x14ac:dyDescent="0.6">
      <c r="A64" s="6">
        <v>63</v>
      </c>
      <c r="B64" s="6" t="s">
        <v>42</v>
      </c>
      <c r="C64" s="6" t="s">
        <v>50</v>
      </c>
      <c r="D64" s="6">
        <f>'Plate 1'!N71</f>
        <v>0.22552753663929945</v>
      </c>
      <c r="E64" s="6">
        <f>'Plate 2'!N71</f>
        <v>0.22752730402112983</v>
      </c>
      <c r="F64" s="6">
        <f>'Plate 3'!N71</f>
        <v>0.22367738820114855</v>
      </c>
      <c r="G64" s="6">
        <f t="shared" si="0"/>
        <v>0.22557740962052594</v>
      </c>
      <c r="H64" s="6">
        <f t="shared" si="1"/>
        <v>1.9254424013529616E-3</v>
      </c>
      <c r="I64" s="7">
        <f t="shared" si="2"/>
        <v>9.0230963848210379</v>
      </c>
    </row>
    <row r="65" spans="1:12" x14ac:dyDescent="0.6">
      <c r="A65" s="6">
        <v>64</v>
      </c>
      <c r="B65" s="6" t="s">
        <v>41</v>
      </c>
      <c r="C65" s="6" t="s">
        <v>49</v>
      </c>
      <c r="D65" s="6">
        <f>'Plate 1'!N72</f>
        <v>0.13572287790545229</v>
      </c>
      <c r="E65" s="6">
        <f>'Plate 2'!N72</f>
        <v>0.13911205932129686</v>
      </c>
      <c r="F65" s="6">
        <f>'Plate 3'!N72</f>
        <v>0.12436117336280073</v>
      </c>
      <c r="G65" s="6">
        <f t="shared" si="0"/>
        <v>0.13306537019651662</v>
      </c>
      <c r="H65" s="6">
        <f t="shared" si="1"/>
        <v>7.7261840230109053E-3</v>
      </c>
      <c r="I65" s="7">
        <f t="shared" si="2"/>
        <v>5.3226148078606652</v>
      </c>
    </row>
    <row r="66" spans="1:12" x14ac:dyDescent="0.6">
      <c r="A66" s="6">
        <v>65</v>
      </c>
      <c r="B66" s="6" t="s">
        <v>49</v>
      </c>
      <c r="C66" s="6" t="s">
        <v>57</v>
      </c>
      <c r="D66" s="6">
        <f>'Plate 1'!N73</f>
        <v>5.688982906216563E-2</v>
      </c>
      <c r="E66" s="6">
        <f>'Plate 2'!N73</f>
        <v>6.9353242402162577E-2</v>
      </c>
      <c r="F66" s="6">
        <f>'Plate 3'!N73</f>
        <v>8.1612020019337983E-2</v>
      </c>
      <c r="G66" s="6">
        <f t="shared" si="0"/>
        <v>6.9285030494555394E-2</v>
      </c>
      <c r="H66" s="6">
        <f t="shared" si="1"/>
        <v>1.2361236632270173E-2</v>
      </c>
      <c r="I66" s="7">
        <f t="shared" si="2"/>
        <v>2.7714012197822155</v>
      </c>
    </row>
    <row r="67" spans="1:12" x14ac:dyDescent="0.6">
      <c r="A67" s="6">
        <v>66</v>
      </c>
      <c r="B67" s="6" t="s">
        <v>50</v>
      </c>
      <c r="C67" s="6" t="s">
        <v>58</v>
      </c>
      <c r="D67" s="6">
        <f>'Plate 1'!N74</f>
        <v>4.5511863249732505E-2</v>
      </c>
      <c r="E67" s="6">
        <f>'Plate 2'!N74</f>
        <v>4.5424345900831622E-2</v>
      </c>
      <c r="F67" s="6">
        <f>'Plate 3'!N74</f>
        <v>1.7272385189277879E-2</v>
      </c>
      <c r="G67" s="6">
        <f t="shared" ref="G67:G73" si="3">AVERAGE(D67:F67)</f>
        <v>3.6069531446614005E-2</v>
      </c>
      <c r="H67" s="6">
        <f t="shared" ref="H67:H73" si="4">STDEV(D67:F67)</f>
        <v>1.6278864990728125E-2</v>
      </c>
      <c r="I67" s="7">
        <f t="shared" ref="I67:I89" si="5">G67*40</f>
        <v>1.4427812578645602</v>
      </c>
      <c r="J67">
        <f>SUM(I46:I67)</f>
        <v>2774.4637795037834</v>
      </c>
      <c r="K67" t="e">
        <f>J67/L46*100</f>
        <v>#DIV/0!</v>
      </c>
    </row>
    <row r="68" spans="1:12" x14ac:dyDescent="0.6">
      <c r="A68">
        <v>67</v>
      </c>
      <c r="B68" t="s">
        <v>51</v>
      </c>
      <c r="C68" t="s">
        <v>59</v>
      </c>
      <c r="D68">
        <f>'Plate 1'!N75</f>
        <v>-5.4451693530929955E-2</v>
      </c>
      <c r="E68">
        <f>'Plate 2'!N75</f>
        <v>-5.7186006893011246E-2</v>
      </c>
      <c r="F68">
        <f>'Plate 3'!N75</f>
        <v>-3.1090293340700181E-2</v>
      </c>
      <c r="G68">
        <f t="shared" si="3"/>
        <v>-4.7575997921547125E-2</v>
      </c>
      <c r="H68">
        <f t="shared" si="4"/>
        <v>1.4342348449111557E-2</v>
      </c>
      <c r="I68" s="7">
        <f t="shared" si="5"/>
        <v>-1.903039916861885</v>
      </c>
      <c r="L68" s="5"/>
    </row>
    <row r="69" spans="1:12" x14ac:dyDescent="0.6">
      <c r="A69">
        <v>68</v>
      </c>
      <c r="B69" t="s">
        <v>52</v>
      </c>
      <c r="C69" t="s">
        <v>60</v>
      </c>
      <c r="D69">
        <f>'Plate 1'!N76</f>
        <v>-2.1943219781121029E-2</v>
      </c>
      <c r="E69">
        <f>'Plate 2'!N76</f>
        <v>-1.9467576814642125E-2</v>
      </c>
      <c r="F69">
        <f>'Plate 3'!N76</f>
        <v>-5.2248965197565583E-2</v>
      </c>
      <c r="G69">
        <f t="shared" si="3"/>
        <v>-3.1219920597776247E-2</v>
      </c>
      <c r="H69">
        <f t="shared" si="4"/>
        <v>1.8253704818729698E-2</v>
      </c>
      <c r="I69" s="7">
        <f t="shared" si="5"/>
        <v>-1.2487968239110498</v>
      </c>
    </row>
    <row r="70" spans="1:12" x14ac:dyDescent="0.6">
      <c r="A70">
        <v>69</v>
      </c>
      <c r="B70" t="s">
        <v>53</v>
      </c>
      <c r="C70" t="s">
        <v>61</v>
      </c>
      <c r="D70">
        <f>'Plate 1'!N77</f>
        <v>-4.5105507327859888E-2</v>
      </c>
      <c r="E70">
        <f>'Plate 2'!N77</f>
        <v>-4.258532428202965E-2</v>
      </c>
      <c r="F70">
        <f>'Plate 3'!N77</f>
        <v>-4.7930868900246115E-2</v>
      </c>
      <c r="G70">
        <f t="shared" si="3"/>
        <v>-4.5207233503378554E-2</v>
      </c>
      <c r="H70">
        <f t="shared" si="4"/>
        <v>2.6742238084021676E-3</v>
      </c>
      <c r="I70" s="7">
        <f t="shared" si="5"/>
        <v>-1.8082893401351421</v>
      </c>
    </row>
    <row r="71" spans="1:12" x14ac:dyDescent="0.6">
      <c r="A71">
        <v>70</v>
      </c>
      <c r="B71" t="s">
        <v>54</v>
      </c>
      <c r="C71" t="s">
        <v>62</v>
      </c>
      <c r="D71">
        <f>'Plate 1'!N78</f>
        <v>-1.4222457265541407E-2</v>
      </c>
      <c r="E71">
        <f>'Plate 2'!N78</f>
        <v>-1.5817406161896728E-2</v>
      </c>
      <c r="F71">
        <f>'Plate 3'!N78</f>
        <v>-3.5408389638019649E-2</v>
      </c>
      <c r="G71">
        <f t="shared" si="3"/>
        <v>-2.1816084355152598E-2</v>
      </c>
      <c r="H71">
        <f t="shared" si="4"/>
        <v>1.1798264180483837E-2</v>
      </c>
      <c r="I71" s="7">
        <f t="shared" si="5"/>
        <v>-0.87264337420610394</v>
      </c>
    </row>
    <row r="72" spans="1:12" x14ac:dyDescent="0.6">
      <c r="A72">
        <v>71</v>
      </c>
      <c r="B72" t="s">
        <v>55</v>
      </c>
      <c r="C72" t="s">
        <v>63</v>
      </c>
      <c r="D72">
        <f>'Plate 1'!N79</f>
        <v>7.2737710015197479E-2</v>
      </c>
      <c r="E72">
        <f>'Plate 2'!N79</f>
        <v>5.5158134308152688E-2</v>
      </c>
      <c r="F72">
        <f>'Plate 3'!N79</f>
        <v>6.4771444459792049E-2</v>
      </c>
      <c r="G72">
        <f t="shared" si="3"/>
        <v>6.4222429594380737E-2</v>
      </c>
      <c r="H72">
        <f t="shared" si="4"/>
        <v>8.8026378717837844E-3</v>
      </c>
      <c r="I72" s="7">
        <f t="shared" si="5"/>
        <v>2.5688971837752295</v>
      </c>
    </row>
    <row r="73" spans="1:12" x14ac:dyDescent="0.6">
      <c r="A73">
        <v>72</v>
      </c>
      <c r="B73" t="s">
        <v>56</v>
      </c>
      <c r="C73" t="s">
        <v>64</v>
      </c>
      <c r="D73">
        <f>'Plate 1'!N80</f>
        <v>0.34905973688857339</v>
      </c>
      <c r="E73">
        <f>'Plate 2'!N80</f>
        <v>0.34636063749384116</v>
      </c>
      <c r="F73">
        <f>'Plate 3'!N80</f>
        <v>0.32256179340976437</v>
      </c>
      <c r="G73">
        <f t="shared" si="3"/>
        <v>0.33932738926405964</v>
      </c>
      <c r="H73">
        <f t="shared" si="4"/>
        <v>1.458201589794199E-2</v>
      </c>
      <c r="I73" s="7">
        <f t="shared" si="5"/>
        <v>13.573095570562385</v>
      </c>
    </row>
    <row r="74" spans="1:12" x14ac:dyDescent="0.6">
      <c r="A74">
        <v>73</v>
      </c>
      <c r="B74" t="s">
        <v>64</v>
      </c>
      <c r="C74" t="s">
        <v>72</v>
      </c>
      <c r="D74">
        <f>'Plate 1'!N81</f>
        <v>0.62538176376194932</v>
      </c>
      <c r="E74">
        <f>'Plate 2'!N81</f>
        <v>0.60795620094059466</v>
      </c>
      <c r="F74">
        <f>'Plate 3'!N81</f>
        <v>0.61878319940588</v>
      </c>
      <c r="G74">
        <f t="shared" ref="G74:G89" si="6">AVERAGE(D74:F74)</f>
        <v>0.61737372136947466</v>
      </c>
      <c r="H74">
        <f t="shared" ref="H74:H89" si="7">STDEV(D74:F74)</f>
        <v>8.7978708311486475E-3</v>
      </c>
      <c r="I74" s="7">
        <f t="shared" si="5"/>
        <v>24.694948854778985</v>
      </c>
    </row>
    <row r="75" spans="1:12" x14ac:dyDescent="0.6">
      <c r="A75">
        <v>74</v>
      </c>
      <c r="B75" t="s">
        <v>63</v>
      </c>
      <c r="C75" t="s">
        <v>71</v>
      </c>
      <c r="D75">
        <f>'Plate 1'!N82</f>
        <v>1.1670542076181405</v>
      </c>
      <c r="E75">
        <f>'Plate 2'!N82</f>
        <v>1.1449368614111399</v>
      </c>
      <c r="F75">
        <f>'Plate 3'!N82</f>
        <v>1.1421364706409998</v>
      </c>
      <c r="G75">
        <f t="shared" si="6"/>
        <v>1.1513758465567601</v>
      </c>
      <c r="H75">
        <f t="shared" si="7"/>
        <v>1.36498645156144E-2</v>
      </c>
      <c r="I75" s="7">
        <f t="shared" si="5"/>
        <v>46.055033862270406</v>
      </c>
    </row>
    <row r="76" spans="1:12" x14ac:dyDescent="0.6">
      <c r="A76">
        <v>75</v>
      </c>
      <c r="B76" t="s">
        <v>62</v>
      </c>
      <c r="C76" t="s">
        <v>70</v>
      </c>
      <c r="D76">
        <f>'Plate 1'!N83</f>
        <v>2.5133113767821027</v>
      </c>
      <c r="E76">
        <f>'Plate 2'!N83</f>
        <v>2.5344351565562215</v>
      </c>
      <c r="F76">
        <f>'Plate 3'!N83</f>
        <v>2.574017202832136</v>
      </c>
      <c r="G76">
        <f t="shared" si="6"/>
        <v>2.5405879120568202</v>
      </c>
      <c r="H76">
        <f t="shared" si="7"/>
        <v>3.0817067175379194E-2</v>
      </c>
      <c r="I76" s="7">
        <f t="shared" si="5"/>
        <v>101.62351648227281</v>
      </c>
    </row>
    <row r="77" spans="1:12" x14ac:dyDescent="0.6">
      <c r="A77">
        <v>76</v>
      </c>
      <c r="B77" t="s">
        <v>61</v>
      </c>
      <c r="C77" t="s">
        <v>69</v>
      </c>
      <c r="D77">
        <f>'Plate 1'!N84</f>
        <v>7.8134116657665764</v>
      </c>
      <c r="E77">
        <f>'Plate 2'!N84</f>
        <v>7.9796786214184126</v>
      </c>
      <c r="F77">
        <f>'Plate 3'!N84</f>
        <v>7.4521705899139414</v>
      </c>
      <c r="G77">
        <f t="shared" si="6"/>
        <v>7.7484202923663092</v>
      </c>
      <c r="H77">
        <f t="shared" si="7"/>
        <v>0.26969258385756578</v>
      </c>
      <c r="I77" s="7">
        <f t="shared" si="5"/>
        <v>309.93681169465236</v>
      </c>
    </row>
    <row r="78" spans="1:12" x14ac:dyDescent="0.6">
      <c r="A78">
        <v>77</v>
      </c>
      <c r="B78" t="s">
        <v>60</v>
      </c>
      <c r="C78" t="s">
        <v>68</v>
      </c>
      <c r="D78">
        <f>'Plate 1'!N85</f>
        <v>13.424374234983597</v>
      </c>
      <c r="E78">
        <f>'Plate 2'!N85</f>
        <v>13.527532439074447</v>
      </c>
      <c r="F78">
        <f>'Plate 3'!N85</f>
        <v>12.976311183074738</v>
      </c>
      <c r="G78">
        <f t="shared" si="6"/>
        <v>13.309405952377594</v>
      </c>
      <c r="H78">
        <f t="shared" si="7"/>
        <v>0.29304350832343035</v>
      </c>
      <c r="I78" s="7">
        <f t="shared" si="5"/>
        <v>532.37623809510376</v>
      </c>
    </row>
    <row r="79" spans="1:12" x14ac:dyDescent="0.6">
      <c r="A79">
        <v>78</v>
      </c>
      <c r="B79" t="s">
        <v>59</v>
      </c>
      <c r="C79" t="s">
        <v>67</v>
      </c>
      <c r="D79">
        <f>'Plate 1'!N86</f>
        <v>12.635231034706987</v>
      </c>
      <c r="E79">
        <f>'Plate 2'!N86</f>
        <v>12.717194554164967</v>
      </c>
      <c r="F79">
        <f>'Plate 3'!N86</f>
        <v>12.375663988117601</v>
      </c>
      <c r="G79">
        <f t="shared" si="6"/>
        <v>12.576029858996518</v>
      </c>
      <c r="H79">
        <f t="shared" si="7"/>
        <v>0.17829572706681687</v>
      </c>
      <c r="I79" s="7">
        <f t="shared" si="5"/>
        <v>503.04119435986075</v>
      </c>
    </row>
    <row r="80" spans="1:12" x14ac:dyDescent="0.6">
      <c r="A80">
        <v>79</v>
      </c>
      <c r="B80" t="s">
        <v>58</v>
      </c>
      <c r="C80" t="s">
        <v>66</v>
      </c>
      <c r="D80">
        <f>'Plate 1'!N87</f>
        <v>7.1811218513327928</v>
      </c>
      <c r="E80">
        <f>'Plate 2'!N87</f>
        <v>7.3437377788067701</v>
      </c>
      <c r="F80">
        <f>'Plate 3'!N87</f>
        <v>7.1123364113148986</v>
      </c>
      <c r="G80">
        <f t="shared" si="6"/>
        <v>7.2123986804848208</v>
      </c>
      <c r="H80">
        <f t="shared" si="7"/>
        <v>0.11882898741734231</v>
      </c>
      <c r="I80" s="7">
        <f t="shared" si="5"/>
        <v>288.49594721939286</v>
      </c>
    </row>
    <row r="81" spans="1:11" x14ac:dyDescent="0.6">
      <c r="A81">
        <v>80</v>
      </c>
      <c r="B81" t="s">
        <v>57</v>
      </c>
      <c r="C81" t="s">
        <v>65</v>
      </c>
      <c r="D81">
        <f>'Plate 1'!N88</f>
        <v>2.6823554402811092</v>
      </c>
      <c r="E81">
        <f>'Plate 2'!N88</f>
        <v>2.7733185470525594</v>
      </c>
      <c r="F81">
        <f>'Plate 3'!N88</f>
        <v>2.6979465665652049</v>
      </c>
      <c r="G81">
        <f t="shared" si="6"/>
        <v>2.7178735179662912</v>
      </c>
      <c r="H81">
        <f t="shared" si="7"/>
        <v>4.8645495603236527E-2</v>
      </c>
      <c r="I81" s="7">
        <f t="shared" si="5"/>
        <v>108.71494071865165</v>
      </c>
    </row>
    <row r="82" spans="1:11" x14ac:dyDescent="0.6">
      <c r="A82">
        <v>81</v>
      </c>
      <c r="B82" t="s">
        <v>65</v>
      </c>
      <c r="C82" t="s">
        <v>73</v>
      </c>
      <c r="D82">
        <f>'Plate 1'!N89</f>
        <v>1.0959419212904336</v>
      </c>
      <c r="E82">
        <f>'Plate 2'!N89</f>
        <v>1.1323640513850168</v>
      </c>
      <c r="F82">
        <f>'Plate 3'!N89</f>
        <v>1.1391138032328763</v>
      </c>
      <c r="G82">
        <f t="shared" si="6"/>
        <v>1.1224732586361088</v>
      </c>
      <c r="H82">
        <f t="shared" si="7"/>
        <v>2.3223343504208006E-2</v>
      </c>
      <c r="I82" s="7">
        <f t="shared" si="5"/>
        <v>44.898930345444356</v>
      </c>
    </row>
    <row r="83" spans="1:11" x14ac:dyDescent="0.6">
      <c r="A83">
        <v>82</v>
      </c>
      <c r="B83" t="s">
        <v>66</v>
      </c>
      <c r="C83" t="s">
        <v>74</v>
      </c>
      <c r="D83">
        <f>'Plate 1'!N90</f>
        <v>0.58149532419970729</v>
      </c>
      <c r="E83">
        <f>'Plate 2'!N90</f>
        <v>0.59943913608418875</v>
      </c>
      <c r="F83">
        <f>'Plate 3'!N90</f>
        <v>0.54364832383252126</v>
      </c>
      <c r="G83">
        <f t="shared" si="6"/>
        <v>0.57486092803880584</v>
      </c>
      <c r="H83">
        <f t="shared" si="7"/>
        <v>2.848096017061295E-2</v>
      </c>
      <c r="I83" s="7">
        <f t="shared" si="5"/>
        <v>22.994437121552235</v>
      </c>
    </row>
    <row r="84" spans="1:11" x14ac:dyDescent="0.6">
      <c r="A84">
        <v>83</v>
      </c>
      <c r="B84" t="s">
        <v>67</v>
      </c>
      <c r="C84" t="s">
        <v>75</v>
      </c>
      <c r="D84">
        <f>'Plate 1'!N91</f>
        <v>0.28769999268580904</v>
      </c>
      <c r="E84">
        <f>'Plate 2'!N91</f>
        <v>0.30215301514392467</v>
      </c>
      <c r="F84">
        <f>'Plate 3'!N91</f>
        <v>0.27722178228790995</v>
      </c>
      <c r="G84">
        <f t="shared" si="6"/>
        <v>0.28902493003921453</v>
      </c>
      <c r="H84">
        <f t="shared" si="7"/>
        <v>1.2518314070714315E-2</v>
      </c>
      <c r="I84" s="7">
        <f t="shared" si="5"/>
        <v>11.560997201568581</v>
      </c>
    </row>
    <row r="85" spans="1:11" x14ac:dyDescent="0.6">
      <c r="A85">
        <v>84</v>
      </c>
      <c r="B85" t="s">
        <v>68</v>
      </c>
      <c r="C85" t="s">
        <v>76</v>
      </c>
      <c r="D85">
        <f>'Plate 1'!N92</f>
        <v>0.23446736692049691</v>
      </c>
      <c r="E85">
        <f>'Plate 2'!N92</f>
        <v>0.24415585921696997</v>
      </c>
      <c r="F85">
        <f>'Plate 3'!N92</f>
        <v>0.17315566152251075</v>
      </c>
      <c r="G85">
        <f t="shared" si="6"/>
        <v>0.21725962921999253</v>
      </c>
      <c r="H85">
        <f t="shared" si="7"/>
        <v>3.85011259022396E-2</v>
      </c>
      <c r="I85" s="7">
        <f t="shared" si="5"/>
        <v>8.6903851687997005</v>
      </c>
    </row>
    <row r="86" spans="1:11" x14ac:dyDescent="0.6">
      <c r="A86">
        <v>85</v>
      </c>
      <c r="B86" t="s">
        <v>69</v>
      </c>
      <c r="C86" t="s">
        <v>77</v>
      </c>
      <c r="D86">
        <f>'Plate 1'!N93</f>
        <v>0.23202923138926124</v>
      </c>
      <c r="E86">
        <f>'Plate 2'!N93</f>
        <v>0.23807224146239434</v>
      </c>
      <c r="F86">
        <f>'Plate 3'!N93</f>
        <v>0.1930189044901803</v>
      </c>
      <c r="G86">
        <f t="shared" si="6"/>
        <v>0.22104012578061197</v>
      </c>
      <c r="H86">
        <f t="shared" si="7"/>
        <v>2.4454470442876131E-2</v>
      </c>
      <c r="I86" s="7">
        <f t="shared" si="5"/>
        <v>8.8416050312244785</v>
      </c>
    </row>
    <row r="87" spans="1:11" x14ac:dyDescent="0.6">
      <c r="A87">
        <v>86</v>
      </c>
      <c r="B87" t="s">
        <v>70</v>
      </c>
      <c r="C87" t="s">
        <v>78</v>
      </c>
      <c r="D87">
        <f>'Plate 1'!N94</f>
        <v>0.15522796215533763</v>
      </c>
      <c r="E87">
        <f>'Plate 2'!N94</f>
        <v>0.16020193420382581</v>
      </c>
      <c r="F87">
        <f>'Plate 3'!N94</f>
        <v>0.13904270077368694</v>
      </c>
      <c r="G87">
        <f t="shared" si="6"/>
        <v>0.15149086571095013</v>
      </c>
      <c r="H87">
        <f t="shared" si="7"/>
        <v>1.1063575697475335E-2</v>
      </c>
      <c r="I87" s="7">
        <f t="shared" si="5"/>
        <v>6.0596346284380056</v>
      </c>
    </row>
    <row r="88" spans="1:11" x14ac:dyDescent="0.6">
      <c r="A88">
        <v>87</v>
      </c>
      <c r="B88" t="s">
        <v>71</v>
      </c>
      <c r="C88" t="s">
        <v>79</v>
      </c>
      <c r="D88">
        <f>'Plate 1'!N95</f>
        <v>7.4363133702687934E-2</v>
      </c>
      <c r="E88">
        <f>'Plate 2'!N95</f>
        <v>7.7464732741596792E-2</v>
      </c>
      <c r="F88">
        <f>'Plate 3'!N95</f>
        <v>7.6862114092286563E-2</v>
      </c>
      <c r="G88">
        <f t="shared" si="6"/>
        <v>7.6229993512190439E-2</v>
      </c>
      <c r="H88">
        <f t="shared" si="7"/>
        <v>1.6445855010840552E-3</v>
      </c>
      <c r="I88" s="7">
        <f t="shared" si="5"/>
        <v>3.0491997404876177</v>
      </c>
    </row>
    <row r="89" spans="1:11" x14ac:dyDescent="0.6">
      <c r="A89">
        <v>88</v>
      </c>
      <c r="B89" t="s">
        <v>72</v>
      </c>
      <c r="C89" t="s">
        <v>80</v>
      </c>
      <c r="D89">
        <f>'Plate 1'!N96</f>
        <v>4.957542246845862E-2</v>
      </c>
      <c r="E89">
        <f>'Plate 2'!N96</f>
        <v>7.5842434673709949E-2</v>
      </c>
      <c r="F89">
        <f>'Plate 3'!N96</f>
        <v>4.1885534083998859E-2</v>
      </c>
      <c r="G89">
        <f t="shared" si="6"/>
        <v>5.5767797075389147E-2</v>
      </c>
      <c r="H89">
        <f t="shared" si="7"/>
        <v>1.780524927849365E-2</v>
      </c>
      <c r="I89" s="7">
        <f t="shared" si="5"/>
        <v>2.2307118830155659</v>
      </c>
      <c r="J89">
        <f>SUM(I68:I89)</f>
        <v>2033.5737557067378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2022-12-16T19:01:46Z</dcterms:modified>
</cp:coreProperties>
</file>