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8EB47D9A-81F2-4357-9811-8B79CF82CDA7}" xr6:coauthVersionLast="47" xr6:coauthVersionMax="47" xr10:uidLastSave="{00000000-0000-0000-0000-000000000000}"/>
  <bookViews>
    <workbookView xWindow="1620" yWindow="1725" windowWidth="17010" windowHeight="10425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65" i="6" l="1"/>
  <c r="O65" i="6" s="1"/>
  <c r="N18" i="6"/>
  <c r="O18" i="6" s="1"/>
  <c r="N9" i="6"/>
  <c r="O9" i="6" s="1"/>
  <c r="N42" i="6"/>
  <c r="O42" i="6" s="1"/>
  <c r="N48" i="6"/>
  <c r="O48" i="6" s="1"/>
  <c r="N16" i="6"/>
  <c r="O16" i="6" s="1"/>
  <c r="I16" i="6"/>
  <c r="N74" i="6" s="1"/>
  <c r="N71" i="6"/>
  <c r="O71" i="6" s="1"/>
  <c r="N15" i="6"/>
  <c r="O15" i="6" s="1"/>
  <c r="N90" i="6"/>
  <c r="O90" i="6" s="1"/>
  <c r="N26" i="6"/>
  <c r="O26" i="6" s="1"/>
  <c r="N88" i="6"/>
  <c r="O88" i="6" s="1"/>
  <c r="N56" i="6"/>
  <c r="O56" i="6" s="1"/>
  <c r="N24" i="6"/>
  <c r="O24" i="6" s="1"/>
  <c r="N86" i="6"/>
  <c r="O86" i="6" s="1"/>
  <c r="N30" i="6"/>
  <c r="O30" i="6" s="1"/>
  <c r="N22" i="6"/>
  <c r="O22" i="6" s="1"/>
  <c r="N14" i="6"/>
  <c r="O14" i="6" s="1"/>
  <c r="N34" i="6"/>
  <c r="O34" i="6" s="1"/>
  <c r="N96" i="6"/>
  <c r="O96" i="6" s="1"/>
  <c r="N64" i="6"/>
  <c r="O64" i="6" s="1"/>
  <c r="N40" i="6"/>
  <c r="O40" i="6" s="1"/>
  <c r="N45" i="6"/>
  <c r="O45" i="6" s="1"/>
  <c r="N37" i="6"/>
  <c r="O37" i="6" s="1"/>
  <c r="N29" i="6"/>
  <c r="O29" i="6" s="1"/>
  <c r="N21" i="6"/>
  <c r="O21" i="6" s="1"/>
  <c r="N13" i="6"/>
  <c r="O13" i="6" s="1"/>
  <c r="N58" i="6"/>
  <c r="O58" i="6" s="1"/>
  <c r="N68" i="6"/>
  <c r="O68" i="6" s="1"/>
  <c r="N12" i="6"/>
  <c r="O12" i="6" s="1"/>
  <c r="N66" i="6"/>
  <c r="O66" i="6" s="1"/>
  <c r="N91" i="6"/>
  <c r="O91" i="6" s="1"/>
  <c r="N83" i="6"/>
  <c r="O83" i="6" s="1"/>
  <c r="N75" i="6"/>
  <c r="O75" i="6" s="1"/>
  <c r="N67" i="6"/>
  <c r="O67" i="6" s="1"/>
  <c r="N35" i="6"/>
  <c r="O35" i="6" s="1"/>
  <c r="N90" i="5"/>
  <c r="N82" i="5"/>
  <c r="O82" i="5" s="1"/>
  <c r="N74" i="5"/>
  <c r="N66" i="5"/>
  <c r="N58" i="5"/>
  <c r="O58" i="5" s="1"/>
  <c r="N50" i="5"/>
  <c r="O50" i="5" s="1"/>
  <c r="N42" i="5"/>
  <c r="O42" i="5" s="1"/>
  <c r="N34" i="5"/>
  <c r="N26" i="5"/>
  <c r="N18" i="5"/>
  <c r="O18" i="5" s="1"/>
  <c r="N10" i="5"/>
  <c r="N57" i="5"/>
  <c r="N9" i="5"/>
  <c r="O9" i="5" s="1"/>
  <c r="N81" i="5"/>
  <c r="N41" i="5"/>
  <c r="N25" i="5"/>
  <c r="N96" i="5"/>
  <c r="O96" i="5" s="1"/>
  <c r="N88" i="5"/>
  <c r="O88" i="5" s="1"/>
  <c r="N80" i="5"/>
  <c r="N72" i="5"/>
  <c r="N64" i="5"/>
  <c r="O64" i="5" s="1"/>
  <c r="N56" i="5"/>
  <c r="N48" i="5"/>
  <c r="O48" i="5" s="1"/>
  <c r="N40" i="5"/>
  <c r="N32" i="5"/>
  <c r="N24" i="5"/>
  <c r="E17" i="3" s="1"/>
  <c r="N16" i="5"/>
  <c r="N49" i="5"/>
  <c r="N17" i="5"/>
  <c r="O17" i="5" s="1"/>
  <c r="N89" i="5"/>
  <c r="N65" i="5"/>
  <c r="O65" i="5" s="1"/>
  <c r="N33" i="5"/>
  <c r="O33" i="5" s="1"/>
  <c r="N95" i="5"/>
  <c r="O95" i="5" s="1"/>
  <c r="N87" i="5"/>
  <c r="O87" i="5" s="1"/>
  <c r="N79" i="5"/>
  <c r="N71" i="5"/>
  <c r="N63" i="5"/>
  <c r="N55" i="5"/>
  <c r="O55" i="5" s="1"/>
  <c r="N47" i="5"/>
  <c r="O47" i="5" s="1"/>
  <c r="N39" i="5"/>
  <c r="N31" i="5"/>
  <c r="N23" i="5"/>
  <c r="O23" i="5" s="1"/>
  <c r="N15" i="5"/>
  <c r="N73" i="5"/>
  <c r="N94" i="5"/>
  <c r="N86" i="5"/>
  <c r="N78" i="5"/>
  <c r="E71" i="3" s="1"/>
  <c r="N70" i="5"/>
  <c r="N62" i="5"/>
  <c r="O62" i="5" s="1"/>
  <c r="N54" i="5"/>
  <c r="E47" i="3" s="1"/>
  <c r="N46" i="5"/>
  <c r="N38" i="5"/>
  <c r="O38" i="5" s="1"/>
  <c r="N30" i="5"/>
  <c r="O30" i="5" s="1"/>
  <c r="N22" i="5"/>
  <c r="O22" i="5" s="1"/>
  <c r="N14" i="5"/>
  <c r="O14" i="5" s="1"/>
  <c r="N77" i="5"/>
  <c r="N53" i="5"/>
  <c r="N29" i="5"/>
  <c r="N21" i="5"/>
  <c r="N92" i="5"/>
  <c r="N84" i="5"/>
  <c r="N76" i="5"/>
  <c r="N68" i="5"/>
  <c r="O68" i="5" s="1"/>
  <c r="N60" i="5"/>
  <c r="E53" i="3" s="1"/>
  <c r="N52" i="5"/>
  <c r="N44" i="5"/>
  <c r="O44" i="5" s="1"/>
  <c r="N36" i="5"/>
  <c r="N28" i="5"/>
  <c r="N20" i="5"/>
  <c r="O20" i="5" s="1"/>
  <c r="N12" i="5"/>
  <c r="O12" i="5" s="1"/>
  <c r="N85" i="5"/>
  <c r="O85" i="5" s="1"/>
  <c r="N61" i="5"/>
  <c r="N37" i="5"/>
  <c r="N13" i="5"/>
  <c r="O13" i="5" s="1"/>
  <c r="N93" i="5"/>
  <c r="N69" i="5"/>
  <c r="O69" i="5" s="1"/>
  <c r="N45" i="5"/>
  <c r="N91" i="5"/>
  <c r="N83" i="5"/>
  <c r="O83" i="5" s="1"/>
  <c r="N75" i="5"/>
  <c r="O75" i="5" s="1"/>
  <c r="N67" i="5"/>
  <c r="O67" i="5" s="1"/>
  <c r="N59" i="5"/>
  <c r="E52" i="3" s="1"/>
  <c r="N51" i="5"/>
  <c r="N43" i="5"/>
  <c r="N35" i="5"/>
  <c r="O35" i="5" s="1"/>
  <c r="N27" i="5"/>
  <c r="O27" i="5" s="1"/>
  <c r="N19" i="5"/>
  <c r="O19" i="5" s="1"/>
  <c r="N11" i="5"/>
  <c r="O91" i="5"/>
  <c r="O79" i="5"/>
  <c r="O71" i="5"/>
  <c r="O63" i="5"/>
  <c r="O59" i="5"/>
  <c r="O51" i="5"/>
  <c r="O43" i="5"/>
  <c r="O39" i="5"/>
  <c r="O31" i="5"/>
  <c r="O15" i="5"/>
  <c r="O11" i="5"/>
  <c r="I16" i="1"/>
  <c r="N89" i="1" s="1"/>
  <c r="O89" i="1" s="1"/>
  <c r="O94" i="5"/>
  <c r="O90" i="5"/>
  <c r="O86" i="5"/>
  <c r="O78" i="5"/>
  <c r="O74" i="5"/>
  <c r="O70" i="5"/>
  <c r="O66" i="5"/>
  <c r="O46" i="5"/>
  <c r="O34" i="5"/>
  <c r="O26" i="5"/>
  <c r="O10" i="5"/>
  <c r="O93" i="5"/>
  <c r="O89" i="5"/>
  <c r="O81" i="5"/>
  <c r="O77" i="5"/>
  <c r="O73" i="5"/>
  <c r="O61" i="5"/>
  <c r="O57" i="5"/>
  <c r="O53" i="5"/>
  <c r="O49" i="5"/>
  <c r="O45" i="5"/>
  <c r="O41" i="5"/>
  <c r="O37" i="5"/>
  <c r="O29" i="5"/>
  <c r="O25" i="5"/>
  <c r="O21" i="5"/>
  <c r="O92" i="5"/>
  <c r="O84" i="5"/>
  <c r="O80" i="5"/>
  <c r="O76" i="5"/>
  <c r="O72" i="5"/>
  <c r="O60" i="5"/>
  <c r="O56" i="5"/>
  <c r="O52" i="5"/>
  <c r="O40" i="5"/>
  <c r="O36" i="5"/>
  <c r="O32" i="5"/>
  <c r="O28" i="5"/>
  <c r="O16" i="5"/>
  <c r="G9" i="6"/>
  <c r="E77" i="3"/>
  <c r="E25" i="3"/>
  <c r="F58" i="3"/>
  <c r="F23" i="3"/>
  <c r="E2" i="3"/>
  <c r="E29" i="3"/>
  <c r="E32" i="3"/>
  <c r="E30" i="3"/>
  <c r="E24" i="3"/>
  <c r="E8" i="3"/>
  <c r="G10" i="1"/>
  <c r="G10" i="6" s="1"/>
  <c r="E62" i="3"/>
  <c r="E39" i="3"/>
  <c r="E38" i="3"/>
  <c r="E54" i="3"/>
  <c r="F59" i="3"/>
  <c r="E43" i="3"/>
  <c r="F41" i="3"/>
  <c r="F35" i="3"/>
  <c r="F2" i="3"/>
  <c r="F64" i="3"/>
  <c r="F60" i="3"/>
  <c r="O74" i="6" l="1"/>
  <c r="F67" i="3"/>
  <c r="F83" i="3"/>
  <c r="F30" i="3"/>
  <c r="N20" i="6"/>
  <c r="N53" i="6"/>
  <c r="N38" i="6"/>
  <c r="N23" i="6"/>
  <c r="O23" i="6" s="1"/>
  <c r="N17" i="6"/>
  <c r="O17" i="6" s="1"/>
  <c r="F49" i="3"/>
  <c r="F84" i="3"/>
  <c r="N28" i="6"/>
  <c r="N61" i="6"/>
  <c r="N46" i="6"/>
  <c r="O46" i="6" s="1"/>
  <c r="N31" i="6"/>
  <c r="N25" i="6"/>
  <c r="F89" i="3"/>
  <c r="F76" i="3"/>
  <c r="N10" i="6"/>
  <c r="O10" i="6" s="1"/>
  <c r="N36" i="6"/>
  <c r="O36" i="6" s="1"/>
  <c r="N69" i="6"/>
  <c r="N54" i="6"/>
  <c r="N39" i="6"/>
  <c r="N33" i="6"/>
  <c r="F38" i="3"/>
  <c r="F14" i="3"/>
  <c r="N11" i="6"/>
  <c r="N44" i="6"/>
  <c r="O44" i="6" s="1"/>
  <c r="N77" i="6"/>
  <c r="N62" i="6"/>
  <c r="N47" i="6"/>
  <c r="N41" i="6"/>
  <c r="O41" i="6" s="1"/>
  <c r="N19" i="6"/>
  <c r="N52" i="6"/>
  <c r="O52" i="6" s="1"/>
  <c r="N85" i="6"/>
  <c r="N70" i="6"/>
  <c r="N55" i="6"/>
  <c r="N49" i="6"/>
  <c r="F79" i="3"/>
  <c r="N27" i="6"/>
  <c r="N60" i="6"/>
  <c r="N93" i="6"/>
  <c r="N78" i="6"/>
  <c r="O78" i="6" s="1"/>
  <c r="N63" i="6"/>
  <c r="N57" i="6"/>
  <c r="F68" i="3"/>
  <c r="F28" i="3"/>
  <c r="F8" i="3"/>
  <c r="F7" i="3"/>
  <c r="N43" i="6"/>
  <c r="N76" i="6"/>
  <c r="N80" i="6"/>
  <c r="O80" i="6" s="1"/>
  <c r="N94" i="6"/>
  <c r="N79" i="6"/>
  <c r="N73" i="6"/>
  <c r="N51" i="6"/>
  <c r="N84" i="6"/>
  <c r="N82" i="6"/>
  <c r="O82" i="6" s="1"/>
  <c r="N72" i="6"/>
  <c r="N87" i="6"/>
  <c r="N81" i="6"/>
  <c r="F27" i="3"/>
  <c r="F22" i="3"/>
  <c r="N59" i="6"/>
  <c r="N92" i="6"/>
  <c r="N32" i="6"/>
  <c r="N50" i="6"/>
  <c r="N95" i="6"/>
  <c r="N89" i="6"/>
  <c r="E7" i="3"/>
  <c r="O24" i="5"/>
  <c r="E57" i="3"/>
  <c r="E78" i="3"/>
  <c r="E40" i="3"/>
  <c r="O54" i="5"/>
  <c r="E48" i="3"/>
  <c r="E75" i="3"/>
  <c r="E11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G60" i="3" s="1"/>
  <c r="I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H2" i="3" s="1"/>
  <c r="D61" i="3"/>
  <c r="D22" i="3"/>
  <c r="F5" i="3"/>
  <c r="F75" i="3"/>
  <c r="F51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D79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E22" i="3"/>
  <c r="H60" i="3"/>
  <c r="O81" i="6" l="1"/>
  <c r="F74" i="3"/>
  <c r="O57" i="6"/>
  <c r="F50" i="3"/>
  <c r="O77" i="6"/>
  <c r="F70" i="3"/>
  <c r="O61" i="6"/>
  <c r="F54" i="3"/>
  <c r="O25" i="6"/>
  <c r="F18" i="3"/>
  <c r="O87" i="6"/>
  <c r="F80" i="3"/>
  <c r="O63" i="6"/>
  <c r="F56" i="3"/>
  <c r="O28" i="6"/>
  <c r="F21" i="3"/>
  <c r="O93" i="6"/>
  <c r="F86" i="3"/>
  <c r="O31" i="6"/>
  <c r="F24" i="3"/>
  <c r="O84" i="6"/>
  <c r="F77" i="3"/>
  <c r="O60" i="6"/>
  <c r="F53" i="3"/>
  <c r="O33" i="6"/>
  <c r="F26" i="3"/>
  <c r="G48" i="3"/>
  <c r="I48" i="3" s="1"/>
  <c r="F71" i="3"/>
  <c r="O73" i="6"/>
  <c r="F66" i="3"/>
  <c r="O39" i="6"/>
  <c r="F32" i="3"/>
  <c r="O38" i="6"/>
  <c r="F31" i="3"/>
  <c r="O51" i="6"/>
  <c r="F44" i="3"/>
  <c r="G44" i="3" s="1"/>
  <c r="I44" i="3" s="1"/>
  <c r="O79" i="6"/>
  <c r="F72" i="3"/>
  <c r="O49" i="6"/>
  <c r="F42" i="3"/>
  <c r="O54" i="6"/>
  <c r="F47" i="3"/>
  <c r="O53" i="6"/>
  <c r="F46" i="3"/>
  <c r="O59" i="6"/>
  <c r="F52" i="3"/>
  <c r="F34" i="3"/>
  <c r="O27" i="6"/>
  <c r="F20" i="3"/>
  <c r="O89" i="6"/>
  <c r="F82" i="3"/>
  <c r="O94" i="6"/>
  <c r="F87" i="3"/>
  <c r="O55" i="6"/>
  <c r="F48" i="3"/>
  <c r="O69" i="6"/>
  <c r="F62" i="3"/>
  <c r="O20" i="6"/>
  <c r="F13" i="3"/>
  <c r="O70" i="6"/>
  <c r="F63" i="3"/>
  <c r="O50" i="6"/>
  <c r="F43" i="3"/>
  <c r="O76" i="6"/>
  <c r="F69" i="3"/>
  <c r="O85" i="6"/>
  <c r="F78" i="3"/>
  <c r="O47" i="6"/>
  <c r="F40" i="3"/>
  <c r="O62" i="6"/>
  <c r="F55" i="3"/>
  <c r="O72" i="6"/>
  <c r="F65" i="3"/>
  <c r="O95" i="6"/>
  <c r="F88" i="3"/>
  <c r="O32" i="6"/>
  <c r="F25" i="3"/>
  <c r="O43" i="6"/>
  <c r="F36" i="3"/>
  <c r="G26" i="3"/>
  <c r="I26" i="3" s="1"/>
  <c r="O11" i="6"/>
  <c r="F4" i="3"/>
  <c r="O92" i="6"/>
  <c r="F85" i="3"/>
  <c r="O19" i="6"/>
  <c r="F12" i="3"/>
  <c r="D7" i="3"/>
  <c r="G7" i="3" s="1"/>
  <c r="I7" i="3" s="1"/>
  <c r="D15" i="3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H43" i="3" s="1"/>
  <c r="D53" i="3"/>
  <c r="D34" i="3"/>
  <c r="D78" i="3"/>
  <c r="H78" i="3" s="1"/>
  <c r="O67" i="1"/>
  <c r="D37" i="3"/>
  <c r="G37" i="3" s="1"/>
  <c r="I37" i="3" s="1"/>
  <c r="D67" i="3"/>
  <c r="G67" i="3" s="1"/>
  <c r="I67" i="3" s="1"/>
  <c r="D36" i="3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67" i="3"/>
  <c r="H26" i="3"/>
  <c r="H6" i="3"/>
  <c r="G6" i="3"/>
  <c r="I6" i="3" s="1"/>
  <c r="G4" i="3"/>
  <c r="I4" i="3" s="1"/>
  <c r="H4" i="3"/>
  <c r="H27" i="3"/>
  <c r="G27" i="3"/>
  <c r="I27" i="3" s="1"/>
  <c r="G12" i="5"/>
  <c r="G71" i="3" l="1"/>
  <c r="G46" i="3"/>
  <c r="I46" i="3" s="1"/>
  <c r="H44" i="3"/>
  <c r="G50" i="3"/>
  <c r="I50" i="3" s="1"/>
  <c r="H36" i="3"/>
  <c r="G85" i="3"/>
  <c r="I85" i="3" s="1"/>
  <c r="H3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J67" i="3" s="1"/>
  <c r="K67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<sst xmlns="http://schemas.openxmlformats.org/spreadsheetml/2006/main" count="1065" uniqueCount="121">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</sst>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64848</c:v>
                </c:pt>
                <c:pt idx="1">
                  <c:v>38361</c:v>
                </c:pt>
                <c:pt idx="2">
                  <c:v>20514</c:v>
                </c:pt>
                <c:pt idx="3">
                  <c:v>7795</c:v>
                </c:pt>
                <c:pt idx="4">
                  <c:v>4452</c:v>
                </c:pt>
                <c:pt idx="5">
                  <c:v>3654</c:v>
                </c:pt>
                <c:pt idx="6">
                  <c:v>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38361</c:v>
                </c:pt>
                <c:pt idx="1">
                  <c:v>20514</c:v>
                </c:pt>
                <c:pt idx="2">
                  <c:v>7795</c:v>
                </c:pt>
                <c:pt idx="3">
                  <c:v>4452</c:v>
                </c:pt>
                <c:pt idx="4">
                  <c:v>3654</c:v>
                </c:pt>
                <c:pt idx="5">
                  <c:v>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64575</c:v>
                </c:pt>
                <c:pt idx="1">
                  <c:v>38143</c:v>
                </c:pt>
                <c:pt idx="2">
                  <c:v>20304</c:v>
                </c:pt>
                <c:pt idx="3">
                  <c:v>7825</c:v>
                </c:pt>
                <c:pt idx="4">
                  <c:v>4392</c:v>
                </c:pt>
                <c:pt idx="5">
                  <c:v>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64575</c:v>
                </c:pt>
                <c:pt idx="1">
                  <c:v>38143</c:v>
                </c:pt>
                <c:pt idx="2">
                  <c:v>20304</c:v>
                </c:pt>
                <c:pt idx="3">
                  <c:v>7825</c:v>
                </c:pt>
                <c:pt idx="4">
                  <c:v>4392</c:v>
                </c:pt>
                <c:pt idx="5">
                  <c:v>3632</c:v>
                </c:pt>
                <c:pt idx="6">
                  <c:v>3420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60113</c:v>
                </c:pt>
                <c:pt idx="1">
                  <c:v>34894</c:v>
                </c:pt>
                <c:pt idx="2">
                  <c:v>19197</c:v>
                </c:pt>
                <c:pt idx="3">
                  <c:v>7505</c:v>
                </c:pt>
                <c:pt idx="4">
                  <c:v>4386</c:v>
                </c:pt>
                <c:pt idx="5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60113</c:v>
                </c:pt>
                <c:pt idx="1">
                  <c:v>34894</c:v>
                </c:pt>
                <c:pt idx="2">
                  <c:v>19197</c:v>
                </c:pt>
                <c:pt idx="3">
                  <c:v>7505</c:v>
                </c:pt>
                <c:pt idx="4">
                  <c:v>4386</c:v>
                </c:pt>
                <c:pt idx="5">
                  <c:v>3654</c:v>
                </c:pt>
                <c:pt idx="6">
                  <c:v>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-3.2262103436524033E-2</c:v>
                </c:pt>
                <c:pt idx="1">
                  <c:v>-1.5915971028685191E-2</c:v>
                </c:pt>
                <c:pt idx="2">
                  <c:v>-4.7317751706901917E-3</c:v>
                </c:pt>
                <c:pt idx="3">
                  <c:v>-2.0647746199375382E-2</c:v>
                </c:pt>
                <c:pt idx="4">
                  <c:v>5.5920979289974986E-3</c:v>
                </c:pt>
                <c:pt idx="5">
                  <c:v>0.27960489644987496</c:v>
                </c:pt>
                <c:pt idx="6">
                  <c:v>0.63405787287248561</c:v>
                </c:pt>
                <c:pt idx="7">
                  <c:v>1.4264151332735158</c:v>
                </c:pt>
                <c:pt idx="8">
                  <c:v>3.7247673820914877</c:v>
                </c:pt>
                <c:pt idx="9">
                  <c:v>12.106461854900431</c:v>
                </c:pt>
                <c:pt idx="10">
                  <c:v>17.468423446050725</c:v>
                </c:pt>
                <c:pt idx="11">
                  <c:v>13.556535864027399</c:v>
                </c:pt>
                <c:pt idx="12">
                  <c:v>7.9024946964317735</c:v>
                </c:pt>
                <c:pt idx="13">
                  <c:v>3.3298792360284337</c:v>
                </c:pt>
                <c:pt idx="14">
                  <c:v>1.2560712271286689</c:v>
                </c:pt>
                <c:pt idx="15">
                  <c:v>0.73815692662766985</c:v>
                </c:pt>
                <c:pt idx="16">
                  <c:v>0.37768169089690801</c:v>
                </c:pt>
                <c:pt idx="17">
                  <c:v>0.19787423441068072</c:v>
                </c:pt>
                <c:pt idx="18">
                  <c:v>0.21809181923090246</c:v>
                </c:pt>
                <c:pt idx="19">
                  <c:v>0.21163939854359765</c:v>
                </c:pt>
                <c:pt idx="20">
                  <c:v>0.14066277098324478</c:v>
                </c:pt>
                <c:pt idx="21">
                  <c:v>7.1406788939506527E-2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-3.8714524123828836E-2</c:v>
                </c:pt>
                <c:pt idx="1">
                  <c:v>-3.2262103436524033E-2</c:v>
                </c:pt>
                <c:pt idx="2">
                  <c:v>-4.0005008261289797E-2</c:v>
                </c:pt>
                <c:pt idx="3">
                  <c:v>0.19056149096506861</c:v>
                </c:pt>
                <c:pt idx="4">
                  <c:v>-7.3127434456121141E-3</c:v>
                </c:pt>
                <c:pt idx="5">
                  <c:v>0.24863327715081188</c:v>
                </c:pt>
                <c:pt idx="6">
                  <c:v>0.68395659285430943</c:v>
                </c:pt>
                <c:pt idx="7">
                  <c:v>2.1813483536881781</c:v>
                </c:pt>
                <c:pt idx="8">
                  <c:v>4.9713750588787766</c:v>
                </c:pt>
                <c:pt idx="9">
                  <c:v>13.377158568920324</c:v>
                </c:pt>
                <c:pt idx="10">
                  <c:v>14.674955449826898</c:v>
                </c:pt>
                <c:pt idx="11">
                  <c:v>9.4342993675979336</c:v>
                </c:pt>
                <c:pt idx="12">
                  <c:v>4.4143160728747945</c:v>
                </c:pt>
                <c:pt idx="13">
                  <c:v>1.8165715041658799</c:v>
                </c:pt>
                <c:pt idx="14">
                  <c:v>0.95194713206703574</c:v>
                </c:pt>
                <c:pt idx="15">
                  <c:v>0.56738285910366937</c:v>
                </c:pt>
                <c:pt idx="16">
                  <c:v>0.29638119023686743</c:v>
                </c:pt>
                <c:pt idx="17">
                  <c:v>0.13722147995001555</c:v>
                </c:pt>
                <c:pt idx="18">
                  <c:v>0.14926599856631786</c:v>
                </c:pt>
                <c:pt idx="19">
                  <c:v>9.9797439963647677E-2</c:v>
                </c:pt>
                <c:pt idx="20">
                  <c:v>9.5065664792957486E-2</c:v>
                </c:pt>
                <c:pt idx="21">
                  <c:v>2.7530328265833841E-2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-2.5809682749219225E-2</c:v>
                </c:pt>
                <c:pt idx="1">
                  <c:v>-2.8390651024141147E-2</c:v>
                </c:pt>
                <c:pt idx="2">
                  <c:v>-1.1614357237148652E-2</c:v>
                </c:pt>
                <c:pt idx="3">
                  <c:v>-2.0647746199375382E-2</c:v>
                </c:pt>
                <c:pt idx="4">
                  <c:v>1.3335002753763267E-2</c:v>
                </c:pt>
                <c:pt idx="5">
                  <c:v>0.25078408404658015</c:v>
                </c:pt>
                <c:pt idx="6">
                  <c:v>0.84526711003692967</c:v>
                </c:pt>
                <c:pt idx="7">
                  <c:v>2.2286661053950803</c:v>
                </c:pt>
                <c:pt idx="8">
                  <c:v>4.2796755611997011</c:v>
                </c:pt>
                <c:pt idx="9">
                  <c:v>10.882652731208287</c:v>
                </c:pt>
                <c:pt idx="10">
                  <c:v>15.12146296138839</c:v>
                </c:pt>
                <c:pt idx="11">
                  <c:v>8.9142342602011677</c:v>
                </c:pt>
                <c:pt idx="12">
                  <c:v>5.5421992090156751</c:v>
                </c:pt>
                <c:pt idx="13">
                  <c:v>2.4170767894643803</c:v>
                </c:pt>
                <c:pt idx="14">
                  <c:v>0.99969504515309138</c:v>
                </c:pt>
                <c:pt idx="15">
                  <c:v>0.63018642046010276</c:v>
                </c:pt>
                <c:pt idx="16">
                  <c:v>0.37122927020960322</c:v>
                </c:pt>
                <c:pt idx="17">
                  <c:v>0.20819810751036841</c:v>
                </c:pt>
                <c:pt idx="18">
                  <c:v>0.19056149096506861</c:v>
                </c:pt>
                <c:pt idx="19">
                  <c:v>0.17335503579892247</c:v>
                </c:pt>
                <c:pt idx="20">
                  <c:v>8.3881468934962483E-2</c:v>
                </c:pt>
                <c:pt idx="21">
                  <c:v>4.0005008261289797E-2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-4.4306622052826337E-2</c:v>
                </c:pt>
                <c:pt idx="1">
                  <c:v>-6.8825820664584602E-3</c:v>
                </c:pt>
                <c:pt idx="2">
                  <c:v>-3.5703394469753263E-2</c:v>
                </c:pt>
                <c:pt idx="3">
                  <c:v>-6.8825820664584602E-3</c:v>
                </c:pt>
                <c:pt idx="4">
                  <c:v>4.0865331019597106E-2</c:v>
                </c:pt>
                <c:pt idx="5">
                  <c:v>0.32563216401931588</c:v>
                </c:pt>
                <c:pt idx="6">
                  <c:v>0.89172453898552428</c:v>
                </c:pt>
                <c:pt idx="7">
                  <c:v>2.9586499658188306</c:v>
                </c:pt>
                <c:pt idx="8">
                  <c:v>6.9707651491849596</c:v>
                </c:pt>
                <c:pt idx="9">
                  <c:v>14.932622115939937</c:v>
                </c:pt>
                <c:pt idx="10">
                  <c:v>15.130066188971464</c:v>
                </c:pt>
                <c:pt idx="11">
                  <c:v>9.0574779994593335</c:v>
                </c:pt>
                <c:pt idx="12">
                  <c:v>4.1329905309083053</c:v>
                </c:pt>
                <c:pt idx="13">
                  <c:v>1.7357011648849929</c:v>
                </c:pt>
                <c:pt idx="14">
                  <c:v>1.1184195857994998</c:v>
                </c:pt>
                <c:pt idx="15">
                  <c:v>0.77343015971826945</c:v>
                </c:pt>
                <c:pt idx="16">
                  <c:v>0.36391652676399111</c:v>
                </c:pt>
                <c:pt idx="17">
                  <c:v>0.29595102885771379</c:v>
                </c:pt>
                <c:pt idx="18">
                  <c:v>0.27487312127918473</c:v>
                </c:pt>
                <c:pt idx="19">
                  <c:v>0.20217584820221726</c:v>
                </c:pt>
                <c:pt idx="20">
                  <c:v>0.13980244822493748</c:v>
                </c:pt>
                <c:pt idx="21">
                  <c:v>7.0976627560352876E-2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64848</v>
      </c>
      <c r="D2">
        <v>3334</v>
      </c>
      <c r="E2">
        <v>5125</v>
      </c>
      <c r="F2">
        <v>4287</v>
      </c>
      <c r="G2">
        <v>34507</v>
      </c>
      <c r="H2">
        <v>37524</v>
      </c>
      <c r="I2">
        <v>3361</v>
      </c>
      <c r="J2">
        <v>3440</v>
      </c>
      <c r="K2">
        <v>3812</v>
      </c>
      <c r="L2">
        <v>3604</v>
      </c>
      <c r="M2">
        <v>7444</v>
      </c>
      <c r="N2">
        <v>6009</v>
      </c>
      <c r="O2">
        <v>38361</v>
      </c>
      <c r="P2">
        <v>3372</v>
      </c>
      <c r="Q2">
        <v>6329</v>
      </c>
      <c r="R2">
        <v>3869</v>
      </c>
      <c r="S2">
        <v>14966</v>
      </c>
      <c r="T2">
        <v>25341</v>
      </c>
      <c r="U2">
        <v>3382</v>
      </c>
      <c r="V2">
        <v>3992</v>
      </c>
      <c r="W2">
        <v>3852</v>
      </c>
      <c r="X2">
        <v>3502</v>
      </c>
      <c r="Y2">
        <v>13017</v>
      </c>
      <c r="Z2">
        <v>5207</v>
      </c>
      <c r="AA2">
        <v>20514</v>
      </c>
      <c r="AB2">
        <v>3398</v>
      </c>
      <c r="AC2">
        <v>11150</v>
      </c>
      <c r="AD2">
        <v>3916</v>
      </c>
      <c r="AE2">
        <v>8480</v>
      </c>
      <c r="AF2">
        <v>13671</v>
      </c>
      <c r="AG2">
        <v>3343</v>
      </c>
      <c r="AH2">
        <v>5374</v>
      </c>
      <c r="AI2">
        <v>3893</v>
      </c>
      <c r="AJ2">
        <v>3306</v>
      </c>
      <c r="AK2">
        <v>24465</v>
      </c>
      <c r="AL2">
        <v>4255</v>
      </c>
      <c r="AM2">
        <v>7795</v>
      </c>
      <c r="AN2">
        <v>3361</v>
      </c>
      <c r="AO2">
        <v>21780</v>
      </c>
      <c r="AP2">
        <v>3901</v>
      </c>
      <c r="AQ2">
        <v>4999</v>
      </c>
      <c r="AR2">
        <v>7632</v>
      </c>
      <c r="AS2">
        <v>3349</v>
      </c>
      <c r="AT2">
        <v>8590</v>
      </c>
      <c r="AU2">
        <v>4272</v>
      </c>
      <c r="AV2">
        <v>3393</v>
      </c>
      <c r="AW2">
        <v>38582</v>
      </c>
      <c r="AX2">
        <v>4097</v>
      </c>
      <c r="AY2">
        <v>4452</v>
      </c>
      <c r="AZ2">
        <v>3422</v>
      </c>
      <c r="BA2">
        <v>34924</v>
      </c>
      <c r="BB2">
        <v>3736</v>
      </c>
      <c r="BC2">
        <v>3987</v>
      </c>
      <c r="BD2">
        <v>5622</v>
      </c>
      <c r="BE2">
        <v>3473</v>
      </c>
      <c r="BF2">
        <v>13358</v>
      </c>
      <c r="BG2">
        <v>4874</v>
      </c>
      <c r="BH2">
        <v>3326</v>
      </c>
      <c r="BI2">
        <v>38123</v>
      </c>
      <c r="BJ2">
        <v>4048</v>
      </c>
      <c r="BK2">
        <v>3654</v>
      </c>
      <c r="BL2">
        <v>4059</v>
      </c>
      <c r="BM2">
        <v>44018</v>
      </c>
      <c r="BN2">
        <v>3575</v>
      </c>
      <c r="BO2">
        <v>3392</v>
      </c>
      <c r="BP2">
        <v>4728</v>
      </c>
      <c r="BQ2">
        <v>3630</v>
      </c>
      <c r="BR2">
        <v>28708</v>
      </c>
      <c r="BS2">
        <v>5733</v>
      </c>
      <c r="BT2">
        <v>3393</v>
      </c>
      <c r="BU2">
        <v>19614</v>
      </c>
      <c r="BV2">
        <v>3879</v>
      </c>
      <c r="BW2">
        <v>3409</v>
      </c>
      <c r="BX2">
        <v>4883</v>
      </c>
      <c r="BY2">
        <v>31553</v>
      </c>
      <c r="BZ2">
        <v>3319</v>
      </c>
      <c r="CA2">
        <v>3852</v>
      </c>
      <c r="CB2">
        <v>4098</v>
      </c>
      <c r="CC2">
        <v>3641</v>
      </c>
      <c r="CD2">
        <v>38562</v>
      </c>
      <c r="CE2">
        <v>9028</v>
      </c>
      <c r="CF2">
        <v>3504</v>
      </c>
      <c r="CG2">
        <v>10287</v>
      </c>
      <c r="CH2">
        <v>3734</v>
      </c>
      <c r="CI2">
        <v>3353</v>
      </c>
      <c r="CJ2">
        <v>6725</v>
      </c>
      <c r="CK2">
        <v>12068</v>
      </c>
      <c r="CL2">
        <v>3334</v>
      </c>
      <c r="CM2">
        <v>3316</v>
      </c>
      <c r="CN2">
        <v>3728</v>
      </c>
      <c r="CO2">
        <v>3756</v>
      </c>
      <c r="CP2">
        <v>24132</v>
      </c>
      <c r="CQ2">
        <v>16293</v>
      </c>
      <c r="CR2">
        <v>4166</v>
      </c>
      <c r="CS2">
        <v>5482</v>
      </c>
      <c r="CT2">
        <v>3574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64848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64848</v>
      </c>
      <c r="K9" t="s">
        <v>82</v>
      </c>
      <c r="L9" s="8" t="str">
        <f>A10</f>
        <v>A2</v>
      </c>
      <c r="M9" s="8">
        <f>B10</f>
        <v>3334</v>
      </c>
      <c r="N9" s="8">
        <f>(M9-I$15)/I$16</f>
        <v>-3.2262103436524033E-2</v>
      </c>
      <c r="O9" s="8">
        <f>N9*40</f>
        <v>-1.2904841374609612</v>
      </c>
    </row>
    <row r="10" spans="1:98" x14ac:dyDescent="0.2">
      <c r="A10" t="s">
        <v>83</v>
      </c>
      <c r="B10">
        <v>3334</v>
      </c>
      <c r="E10">
        <f>E9/2</f>
        <v>15</v>
      </c>
      <c r="G10">
        <f>G9/2</f>
        <v>15</v>
      </c>
      <c r="H10" t="str">
        <f>A21</f>
        <v>B1</v>
      </c>
      <c r="I10">
        <f>B21</f>
        <v>38361</v>
      </c>
      <c r="K10" t="s">
        <v>85</v>
      </c>
      <c r="L10" s="8" t="str">
        <f>A22</f>
        <v>B2</v>
      </c>
      <c r="M10" s="8">
        <f>B22</f>
        <v>3372</v>
      </c>
      <c r="N10" s="8">
        <f t="shared" ref="N10:N73" si="1">(M10-I$15)/I$16</f>
        <v>-1.5915971028685191E-2</v>
      </c>
      <c r="O10" s="8">
        <f t="shared" ref="O10:O73" si="2">N10*40</f>
        <v>-0.63663884114740765</v>
      </c>
    </row>
    <row r="11" spans="1:98" x14ac:dyDescent="0.2">
      <c r="A11" t="s">
        <v>84</v>
      </c>
      <c r="B11">
        <v>5125</v>
      </c>
      <c r="E11">
        <f>E10/2</f>
        <v>7.5</v>
      </c>
      <c r="G11">
        <f>G10/2</f>
        <v>7.5</v>
      </c>
      <c r="H11" t="str">
        <f>A33</f>
        <v>C1</v>
      </c>
      <c r="I11">
        <f>B33</f>
        <v>20514</v>
      </c>
      <c r="K11" t="s">
        <v>88</v>
      </c>
      <c r="L11" s="8" t="str">
        <f>A34</f>
        <v>C2</v>
      </c>
      <c r="M11" s="8">
        <f>B34</f>
        <v>3398</v>
      </c>
      <c r="N11" s="8">
        <f t="shared" si="1"/>
        <v>-4.7317751706901917E-3</v>
      </c>
      <c r="O11" s="8">
        <f t="shared" si="2"/>
        <v>-0.18927100682760767</v>
      </c>
    </row>
    <row r="12" spans="1:98" x14ac:dyDescent="0.2">
      <c r="A12" t="s">
        <v>9</v>
      </c>
      <c r="B12">
        <v>4287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7795</v>
      </c>
      <c r="K12" t="s">
        <v>91</v>
      </c>
      <c r="L12" s="8" t="str">
        <f>A46</f>
        <v>D2</v>
      </c>
      <c r="M12" s="8">
        <f>B46</f>
        <v>3361</v>
      </c>
      <c r="N12" s="8">
        <f t="shared" si="1"/>
        <v>-2.0647746199375382E-2</v>
      </c>
      <c r="O12" s="8">
        <f t="shared" si="2"/>
        <v>-0.82590984797501532</v>
      </c>
    </row>
    <row r="13" spans="1:98" x14ac:dyDescent="0.2">
      <c r="A13" t="s">
        <v>17</v>
      </c>
      <c r="B13">
        <v>34507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4452</v>
      </c>
      <c r="K13" t="s">
        <v>94</v>
      </c>
      <c r="L13" s="8" t="str">
        <f>A58</f>
        <v>E2</v>
      </c>
      <c r="M13" s="8">
        <f>B58</f>
        <v>3422</v>
      </c>
      <c r="N13" s="8">
        <f t="shared" si="1"/>
        <v>5.5920979289974986E-3</v>
      </c>
      <c r="O13" s="8">
        <f t="shared" si="2"/>
        <v>0.22368391715989994</v>
      </c>
    </row>
    <row r="14" spans="1:98" x14ac:dyDescent="0.2">
      <c r="A14" t="s">
        <v>25</v>
      </c>
      <c r="B14">
        <v>37524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3654</v>
      </c>
      <c r="K14" t="s">
        <v>97</v>
      </c>
      <c r="L14" s="8" t="str">
        <f>A70</f>
        <v>F2</v>
      </c>
      <c r="M14" s="8">
        <f>B70</f>
        <v>4059</v>
      </c>
      <c r="N14" s="8">
        <f t="shared" si="1"/>
        <v>0.27960489644987496</v>
      </c>
      <c r="O14" s="8">
        <f t="shared" si="2"/>
        <v>11.184195857994998</v>
      </c>
    </row>
    <row r="15" spans="1:98" x14ac:dyDescent="0.2">
      <c r="A15" t="s">
        <v>34</v>
      </c>
      <c r="B15">
        <v>3361</v>
      </c>
      <c r="G15">
        <f t="shared" ref="G15" si="3">E15*1.14</f>
        <v>0</v>
      </c>
      <c r="H15" t="str">
        <f>A81</f>
        <v>G1</v>
      </c>
      <c r="I15">
        <f>B81</f>
        <v>3409</v>
      </c>
      <c r="K15" t="s">
        <v>100</v>
      </c>
      <c r="L15" s="8" t="str">
        <f>A82</f>
        <v>G2</v>
      </c>
      <c r="M15" s="8">
        <f>B82</f>
        <v>4883</v>
      </c>
      <c r="N15" s="8">
        <f t="shared" si="1"/>
        <v>0.63405787287248561</v>
      </c>
      <c r="O15" s="8">
        <f t="shared" si="2"/>
        <v>25.362314914899425</v>
      </c>
    </row>
    <row r="16" spans="1:98" x14ac:dyDescent="0.2">
      <c r="A16" t="s">
        <v>41</v>
      </c>
      <c r="B16">
        <v>3440</v>
      </c>
      <c r="H16" t="s">
        <v>119</v>
      </c>
      <c r="I16">
        <f>SLOPE(I10:I15, G10:G15)</f>
        <v>2324.7089312562384</v>
      </c>
      <c r="K16" t="s">
        <v>103</v>
      </c>
      <c r="L16" s="8" t="str">
        <f>A94</f>
        <v>H2</v>
      </c>
      <c r="M16" s="8">
        <f>B94</f>
        <v>6725</v>
      </c>
      <c r="N16" s="8">
        <f t="shared" si="1"/>
        <v>1.4264151332735158</v>
      </c>
      <c r="O16" s="8">
        <f t="shared" si="2"/>
        <v>57.056605330940627</v>
      </c>
    </row>
    <row r="17" spans="1:15" x14ac:dyDescent="0.2">
      <c r="A17" t="s">
        <v>49</v>
      </c>
      <c r="B17">
        <v>3812</v>
      </c>
      <c r="K17" t="s">
        <v>104</v>
      </c>
      <c r="L17" s="8" t="str">
        <f>A95</f>
        <v>H3</v>
      </c>
      <c r="M17" s="8">
        <f>B95</f>
        <v>12068</v>
      </c>
      <c r="N17" s="8">
        <f t="shared" si="1"/>
        <v>3.7247673820914877</v>
      </c>
      <c r="O17" s="8">
        <f t="shared" si="2"/>
        <v>148.99069528365951</v>
      </c>
    </row>
    <row r="18" spans="1:15" x14ac:dyDescent="0.2">
      <c r="A18" t="s">
        <v>57</v>
      </c>
      <c r="B18">
        <v>3604</v>
      </c>
      <c r="K18" t="s">
        <v>101</v>
      </c>
      <c r="L18" s="8" t="str">
        <f>A83</f>
        <v>G3</v>
      </c>
      <c r="M18" s="8">
        <f>B83</f>
        <v>31553</v>
      </c>
      <c r="N18" s="8">
        <f t="shared" si="1"/>
        <v>12.106461854900431</v>
      </c>
      <c r="O18" s="8">
        <f t="shared" si="2"/>
        <v>484.25847419601723</v>
      </c>
    </row>
    <row r="19" spans="1:15" x14ac:dyDescent="0.2">
      <c r="A19" t="s">
        <v>65</v>
      </c>
      <c r="B19">
        <v>7444</v>
      </c>
      <c r="K19" t="s">
        <v>98</v>
      </c>
      <c r="L19" s="8" t="str">
        <f>A71</f>
        <v>F3</v>
      </c>
      <c r="M19" s="8">
        <f>B71</f>
        <v>44018</v>
      </c>
      <c r="N19" s="8">
        <f t="shared" si="1"/>
        <v>17.468423446050725</v>
      </c>
      <c r="O19" s="8">
        <f t="shared" si="2"/>
        <v>698.73693784202896</v>
      </c>
    </row>
    <row r="20" spans="1:15" x14ac:dyDescent="0.2">
      <c r="A20" t="s">
        <v>73</v>
      </c>
      <c r="B20">
        <v>6009</v>
      </c>
      <c r="K20" t="s">
        <v>95</v>
      </c>
      <c r="L20" s="8" t="str">
        <f>A59</f>
        <v>E3</v>
      </c>
      <c r="M20" s="8">
        <f>B59</f>
        <v>34924</v>
      </c>
      <c r="N20" s="8">
        <f t="shared" si="1"/>
        <v>13.556535864027399</v>
      </c>
      <c r="O20" s="8">
        <f t="shared" si="2"/>
        <v>542.26143456109594</v>
      </c>
    </row>
    <row r="21" spans="1:15" x14ac:dyDescent="0.2">
      <c r="A21" t="s">
        <v>85</v>
      </c>
      <c r="B21">
        <v>38361</v>
      </c>
      <c r="K21" t="s">
        <v>92</v>
      </c>
      <c r="L21" s="8" t="str">
        <f>A47</f>
        <v>D3</v>
      </c>
      <c r="M21" s="8">
        <f>B47</f>
        <v>21780</v>
      </c>
      <c r="N21" s="8">
        <f t="shared" si="1"/>
        <v>7.9024946964317735</v>
      </c>
      <c r="O21" s="8">
        <f t="shared" si="2"/>
        <v>316.09978785727094</v>
      </c>
    </row>
    <row r="22" spans="1:15" x14ac:dyDescent="0.2">
      <c r="A22" t="s">
        <v>86</v>
      </c>
      <c r="B22">
        <v>3372</v>
      </c>
      <c r="K22" t="s">
        <v>89</v>
      </c>
      <c r="L22" s="8" t="str">
        <f>A35</f>
        <v>C3</v>
      </c>
      <c r="M22" s="8">
        <f>B35</f>
        <v>11150</v>
      </c>
      <c r="N22" s="8">
        <f t="shared" si="1"/>
        <v>3.3298792360284337</v>
      </c>
      <c r="O22" s="8">
        <f t="shared" si="2"/>
        <v>133.19516944113735</v>
      </c>
    </row>
    <row r="23" spans="1:15" x14ac:dyDescent="0.2">
      <c r="A23" t="s">
        <v>87</v>
      </c>
      <c r="B23">
        <v>6329</v>
      </c>
      <c r="K23" t="s">
        <v>86</v>
      </c>
      <c r="L23" s="8" t="str">
        <f>A23</f>
        <v>B3</v>
      </c>
      <c r="M23" s="8">
        <f>B23</f>
        <v>6329</v>
      </c>
      <c r="N23" s="8">
        <f t="shared" si="1"/>
        <v>1.2560712271286689</v>
      </c>
      <c r="O23" s="8">
        <f t="shared" si="2"/>
        <v>50.242849085146759</v>
      </c>
    </row>
    <row r="24" spans="1:15" x14ac:dyDescent="0.2">
      <c r="A24" t="s">
        <v>10</v>
      </c>
      <c r="B24">
        <v>3869</v>
      </c>
      <c r="K24" t="s">
        <v>83</v>
      </c>
      <c r="L24" s="8" t="str">
        <f>A11</f>
        <v>A3</v>
      </c>
      <c r="M24" s="8">
        <f>B11</f>
        <v>5125</v>
      </c>
      <c r="N24" s="8">
        <f t="shared" si="1"/>
        <v>0.73815692662766985</v>
      </c>
      <c r="O24" s="8">
        <f t="shared" si="2"/>
        <v>29.526277065106793</v>
      </c>
    </row>
    <row r="25" spans="1:15" x14ac:dyDescent="0.2">
      <c r="A25" t="s">
        <v>18</v>
      </c>
      <c r="B25">
        <v>14966</v>
      </c>
      <c r="K25" t="s">
        <v>84</v>
      </c>
      <c r="L25" s="8" t="str">
        <f>A12</f>
        <v>A4</v>
      </c>
      <c r="M25" s="8">
        <f>B12</f>
        <v>4287</v>
      </c>
      <c r="N25" s="8">
        <f t="shared" si="1"/>
        <v>0.37768169089690801</v>
      </c>
      <c r="O25" s="8">
        <f t="shared" si="2"/>
        <v>15.107267635876321</v>
      </c>
    </row>
    <row r="26" spans="1:15" x14ac:dyDescent="0.2">
      <c r="A26" t="s">
        <v>26</v>
      </c>
      <c r="B26">
        <v>25341</v>
      </c>
      <c r="K26" t="s">
        <v>87</v>
      </c>
      <c r="L26" s="8" t="str">
        <f>A24</f>
        <v>B4</v>
      </c>
      <c r="M26" s="8">
        <f>B24</f>
        <v>3869</v>
      </c>
      <c r="N26" s="8">
        <f t="shared" si="1"/>
        <v>0.19787423441068072</v>
      </c>
      <c r="O26" s="8">
        <f t="shared" si="2"/>
        <v>7.9149693764272291</v>
      </c>
    </row>
    <row r="27" spans="1:15" x14ac:dyDescent="0.2">
      <c r="A27" t="s">
        <v>35</v>
      </c>
      <c r="B27">
        <v>3382</v>
      </c>
      <c r="K27" t="s">
        <v>90</v>
      </c>
      <c r="L27" s="8" t="str">
        <f>A36</f>
        <v>C4</v>
      </c>
      <c r="M27" s="8">
        <f>B36</f>
        <v>3916</v>
      </c>
      <c r="N27" s="8">
        <f t="shared" si="1"/>
        <v>0.21809181923090246</v>
      </c>
      <c r="O27" s="8">
        <f t="shared" si="2"/>
        <v>8.7236727692360976</v>
      </c>
    </row>
    <row r="28" spans="1:15" x14ac:dyDescent="0.2">
      <c r="A28" t="s">
        <v>42</v>
      </c>
      <c r="B28">
        <v>3992</v>
      </c>
      <c r="K28" t="s">
        <v>93</v>
      </c>
      <c r="L28" s="8" t="str">
        <f>A48</f>
        <v>D4</v>
      </c>
      <c r="M28" s="8">
        <f>B48</f>
        <v>3901</v>
      </c>
      <c r="N28" s="8">
        <f t="shared" si="1"/>
        <v>0.21163939854359765</v>
      </c>
      <c r="O28" s="8">
        <f t="shared" si="2"/>
        <v>8.4655759417439054</v>
      </c>
    </row>
    <row r="29" spans="1:15" x14ac:dyDescent="0.2">
      <c r="A29" t="s">
        <v>50</v>
      </c>
      <c r="B29">
        <v>3852</v>
      </c>
      <c r="K29" t="s">
        <v>96</v>
      </c>
      <c r="L29" s="8" t="str">
        <f>A60</f>
        <v>E4</v>
      </c>
      <c r="M29" s="8">
        <f>B60</f>
        <v>3736</v>
      </c>
      <c r="N29" s="8">
        <f t="shared" si="1"/>
        <v>0.14066277098324478</v>
      </c>
      <c r="O29" s="8">
        <f t="shared" si="2"/>
        <v>5.6265108393297911</v>
      </c>
    </row>
    <row r="30" spans="1:15" x14ac:dyDescent="0.2">
      <c r="A30" t="s">
        <v>58</v>
      </c>
      <c r="B30">
        <v>3502</v>
      </c>
      <c r="K30" t="s">
        <v>99</v>
      </c>
      <c r="L30" s="8" t="str">
        <f>A72</f>
        <v>F4</v>
      </c>
      <c r="M30" s="8">
        <f>B72</f>
        <v>3575</v>
      </c>
      <c r="N30" s="8">
        <f t="shared" si="1"/>
        <v>7.1406788939506527E-2</v>
      </c>
      <c r="O30" s="8">
        <f t="shared" si="2"/>
        <v>2.8562715575802611</v>
      </c>
    </row>
    <row r="31" spans="1:15" x14ac:dyDescent="0.2">
      <c r="A31" t="s">
        <v>66</v>
      </c>
      <c r="B31">
        <v>13017</v>
      </c>
      <c r="K31" t="s">
        <v>102</v>
      </c>
      <c r="L31" s="8" t="str">
        <f>A84</f>
        <v>G4</v>
      </c>
      <c r="M31" s="8">
        <f>B84</f>
        <v>3319</v>
      </c>
      <c r="N31" s="8">
        <f t="shared" si="1"/>
        <v>-3.8714524123828836E-2</v>
      </c>
      <c r="O31" s="8">
        <f t="shared" si="2"/>
        <v>-1.5485809649531534</v>
      </c>
    </row>
    <row r="32" spans="1:15" x14ac:dyDescent="0.2">
      <c r="A32" t="s">
        <v>74</v>
      </c>
      <c r="B32">
        <v>5207</v>
      </c>
      <c r="K32" t="s">
        <v>105</v>
      </c>
      <c r="L32" t="str">
        <f>A96</f>
        <v>H4</v>
      </c>
      <c r="M32">
        <f>B96</f>
        <v>3334</v>
      </c>
      <c r="N32" s="8">
        <f t="shared" si="1"/>
        <v>-3.2262103436524033E-2</v>
      </c>
      <c r="O32" s="8">
        <f t="shared" si="2"/>
        <v>-1.2904841374609612</v>
      </c>
    </row>
    <row r="33" spans="1:15" x14ac:dyDescent="0.2">
      <c r="A33" t="s">
        <v>88</v>
      </c>
      <c r="B33">
        <v>20514</v>
      </c>
      <c r="K33" t="s">
        <v>16</v>
      </c>
      <c r="L33" t="str">
        <f>A97</f>
        <v>H5</v>
      </c>
      <c r="M33">
        <f>B97</f>
        <v>3316</v>
      </c>
      <c r="N33" s="8">
        <f t="shared" si="1"/>
        <v>-4.0005008261289797E-2</v>
      </c>
      <c r="O33" s="8">
        <f t="shared" si="2"/>
        <v>-1.6002003304515919</v>
      </c>
    </row>
    <row r="34" spans="1:15" x14ac:dyDescent="0.2">
      <c r="A34" t="s">
        <v>89</v>
      </c>
      <c r="B34">
        <v>3398</v>
      </c>
      <c r="K34" t="s">
        <v>15</v>
      </c>
      <c r="L34" t="str">
        <f>A85</f>
        <v>G5</v>
      </c>
      <c r="M34">
        <f>B85</f>
        <v>3852</v>
      </c>
      <c r="N34" s="8">
        <f t="shared" si="1"/>
        <v>0.19056149096506861</v>
      </c>
      <c r="O34" s="8">
        <f t="shared" si="2"/>
        <v>7.6224596386027441</v>
      </c>
    </row>
    <row r="35" spans="1:15" x14ac:dyDescent="0.2">
      <c r="A35" t="s">
        <v>90</v>
      </c>
      <c r="B35">
        <v>11150</v>
      </c>
      <c r="K35" t="s">
        <v>14</v>
      </c>
      <c r="L35" t="str">
        <f>A73</f>
        <v>F5</v>
      </c>
      <c r="M35">
        <f>B73</f>
        <v>3392</v>
      </c>
      <c r="N35" s="8">
        <f t="shared" si="1"/>
        <v>-7.3127434456121141E-3</v>
      </c>
      <c r="O35" s="8">
        <f t="shared" si="2"/>
        <v>-0.29250973782448458</v>
      </c>
    </row>
    <row r="36" spans="1:15" x14ac:dyDescent="0.2">
      <c r="A36" t="s">
        <v>11</v>
      </c>
      <c r="B36">
        <v>3916</v>
      </c>
      <c r="K36" t="s">
        <v>13</v>
      </c>
      <c r="L36" t="str">
        <f>A61</f>
        <v>E5</v>
      </c>
      <c r="M36">
        <f>B61</f>
        <v>3987</v>
      </c>
      <c r="N36" s="8">
        <f t="shared" si="1"/>
        <v>0.24863327715081188</v>
      </c>
      <c r="O36" s="8">
        <f t="shared" si="2"/>
        <v>9.9453310860324748</v>
      </c>
    </row>
    <row r="37" spans="1:15" x14ac:dyDescent="0.2">
      <c r="A37" t="s">
        <v>19</v>
      </c>
      <c r="B37">
        <v>8480</v>
      </c>
      <c r="K37" t="s">
        <v>12</v>
      </c>
      <c r="L37" t="str">
        <f>A49</f>
        <v>D5</v>
      </c>
      <c r="M37">
        <f>B49</f>
        <v>4999</v>
      </c>
      <c r="N37" s="8">
        <f t="shared" si="1"/>
        <v>0.68395659285430943</v>
      </c>
      <c r="O37" s="8">
        <f t="shared" si="2"/>
        <v>27.358263714172377</v>
      </c>
    </row>
    <row r="38" spans="1:15" x14ac:dyDescent="0.2">
      <c r="A38" t="s">
        <v>27</v>
      </c>
      <c r="B38">
        <v>13671</v>
      </c>
      <c r="K38" t="s">
        <v>11</v>
      </c>
      <c r="L38" t="str">
        <f>A37</f>
        <v>C5</v>
      </c>
      <c r="M38">
        <f>B37</f>
        <v>8480</v>
      </c>
      <c r="N38" s="8">
        <f t="shared" si="1"/>
        <v>2.1813483536881781</v>
      </c>
      <c r="O38" s="8">
        <f t="shared" si="2"/>
        <v>87.253934147527133</v>
      </c>
    </row>
    <row r="39" spans="1:15" x14ac:dyDescent="0.2">
      <c r="A39" t="s">
        <v>36</v>
      </c>
      <c r="B39">
        <v>3343</v>
      </c>
      <c r="K39" t="s">
        <v>10</v>
      </c>
      <c r="L39" t="str">
        <f>A25</f>
        <v>B5</v>
      </c>
      <c r="M39">
        <f>B25</f>
        <v>14966</v>
      </c>
      <c r="N39" s="8">
        <f t="shared" si="1"/>
        <v>4.9713750588787766</v>
      </c>
      <c r="O39" s="8">
        <f t="shared" si="2"/>
        <v>198.85500235515107</v>
      </c>
    </row>
    <row r="40" spans="1:15" x14ac:dyDescent="0.2">
      <c r="A40" t="s">
        <v>43</v>
      </c>
      <c r="B40">
        <v>5374</v>
      </c>
      <c r="K40" t="s">
        <v>9</v>
      </c>
      <c r="L40" t="str">
        <f>A13</f>
        <v>A5</v>
      </c>
      <c r="M40">
        <f>B13</f>
        <v>34507</v>
      </c>
      <c r="N40" s="8">
        <f t="shared" si="1"/>
        <v>13.377158568920324</v>
      </c>
      <c r="O40" s="8">
        <f t="shared" si="2"/>
        <v>535.086342756813</v>
      </c>
    </row>
    <row r="41" spans="1:15" x14ac:dyDescent="0.2">
      <c r="A41" t="s">
        <v>51</v>
      </c>
      <c r="B41">
        <v>3893</v>
      </c>
      <c r="K41" t="s">
        <v>17</v>
      </c>
      <c r="L41" t="str">
        <f>A14</f>
        <v>A6</v>
      </c>
      <c r="M41">
        <f>B14</f>
        <v>37524</v>
      </c>
      <c r="N41" s="8">
        <f t="shared" si="1"/>
        <v>14.674955449826898</v>
      </c>
      <c r="O41" s="8">
        <f t="shared" si="2"/>
        <v>586.99821799307597</v>
      </c>
    </row>
    <row r="42" spans="1:15" x14ac:dyDescent="0.2">
      <c r="A42" t="s">
        <v>59</v>
      </c>
      <c r="B42">
        <v>3306</v>
      </c>
      <c r="K42" t="s">
        <v>18</v>
      </c>
      <c r="L42" t="str">
        <f>A26</f>
        <v>B6</v>
      </c>
      <c r="M42">
        <f>B26</f>
        <v>25341</v>
      </c>
      <c r="N42" s="8">
        <f t="shared" si="1"/>
        <v>9.4342993675979336</v>
      </c>
      <c r="O42" s="8">
        <f t="shared" si="2"/>
        <v>377.37197470391732</v>
      </c>
    </row>
    <row r="43" spans="1:15" x14ac:dyDescent="0.2">
      <c r="A43" t="s">
        <v>67</v>
      </c>
      <c r="B43">
        <v>24465</v>
      </c>
      <c r="K43" t="s">
        <v>19</v>
      </c>
      <c r="L43" t="str">
        <f>A38</f>
        <v>C6</v>
      </c>
      <c r="M43">
        <f>B38</f>
        <v>13671</v>
      </c>
      <c r="N43" s="8">
        <f t="shared" si="1"/>
        <v>4.4143160728747945</v>
      </c>
      <c r="O43" s="8">
        <f t="shared" si="2"/>
        <v>176.57264291499177</v>
      </c>
    </row>
    <row r="44" spans="1:15" x14ac:dyDescent="0.2">
      <c r="A44" t="s">
        <v>75</v>
      </c>
      <c r="B44">
        <v>4255</v>
      </c>
      <c r="K44" t="s">
        <v>20</v>
      </c>
      <c r="L44" t="str">
        <f>A50</f>
        <v>D6</v>
      </c>
      <c r="M44">
        <f>B50</f>
        <v>7632</v>
      </c>
      <c r="N44" s="8">
        <f t="shared" si="1"/>
        <v>1.8165715041658799</v>
      </c>
      <c r="O44" s="8">
        <f t="shared" si="2"/>
        <v>72.662860166635198</v>
      </c>
    </row>
    <row r="45" spans="1:15" x14ac:dyDescent="0.2">
      <c r="A45" t="s">
        <v>91</v>
      </c>
      <c r="B45">
        <v>7795</v>
      </c>
      <c r="K45" t="s">
        <v>21</v>
      </c>
      <c r="L45" t="str">
        <f>A62</f>
        <v>E6</v>
      </c>
      <c r="M45">
        <f>B62</f>
        <v>5622</v>
      </c>
      <c r="N45" s="8">
        <f t="shared" si="1"/>
        <v>0.95194713206703574</v>
      </c>
      <c r="O45" s="8">
        <f t="shared" si="2"/>
        <v>38.077885282681429</v>
      </c>
    </row>
    <row r="46" spans="1:15" x14ac:dyDescent="0.2">
      <c r="A46" t="s">
        <v>92</v>
      </c>
      <c r="B46">
        <v>3361</v>
      </c>
      <c r="K46" t="s">
        <v>22</v>
      </c>
      <c r="L46" t="str">
        <f>A74</f>
        <v>F6</v>
      </c>
      <c r="M46">
        <f>B74</f>
        <v>4728</v>
      </c>
      <c r="N46" s="8">
        <f t="shared" si="1"/>
        <v>0.56738285910366937</v>
      </c>
      <c r="O46" s="8">
        <f t="shared" si="2"/>
        <v>22.695314364146775</v>
      </c>
    </row>
    <row r="47" spans="1:15" x14ac:dyDescent="0.2">
      <c r="A47" t="s">
        <v>93</v>
      </c>
      <c r="B47">
        <v>21780</v>
      </c>
      <c r="K47" t="s">
        <v>23</v>
      </c>
      <c r="L47" t="str">
        <f>A86</f>
        <v>G6</v>
      </c>
      <c r="M47">
        <f>B86</f>
        <v>4098</v>
      </c>
      <c r="N47" s="8">
        <f t="shared" si="1"/>
        <v>0.29638119023686743</v>
      </c>
      <c r="O47" s="8">
        <f t="shared" si="2"/>
        <v>11.855247609474697</v>
      </c>
    </row>
    <row r="48" spans="1:15" x14ac:dyDescent="0.2">
      <c r="A48" t="s">
        <v>12</v>
      </c>
      <c r="B48">
        <v>3901</v>
      </c>
      <c r="K48" t="s">
        <v>24</v>
      </c>
      <c r="L48" t="str">
        <f>A98</f>
        <v>H6</v>
      </c>
      <c r="M48">
        <f>B98</f>
        <v>3728</v>
      </c>
      <c r="N48" s="8">
        <f t="shared" si="1"/>
        <v>0.13722147995001555</v>
      </c>
      <c r="O48" s="8">
        <f t="shared" si="2"/>
        <v>5.4888591980006218</v>
      </c>
    </row>
    <row r="49" spans="1:15" x14ac:dyDescent="0.2">
      <c r="A49" t="s">
        <v>20</v>
      </c>
      <c r="B49">
        <v>4999</v>
      </c>
      <c r="K49" t="s">
        <v>33</v>
      </c>
      <c r="L49" t="str">
        <f>A99</f>
        <v>H7</v>
      </c>
      <c r="M49">
        <f>B99</f>
        <v>3756</v>
      </c>
      <c r="N49" s="8">
        <f t="shared" si="1"/>
        <v>0.14926599856631786</v>
      </c>
      <c r="O49" s="8">
        <f t="shared" si="2"/>
        <v>5.9706399426527144</v>
      </c>
    </row>
    <row r="50" spans="1:15" x14ac:dyDescent="0.2">
      <c r="A50" t="s">
        <v>28</v>
      </c>
      <c r="B50">
        <v>7632</v>
      </c>
      <c r="K50" t="s">
        <v>31</v>
      </c>
      <c r="L50" t="str">
        <f>A87</f>
        <v>G7</v>
      </c>
      <c r="M50">
        <f>B87</f>
        <v>3641</v>
      </c>
      <c r="N50" s="8">
        <f t="shared" si="1"/>
        <v>9.9797439963647677E-2</v>
      </c>
      <c r="O50" s="8">
        <f t="shared" si="2"/>
        <v>3.9918975985459069</v>
      </c>
    </row>
    <row r="51" spans="1:15" x14ac:dyDescent="0.2">
      <c r="A51" t="s">
        <v>37</v>
      </c>
      <c r="B51">
        <v>3349</v>
      </c>
      <c r="K51" t="s">
        <v>32</v>
      </c>
      <c r="L51" t="str">
        <f>A75</f>
        <v>F7</v>
      </c>
      <c r="M51">
        <f>B75</f>
        <v>3630</v>
      </c>
      <c r="N51" s="8">
        <f t="shared" si="1"/>
        <v>9.5065664792957486E-2</v>
      </c>
      <c r="O51" s="8">
        <f t="shared" si="2"/>
        <v>3.8026265917182993</v>
      </c>
    </row>
    <row r="52" spans="1:15" x14ac:dyDescent="0.2">
      <c r="A52" t="s">
        <v>44</v>
      </c>
      <c r="B52">
        <v>8590</v>
      </c>
      <c r="K52" t="s">
        <v>29</v>
      </c>
      <c r="L52" t="str">
        <f>A63</f>
        <v>E7</v>
      </c>
      <c r="M52">
        <f>B63</f>
        <v>3473</v>
      </c>
      <c r="N52" s="8">
        <f t="shared" si="1"/>
        <v>2.7530328265833841E-2</v>
      </c>
      <c r="O52" s="8">
        <f t="shared" si="2"/>
        <v>1.1012131306333537</v>
      </c>
    </row>
    <row r="53" spans="1:15" x14ac:dyDescent="0.2">
      <c r="A53" t="s">
        <v>52</v>
      </c>
      <c r="B53">
        <v>4272</v>
      </c>
      <c r="K53" t="s">
        <v>28</v>
      </c>
      <c r="L53" t="str">
        <f>A51</f>
        <v>D7</v>
      </c>
      <c r="M53">
        <f>B51</f>
        <v>3349</v>
      </c>
      <c r="N53" s="8">
        <f t="shared" si="1"/>
        <v>-2.5809682749219225E-2</v>
      </c>
      <c r="O53" s="8">
        <f t="shared" si="2"/>
        <v>-1.032387309968769</v>
      </c>
    </row>
    <row r="54" spans="1:15" x14ac:dyDescent="0.2">
      <c r="A54" t="s">
        <v>60</v>
      </c>
      <c r="B54">
        <v>3393</v>
      </c>
      <c r="K54" t="s">
        <v>27</v>
      </c>
      <c r="L54" s="8" t="str">
        <f>A39</f>
        <v>C7</v>
      </c>
      <c r="M54" s="8">
        <f>B39</f>
        <v>3343</v>
      </c>
      <c r="N54" s="8">
        <f t="shared" si="1"/>
        <v>-2.8390651024141147E-2</v>
      </c>
      <c r="O54" s="8">
        <f t="shared" si="2"/>
        <v>-1.1356260409656458</v>
      </c>
    </row>
    <row r="55" spans="1:15" x14ac:dyDescent="0.2">
      <c r="A55" t="s">
        <v>68</v>
      </c>
      <c r="B55">
        <v>38582</v>
      </c>
      <c r="K55" t="s">
        <v>26</v>
      </c>
      <c r="L55" s="8" t="str">
        <f>A27</f>
        <v>B7</v>
      </c>
      <c r="M55" s="8">
        <f>B27</f>
        <v>3382</v>
      </c>
      <c r="N55" s="8">
        <f t="shared" si="1"/>
        <v>-1.1614357237148652E-2</v>
      </c>
      <c r="O55" s="8">
        <f t="shared" si="2"/>
        <v>-0.46457428948594609</v>
      </c>
    </row>
    <row r="56" spans="1:15" x14ac:dyDescent="0.2">
      <c r="A56" t="s">
        <v>76</v>
      </c>
      <c r="B56">
        <v>4097</v>
      </c>
      <c r="K56" t="s">
        <v>25</v>
      </c>
      <c r="L56" s="8" t="str">
        <f>A15</f>
        <v>A7</v>
      </c>
      <c r="M56" s="8">
        <f>B15</f>
        <v>3361</v>
      </c>
      <c r="N56" s="8">
        <f t="shared" si="1"/>
        <v>-2.0647746199375382E-2</v>
      </c>
      <c r="O56" s="8">
        <f t="shared" si="2"/>
        <v>-0.82590984797501532</v>
      </c>
    </row>
    <row r="57" spans="1:15" x14ac:dyDescent="0.2">
      <c r="A57" t="s">
        <v>94</v>
      </c>
      <c r="B57">
        <v>4452</v>
      </c>
      <c r="K57" t="s">
        <v>34</v>
      </c>
      <c r="L57" s="8" t="str">
        <f>A16</f>
        <v>A8</v>
      </c>
      <c r="M57" s="8">
        <f>B16</f>
        <v>3440</v>
      </c>
      <c r="N57" s="8">
        <f t="shared" si="1"/>
        <v>1.3335002753763267E-2</v>
      </c>
      <c r="O57" s="8">
        <f t="shared" si="2"/>
        <v>0.53340011015053068</v>
      </c>
    </row>
    <row r="58" spans="1:15" x14ac:dyDescent="0.2">
      <c r="A58" t="s">
        <v>95</v>
      </c>
      <c r="B58">
        <v>3422</v>
      </c>
      <c r="K58" t="s">
        <v>35</v>
      </c>
      <c r="L58" s="8" t="str">
        <f>A28</f>
        <v>B8</v>
      </c>
      <c r="M58" s="8">
        <f>B28</f>
        <v>3992</v>
      </c>
      <c r="N58" s="8">
        <f t="shared" si="1"/>
        <v>0.25078408404658015</v>
      </c>
      <c r="O58" s="8">
        <f t="shared" si="2"/>
        <v>10.031363361863207</v>
      </c>
    </row>
    <row r="59" spans="1:15" x14ac:dyDescent="0.2">
      <c r="A59" t="s">
        <v>96</v>
      </c>
      <c r="B59">
        <v>34924</v>
      </c>
      <c r="K59" t="s">
        <v>36</v>
      </c>
      <c r="L59" s="8" t="str">
        <f>A40</f>
        <v>C8</v>
      </c>
      <c r="M59" s="8">
        <f>B40</f>
        <v>5374</v>
      </c>
      <c r="N59" s="8">
        <f t="shared" si="1"/>
        <v>0.84526711003692967</v>
      </c>
      <c r="O59" s="8">
        <f t="shared" si="2"/>
        <v>33.810684401477189</v>
      </c>
    </row>
    <row r="60" spans="1:15" x14ac:dyDescent="0.2">
      <c r="A60" t="s">
        <v>13</v>
      </c>
      <c r="B60">
        <v>3736</v>
      </c>
      <c r="K60" t="s">
        <v>37</v>
      </c>
      <c r="L60" s="8" t="str">
        <f>A52</f>
        <v>D8</v>
      </c>
      <c r="M60" s="8">
        <f>B52</f>
        <v>8590</v>
      </c>
      <c r="N60" s="8">
        <f t="shared" si="1"/>
        <v>2.2286661053950803</v>
      </c>
      <c r="O60" s="8">
        <f t="shared" si="2"/>
        <v>89.146644215803207</v>
      </c>
    </row>
    <row r="61" spans="1:15" x14ac:dyDescent="0.2">
      <c r="A61" t="s">
        <v>21</v>
      </c>
      <c r="B61">
        <v>3987</v>
      </c>
      <c r="K61" t="s">
        <v>38</v>
      </c>
      <c r="L61" s="8" t="str">
        <f>A64</f>
        <v>E8</v>
      </c>
      <c r="M61" s="8">
        <f>B64</f>
        <v>13358</v>
      </c>
      <c r="N61" s="8">
        <f t="shared" si="1"/>
        <v>4.2796755611997011</v>
      </c>
      <c r="O61" s="8">
        <f t="shared" si="2"/>
        <v>171.18702244798806</v>
      </c>
    </row>
    <row r="62" spans="1:15" x14ac:dyDescent="0.2">
      <c r="A62" t="s">
        <v>29</v>
      </c>
      <c r="B62">
        <v>5622</v>
      </c>
      <c r="K62" t="s">
        <v>30</v>
      </c>
      <c r="L62" s="8" t="str">
        <f>A76</f>
        <v>F8</v>
      </c>
      <c r="M62" s="8">
        <f>B76</f>
        <v>28708</v>
      </c>
      <c r="N62" s="8">
        <f t="shared" si="1"/>
        <v>10.882652731208287</v>
      </c>
      <c r="O62" s="8">
        <f t="shared" si="2"/>
        <v>435.3061092483315</v>
      </c>
    </row>
    <row r="63" spans="1:15" x14ac:dyDescent="0.2">
      <c r="A63" t="s">
        <v>38</v>
      </c>
      <c r="B63">
        <v>3473</v>
      </c>
      <c r="K63" t="s">
        <v>39</v>
      </c>
      <c r="L63" s="8" t="str">
        <f>A88</f>
        <v>G8</v>
      </c>
      <c r="M63" s="8">
        <f>B88</f>
        <v>38562</v>
      </c>
      <c r="N63" s="8">
        <f t="shared" si="1"/>
        <v>15.12146296138839</v>
      </c>
      <c r="O63" s="8">
        <f t="shared" si="2"/>
        <v>604.85851845553566</v>
      </c>
    </row>
    <row r="64" spans="1:15" x14ac:dyDescent="0.2">
      <c r="A64" t="s">
        <v>45</v>
      </c>
      <c r="B64">
        <v>13358</v>
      </c>
      <c r="K64" t="s">
        <v>40</v>
      </c>
      <c r="L64" s="8" t="str">
        <f>A100</f>
        <v>H8</v>
      </c>
      <c r="M64" s="8">
        <f>B100</f>
        <v>24132</v>
      </c>
      <c r="N64" s="8">
        <f t="shared" si="1"/>
        <v>8.9142342602011677</v>
      </c>
      <c r="O64" s="8">
        <f t="shared" si="2"/>
        <v>356.56937040804672</v>
      </c>
    </row>
    <row r="65" spans="1:15" x14ac:dyDescent="0.2">
      <c r="A65" t="s">
        <v>53</v>
      </c>
      <c r="B65">
        <v>4874</v>
      </c>
      <c r="K65" t="s">
        <v>48</v>
      </c>
      <c r="L65" s="8" t="str">
        <f>A101</f>
        <v>H9</v>
      </c>
      <c r="M65" s="8">
        <f>B101</f>
        <v>16293</v>
      </c>
      <c r="N65" s="8">
        <f t="shared" si="1"/>
        <v>5.5421992090156751</v>
      </c>
      <c r="O65" s="8">
        <f t="shared" si="2"/>
        <v>221.687968360627</v>
      </c>
    </row>
    <row r="66" spans="1:15" x14ac:dyDescent="0.2">
      <c r="A66" t="s">
        <v>61</v>
      </c>
      <c r="B66">
        <v>3326</v>
      </c>
      <c r="K66" t="s">
        <v>47</v>
      </c>
      <c r="L66" s="8" t="str">
        <f>A89</f>
        <v>G9</v>
      </c>
      <c r="M66" s="8">
        <f>B89</f>
        <v>9028</v>
      </c>
      <c r="N66" s="8">
        <f t="shared" si="1"/>
        <v>2.4170767894643803</v>
      </c>
      <c r="O66" s="8">
        <f t="shared" si="2"/>
        <v>96.683071578575209</v>
      </c>
    </row>
    <row r="67" spans="1:15" x14ac:dyDescent="0.2">
      <c r="A67" t="s">
        <v>69</v>
      </c>
      <c r="B67">
        <v>38123</v>
      </c>
      <c r="K67" t="s">
        <v>46</v>
      </c>
      <c r="L67" s="8" t="str">
        <f>A77</f>
        <v>F9</v>
      </c>
      <c r="M67" s="8">
        <f>B77</f>
        <v>5733</v>
      </c>
      <c r="N67" s="8">
        <f t="shared" si="1"/>
        <v>0.99969504515309138</v>
      </c>
      <c r="O67" s="8">
        <f t="shared" si="2"/>
        <v>39.987801806123656</v>
      </c>
    </row>
    <row r="68" spans="1:15" x14ac:dyDescent="0.2">
      <c r="A68" t="s">
        <v>77</v>
      </c>
      <c r="B68">
        <v>4048</v>
      </c>
      <c r="K68" t="s">
        <v>45</v>
      </c>
      <c r="L68" s="8" t="str">
        <f>A65</f>
        <v>E9</v>
      </c>
      <c r="M68" s="8">
        <f>B65</f>
        <v>4874</v>
      </c>
      <c r="N68" s="8">
        <f t="shared" si="1"/>
        <v>0.63018642046010276</v>
      </c>
      <c r="O68" s="8">
        <f t="shared" si="2"/>
        <v>25.207456818404111</v>
      </c>
    </row>
    <row r="69" spans="1:15" x14ac:dyDescent="0.2">
      <c r="A69" t="s">
        <v>97</v>
      </c>
      <c r="B69">
        <v>3654</v>
      </c>
      <c r="K69" t="s">
        <v>44</v>
      </c>
      <c r="L69" s="8" t="str">
        <f>A53</f>
        <v>D9</v>
      </c>
      <c r="M69" s="8">
        <f>B53</f>
        <v>4272</v>
      </c>
      <c r="N69" s="8">
        <f t="shared" si="1"/>
        <v>0.37122927020960322</v>
      </c>
      <c r="O69" s="8">
        <f t="shared" si="2"/>
        <v>14.849170808384129</v>
      </c>
    </row>
    <row r="70" spans="1:15" x14ac:dyDescent="0.2">
      <c r="A70" t="s">
        <v>98</v>
      </c>
      <c r="B70">
        <v>4059</v>
      </c>
      <c r="K70" t="s">
        <v>43</v>
      </c>
      <c r="L70" s="8" t="str">
        <f>A41</f>
        <v>C9</v>
      </c>
      <c r="M70" s="8">
        <f>B41</f>
        <v>3893</v>
      </c>
      <c r="N70" s="8">
        <f t="shared" si="1"/>
        <v>0.20819810751036841</v>
      </c>
      <c r="O70" s="8">
        <f t="shared" si="2"/>
        <v>8.3279243004147361</v>
      </c>
    </row>
    <row r="71" spans="1:15" x14ac:dyDescent="0.2">
      <c r="A71" t="s">
        <v>99</v>
      </c>
      <c r="B71">
        <v>44018</v>
      </c>
      <c r="K71" t="s">
        <v>42</v>
      </c>
      <c r="L71" s="8" t="str">
        <f>A29</f>
        <v>B9</v>
      </c>
      <c r="M71" s="8">
        <f>B29</f>
        <v>3852</v>
      </c>
      <c r="N71" s="8">
        <f t="shared" si="1"/>
        <v>0.19056149096506861</v>
      </c>
      <c r="O71" s="8">
        <f t="shared" si="2"/>
        <v>7.6224596386027441</v>
      </c>
    </row>
    <row r="72" spans="1:15" x14ac:dyDescent="0.2">
      <c r="A72" t="s">
        <v>14</v>
      </c>
      <c r="B72">
        <v>3575</v>
      </c>
      <c r="K72" t="s">
        <v>41</v>
      </c>
      <c r="L72" s="8" t="str">
        <f>A17</f>
        <v>A9</v>
      </c>
      <c r="M72" s="8">
        <f>B17</f>
        <v>3812</v>
      </c>
      <c r="N72" s="8">
        <f t="shared" si="1"/>
        <v>0.17335503579892247</v>
      </c>
      <c r="O72" s="8">
        <f t="shared" si="2"/>
        <v>6.9342014319568985</v>
      </c>
    </row>
    <row r="73" spans="1:15" x14ac:dyDescent="0.2">
      <c r="A73" t="s">
        <v>22</v>
      </c>
      <c r="B73">
        <v>3392</v>
      </c>
      <c r="K73" t="s">
        <v>49</v>
      </c>
      <c r="L73" s="8" t="str">
        <f>A18</f>
        <v>A10</v>
      </c>
      <c r="M73" s="8">
        <f>B18</f>
        <v>3604</v>
      </c>
      <c r="N73" s="8">
        <f t="shared" si="1"/>
        <v>8.3881468934962483E-2</v>
      </c>
      <c r="O73" s="8">
        <f t="shared" si="2"/>
        <v>3.3552587573984995</v>
      </c>
    </row>
    <row r="74" spans="1:15" x14ac:dyDescent="0.2">
      <c r="A74" t="s">
        <v>32</v>
      </c>
      <c r="B74">
        <v>4728</v>
      </c>
      <c r="K74" t="s">
        <v>50</v>
      </c>
      <c r="L74" s="8" t="str">
        <f>A30</f>
        <v>B10</v>
      </c>
      <c r="M74" s="8">
        <f>B30</f>
        <v>3502</v>
      </c>
      <c r="N74" s="8">
        <f t="shared" ref="N74:N96" si="4">(M74-I$15)/I$16</f>
        <v>4.0005008261289797E-2</v>
      </c>
      <c r="O74" s="8">
        <f t="shared" ref="O74:O96" si="5">N74*40</f>
        <v>1.6002003304515919</v>
      </c>
    </row>
    <row r="75" spans="1:15" x14ac:dyDescent="0.2">
      <c r="A75" t="s">
        <v>30</v>
      </c>
      <c r="B75">
        <v>3630</v>
      </c>
      <c r="K75" t="s">
        <v>51</v>
      </c>
      <c r="L75" s="8" t="str">
        <f>A42</f>
        <v>C10</v>
      </c>
      <c r="M75" s="8">
        <f>B42</f>
        <v>3306</v>
      </c>
      <c r="N75" s="8">
        <f t="shared" si="4"/>
        <v>-4.4306622052826337E-2</v>
      </c>
      <c r="O75" s="8">
        <f t="shared" si="5"/>
        <v>-1.7722648821130536</v>
      </c>
    </row>
    <row r="76" spans="1:15" x14ac:dyDescent="0.2">
      <c r="A76" t="s">
        <v>46</v>
      </c>
      <c r="B76">
        <v>28708</v>
      </c>
      <c r="K76" t="s">
        <v>52</v>
      </c>
      <c r="L76" t="str">
        <f>A54</f>
        <v>D10</v>
      </c>
      <c r="M76">
        <f>B54</f>
        <v>3393</v>
      </c>
      <c r="N76" s="8">
        <f t="shared" si="4"/>
        <v>-6.8825820664584602E-3</v>
      </c>
      <c r="O76" s="8">
        <f t="shared" si="5"/>
        <v>-0.27530328265833842</v>
      </c>
    </row>
    <row r="77" spans="1:15" x14ac:dyDescent="0.2">
      <c r="A77" t="s">
        <v>54</v>
      </c>
      <c r="B77">
        <v>5733</v>
      </c>
      <c r="K77" t="s">
        <v>53</v>
      </c>
      <c r="L77" t="str">
        <f>A66</f>
        <v>E10</v>
      </c>
      <c r="M77">
        <f>B66</f>
        <v>3326</v>
      </c>
      <c r="N77" s="8">
        <f t="shared" si="4"/>
        <v>-3.5703394469753263E-2</v>
      </c>
      <c r="O77" s="8">
        <f t="shared" si="5"/>
        <v>-1.4281357787901305</v>
      </c>
    </row>
    <row r="78" spans="1:15" x14ac:dyDescent="0.2">
      <c r="A78" t="s">
        <v>62</v>
      </c>
      <c r="B78">
        <v>3393</v>
      </c>
      <c r="K78" t="s">
        <v>54</v>
      </c>
      <c r="L78" t="str">
        <f>A78</f>
        <v>F10</v>
      </c>
      <c r="M78">
        <f>B78</f>
        <v>3393</v>
      </c>
      <c r="N78" s="8">
        <f t="shared" si="4"/>
        <v>-6.8825820664584602E-3</v>
      </c>
      <c r="O78" s="8">
        <f t="shared" si="5"/>
        <v>-0.27530328265833842</v>
      </c>
    </row>
    <row r="79" spans="1:15" x14ac:dyDescent="0.2">
      <c r="A79" t="s">
        <v>70</v>
      </c>
      <c r="B79">
        <v>19614</v>
      </c>
      <c r="K79" t="s">
        <v>55</v>
      </c>
      <c r="L79" t="str">
        <f>A90</f>
        <v>G10</v>
      </c>
      <c r="M79">
        <f>B90</f>
        <v>3504</v>
      </c>
      <c r="N79" s="8">
        <f t="shared" si="4"/>
        <v>4.0865331019597106E-2</v>
      </c>
      <c r="O79" s="8">
        <f t="shared" si="5"/>
        <v>1.6346132407838843</v>
      </c>
    </row>
    <row r="80" spans="1:15" x14ac:dyDescent="0.2">
      <c r="A80" t="s">
        <v>78</v>
      </c>
      <c r="B80">
        <v>3879</v>
      </c>
      <c r="K80" t="s">
        <v>56</v>
      </c>
      <c r="L80" t="str">
        <f>A102</f>
        <v>H10</v>
      </c>
      <c r="M80">
        <f>B102</f>
        <v>4166</v>
      </c>
      <c r="N80" s="8">
        <f t="shared" si="4"/>
        <v>0.32563216401931588</v>
      </c>
      <c r="O80" s="8">
        <f t="shared" si="5"/>
        <v>13.025286560772635</v>
      </c>
    </row>
    <row r="81" spans="1:15" x14ac:dyDescent="0.2">
      <c r="A81" t="s">
        <v>100</v>
      </c>
      <c r="B81">
        <v>3409</v>
      </c>
      <c r="K81" t="s">
        <v>64</v>
      </c>
      <c r="L81" t="str">
        <f>A103</f>
        <v>H11</v>
      </c>
      <c r="M81">
        <f>B103</f>
        <v>5482</v>
      </c>
      <c r="N81" s="8">
        <f t="shared" si="4"/>
        <v>0.89172453898552428</v>
      </c>
      <c r="O81" s="8">
        <f t="shared" si="5"/>
        <v>35.66898155942097</v>
      </c>
    </row>
    <row r="82" spans="1:15" x14ac:dyDescent="0.2">
      <c r="A82" t="s">
        <v>101</v>
      </c>
      <c r="B82">
        <v>4883</v>
      </c>
      <c r="K82" t="s">
        <v>63</v>
      </c>
      <c r="L82" t="str">
        <f>A91</f>
        <v>G11</v>
      </c>
      <c r="M82">
        <f>B91</f>
        <v>10287</v>
      </c>
      <c r="N82" s="8">
        <f t="shared" si="4"/>
        <v>2.9586499658188306</v>
      </c>
      <c r="O82" s="8">
        <f t="shared" si="5"/>
        <v>118.34599863275322</v>
      </c>
    </row>
    <row r="83" spans="1:15" x14ac:dyDescent="0.2">
      <c r="A83" t="s">
        <v>102</v>
      </c>
      <c r="B83">
        <v>31553</v>
      </c>
      <c r="K83" t="s">
        <v>62</v>
      </c>
      <c r="L83" t="str">
        <f>A79</f>
        <v>F11</v>
      </c>
      <c r="M83">
        <f>B79</f>
        <v>19614</v>
      </c>
      <c r="N83" s="8">
        <f t="shared" si="4"/>
        <v>6.9707651491849596</v>
      </c>
      <c r="O83" s="8">
        <f t="shared" si="5"/>
        <v>278.83060596739836</v>
      </c>
    </row>
    <row r="84" spans="1:15" x14ac:dyDescent="0.2">
      <c r="A84" t="s">
        <v>15</v>
      </c>
      <c r="B84">
        <v>3319</v>
      </c>
      <c r="K84" t="s">
        <v>61</v>
      </c>
      <c r="L84" t="str">
        <f>A67</f>
        <v>E11</v>
      </c>
      <c r="M84">
        <f>B67</f>
        <v>38123</v>
      </c>
      <c r="N84" s="8">
        <f t="shared" si="4"/>
        <v>14.932622115939937</v>
      </c>
      <c r="O84" s="8">
        <f t="shared" si="5"/>
        <v>597.30488463759752</v>
      </c>
    </row>
    <row r="85" spans="1:15" x14ac:dyDescent="0.2">
      <c r="A85" t="s">
        <v>23</v>
      </c>
      <c r="B85">
        <v>3852</v>
      </c>
      <c r="K85" t="s">
        <v>60</v>
      </c>
      <c r="L85" t="str">
        <f>A55</f>
        <v>D11</v>
      </c>
      <c r="M85">
        <f>B55</f>
        <v>38582</v>
      </c>
      <c r="N85" s="8">
        <f t="shared" si="4"/>
        <v>15.130066188971464</v>
      </c>
      <c r="O85" s="8">
        <f t="shared" si="5"/>
        <v>605.20264755885853</v>
      </c>
    </row>
    <row r="86" spans="1:15" x14ac:dyDescent="0.2">
      <c r="A86" t="s">
        <v>31</v>
      </c>
      <c r="B86">
        <v>4098</v>
      </c>
      <c r="K86" t="s">
        <v>59</v>
      </c>
      <c r="L86" t="str">
        <f>A43</f>
        <v>C11</v>
      </c>
      <c r="M86">
        <f>B43</f>
        <v>24465</v>
      </c>
      <c r="N86" s="8">
        <f t="shared" si="4"/>
        <v>9.0574779994593335</v>
      </c>
      <c r="O86" s="8">
        <f t="shared" si="5"/>
        <v>362.29911997837337</v>
      </c>
    </row>
    <row r="87" spans="1:15" x14ac:dyDescent="0.2">
      <c r="A87" t="s">
        <v>39</v>
      </c>
      <c r="B87">
        <v>3641</v>
      </c>
      <c r="K87" t="s">
        <v>58</v>
      </c>
      <c r="L87" t="str">
        <f>A31</f>
        <v>B11</v>
      </c>
      <c r="M87">
        <f>B31</f>
        <v>13017</v>
      </c>
      <c r="N87" s="8">
        <f t="shared" si="4"/>
        <v>4.1329905309083053</v>
      </c>
      <c r="O87" s="8">
        <f t="shared" si="5"/>
        <v>165.31962123633221</v>
      </c>
    </row>
    <row r="88" spans="1:15" x14ac:dyDescent="0.2">
      <c r="A88" t="s">
        <v>47</v>
      </c>
      <c r="B88">
        <v>38562</v>
      </c>
      <c r="K88" t="s">
        <v>57</v>
      </c>
      <c r="L88" t="str">
        <f>A19</f>
        <v>A11</v>
      </c>
      <c r="M88">
        <f>B19</f>
        <v>7444</v>
      </c>
      <c r="N88" s="8">
        <f t="shared" si="4"/>
        <v>1.7357011648849929</v>
      </c>
      <c r="O88" s="8">
        <f t="shared" si="5"/>
        <v>69.428046595399721</v>
      </c>
    </row>
    <row r="89" spans="1:15" x14ac:dyDescent="0.2">
      <c r="A89" t="s">
        <v>55</v>
      </c>
      <c r="B89">
        <v>9028</v>
      </c>
      <c r="K89" t="s">
        <v>65</v>
      </c>
      <c r="L89" t="str">
        <f>A20</f>
        <v>A12</v>
      </c>
      <c r="M89">
        <f>B20</f>
        <v>6009</v>
      </c>
      <c r="N89" s="8">
        <f t="shared" si="4"/>
        <v>1.1184195857994998</v>
      </c>
      <c r="O89" s="8">
        <f t="shared" si="5"/>
        <v>44.736783431979994</v>
      </c>
    </row>
    <row r="90" spans="1:15" x14ac:dyDescent="0.2">
      <c r="A90" t="s">
        <v>63</v>
      </c>
      <c r="B90">
        <v>3504</v>
      </c>
      <c r="K90" t="s">
        <v>66</v>
      </c>
      <c r="L90" t="str">
        <f>A32</f>
        <v>B12</v>
      </c>
      <c r="M90">
        <f>B32</f>
        <v>5207</v>
      </c>
      <c r="N90" s="8">
        <f t="shared" si="4"/>
        <v>0.77343015971826945</v>
      </c>
      <c r="O90" s="8">
        <f t="shared" si="5"/>
        <v>30.937206388730779</v>
      </c>
    </row>
    <row r="91" spans="1:15" x14ac:dyDescent="0.2">
      <c r="A91" t="s">
        <v>71</v>
      </c>
      <c r="B91">
        <v>10287</v>
      </c>
      <c r="K91" t="s">
        <v>67</v>
      </c>
      <c r="L91" t="str">
        <f>A44</f>
        <v>C12</v>
      </c>
      <c r="M91">
        <f>B44</f>
        <v>4255</v>
      </c>
      <c r="N91" s="8">
        <f t="shared" si="4"/>
        <v>0.36391652676399111</v>
      </c>
      <c r="O91" s="8">
        <f t="shared" si="5"/>
        <v>14.556661070559645</v>
      </c>
    </row>
    <row r="92" spans="1:15" x14ac:dyDescent="0.2">
      <c r="A92" t="s">
        <v>79</v>
      </c>
      <c r="B92">
        <v>3734</v>
      </c>
      <c r="K92" t="s">
        <v>68</v>
      </c>
      <c r="L92" t="str">
        <f>A56</f>
        <v>D12</v>
      </c>
      <c r="M92">
        <f>B56</f>
        <v>4097</v>
      </c>
      <c r="N92" s="8">
        <f t="shared" si="4"/>
        <v>0.29595102885771379</v>
      </c>
      <c r="O92" s="8">
        <f t="shared" si="5"/>
        <v>11.838041154308552</v>
      </c>
    </row>
    <row r="93" spans="1:15" x14ac:dyDescent="0.2">
      <c r="A93" t="s">
        <v>103</v>
      </c>
      <c r="B93">
        <v>3353</v>
      </c>
      <c r="K93" t="s">
        <v>69</v>
      </c>
      <c r="L93" t="str">
        <f>A68</f>
        <v>E12</v>
      </c>
      <c r="M93">
        <f>B68</f>
        <v>4048</v>
      </c>
      <c r="N93" s="8">
        <f t="shared" si="4"/>
        <v>0.27487312127918473</v>
      </c>
      <c r="O93" s="8">
        <f t="shared" si="5"/>
        <v>10.99492485116739</v>
      </c>
    </row>
    <row r="94" spans="1:15" x14ac:dyDescent="0.2">
      <c r="A94" t="s">
        <v>104</v>
      </c>
      <c r="B94">
        <v>6725</v>
      </c>
      <c r="K94" t="s">
        <v>70</v>
      </c>
      <c r="L94" t="str">
        <f>A80</f>
        <v>F12</v>
      </c>
      <c r="M94">
        <f>B80</f>
        <v>3879</v>
      </c>
      <c r="N94" s="8">
        <f t="shared" si="4"/>
        <v>0.20217584820221726</v>
      </c>
      <c r="O94" s="8">
        <f t="shared" si="5"/>
        <v>8.0870339280886903</v>
      </c>
    </row>
    <row r="95" spans="1:15" x14ac:dyDescent="0.2">
      <c r="A95" t="s">
        <v>105</v>
      </c>
      <c r="B95">
        <v>12068</v>
      </c>
      <c r="K95" t="s">
        <v>71</v>
      </c>
      <c r="L95" t="str">
        <f>A92</f>
        <v>G12</v>
      </c>
      <c r="M95">
        <f>B92</f>
        <v>3734</v>
      </c>
      <c r="N95" s="8">
        <f t="shared" si="4"/>
        <v>0.13980244822493748</v>
      </c>
      <c r="O95" s="8">
        <f t="shared" si="5"/>
        <v>5.5920979289974992</v>
      </c>
    </row>
    <row r="96" spans="1:15" x14ac:dyDescent="0.2">
      <c r="A96" t="s">
        <v>16</v>
      </c>
      <c r="B96">
        <v>3334</v>
      </c>
      <c r="K96" t="s">
        <v>72</v>
      </c>
      <c r="L96" t="str">
        <f>A104</f>
        <v>H12</v>
      </c>
      <c r="M96">
        <f>B104</f>
        <v>3574</v>
      </c>
      <c r="N96" s="8">
        <f t="shared" si="4"/>
        <v>7.0976627560352876E-2</v>
      </c>
      <c r="O96" s="8">
        <f t="shared" si="5"/>
        <v>2.8390651024141151</v>
      </c>
    </row>
    <row r="97" spans="1:2" x14ac:dyDescent="0.2">
      <c r="A97" t="s">
        <v>24</v>
      </c>
      <c r="B97">
        <v>3316</v>
      </c>
    </row>
    <row r="98" spans="1:2" x14ac:dyDescent="0.2">
      <c r="A98" t="s">
        <v>33</v>
      </c>
      <c r="B98">
        <v>3728</v>
      </c>
    </row>
    <row r="99" spans="1:2" x14ac:dyDescent="0.2">
      <c r="A99" t="s">
        <v>40</v>
      </c>
      <c r="B99">
        <v>3756</v>
      </c>
    </row>
    <row r="100" spans="1:2" x14ac:dyDescent="0.2">
      <c r="A100" t="s">
        <v>48</v>
      </c>
      <c r="B100">
        <v>24132</v>
      </c>
    </row>
    <row r="101" spans="1:2" x14ac:dyDescent="0.2">
      <c r="A101" t="s">
        <v>56</v>
      </c>
      <c r="B101">
        <v>16293</v>
      </c>
    </row>
    <row r="102" spans="1:2" x14ac:dyDescent="0.2">
      <c r="A102" t="s">
        <v>64</v>
      </c>
      <c r="B102">
        <v>4166</v>
      </c>
    </row>
    <row r="103" spans="1:2" x14ac:dyDescent="0.2">
      <c r="A103" t="s">
        <v>72</v>
      </c>
      <c r="B103">
        <v>5482</v>
      </c>
    </row>
    <row r="104" spans="1:2" x14ac:dyDescent="0.2">
      <c r="A104" t="s">
        <v>80</v>
      </c>
      <c r="B104">
        <v>3574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64575</v>
      </c>
      <c r="D2">
        <v>3343</v>
      </c>
      <c r="E2">
        <v>5066</v>
      </c>
      <c r="F2">
        <v>4232</v>
      </c>
      <c r="G2">
        <v>33978</v>
      </c>
      <c r="H2">
        <v>37982</v>
      </c>
      <c r="I2">
        <v>3357</v>
      </c>
      <c r="J2">
        <v>3430</v>
      </c>
      <c r="K2">
        <v>3768</v>
      </c>
      <c r="L2">
        <v>3639</v>
      </c>
      <c r="M2">
        <v>7391</v>
      </c>
      <c r="N2">
        <v>6073</v>
      </c>
      <c r="O2">
        <v>38143</v>
      </c>
      <c r="P2">
        <v>3338</v>
      </c>
      <c r="Q2">
        <v>6601</v>
      </c>
      <c r="R2">
        <v>3851</v>
      </c>
      <c r="S2">
        <v>14722</v>
      </c>
      <c r="T2">
        <v>25320</v>
      </c>
      <c r="U2">
        <v>3338</v>
      </c>
      <c r="V2">
        <v>4042</v>
      </c>
      <c r="W2">
        <v>3847</v>
      </c>
      <c r="X2">
        <v>3440</v>
      </c>
      <c r="Y2">
        <v>12788</v>
      </c>
      <c r="Z2">
        <v>5056</v>
      </c>
      <c r="AA2">
        <v>20304</v>
      </c>
      <c r="AB2">
        <v>3325</v>
      </c>
      <c r="AC2">
        <v>10771</v>
      </c>
      <c r="AD2">
        <v>3869</v>
      </c>
      <c r="AE2">
        <v>8300</v>
      </c>
      <c r="AF2">
        <v>13667</v>
      </c>
      <c r="AG2">
        <v>3352</v>
      </c>
      <c r="AH2">
        <v>5229</v>
      </c>
      <c r="AI2">
        <v>3845</v>
      </c>
      <c r="AJ2">
        <v>3353</v>
      </c>
      <c r="AK2">
        <v>23766</v>
      </c>
      <c r="AL2">
        <v>4179</v>
      </c>
      <c r="AM2">
        <v>7825</v>
      </c>
      <c r="AN2">
        <v>3410</v>
      </c>
      <c r="AO2">
        <v>21597</v>
      </c>
      <c r="AP2">
        <v>3866</v>
      </c>
      <c r="AQ2">
        <v>4954</v>
      </c>
      <c r="AR2">
        <v>7555</v>
      </c>
      <c r="AS2">
        <v>3333</v>
      </c>
      <c r="AT2">
        <v>8366</v>
      </c>
      <c r="AU2">
        <v>4239</v>
      </c>
      <c r="AV2">
        <v>3315</v>
      </c>
      <c r="AW2">
        <v>36788</v>
      </c>
      <c r="AX2">
        <v>3907</v>
      </c>
      <c r="AY2">
        <v>4392</v>
      </c>
      <c r="AZ2">
        <v>3414</v>
      </c>
      <c r="BA2">
        <v>34767</v>
      </c>
      <c r="BB2">
        <v>3706</v>
      </c>
      <c r="BC2">
        <v>3943</v>
      </c>
      <c r="BD2">
        <v>5511</v>
      </c>
      <c r="BE2">
        <v>3454</v>
      </c>
      <c r="BF2">
        <v>13627</v>
      </c>
      <c r="BG2">
        <v>4894</v>
      </c>
      <c r="BH2">
        <v>3325</v>
      </c>
      <c r="BI2">
        <v>36364</v>
      </c>
      <c r="BJ2">
        <v>3932</v>
      </c>
      <c r="BK2">
        <v>3632</v>
      </c>
      <c r="BL2">
        <v>3975</v>
      </c>
      <c r="BM2">
        <v>42452</v>
      </c>
      <c r="BN2">
        <v>3500</v>
      </c>
      <c r="BO2">
        <v>3370</v>
      </c>
      <c r="BP2">
        <v>4633</v>
      </c>
      <c r="BQ2">
        <v>3550</v>
      </c>
      <c r="BR2">
        <v>27280</v>
      </c>
      <c r="BS2">
        <v>5699</v>
      </c>
      <c r="BT2">
        <v>3335</v>
      </c>
      <c r="BU2">
        <v>19678</v>
      </c>
      <c r="BV2">
        <v>3836</v>
      </c>
      <c r="BW2">
        <v>3420</v>
      </c>
      <c r="BX2">
        <v>4786</v>
      </c>
      <c r="BY2">
        <v>29499</v>
      </c>
      <c r="BZ2">
        <v>3330</v>
      </c>
      <c r="CA2">
        <v>3337</v>
      </c>
      <c r="CB2">
        <v>4110</v>
      </c>
      <c r="CC2">
        <v>3753</v>
      </c>
      <c r="CD2">
        <v>38175</v>
      </c>
      <c r="CE2">
        <v>8590</v>
      </c>
      <c r="CF2">
        <v>3519</v>
      </c>
      <c r="CG2">
        <v>9886</v>
      </c>
      <c r="CH2">
        <v>3743</v>
      </c>
      <c r="CI2">
        <v>3425</v>
      </c>
      <c r="CJ2">
        <v>6575</v>
      </c>
      <c r="CK2">
        <v>11897</v>
      </c>
      <c r="CL2">
        <v>3353</v>
      </c>
      <c r="CM2">
        <v>3330</v>
      </c>
      <c r="CN2">
        <v>3732</v>
      </c>
      <c r="CO2">
        <v>3810</v>
      </c>
      <c r="CP2">
        <v>22943</v>
      </c>
      <c r="CQ2">
        <v>15777</v>
      </c>
      <c r="CR2">
        <v>4078</v>
      </c>
      <c r="CS2">
        <v>5369</v>
      </c>
      <c r="CT2">
        <v>3558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64575</v>
      </c>
      <c r="G9">
        <f>'Plate 1'!G9</f>
        <v>30</v>
      </c>
      <c r="H9" t="str">
        <f t="shared" ref="H9:I9" si="0">A9</f>
        <v>A1</v>
      </c>
      <c r="I9">
        <f t="shared" si="0"/>
        <v>64575</v>
      </c>
      <c r="K9" t="s">
        <v>82</v>
      </c>
      <c r="L9" t="str">
        <f>A10</f>
        <v>A2</v>
      </c>
      <c r="M9">
        <f>B10</f>
        <v>3343</v>
      </c>
      <c r="N9" s="8">
        <f>(M9-I$15)/I$16</f>
        <v>-3.334956715774666E-2</v>
      </c>
      <c r="O9">
        <f>N9*40</f>
        <v>-1.3339826863098665</v>
      </c>
    </row>
    <row r="10" spans="1:98" x14ac:dyDescent="0.2">
      <c r="A10" t="s">
        <v>83</v>
      </c>
      <c r="B10">
        <v>3343</v>
      </c>
      <c r="G10">
        <f>'Plate 1'!G10</f>
        <v>15</v>
      </c>
      <c r="H10" t="str">
        <f>A21</f>
        <v>B1</v>
      </c>
      <c r="I10">
        <f>B21</f>
        <v>38143</v>
      </c>
      <c r="K10" t="s">
        <v>85</v>
      </c>
      <c r="L10" t="str">
        <f>A22</f>
        <v>B2</v>
      </c>
      <c r="M10">
        <f>B22</f>
        <v>3338</v>
      </c>
      <c r="N10" s="8">
        <f t="shared" ref="N10:N73" si="1">(M10-I$15)/I$16</f>
        <v>-3.5515123466691251E-2</v>
      </c>
      <c r="O10">
        <f t="shared" ref="O10:O73" si="2">N10*40</f>
        <v>-1.42060493866765</v>
      </c>
    </row>
    <row r="11" spans="1:98" x14ac:dyDescent="0.2">
      <c r="A11" t="s">
        <v>84</v>
      </c>
      <c r="B11">
        <v>5066</v>
      </c>
      <c r="G11">
        <f>'Plate 1'!G11</f>
        <v>7.5</v>
      </c>
      <c r="H11" t="str">
        <f>A33</f>
        <v>C1</v>
      </c>
      <c r="I11">
        <f>B33</f>
        <v>20304</v>
      </c>
      <c r="K11" t="s">
        <v>88</v>
      </c>
      <c r="L11" t="str">
        <f>A34</f>
        <v>C2</v>
      </c>
      <c r="M11">
        <f>B34</f>
        <v>3325</v>
      </c>
      <c r="N11" s="8">
        <f t="shared" si="1"/>
        <v>-4.1145569869947177E-2</v>
      </c>
      <c r="O11">
        <f t="shared" si="2"/>
        <v>-1.645822794797887</v>
      </c>
    </row>
    <row r="12" spans="1:98" x14ac:dyDescent="0.2">
      <c r="A12" t="s">
        <v>9</v>
      </c>
      <c r="B12">
        <v>4232</v>
      </c>
      <c r="G12">
        <f>'Plate 1'!G12</f>
        <v>1.875</v>
      </c>
      <c r="H12" t="str">
        <f>A45</f>
        <v>D1</v>
      </c>
      <c r="I12">
        <f>B45</f>
        <v>7825</v>
      </c>
      <c r="K12" t="s">
        <v>91</v>
      </c>
      <c r="L12" t="str">
        <f>A46</f>
        <v>D2</v>
      </c>
      <c r="M12">
        <f>B46</f>
        <v>3410</v>
      </c>
      <c r="N12" s="8">
        <f t="shared" si="1"/>
        <v>-4.3311126178891771E-3</v>
      </c>
      <c r="O12">
        <f t="shared" si="2"/>
        <v>-0.17324450471556707</v>
      </c>
    </row>
    <row r="13" spans="1:98" x14ac:dyDescent="0.2">
      <c r="A13" t="s">
        <v>17</v>
      </c>
      <c r="B13">
        <v>33978</v>
      </c>
      <c r="G13">
        <f>'Plate 1'!G13</f>
        <v>0.46875</v>
      </c>
      <c r="H13" t="str">
        <f>A57</f>
        <v>E1</v>
      </c>
      <c r="I13">
        <f>B57</f>
        <v>4392</v>
      </c>
      <c r="K13" t="s">
        <v>94</v>
      </c>
      <c r="L13" t="str">
        <f>A58</f>
        <v>E2</v>
      </c>
      <c r="M13">
        <f>B58</f>
        <v>3414</v>
      </c>
      <c r="N13" s="8">
        <f t="shared" si="1"/>
        <v>-2.5986675707335063E-3</v>
      </c>
      <c r="O13">
        <f t="shared" si="2"/>
        <v>-0.10394670282934025</v>
      </c>
    </row>
    <row r="14" spans="1:98" x14ac:dyDescent="0.2">
      <c r="A14" t="s">
        <v>25</v>
      </c>
      <c r="B14">
        <v>37982</v>
      </c>
      <c r="G14">
        <f>'Plate 1'!G14</f>
        <v>0.1171875</v>
      </c>
      <c r="H14" t="str">
        <f>A69</f>
        <v>F1</v>
      </c>
      <c r="I14">
        <f>B69</f>
        <v>3632</v>
      </c>
      <c r="K14" t="s">
        <v>97</v>
      </c>
      <c r="L14" t="str">
        <f>A70</f>
        <v>F2</v>
      </c>
      <c r="M14">
        <f>B70</f>
        <v>3975</v>
      </c>
      <c r="N14" s="8">
        <f t="shared" si="1"/>
        <v>0.2403767502928493</v>
      </c>
      <c r="O14">
        <f t="shared" si="2"/>
        <v>9.6150700117139714</v>
      </c>
    </row>
    <row r="15" spans="1:98" x14ac:dyDescent="0.2">
      <c r="A15" t="s">
        <v>34</v>
      </c>
      <c r="B15">
        <v>3357</v>
      </c>
      <c r="G15">
        <f>'Plate 1'!G15</f>
        <v>0</v>
      </c>
      <c r="H15" t="str">
        <f>A81</f>
        <v>G1</v>
      </c>
      <c r="I15">
        <f>B81</f>
        <v>3420</v>
      </c>
      <c r="K15" t="s">
        <v>100</v>
      </c>
      <c r="L15" t="str">
        <f>A82</f>
        <v>G2</v>
      </c>
      <c r="M15">
        <f>B82</f>
        <v>4786</v>
      </c>
      <c r="N15" s="8">
        <f t="shared" si="1"/>
        <v>0.59162998360366159</v>
      </c>
      <c r="O15">
        <f t="shared" si="2"/>
        <v>23.665199344146465</v>
      </c>
    </row>
    <row r="16" spans="1:98" x14ac:dyDescent="0.2">
      <c r="A16" t="s">
        <v>41</v>
      </c>
      <c r="B16">
        <v>3430</v>
      </c>
      <c r="H16" t="s">
        <v>119</v>
      </c>
      <c r="I16">
        <f>SLOPE(I10:I15, G10:G15)</f>
        <v>2308.8755435949915</v>
      </c>
      <c r="K16" t="s">
        <v>103</v>
      </c>
      <c r="L16" t="str">
        <f>A94</f>
        <v>H2</v>
      </c>
      <c r="M16">
        <f>B94</f>
        <v>6575</v>
      </c>
      <c r="N16" s="8">
        <f t="shared" si="1"/>
        <v>1.3664660309440353</v>
      </c>
      <c r="O16">
        <f t="shared" si="2"/>
        <v>54.658641237761415</v>
      </c>
    </row>
    <row r="17" spans="1:15" x14ac:dyDescent="0.2">
      <c r="A17" t="s">
        <v>49</v>
      </c>
      <c r="B17">
        <v>3768</v>
      </c>
      <c r="K17" t="s">
        <v>104</v>
      </c>
      <c r="L17" t="str">
        <f>A95</f>
        <v>H3</v>
      </c>
      <c r="M17">
        <f>B95</f>
        <v>11897</v>
      </c>
      <c r="N17" s="8">
        <f t="shared" si="1"/>
        <v>3.6714841661846553</v>
      </c>
      <c r="O17">
        <f t="shared" si="2"/>
        <v>146.85936664738622</v>
      </c>
    </row>
    <row r="18" spans="1:15" x14ac:dyDescent="0.2">
      <c r="A18" t="s">
        <v>57</v>
      </c>
      <c r="B18">
        <v>3639</v>
      </c>
      <c r="K18" t="s">
        <v>101</v>
      </c>
      <c r="L18" t="str">
        <f>A83</f>
        <v>G3</v>
      </c>
      <c r="M18">
        <f>B83</f>
        <v>29499</v>
      </c>
      <c r="N18" s="8">
        <f t="shared" si="1"/>
        <v>11.295108596193185</v>
      </c>
      <c r="O18">
        <f t="shared" si="2"/>
        <v>451.80434384772741</v>
      </c>
    </row>
    <row r="19" spans="1:15" x14ac:dyDescent="0.2">
      <c r="A19" t="s">
        <v>65</v>
      </c>
      <c r="B19">
        <v>7391</v>
      </c>
      <c r="K19" t="s">
        <v>98</v>
      </c>
      <c r="L19" t="str">
        <f>A71</f>
        <v>F3</v>
      </c>
      <c r="M19">
        <f>B71</f>
        <v>42452</v>
      </c>
      <c r="N19" s="8">
        <f t="shared" si="1"/>
        <v>16.905198770145034</v>
      </c>
      <c r="O19">
        <f t="shared" si="2"/>
        <v>676.20795080580137</v>
      </c>
    </row>
    <row r="20" spans="1:15" x14ac:dyDescent="0.2">
      <c r="A20" t="s">
        <v>73</v>
      </c>
      <c r="B20">
        <v>6073</v>
      </c>
      <c r="K20" t="s">
        <v>95</v>
      </c>
      <c r="L20" t="str">
        <f>A59</f>
        <v>E3</v>
      </c>
      <c r="M20">
        <f>B59</f>
        <v>34767</v>
      </c>
      <c r="N20" s="8">
        <f t="shared" si="1"/>
        <v>13.576738723297202</v>
      </c>
      <c r="O20">
        <f t="shared" si="2"/>
        <v>543.06954893188811</v>
      </c>
    </row>
    <row r="21" spans="1:15" x14ac:dyDescent="0.2">
      <c r="A21" t="s">
        <v>85</v>
      </c>
      <c r="B21">
        <v>38143</v>
      </c>
      <c r="K21" t="s">
        <v>92</v>
      </c>
      <c r="L21" t="str">
        <f>A47</f>
        <v>D3</v>
      </c>
      <c r="M21">
        <f>B47</f>
        <v>21597</v>
      </c>
      <c r="N21" s="8">
        <f t="shared" si="1"/>
        <v>7.8726634055371569</v>
      </c>
      <c r="O21">
        <f t="shared" si="2"/>
        <v>314.90653622148625</v>
      </c>
    </row>
    <row r="22" spans="1:15" x14ac:dyDescent="0.2">
      <c r="A22" t="s">
        <v>86</v>
      </c>
      <c r="B22">
        <v>3338</v>
      </c>
      <c r="K22" t="s">
        <v>89</v>
      </c>
      <c r="L22" t="str">
        <f>A35</f>
        <v>C3</v>
      </c>
      <c r="M22">
        <f>B35</f>
        <v>10771</v>
      </c>
      <c r="N22" s="8">
        <f t="shared" si="1"/>
        <v>3.1838008854103337</v>
      </c>
      <c r="O22">
        <f t="shared" si="2"/>
        <v>127.35203541641334</v>
      </c>
    </row>
    <row r="23" spans="1:15" x14ac:dyDescent="0.2">
      <c r="A23" t="s">
        <v>87</v>
      </c>
      <c r="B23">
        <v>6601</v>
      </c>
      <c r="K23" t="s">
        <v>86</v>
      </c>
      <c r="L23" t="str">
        <f>A23</f>
        <v>B3</v>
      </c>
      <c r="M23">
        <f>B23</f>
        <v>6601</v>
      </c>
      <c r="N23" s="8">
        <f t="shared" si="1"/>
        <v>1.3777269237505472</v>
      </c>
      <c r="O23">
        <f t="shared" si="2"/>
        <v>55.109076950021887</v>
      </c>
    </row>
    <row r="24" spans="1:15" x14ac:dyDescent="0.2">
      <c r="A24" t="s">
        <v>10</v>
      </c>
      <c r="B24">
        <v>3851</v>
      </c>
      <c r="K24" t="s">
        <v>83</v>
      </c>
      <c r="L24" t="str">
        <f>A11</f>
        <v>A3</v>
      </c>
      <c r="M24">
        <f>B11</f>
        <v>5066</v>
      </c>
      <c r="N24" s="8">
        <f t="shared" si="1"/>
        <v>0.71290113690455847</v>
      </c>
      <c r="O24">
        <f t="shared" si="2"/>
        <v>28.516045476182338</v>
      </c>
    </row>
    <row r="25" spans="1:15" x14ac:dyDescent="0.2">
      <c r="A25" t="s">
        <v>18</v>
      </c>
      <c r="B25">
        <v>14722</v>
      </c>
      <c r="K25" t="s">
        <v>84</v>
      </c>
      <c r="L25" t="str">
        <f>A12</f>
        <v>A4</v>
      </c>
      <c r="M25">
        <f>B12</f>
        <v>4232</v>
      </c>
      <c r="N25" s="8">
        <f t="shared" si="1"/>
        <v>0.35168634457260117</v>
      </c>
      <c r="O25">
        <f t="shared" si="2"/>
        <v>14.067453782904046</v>
      </c>
    </row>
    <row r="26" spans="1:15" x14ac:dyDescent="0.2">
      <c r="A26" t="s">
        <v>26</v>
      </c>
      <c r="B26">
        <v>25320</v>
      </c>
      <c r="K26" t="s">
        <v>87</v>
      </c>
      <c r="L26" t="str">
        <f>A24</f>
        <v>B4</v>
      </c>
      <c r="M26">
        <f>B24</f>
        <v>3851</v>
      </c>
      <c r="N26" s="8">
        <f t="shared" si="1"/>
        <v>0.18667095383102353</v>
      </c>
      <c r="O26">
        <f t="shared" si="2"/>
        <v>7.4668381532409409</v>
      </c>
    </row>
    <row r="27" spans="1:15" x14ac:dyDescent="0.2">
      <c r="A27" t="s">
        <v>35</v>
      </c>
      <c r="B27">
        <v>3338</v>
      </c>
      <c r="K27" t="s">
        <v>90</v>
      </c>
      <c r="L27" t="str">
        <f>A36</f>
        <v>C4</v>
      </c>
      <c r="M27">
        <f>B36</f>
        <v>3869</v>
      </c>
      <c r="N27" s="8">
        <f t="shared" si="1"/>
        <v>0.19446695654322405</v>
      </c>
      <c r="O27">
        <f t="shared" si="2"/>
        <v>7.7786782617289614</v>
      </c>
    </row>
    <row r="28" spans="1:15" x14ac:dyDescent="0.2">
      <c r="A28" t="s">
        <v>42</v>
      </c>
      <c r="B28">
        <v>4042</v>
      </c>
      <c r="K28" t="s">
        <v>93</v>
      </c>
      <c r="L28" t="str">
        <f>A48</f>
        <v>D4</v>
      </c>
      <c r="M28">
        <f>B48</f>
        <v>3866</v>
      </c>
      <c r="N28" s="8">
        <f t="shared" si="1"/>
        <v>0.19316762275785729</v>
      </c>
      <c r="O28">
        <f t="shared" si="2"/>
        <v>7.7267049103142913</v>
      </c>
    </row>
    <row r="29" spans="1:15" x14ac:dyDescent="0.2">
      <c r="A29" t="s">
        <v>50</v>
      </c>
      <c r="B29">
        <v>3847</v>
      </c>
      <c r="K29" t="s">
        <v>96</v>
      </c>
      <c r="L29" t="str">
        <f>A60</f>
        <v>E4</v>
      </c>
      <c r="M29">
        <f>B60</f>
        <v>3706</v>
      </c>
      <c r="N29" s="8">
        <f t="shared" si="1"/>
        <v>0.12386982087163045</v>
      </c>
      <c r="O29">
        <f t="shared" si="2"/>
        <v>4.9547928348652182</v>
      </c>
    </row>
    <row r="30" spans="1:15" x14ac:dyDescent="0.2">
      <c r="A30" t="s">
        <v>58</v>
      </c>
      <c r="B30">
        <v>3440</v>
      </c>
      <c r="K30" t="s">
        <v>99</v>
      </c>
      <c r="L30" t="str">
        <f>A72</f>
        <v>F4</v>
      </c>
      <c r="M30">
        <f>B72</f>
        <v>3500</v>
      </c>
      <c r="N30" s="8">
        <f t="shared" si="1"/>
        <v>3.4648900943113417E-2</v>
      </c>
      <c r="O30">
        <f t="shared" si="2"/>
        <v>1.3859560377245366</v>
      </c>
    </row>
    <row r="31" spans="1:15" x14ac:dyDescent="0.2">
      <c r="A31" t="s">
        <v>66</v>
      </c>
      <c r="B31">
        <v>12788</v>
      </c>
      <c r="K31" t="s">
        <v>102</v>
      </c>
      <c r="L31" t="str">
        <f>A84</f>
        <v>G4</v>
      </c>
      <c r="M31">
        <f>B84</f>
        <v>3330</v>
      </c>
      <c r="N31" s="8">
        <f t="shared" si="1"/>
        <v>-3.8980013561002592E-2</v>
      </c>
      <c r="O31">
        <f t="shared" si="2"/>
        <v>-1.5592005424401036</v>
      </c>
    </row>
    <row r="32" spans="1:15" x14ac:dyDescent="0.2">
      <c r="A32" t="s">
        <v>74</v>
      </c>
      <c r="B32">
        <v>5056</v>
      </c>
      <c r="K32" t="s">
        <v>105</v>
      </c>
      <c r="L32" t="str">
        <f>A96</f>
        <v>H4</v>
      </c>
      <c r="M32">
        <f>B96</f>
        <v>3353</v>
      </c>
      <c r="N32" s="8">
        <f t="shared" si="1"/>
        <v>-2.9018454539857484E-2</v>
      </c>
      <c r="O32">
        <f t="shared" si="2"/>
        <v>-1.1607381815942994</v>
      </c>
    </row>
    <row r="33" spans="1:15" x14ac:dyDescent="0.2">
      <c r="A33" t="s">
        <v>88</v>
      </c>
      <c r="B33">
        <v>20304</v>
      </c>
      <c r="K33" t="s">
        <v>16</v>
      </c>
      <c r="L33" t="str">
        <f>A97</f>
        <v>H5</v>
      </c>
      <c r="M33">
        <f>B97</f>
        <v>3330</v>
      </c>
      <c r="N33" s="8">
        <f t="shared" si="1"/>
        <v>-3.8980013561002592E-2</v>
      </c>
      <c r="O33">
        <f t="shared" si="2"/>
        <v>-1.5592005424401036</v>
      </c>
    </row>
    <row r="34" spans="1:15" x14ac:dyDescent="0.2">
      <c r="A34" t="s">
        <v>89</v>
      </c>
      <c r="B34">
        <v>3325</v>
      </c>
      <c r="K34" t="s">
        <v>15</v>
      </c>
      <c r="L34" t="str">
        <f>A85</f>
        <v>G5</v>
      </c>
      <c r="M34">
        <f>B85</f>
        <v>3337</v>
      </c>
      <c r="N34" s="8">
        <f t="shared" si="1"/>
        <v>-3.5948234728480168E-2</v>
      </c>
      <c r="O34">
        <f t="shared" si="2"/>
        <v>-1.4379293891392066</v>
      </c>
    </row>
    <row r="35" spans="1:15" x14ac:dyDescent="0.2">
      <c r="A35" t="s">
        <v>90</v>
      </c>
      <c r="B35">
        <v>10771</v>
      </c>
      <c r="K35" t="s">
        <v>14</v>
      </c>
      <c r="L35" t="str">
        <f>A73</f>
        <v>F5</v>
      </c>
      <c r="M35">
        <f>B73</f>
        <v>3370</v>
      </c>
      <c r="N35" s="8">
        <f t="shared" si="1"/>
        <v>-2.1655563089445884E-2</v>
      </c>
      <c r="O35">
        <f t="shared" si="2"/>
        <v>-0.86622252357783536</v>
      </c>
    </row>
    <row r="36" spans="1:15" x14ac:dyDescent="0.2">
      <c r="A36" t="s">
        <v>11</v>
      </c>
      <c r="B36">
        <v>3869</v>
      </c>
      <c r="K36" t="s">
        <v>13</v>
      </c>
      <c r="L36" t="str">
        <f>A61</f>
        <v>E5</v>
      </c>
      <c r="M36">
        <f>B61</f>
        <v>3943</v>
      </c>
      <c r="N36" s="8">
        <f t="shared" si="1"/>
        <v>0.22651718991560393</v>
      </c>
      <c r="O36">
        <f t="shared" si="2"/>
        <v>9.0606875966241578</v>
      </c>
    </row>
    <row r="37" spans="1:15" x14ac:dyDescent="0.2">
      <c r="A37" t="s">
        <v>19</v>
      </c>
      <c r="B37">
        <v>8300</v>
      </c>
      <c r="K37" t="s">
        <v>12</v>
      </c>
      <c r="L37" t="str">
        <f>A49</f>
        <v>D5</v>
      </c>
      <c r="M37">
        <f>B49</f>
        <v>4954</v>
      </c>
      <c r="N37" s="8">
        <f t="shared" si="1"/>
        <v>0.66439267558419968</v>
      </c>
      <c r="O37">
        <f t="shared" si="2"/>
        <v>26.575707023367986</v>
      </c>
    </row>
    <row r="38" spans="1:15" x14ac:dyDescent="0.2">
      <c r="A38" t="s">
        <v>27</v>
      </c>
      <c r="B38">
        <v>13667</v>
      </c>
      <c r="K38" t="s">
        <v>11</v>
      </c>
      <c r="L38" t="str">
        <f>A37</f>
        <v>C5</v>
      </c>
      <c r="M38">
        <f>B37</f>
        <v>8300</v>
      </c>
      <c r="N38" s="8">
        <f t="shared" si="1"/>
        <v>2.1135829575299181</v>
      </c>
      <c r="O38">
        <f t="shared" si="2"/>
        <v>84.54331830119672</v>
      </c>
    </row>
    <row r="39" spans="1:15" x14ac:dyDescent="0.2">
      <c r="A39" t="s">
        <v>36</v>
      </c>
      <c r="B39">
        <v>3352</v>
      </c>
      <c r="K39" t="s">
        <v>10</v>
      </c>
      <c r="L39" t="str">
        <f>A25</f>
        <v>B5</v>
      </c>
      <c r="M39">
        <f>B25</f>
        <v>14722</v>
      </c>
      <c r="N39" s="8">
        <f t="shared" si="1"/>
        <v>4.8950234807383479</v>
      </c>
      <c r="O39">
        <f t="shared" si="2"/>
        <v>195.80093922953392</v>
      </c>
    </row>
    <row r="40" spans="1:15" x14ac:dyDescent="0.2">
      <c r="A40" t="s">
        <v>43</v>
      </c>
      <c r="B40">
        <v>5229</v>
      </c>
      <c r="K40" t="s">
        <v>9</v>
      </c>
      <c r="L40" t="str">
        <f>A13</f>
        <v>A5</v>
      </c>
      <c r="M40">
        <f>B13</f>
        <v>33978</v>
      </c>
      <c r="N40" s="8">
        <f t="shared" si="1"/>
        <v>13.235013937745746</v>
      </c>
      <c r="O40">
        <f t="shared" si="2"/>
        <v>529.40055750982981</v>
      </c>
    </row>
    <row r="41" spans="1:15" x14ac:dyDescent="0.2">
      <c r="A41" t="s">
        <v>51</v>
      </c>
      <c r="B41">
        <v>3845</v>
      </c>
      <c r="K41" t="s">
        <v>17</v>
      </c>
      <c r="L41" t="str">
        <f>A14</f>
        <v>A6</v>
      </c>
      <c r="M41">
        <f>B14</f>
        <v>37982</v>
      </c>
      <c r="N41" s="8">
        <f t="shared" si="1"/>
        <v>14.969191429948573</v>
      </c>
      <c r="O41">
        <f t="shared" si="2"/>
        <v>598.76765719794298</v>
      </c>
    </row>
    <row r="42" spans="1:15" x14ac:dyDescent="0.2">
      <c r="A42" t="s">
        <v>59</v>
      </c>
      <c r="B42">
        <v>3353</v>
      </c>
      <c r="K42" t="s">
        <v>18</v>
      </c>
      <c r="L42" t="str">
        <f>A26</f>
        <v>B6</v>
      </c>
      <c r="M42">
        <f>B26</f>
        <v>25320</v>
      </c>
      <c r="N42" s="8">
        <f t="shared" si="1"/>
        <v>9.4851366331772979</v>
      </c>
      <c r="O42">
        <f t="shared" si="2"/>
        <v>379.40546532709192</v>
      </c>
    </row>
    <row r="43" spans="1:15" x14ac:dyDescent="0.2">
      <c r="A43" t="s">
        <v>67</v>
      </c>
      <c r="B43">
        <v>23766</v>
      </c>
      <c r="K43" t="s">
        <v>19</v>
      </c>
      <c r="L43" t="str">
        <f>A38</f>
        <v>C6</v>
      </c>
      <c r="M43">
        <f>B38</f>
        <v>13667</v>
      </c>
      <c r="N43" s="8">
        <f t="shared" si="1"/>
        <v>4.4380910995510394</v>
      </c>
      <c r="O43">
        <f t="shared" si="2"/>
        <v>177.52364398204156</v>
      </c>
    </row>
    <row r="44" spans="1:15" x14ac:dyDescent="0.2">
      <c r="A44" t="s">
        <v>75</v>
      </c>
      <c r="B44">
        <v>4179</v>
      </c>
      <c r="K44" t="s">
        <v>20</v>
      </c>
      <c r="L44" t="str">
        <f>A50</f>
        <v>D6</v>
      </c>
      <c r="M44">
        <f>B50</f>
        <v>7555</v>
      </c>
      <c r="N44" s="8">
        <f t="shared" si="1"/>
        <v>1.7909150674971746</v>
      </c>
      <c r="O44">
        <f t="shared" si="2"/>
        <v>71.636602699886978</v>
      </c>
    </row>
    <row r="45" spans="1:15" x14ac:dyDescent="0.2">
      <c r="A45" t="s">
        <v>91</v>
      </c>
      <c r="B45">
        <v>7825</v>
      </c>
      <c r="K45" t="s">
        <v>21</v>
      </c>
      <c r="L45" t="str">
        <f>A62</f>
        <v>E6</v>
      </c>
      <c r="M45">
        <f>B62</f>
        <v>5511</v>
      </c>
      <c r="N45" s="8">
        <f t="shared" si="1"/>
        <v>0.90563564840062682</v>
      </c>
      <c r="O45">
        <f t="shared" si="2"/>
        <v>36.225425936025076</v>
      </c>
    </row>
    <row r="46" spans="1:15" x14ac:dyDescent="0.2">
      <c r="A46" t="s">
        <v>92</v>
      </c>
      <c r="B46">
        <v>3410</v>
      </c>
      <c r="K46" t="s">
        <v>22</v>
      </c>
      <c r="L46" t="str">
        <f>A74</f>
        <v>F6</v>
      </c>
      <c r="M46">
        <f>B74</f>
        <v>4633</v>
      </c>
      <c r="N46" s="8">
        <f t="shared" si="1"/>
        <v>0.52536396054995715</v>
      </c>
      <c r="O46">
        <f t="shared" si="2"/>
        <v>21.014558421998288</v>
      </c>
    </row>
    <row r="47" spans="1:15" x14ac:dyDescent="0.2">
      <c r="A47" t="s">
        <v>93</v>
      </c>
      <c r="B47">
        <v>21597</v>
      </c>
      <c r="K47" t="s">
        <v>23</v>
      </c>
      <c r="L47" t="str">
        <f>A86</f>
        <v>G6</v>
      </c>
      <c r="M47">
        <f>B86</f>
        <v>4110</v>
      </c>
      <c r="N47" s="8">
        <f t="shared" si="1"/>
        <v>0.29884677063435322</v>
      </c>
      <c r="O47">
        <f t="shared" si="2"/>
        <v>11.953870825374128</v>
      </c>
    </row>
    <row r="48" spans="1:15" x14ac:dyDescent="0.2">
      <c r="A48" t="s">
        <v>12</v>
      </c>
      <c r="B48">
        <v>3866</v>
      </c>
      <c r="K48" t="s">
        <v>24</v>
      </c>
      <c r="L48" t="str">
        <f>A98</f>
        <v>H6</v>
      </c>
      <c r="M48">
        <f>B98</f>
        <v>3732</v>
      </c>
      <c r="N48" s="8">
        <f t="shared" si="1"/>
        <v>0.13513071367814231</v>
      </c>
      <c r="O48">
        <f t="shared" si="2"/>
        <v>5.4052285471256925</v>
      </c>
    </row>
    <row r="49" spans="1:15" x14ac:dyDescent="0.2">
      <c r="A49" t="s">
        <v>20</v>
      </c>
      <c r="B49">
        <v>4954</v>
      </c>
      <c r="K49" t="s">
        <v>33</v>
      </c>
      <c r="L49" t="str">
        <f>A99</f>
        <v>H7</v>
      </c>
      <c r="M49">
        <f>B99</f>
        <v>3810</v>
      </c>
      <c r="N49" s="8">
        <f t="shared" si="1"/>
        <v>0.16891339209767789</v>
      </c>
      <c r="O49">
        <f t="shared" si="2"/>
        <v>6.7565356839071153</v>
      </c>
    </row>
    <row r="50" spans="1:15" x14ac:dyDescent="0.2">
      <c r="A50" t="s">
        <v>28</v>
      </c>
      <c r="B50">
        <v>7555</v>
      </c>
      <c r="K50" t="s">
        <v>31</v>
      </c>
      <c r="L50" t="str">
        <f>A87</f>
        <v>G7</v>
      </c>
      <c r="M50">
        <f>B87</f>
        <v>3753</v>
      </c>
      <c r="N50" s="8">
        <f t="shared" si="1"/>
        <v>0.14422605017570958</v>
      </c>
      <c r="O50">
        <f t="shared" si="2"/>
        <v>5.769042007028383</v>
      </c>
    </row>
    <row r="51" spans="1:15" x14ac:dyDescent="0.2">
      <c r="A51" t="s">
        <v>37</v>
      </c>
      <c r="B51">
        <v>3333</v>
      </c>
      <c r="K51" t="s">
        <v>32</v>
      </c>
      <c r="L51" t="str">
        <f>A75</f>
        <v>F7</v>
      </c>
      <c r="M51">
        <f>B75</f>
        <v>3550</v>
      </c>
      <c r="N51" s="8">
        <f t="shared" si="1"/>
        <v>5.6304464032559301E-2</v>
      </c>
      <c r="O51">
        <f t="shared" si="2"/>
        <v>2.2521785613023719</v>
      </c>
    </row>
    <row r="52" spans="1:15" x14ac:dyDescent="0.2">
      <c r="A52" t="s">
        <v>44</v>
      </c>
      <c r="B52">
        <v>8366</v>
      </c>
      <c r="K52" t="s">
        <v>29</v>
      </c>
      <c r="L52" t="str">
        <f>A63</f>
        <v>E7</v>
      </c>
      <c r="M52">
        <f>B63</f>
        <v>3454</v>
      </c>
      <c r="N52" s="8">
        <f t="shared" si="1"/>
        <v>1.4725782900823201E-2</v>
      </c>
      <c r="O52">
        <f t="shared" si="2"/>
        <v>0.58903131603292802</v>
      </c>
    </row>
    <row r="53" spans="1:15" x14ac:dyDescent="0.2">
      <c r="A53" t="s">
        <v>52</v>
      </c>
      <c r="B53">
        <v>4239</v>
      </c>
      <c r="K53" t="s">
        <v>28</v>
      </c>
      <c r="L53" t="str">
        <f>A51</f>
        <v>D7</v>
      </c>
      <c r="M53">
        <f>B51</f>
        <v>3333</v>
      </c>
      <c r="N53" s="8">
        <f t="shared" si="1"/>
        <v>-3.7680679775635835E-2</v>
      </c>
      <c r="O53">
        <f t="shared" si="2"/>
        <v>-1.5072271910254333</v>
      </c>
    </row>
    <row r="54" spans="1:15" x14ac:dyDescent="0.2">
      <c r="A54" t="s">
        <v>60</v>
      </c>
      <c r="B54">
        <v>3315</v>
      </c>
      <c r="K54" t="s">
        <v>27</v>
      </c>
      <c r="L54" t="str">
        <f>A39</f>
        <v>C7</v>
      </c>
      <c r="M54">
        <f>B39</f>
        <v>3352</v>
      </c>
      <c r="N54" s="8">
        <f t="shared" si="1"/>
        <v>-2.9451565801646401E-2</v>
      </c>
      <c r="O54">
        <f t="shared" si="2"/>
        <v>-1.178062632065856</v>
      </c>
    </row>
    <row r="55" spans="1:15" x14ac:dyDescent="0.2">
      <c r="A55" t="s">
        <v>68</v>
      </c>
      <c r="B55">
        <v>36788</v>
      </c>
      <c r="K55" t="s">
        <v>26</v>
      </c>
      <c r="L55" t="str">
        <f>A27</f>
        <v>B7</v>
      </c>
      <c r="M55">
        <f>B27</f>
        <v>3338</v>
      </c>
      <c r="N55" s="8">
        <f t="shared" si="1"/>
        <v>-3.5515123466691251E-2</v>
      </c>
      <c r="O55">
        <f t="shared" si="2"/>
        <v>-1.42060493866765</v>
      </c>
    </row>
    <row r="56" spans="1:15" x14ac:dyDescent="0.2">
      <c r="A56" t="s">
        <v>76</v>
      </c>
      <c r="B56">
        <v>3907</v>
      </c>
      <c r="K56" t="s">
        <v>25</v>
      </c>
      <c r="L56" t="str">
        <f>A15</f>
        <v>A7</v>
      </c>
      <c r="M56">
        <f>B15</f>
        <v>3357</v>
      </c>
      <c r="N56" s="8">
        <f t="shared" si="1"/>
        <v>-2.7286009492701813E-2</v>
      </c>
      <c r="O56">
        <f t="shared" si="2"/>
        <v>-1.0914403797080725</v>
      </c>
    </row>
    <row r="57" spans="1:15" x14ac:dyDescent="0.2">
      <c r="A57" t="s">
        <v>94</v>
      </c>
      <c r="B57">
        <v>4392</v>
      </c>
      <c r="K57" t="s">
        <v>34</v>
      </c>
      <c r="L57" t="str">
        <f>A16</f>
        <v>A8</v>
      </c>
      <c r="M57">
        <f>B16</f>
        <v>3430</v>
      </c>
      <c r="N57" s="8">
        <f t="shared" si="1"/>
        <v>4.3311126178891771E-3</v>
      </c>
      <c r="O57">
        <f t="shared" si="2"/>
        <v>0.17324450471556707</v>
      </c>
    </row>
    <row r="58" spans="1:15" x14ac:dyDescent="0.2">
      <c r="A58" t="s">
        <v>95</v>
      </c>
      <c r="B58">
        <v>3414</v>
      </c>
      <c r="K58" t="s">
        <v>35</v>
      </c>
      <c r="L58" t="str">
        <f>A28</f>
        <v>B8</v>
      </c>
      <c r="M58">
        <f>B28</f>
        <v>4042</v>
      </c>
      <c r="N58" s="8">
        <f t="shared" si="1"/>
        <v>0.26939520483270679</v>
      </c>
      <c r="O58">
        <f t="shared" si="2"/>
        <v>10.775808193308272</v>
      </c>
    </row>
    <row r="59" spans="1:15" x14ac:dyDescent="0.2">
      <c r="A59" t="s">
        <v>96</v>
      </c>
      <c r="B59">
        <v>34767</v>
      </c>
      <c r="K59" t="s">
        <v>36</v>
      </c>
      <c r="L59" t="str">
        <f>A40</f>
        <v>C8</v>
      </c>
      <c r="M59">
        <f>B40</f>
        <v>5229</v>
      </c>
      <c r="N59" s="8">
        <f t="shared" si="1"/>
        <v>0.78349827257615212</v>
      </c>
      <c r="O59">
        <f t="shared" si="2"/>
        <v>31.339930903046085</v>
      </c>
    </row>
    <row r="60" spans="1:15" x14ac:dyDescent="0.2">
      <c r="A60" t="s">
        <v>13</v>
      </c>
      <c r="B60">
        <v>3706</v>
      </c>
      <c r="K60" t="s">
        <v>37</v>
      </c>
      <c r="L60" t="str">
        <f>A52</f>
        <v>D8</v>
      </c>
      <c r="M60">
        <f>B52</f>
        <v>8366</v>
      </c>
      <c r="N60" s="8">
        <f t="shared" si="1"/>
        <v>2.1421683008079868</v>
      </c>
      <c r="O60">
        <f t="shared" si="2"/>
        <v>85.686732032319469</v>
      </c>
    </row>
    <row r="61" spans="1:15" x14ac:dyDescent="0.2">
      <c r="A61" t="s">
        <v>21</v>
      </c>
      <c r="B61">
        <v>3943</v>
      </c>
      <c r="K61" t="s">
        <v>38</v>
      </c>
      <c r="L61" t="str">
        <f>A64</f>
        <v>E8</v>
      </c>
      <c r="M61">
        <f>B64</f>
        <v>13627</v>
      </c>
      <c r="N61" s="8">
        <f t="shared" si="1"/>
        <v>4.420766649079483</v>
      </c>
      <c r="O61">
        <f t="shared" si="2"/>
        <v>176.83066596317931</v>
      </c>
    </row>
    <row r="62" spans="1:15" x14ac:dyDescent="0.2">
      <c r="A62" t="s">
        <v>29</v>
      </c>
      <c r="B62">
        <v>5511</v>
      </c>
      <c r="K62" t="s">
        <v>30</v>
      </c>
      <c r="L62" t="str">
        <f>A76</f>
        <v>F8</v>
      </c>
      <c r="M62">
        <f>B76</f>
        <v>27280</v>
      </c>
      <c r="N62" s="8">
        <f t="shared" si="1"/>
        <v>10.334034706283576</v>
      </c>
      <c r="O62">
        <f t="shared" si="2"/>
        <v>413.36138825134304</v>
      </c>
    </row>
    <row r="63" spans="1:15" x14ac:dyDescent="0.2">
      <c r="A63" t="s">
        <v>38</v>
      </c>
      <c r="B63">
        <v>3454</v>
      </c>
      <c r="K63" t="s">
        <v>39</v>
      </c>
      <c r="L63" t="str">
        <f>A88</f>
        <v>G8</v>
      </c>
      <c r="M63">
        <f>B88</f>
        <v>38175</v>
      </c>
      <c r="N63" s="8">
        <f t="shared" si="1"/>
        <v>15.052781903473834</v>
      </c>
      <c r="O63">
        <f t="shared" si="2"/>
        <v>602.11127613895337</v>
      </c>
    </row>
    <row r="64" spans="1:15" x14ac:dyDescent="0.2">
      <c r="A64" t="s">
        <v>45</v>
      </c>
      <c r="B64">
        <v>13627</v>
      </c>
      <c r="K64" t="s">
        <v>40</v>
      </c>
      <c r="L64" t="str">
        <f>A100</f>
        <v>H8</v>
      </c>
      <c r="M64">
        <f>B100</f>
        <v>22943</v>
      </c>
      <c r="N64" s="8">
        <f t="shared" si="1"/>
        <v>8.4556311639050392</v>
      </c>
      <c r="O64">
        <f t="shared" si="2"/>
        <v>338.22524655620157</v>
      </c>
    </row>
    <row r="65" spans="1:15" x14ac:dyDescent="0.2">
      <c r="A65" t="s">
        <v>53</v>
      </c>
      <c r="B65">
        <v>4894</v>
      </c>
      <c r="K65" t="s">
        <v>48</v>
      </c>
      <c r="L65" t="str">
        <f>A101</f>
        <v>H9</v>
      </c>
      <c r="M65">
        <f>B101</f>
        <v>15777</v>
      </c>
      <c r="N65" s="8">
        <f t="shared" si="1"/>
        <v>5.3519558619256555</v>
      </c>
      <c r="O65">
        <f t="shared" si="2"/>
        <v>214.07823447702623</v>
      </c>
    </row>
    <row r="66" spans="1:15" x14ac:dyDescent="0.2">
      <c r="A66" t="s">
        <v>61</v>
      </c>
      <c r="B66">
        <v>3325</v>
      </c>
      <c r="K66" t="s">
        <v>47</v>
      </c>
      <c r="L66" t="str">
        <f>A89</f>
        <v>G9</v>
      </c>
      <c r="M66">
        <f>B89</f>
        <v>8590</v>
      </c>
      <c r="N66" s="8">
        <f t="shared" si="1"/>
        <v>2.2391852234487044</v>
      </c>
      <c r="O66">
        <f t="shared" si="2"/>
        <v>89.567408937948173</v>
      </c>
    </row>
    <row r="67" spans="1:15" x14ac:dyDescent="0.2">
      <c r="A67" t="s">
        <v>69</v>
      </c>
      <c r="B67">
        <v>36364</v>
      </c>
      <c r="K67" t="s">
        <v>46</v>
      </c>
      <c r="L67" t="str">
        <f>A77</f>
        <v>F9</v>
      </c>
      <c r="M67">
        <f>B77</f>
        <v>5699</v>
      </c>
      <c r="N67" s="8">
        <f t="shared" si="1"/>
        <v>0.98706056561694344</v>
      </c>
      <c r="O67">
        <f t="shared" si="2"/>
        <v>39.482422624677739</v>
      </c>
    </row>
    <row r="68" spans="1:15" x14ac:dyDescent="0.2">
      <c r="A68" t="s">
        <v>77</v>
      </c>
      <c r="B68">
        <v>3932</v>
      </c>
      <c r="K68" t="s">
        <v>45</v>
      </c>
      <c r="L68" t="str">
        <f>A65</f>
        <v>E9</v>
      </c>
      <c r="M68">
        <f>B65</f>
        <v>4894</v>
      </c>
      <c r="N68" s="8">
        <f t="shared" si="1"/>
        <v>0.63840599987686464</v>
      </c>
      <c r="O68">
        <f t="shared" si="2"/>
        <v>25.536239995074585</v>
      </c>
    </row>
    <row r="69" spans="1:15" x14ac:dyDescent="0.2">
      <c r="A69" t="s">
        <v>97</v>
      </c>
      <c r="B69">
        <v>3632</v>
      </c>
      <c r="K69" t="s">
        <v>44</v>
      </c>
      <c r="L69" t="str">
        <f>A53</f>
        <v>D9</v>
      </c>
      <c r="M69">
        <f>B53</f>
        <v>4239</v>
      </c>
      <c r="N69" s="8">
        <f t="shared" si="1"/>
        <v>0.3547181234051236</v>
      </c>
      <c r="O69">
        <f t="shared" si="2"/>
        <v>14.188724936204943</v>
      </c>
    </row>
    <row r="70" spans="1:15" x14ac:dyDescent="0.2">
      <c r="A70" t="s">
        <v>98</v>
      </c>
      <c r="B70">
        <v>3975</v>
      </c>
      <c r="K70" t="s">
        <v>43</v>
      </c>
      <c r="L70" t="str">
        <f>A41</f>
        <v>C9</v>
      </c>
      <c r="M70">
        <f>B41</f>
        <v>3845</v>
      </c>
      <c r="N70" s="8">
        <f t="shared" si="1"/>
        <v>0.18407228626029001</v>
      </c>
      <c r="O70">
        <f t="shared" si="2"/>
        <v>7.3628914504116008</v>
      </c>
    </row>
    <row r="71" spans="1:15" x14ac:dyDescent="0.2">
      <c r="A71" t="s">
        <v>99</v>
      </c>
      <c r="B71">
        <v>42452</v>
      </c>
      <c r="K71" t="s">
        <v>42</v>
      </c>
      <c r="L71" t="str">
        <f>A29</f>
        <v>B9</v>
      </c>
      <c r="M71">
        <f>B29</f>
        <v>3847</v>
      </c>
      <c r="N71" s="8">
        <f t="shared" si="1"/>
        <v>0.18493850878386786</v>
      </c>
      <c r="O71">
        <f t="shared" si="2"/>
        <v>7.3975403513547144</v>
      </c>
    </row>
    <row r="72" spans="1:15" x14ac:dyDescent="0.2">
      <c r="A72" t="s">
        <v>14</v>
      </c>
      <c r="B72">
        <v>3500</v>
      </c>
      <c r="K72" t="s">
        <v>41</v>
      </c>
      <c r="L72" t="str">
        <f>A17</f>
        <v>A9</v>
      </c>
      <c r="M72">
        <f>B17</f>
        <v>3768</v>
      </c>
      <c r="N72" s="8">
        <f t="shared" si="1"/>
        <v>0.15072271910254334</v>
      </c>
      <c r="O72">
        <f t="shared" si="2"/>
        <v>6.0289087641017334</v>
      </c>
    </row>
    <row r="73" spans="1:15" x14ac:dyDescent="0.2">
      <c r="A73" t="s">
        <v>22</v>
      </c>
      <c r="B73">
        <v>3370</v>
      </c>
      <c r="K73" t="s">
        <v>49</v>
      </c>
      <c r="L73" t="str">
        <f>A18</f>
        <v>A10</v>
      </c>
      <c r="M73">
        <f>B18</f>
        <v>3639</v>
      </c>
      <c r="N73" s="8">
        <f t="shared" si="1"/>
        <v>9.4851366331772977E-2</v>
      </c>
      <c r="O73">
        <f t="shared" si="2"/>
        <v>3.7940546532709192</v>
      </c>
    </row>
    <row r="74" spans="1:15" x14ac:dyDescent="0.2">
      <c r="A74" t="s">
        <v>32</v>
      </c>
      <c r="B74">
        <v>4633</v>
      </c>
      <c r="K74" t="s">
        <v>50</v>
      </c>
      <c r="L74" t="str">
        <f>A30</f>
        <v>B10</v>
      </c>
      <c r="M74">
        <f>B30</f>
        <v>3440</v>
      </c>
      <c r="N74" s="8">
        <f t="shared" ref="N74:N96" si="3">(M74-I$15)/I$16</f>
        <v>8.6622252357783543E-3</v>
      </c>
      <c r="O74">
        <f t="shared" ref="O74:O96" si="4">N74*40</f>
        <v>0.34648900943113414</v>
      </c>
    </row>
    <row r="75" spans="1:15" x14ac:dyDescent="0.2">
      <c r="A75" t="s">
        <v>30</v>
      </c>
      <c r="B75">
        <v>3550</v>
      </c>
      <c r="K75" t="s">
        <v>51</v>
      </c>
      <c r="L75" t="str">
        <f>A42</f>
        <v>C10</v>
      </c>
      <c r="M75">
        <f>B42</f>
        <v>3353</v>
      </c>
      <c r="N75" s="8">
        <f t="shared" si="3"/>
        <v>-2.9018454539857484E-2</v>
      </c>
      <c r="O75">
        <f t="shared" si="4"/>
        <v>-1.1607381815942994</v>
      </c>
    </row>
    <row r="76" spans="1:15" x14ac:dyDescent="0.2">
      <c r="A76" t="s">
        <v>46</v>
      </c>
      <c r="B76">
        <v>27280</v>
      </c>
      <c r="K76" t="s">
        <v>52</v>
      </c>
      <c r="L76" t="str">
        <f>A54</f>
        <v>D10</v>
      </c>
      <c r="M76">
        <f>B54</f>
        <v>3315</v>
      </c>
      <c r="N76" s="8">
        <f t="shared" si="3"/>
        <v>-4.5476682487836359E-2</v>
      </c>
      <c r="O76">
        <f t="shared" si="4"/>
        <v>-1.8190672995134545</v>
      </c>
    </row>
    <row r="77" spans="1:15" x14ac:dyDescent="0.2">
      <c r="A77" t="s">
        <v>54</v>
      </c>
      <c r="B77">
        <v>5699</v>
      </c>
      <c r="K77" t="s">
        <v>53</v>
      </c>
      <c r="L77" t="str">
        <f>A66</f>
        <v>E10</v>
      </c>
      <c r="M77">
        <f>B66</f>
        <v>3325</v>
      </c>
      <c r="N77" s="8">
        <f t="shared" si="3"/>
        <v>-4.1145569869947177E-2</v>
      </c>
      <c r="O77">
        <f t="shared" si="4"/>
        <v>-1.645822794797887</v>
      </c>
    </row>
    <row r="78" spans="1:15" x14ac:dyDescent="0.2">
      <c r="A78" t="s">
        <v>62</v>
      </c>
      <c r="B78">
        <v>3335</v>
      </c>
      <c r="K78" t="s">
        <v>54</v>
      </c>
      <c r="L78" t="str">
        <f>A78</f>
        <v>F10</v>
      </c>
      <c r="M78">
        <f>B78</f>
        <v>3335</v>
      </c>
      <c r="N78" s="8">
        <f t="shared" si="3"/>
        <v>-3.6814457252058001E-2</v>
      </c>
      <c r="O78">
        <f t="shared" si="4"/>
        <v>-1.4725782900823201</v>
      </c>
    </row>
    <row r="79" spans="1:15" x14ac:dyDescent="0.2">
      <c r="A79" t="s">
        <v>70</v>
      </c>
      <c r="B79">
        <v>19678</v>
      </c>
      <c r="K79" t="s">
        <v>55</v>
      </c>
      <c r="L79" t="str">
        <f>A90</f>
        <v>G10</v>
      </c>
      <c r="M79">
        <f>B90</f>
        <v>3519</v>
      </c>
      <c r="N79" s="8">
        <f t="shared" si="3"/>
        <v>4.2878014917102851E-2</v>
      </c>
      <c r="O79">
        <f t="shared" si="4"/>
        <v>1.7151205966841141</v>
      </c>
    </row>
    <row r="80" spans="1:15" x14ac:dyDescent="0.2">
      <c r="A80" t="s">
        <v>78</v>
      </c>
      <c r="B80">
        <v>3836</v>
      </c>
      <c r="K80" t="s">
        <v>56</v>
      </c>
      <c r="L80" t="str">
        <f>A102</f>
        <v>H10</v>
      </c>
      <c r="M80">
        <f>B102</f>
        <v>4078</v>
      </c>
      <c r="N80" s="8">
        <f t="shared" si="3"/>
        <v>0.28498721025710783</v>
      </c>
      <c r="O80">
        <f t="shared" si="4"/>
        <v>11.399488410284313</v>
      </c>
    </row>
    <row r="81" spans="1:15" x14ac:dyDescent="0.2">
      <c r="A81" t="s">
        <v>100</v>
      </c>
      <c r="B81">
        <v>3420</v>
      </c>
      <c r="K81" t="s">
        <v>64</v>
      </c>
      <c r="L81" t="str">
        <f>A103</f>
        <v>H11</v>
      </c>
      <c r="M81">
        <f>B103</f>
        <v>5369</v>
      </c>
      <c r="N81" s="8">
        <f t="shared" si="3"/>
        <v>0.84413384922660051</v>
      </c>
      <c r="O81">
        <f t="shared" si="4"/>
        <v>33.765353969064023</v>
      </c>
    </row>
    <row r="82" spans="1:15" x14ac:dyDescent="0.2">
      <c r="A82" t="s">
        <v>101</v>
      </c>
      <c r="B82">
        <v>4786</v>
      </c>
      <c r="K82" t="s">
        <v>63</v>
      </c>
      <c r="L82" t="str">
        <f>A91</f>
        <v>G11</v>
      </c>
      <c r="M82">
        <f>B91</f>
        <v>9886</v>
      </c>
      <c r="N82" s="8">
        <f t="shared" si="3"/>
        <v>2.8004974187271419</v>
      </c>
      <c r="O82">
        <f t="shared" si="4"/>
        <v>112.01989674908567</v>
      </c>
    </row>
    <row r="83" spans="1:15" x14ac:dyDescent="0.2">
      <c r="A83" t="s">
        <v>102</v>
      </c>
      <c r="B83">
        <v>29499</v>
      </c>
      <c r="K83" t="s">
        <v>62</v>
      </c>
      <c r="L83" t="str">
        <f>A79</f>
        <v>F11</v>
      </c>
      <c r="M83">
        <f>B79</f>
        <v>19678</v>
      </c>
      <c r="N83" s="8">
        <f t="shared" si="3"/>
        <v>7.0415228941642241</v>
      </c>
      <c r="O83">
        <f t="shared" si="4"/>
        <v>281.66091576656896</v>
      </c>
    </row>
    <row r="84" spans="1:15" x14ac:dyDescent="0.2">
      <c r="A84" t="s">
        <v>15</v>
      </c>
      <c r="B84">
        <v>3330</v>
      </c>
      <c r="K84" t="s">
        <v>61</v>
      </c>
      <c r="L84" t="str">
        <f>A67</f>
        <v>E11</v>
      </c>
      <c r="M84">
        <f>B67</f>
        <v>36364</v>
      </c>
      <c r="N84" s="8">
        <f t="shared" si="3"/>
        <v>14.268417408374104</v>
      </c>
      <c r="O84">
        <f t="shared" si="4"/>
        <v>570.73669633496411</v>
      </c>
    </row>
    <row r="85" spans="1:15" x14ac:dyDescent="0.2">
      <c r="A85" t="s">
        <v>23</v>
      </c>
      <c r="B85">
        <v>3337</v>
      </c>
      <c r="K85" t="s">
        <v>60</v>
      </c>
      <c r="L85" t="str">
        <f>A55</f>
        <v>D11</v>
      </c>
      <c r="M85">
        <f>B55</f>
        <v>36788</v>
      </c>
      <c r="N85" s="8">
        <f t="shared" si="3"/>
        <v>14.452056583372606</v>
      </c>
      <c r="O85">
        <f t="shared" si="4"/>
        <v>578.08226333490427</v>
      </c>
    </row>
    <row r="86" spans="1:15" x14ac:dyDescent="0.2">
      <c r="A86" t="s">
        <v>31</v>
      </c>
      <c r="B86">
        <v>4110</v>
      </c>
      <c r="K86" t="s">
        <v>59</v>
      </c>
      <c r="L86" t="str">
        <f>A43</f>
        <v>C11</v>
      </c>
      <c r="M86">
        <f>B43</f>
        <v>23766</v>
      </c>
      <c r="N86" s="8">
        <f t="shared" si="3"/>
        <v>8.8120817323573188</v>
      </c>
      <c r="O86">
        <f t="shared" si="4"/>
        <v>352.48326929429277</v>
      </c>
    </row>
    <row r="87" spans="1:15" x14ac:dyDescent="0.2">
      <c r="A87" t="s">
        <v>39</v>
      </c>
      <c r="B87">
        <v>3753</v>
      </c>
      <c r="K87" t="s">
        <v>58</v>
      </c>
      <c r="L87" t="str">
        <f>A31</f>
        <v>B11</v>
      </c>
      <c r="M87">
        <f>B31</f>
        <v>12788</v>
      </c>
      <c r="N87" s="8">
        <f t="shared" si="3"/>
        <v>4.0573863004385808</v>
      </c>
      <c r="O87">
        <f t="shared" si="4"/>
        <v>162.29545201754323</v>
      </c>
    </row>
    <row r="88" spans="1:15" x14ac:dyDescent="0.2">
      <c r="A88" t="s">
        <v>47</v>
      </c>
      <c r="B88">
        <v>38175</v>
      </c>
      <c r="K88" t="s">
        <v>57</v>
      </c>
      <c r="L88" t="str">
        <f>A19</f>
        <v>A11</v>
      </c>
      <c r="M88">
        <f>B19</f>
        <v>7391</v>
      </c>
      <c r="N88" s="8">
        <f t="shared" si="3"/>
        <v>1.7198848205637922</v>
      </c>
      <c r="O88">
        <f t="shared" si="4"/>
        <v>68.79539282255169</v>
      </c>
    </row>
    <row r="89" spans="1:15" x14ac:dyDescent="0.2">
      <c r="A89" t="s">
        <v>55</v>
      </c>
      <c r="B89">
        <v>8590</v>
      </c>
      <c r="K89" t="s">
        <v>65</v>
      </c>
      <c r="L89" t="str">
        <f>A20</f>
        <v>A12</v>
      </c>
      <c r="M89">
        <f>B20</f>
        <v>6073</v>
      </c>
      <c r="N89" s="8">
        <f t="shared" si="3"/>
        <v>1.1490441775259985</v>
      </c>
      <c r="O89">
        <f t="shared" si="4"/>
        <v>45.961767101039939</v>
      </c>
    </row>
    <row r="90" spans="1:15" x14ac:dyDescent="0.2">
      <c r="A90" t="s">
        <v>63</v>
      </c>
      <c r="B90">
        <v>3519</v>
      </c>
      <c r="K90" t="s">
        <v>66</v>
      </c>
      <c r="L90" t="str">
        <f>A32</f>
        <v>B12</v>
      </c>
      <c r="M90">
        <f>B32</f>
        <v>5056</v>
      </c>
      <c r="N90" s="8">
        <f t="shared" si="3"/>
        <v>0.70857002428666938</v>
      </c>
      <c r="O90">
        <f t="shared" si="4"/>
        <v>28.342800971466776</v>
      </c>
    </row>
    <row r="91" spans="1:15" x14ac:dyDescent="0.2">
      <c r="A91" t="s">
        <v>71</v>
      </c>
      <c r="B91">
        <v>9886</v>
      </c>
      <c r="K91" t="s">
        <v>67</v>
      </c>
      <c r="L91" t="str">
        <f>A44</f>
        <v>C12</v>
      </c>
      <c r="M91">
        <f>B44</f>
        <v>4179</v>
      </c>
      <c r="N91" s="8">
        <f t="shared" si="3"/>
        <v>0.3287314476977885</v>
      </c>
      <c r="O91">
        <f t="shared" si="4"/>
        <v>13.14925790791154</v>
      </c>
    </row>
    <row r="92" spans="1:15" x14ac:dyDescent="0.2">
      <c r="A92" t="s">
        <v>79</v>
      </c>
      <c r="B92">
        <v>3743</v>
      </c>
      <c r="K92" t="s">
        <v>68</v>
      </c>
      <c r="L92" t="str">
        <f>A56</f>
        <v>D12</v>
      </c>
      <c r="M92">
        <f>B56</f>
        <v>3907</v>
      </c>
      <c r="N92" s="8">
        <f t="shared" si="3"/>
        <v>0.2109251844912029</v>
      </c>
      <c r="O92">
        <f t="shared" si="4"/>
        <v>8.4370073796481151</v>
      </c>
    </row>
    <row r="93" spans="1:15" x14ac:dyDescent="0.2">
      <c r="A93" t="s">
        <v>103</v>
      </c>
      <c r="B93">
        <v>3425</v>
      </c>
      <c r="K93" t="s">
        <v>69</v>
      </c>
      <c r="L93" t="str">
        <f>A68</f>
        <v>E12</v>
      </c>
      <c r="M93">
        <f>B68</f>
        <v>3932</v>
      </c>
      <c r="N93" s="8">
        <f t="shared" si="3"/>
        <v>0.22175296603592584</v>
      </c>
      <c r="O93">
        <f t="shared" si="4"/>
        <v>8.870118641437033</v>
      </c>
    </row>
    <row r="94" spans="1:15" x14ac:dyDescent="0.2">
      <c r="A94" t="s">
        <v>104</v>
      </c>
      <c r="B94">
        <v>6575</v>
      </c>
      <c r="K94" t="s">
        <v>70</v>
      </c>
      <c r="L94" t="str">
        <f>A80</f>
        <v>F12</v>
      </c>
      <c r="M94">
        <f>B80</f>
        <v>3836</v>
      </c>
      <c r="N94" s="8">
        <f t="shared" si="3"/>
        <v>0.18017428490418977</v>
      </c>
      <c r="O94">
        <f t="shared" si="4"/>
        <v>7.2069713961675905</v>
      </c>
    </row>
    <row r="95" spans="1:15" x14ac:dyDescent="0.2">
      <c r="A95" t="s">
        <v>105</v>
      </c>
      <c r="B95">
        <v>11897</v>
      </c>
      <c r="K95" t="s">
        <v>71</v>
      </c>
      <c r="L95" t="str">
        <f>A92</f>
        <v>G12</v>
      </c>
      <c r="M95">
        <f>B92</f>
        <v>3743</v>
      </c>
      <c r="N95" s="8">
        <f t="shared" si="3"/>
        <v>0.1398949375578204</v>
      </c>
      <c r="O95">
        <f t="shared" si="4"/>
        <v>5.5957975023128164</v>
      </c>
    </row>
    <row r="96" spans="1:15" x14ac:dyDescent="0.2">
      <c r="A96" t="s">
        <v>16</v>
      </c>
      <c r="B96">
        <v>3353</v>
      </c>
      <c r="K96" t="s">
        <v>72</v>
      </c>
      <c r="L96" t="str">
        <f>A104</f>
        <v>H12</v>
      </c>
      <c r="M96">
        <f>B104</f>
        <v>3558</v>
      </c>
      <c r="N96" s="8">
        <f t="shared" si="3"/>
        <v>5.9769354126870643E-2</v>
      </c>
      <c r="O96">
        <f t="shared" si="4"/>
        <v>2.3907741650748258</v>
      </c>
    </row>
    <row r="97" spans="1:2" x14ac:dyDescent="0.2">
      <c r="A97" t="s">
        <v>24</v>
      </c>
      <c r="B97">
        <v>3330</v>
      </c>
    </row>
    <row r="98" spans="1:2" x14ac:dyDescent="0.2">
      <c r="A98" t="s">
        <v>33</v>
      </c>
      <c r="B98">
        <v>3732</v>
      </c>
    </row>
    <row r="99" spans="1:2" x14ac:dyDescent="0.2">
      <c r="A99" t="s">
        <v>40</v>
      </c>
      <c r="B99">
        <v>3810</v>
      </c>
    </row>
    <row r="100" spans="1:2" x14ac:dyDescent="0.2">
      <c r="A100" t="s">
        <v>48</v>
      </c>
      <c r="B100">
        <v>22943</v>
      </c>
    </row>
    <row r="101" spans="1:2" x14ac:dyDescent="0.2">
      <c r="A101" t="s">
        <v>56</v>
      </c>
      <c r="B101">
        <v>15777</v>
      </c>
    </row>
    <row r="102" spans="1:2" x14ac:dyDescent="0.2">
      <c r="A102" t="s">
        <v>64</v>
      </c>
      <c r="B102">
        <v>4078</v>
      </c>
    </row>
    <row r="103" spans="1:2" x14ac:dyDescent="0.2">
      <c r="A103" t="s">
        <v>72</v>
      </c>
      <c r="B103">
        <v>5369</v>
      </c>
    </row>
    <row r="104" spans="1:2" x14ac:dyDescent="0.2">
      <c r="A104" t="s">
        <v>80</v>
      </c>
      <c r="B104">
        <v>3558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60113</v>
      </c>
      <c r="D2">
        <v>3355</v>
      </c>
      <c r="E2">
        <v>5044</v>
      </c>
      <c r="F2">
        <v>4240</v>
      </c>
      <c r="G2">
        <v>32229</v>
      </c>
      <c r="H2">
        <v>35123</v>
      </c>
      <c r="I2">
        <v>3363</v>
      </c>
      <c r="J2">
        <v>3439</v>
      </c>
      <c r="K2">
        <v>3790</v>
      </c>
      <c r="L2">
        <v>3580</v>
      </c>
      <c r="M2">
        <v>7197</v>
      </c>
      <c r="N2">
        <v>5882</v>
      </c>
      <c r="O2">
        <v>34894</v>
      </c>
      <c r="P2">
        <v>3401</v>
      </c>
      <c r="Q2">
        <v>6542</v>
      </c>
      <c r="R2">
        <v>3863</v>
      </c>
      <c r="S2">
        <v>14158</v>
      </c>
      <c r="T2">
        <v>24355</v>
      </c>
      <c r="U2">
        <v>3377</v>
      </c>
      <c r="V2">
        <v>3944</v>
      </c>
      <c r="W2">
        <v>3830</v>
      </c>
      <c r="X2">
        <v>3515</v>
      </c>
      <c r="Y2">
        <v>12364</v>
      </c>
      <c r="Z2">
        <v>5083</v>
      </c>
      <c r="AA2">
        <v>19197</v>
      </c>
      <c r="AB2">
        <v>3409</v>
      </c>
      <c r="AC2">
        <v>10463</v>
      </c>
      <c r="AD2">
        <v>3835</v>
      </c>
      <c r="AE2">
        <v>8117</v>
      </c>
      <c r="AF2">
        <v>13019</v>
      </c>
      <c r="AG2">
        <v>3337</v>
      </c>
      <c r="AH2">
        <v>5176</v>
      </c>
      <c r="AI2">
        <v>3825</v>
      </c>
      <c r="AJ2">
        <v>3301</v>
      </c>
      <c r="AK2">
        <v>22700</v>
      </c>
      <c r="AL2">
        <v>4184</v>
      </c>
      <c r="AM2">
        <v>7505</v>
      </c>
      <c r="AN2">
        <v>3364</v>
      </c>
      <c r="AO2">
        <v>20623</v>
      </c>
      <c r="AP2">
        <v>3856</v>
      </c>
      <c r="AQ2">
        <v>4918</v>
      </c>
      <c r="AR2">
        <v>7317</v>
      </c>
      <c r="AS2">
        <v>3343</v>
      </c>
      <c r="AT2">
        <v>8288</v>
      </c>
      <c r="AU2">
        <v>4215</v>
      </c>
      <c r="AV2">
        <v>3378</v>
      </c>
      <c r="AW2">
        <v>35736</v>
      </c>
      <c r="AX2">
        <v>4022</v>
      </c>
      <c r="AY2">
        <v>4386</v>
      </c>
      <c r="AZ2">
        <v>3419</v>
      </c>
      <c r="BA2">
        <v>33077</v>
      </c>
      <c r="BB2">
        <v>3711</v>
      </c>
      <c r="BC2">
        <v>3946</v>
      </c>
      <c r="BD2">
        <v>5447</v>
      </c>
      <c r="BE2">
        <v>3470</v>
      </c>
      <c r="BF2">
        <v>12649</v>
      </c>
      <c r="BG2">
        <v>4754</v>
      </c>
      <c r="BH2">
        <v>3317</v>
      </c>
      <c r="BI2">
        <v>35154</v>
      </c>
      <c r="BJ2">
        <v>3985</v>
      </c>
      <c r="BK2">
        <v>3654</v>
      </c>
      <c r="BL2">
        <v>4050</v>
      </c>
      <c r="BM2">
        <v>40784</v>
      </c>
      <c r="BN2">
        <v>3561</v>
      </c>
      <c r="BO2">
        <v>3388</v>
      </c>
      <c r="BP2">
        <v>4660</v>
      </c>
      <c r="BQ2">
        <v>3625</v>
      </c>
      <c r="BR2">
        <v>26709</v>
      </c>
      <c r="BS2">
        <v>5558</v>
      </c>
      <c r="BT2">
        <v>3387</v>
      </c>
      <c r="BU2">
        <v>18483</v>
      </c>
      <c r="BV2">
        <v>3848</v>
      </c>
      <c r="BW2">
        <v>3438</v>
      </c>
      <c r="BX2">
        <v>4811</v>
      </c>
      <c r="BY2">
        <v>28515</v>
      </c>
      <c r="BZ2">
        <v>3348</v>
      </c>
      <c r="CA2">
        <v>3299</v>
      </c>
      <c r="CB2">
        <v>4053</v>
      </c>
      <c r="CC2">
        <v>3634</v>
      </c>
      <c r="CD2">
        <v>35520</v>
      </c>
      <c r="CE2">
        <v>8221</v>
      </c>
      <c r="CF2">
        <v>3519</v>
      </c>
      <c r="CG2">
        <v>9739</v>
      </c>
      <c r="CH2">
        <v>3703</v>
      </c>
      <c r="CI2">
        <v>3370</v>
      </c>
      <c r="CJ2">
        <v>6410</v>
      </c>
      <c r="CK2">
        <v>11287</v>
      </c>
      <c r="CL2">
        <v>3334</v>
      </c>
      <c r="CM2">
        <v>3301</v>
      </c>
      <c r="CN2">
        <v>3680</v>
      </c>
      <c r="CO2">
        <v>3709</v>
      </c>
      <c r="CP2">
        <v>21693</v>
      </c>
      <c r="CQ2">
        <v>14780</v>
      </c>
      <c r="CR2">
        <v>4106</v>
      </c>
      <c r="CS2">
        <v>5254</v>
      </c>
      <c r="CT2">
        <v>3560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60113</v>
      </c>
      <c r="G9">
        <f>'Plate 1'!G9</f>
        <v>30</v>
      </c>
      <c r="H9" t="str">
        <f t="shared" ref="H9:I9" si="0">A9</f>
        <v>A1</v>
      </c>
      <c r="I9">
        <f t="shared" si="0"/>
        <v>60113</v>
      </c>
      <c r="K9" t="s">
        <v>82</v>
      </c>
      <c r="L9" t="str">
        <f>A10</f>
        <v>A2</v>
      </c>
      <c r="M9">
        <f>B10</f>
        <v>3355</v>
      </c>
      <c r="N9" s="8">
        <f>(M9-I$15)/I$16</f>
        <v>-3.9574457278658166E-2</v>
      </c>
      <c r="O9">
        <f>N9*40</f>
        <v>-1.5829782911463266</v>
      </c>
    </row>
    <row r="10" spans="1:98" x14ac:dyDescent="0.2">
      <c r="A10" t="s">
        <v>83</v>
      </c>
      <c r="B10">
        <v>3355</v>
      </c>
      <c r="G10">
        <f>'Plate 1'!G10</f>
        <v>15</v>
      </c>
      <c r="H10" t="str">
        <f>A21</f>
        <v>B1</v>
      </c>
      <c r="I10">
        <f>B21</f>
        <v>34894</v>
      </c>
      <c r="K10" t="s">
        <v>85</v>
      </c>
      <c r="L10" t="str">
        <f>A22</f>
        <v>B2</v>
      </c>
      <c r="M10">
        <f>B22</f>
        <v>3401</v>
      </c>
      <c r="N10" s="8">
        <f t="shared" ref="N10:N73" si="1">(M10-I$15)/I$16</f>
        <v>-1.7641625533859666E-2</v>
      </c>
      <c r="O10">
        <f t="shared" ref="O10:O73" si="2">N10*40</f>
        <v>-0.70566502135438669</v>
      </c>
    </row>
    <row r="11" spans="1:98" x14ac:dyDescent="0.2">
      <c r="A11" t="s">
        <v>84</v>
      </c>
      <c r="B11">
        <v>5044</v>
      </c>
      <c r="G11">
        <f>'Plate 1'!G11</f>
        <v>7.5</v>
      </c>
      <c r="H11" t="str">
        <f>A33</f>
        <v>C1</v>
      </c>
      <c r="I11">
        <f>B33</f>
        <v>19197</v>
      </c>
      <c r="K11" t="s">
        <v>88</v>
      </c>
      <c r="L11" t="str">
        <f>A34</f>
        <v>C2</v>
      </c>
      <c r="M11">
        <f>B34</f>
        <v>3409</v>
      </c>
      <c r="N11" s="8">
        <f t="shared" si="1"/>
        <v>-1.3827220013025143E-2</v>
      </c>
      <c r="O11">
        <f t="shared" si="2"/>
        <v>-0.55308880052100573</v>
      </c>
    </row>
    <row r="12" spans="1:98" x14ac:dyDescent="0.2">
      <c r="A12" t="s">
        <v>9</v>
      </c>
      <c r="B12">
        <v>4240</v>
      </c>
      <c r="G12">
        <f>'Plate 1'!G12</f>
        <v>1.875</v>
      </c>
      <c r="H12" t="str">
        <f>A45</f>
        <v>D1</v>
      </c>
      <c r="I12">
        <f>B45</f>
        <v>7505</v>
      </c>
      <c r="K12" t="s">
        <v>91</v>
      </c>
      <c r="L12" t="str">
        <f>A46</f>
        <v>D2</v>
      </c>
      <c r="M12">
        <f>B46</f>
        <v>3364</v>
      </c>
      <c r="N12" s="8">
        <f t="shared" si="1"/>
        <v>-3.5283251067719332E-2</v>
      </c>
      <c r="O12">
        <f t="shared" si="2"/>
        <v>-1.4113300427087734</v>
      </c>
    </row>
    <row r="13" spans="1:98" x14ac:dyDescent="0.2">
      <c r="A13" t="s">
        <v>17</v>
      </c>
      <c r="B13">
        <v>32229</v>
      </c>
      <c r="G13">
        <f>'Plate 1'!G13</f>
        <v>0.46875</v>
      </c>
      <c r="H13" t="str">
        <f>A57</f>
        <v>E1</v>
      </c>
      <c r="I13">
        <f>B57</f>
        <v>4386</v>
      </c>
      <c r="K13" t="s">
        <v>94</v>
      </c>
      <c r="L13" t="str">
        <f>A58</f>
        <v>E2</v>
      </c>
      <c r="M13">
        <f>B58</f>
        <v>3419</v>
      </c>
      <c r="N13" s="8">
        <f t="shared" si="1"/>
        <v>-9.0592131119819896E-3</v>
      </c>
      <c r="O13">
        <f t="shared" si="2"/>
        <v>-0.36236852447927959</v>
      </c>
    </row>
    <row r="14" spans="1:98" x14ac:dyDescent="0.2">
      <c r="A14" t="s">
        <v>25</v>
      </c>
      <c r="B14">
        <v>35123</v>
      </c>
      <c r="G14">
        <f>'Plate 1'!G14</f>
        <v>0.1171875</v>
      </c>
      <c r="H14" t="str">
        <f>A69</f>
        <v>F1</v>
      </c>
      <c r="I14">
        <f>B69</f>
        <v>3654</v>
      </c>
      <c r="K14" t="s">
        <v>97</v>
      </c>
      <c r="L14" t="str">
        <f>A70</f>
        <v>F2</v>
      </c>
      <c r="M14">
        <f>B70</f>
        <v>4050</v>
      </c>
      <c r="N14" s="8">
        <f t="shared" si="1"/>
        <v>0.29180202234384095</v>
      </c>
      <c r="O14">
        <f t="shared" si="2"/>
        <v>11.672080893753638</v>
      </c>
    </row>
    <row r="15" spans="1:98" x14ac:dyDescent="0.2">
      <c r="A15" t="s">
        <v>34</v>
      </c>
      <c r="B15">
        <v>3363</v>
      </c>
      <c r="G15">
        <f>'Plate 1'!G15</f>
        <v>0</v>
      </c>
      <c r="H15" t="str">
        <f>A81</f>
        <v>G1</v>
      </c>
      <c r="I15">
        <f>B81</f>
        <v>3438</v>
      </c>
      <c r="K15" t="s">
        <v>100</v>
      </c>
      <c r="L15" t="str">
        <f>A82</f>
        <v>G2</v>
      </c>
      <c r="M15">
        <f>B82</f>
        <v>4811</v>
      </c>
      <c r="N15" s="8">
        <f t="shared" si="1"/>
        <v>0.65464734751322484</v>
      </c>
      <c r="O15">
        <f t="shared" si="2"/>
        <v>26.185893900528995</v>
      </c>
    </row>
    <row r="16" spans="1:98" x14ac:dyDescent="0.2">
      <c r="A16" t="s">
        <v>41</v>
      </c>
      <c r="B16">
        <v>3439</v>
      </c>
      <c r="H16" t="s">
        <v>119</v>
      </c>
      <c r="I16">
        <f>SLOPE(I10:I15, G10:G15)</f>
        <v>2097.3124006620424</v>
      </c>
      <c r="K16" t="s">
        <v>103</v>
      </c>
      <c r="L16" t="str">
        <f>A94</f>
        <v>H2</v>
      </c>
      <c r="M16">
        <f>B94</f>
        <v>6410</v>
      </c>
      <c r="N16" s="8">
        <f t="shared" si="1"/>
        <v>1.4170516509900251</v>
      </c>
      <c r="O16">
        <f t="shared" si="2"/>
        <v>56.682066039601004</v>
      </c>
    </row>
    <row r="17" spans="1:15" x14ac:dyDescent="0.2">
      <c r="A17" t="s">
        <v>49</v>
      </c>
      <c r="B17">
        <v>3790</v>
      </c>
      <c r="K17" t="s">
        <v>104</v>
      </c>
      <c r="L17" t="str">
        <f>A95</f>
        <v>H3</v>
      </c>
      <c r="M17">
        <f>B95</f>
        <v>11287</v>
      </c>
      <c r="N17" s="8">
        <f t="shared" si="1"/>
        <v>3.7424086166287709</v>
      </c>
      <c r="O17">
        <f t="shared" si="2"/>
        <v>149.69634466515083</v>
      </c>
    </row>
    <row r="18" spans="1:15" x14ac:dyDescent="0.2">
      <c r="A18" t="s">
        <v>57</v>
      </c>
      <c r="B18">
        <v>3580</v>
      </c>
      <c r="K18" t="s">
        <v>101</v>
      </c>
      <c r="L18" t="str">
        <f>A83</f>
        <v>G3</v>
      </c>
      <c r="M18">
        <f>B83</f>
        <v>28515</v>
      </c>
      <c r="N18" s="8">
        <f t="shared" si="1"/>
        <v>11.956730905745914</v>
      </c>
      <c r="O18">
        <f t="shared" si="2"/>
        <v>478.26923622983657</v>
      </c>
    </row>
    <row r="19" spans="1:15" x14ac:dyDescent="0.2">
      <c r="A19" t="s">
        <v>65</v>
      </c>
      <c r="B19">
        <v>7197</v>
      </c>
      <c r="K19" t="s">
        <v>98</v>
      </c>
      <c r="L19" t="str">
        <f>A71</f>
        <v>F3</v>
      </c>
      <c r="M19">
        <f>B71</f>
        <v>40784</v>
      </c>
      <c r="N19" s="8">
        <f t="shared" si="1"/>
        <v>17.80659857263576</v>
      </c>
      <c r="O19">
        <f t="shared" si="2"/>
        <v>712.26394290543044</v>
      </c>
    </row>
    <row r="20" spans="1:15" x14ac:dyDescent="0.2">
      <c r="A20" t="s">
        <v>73</v>
      </c>
      <c r="B20">
        <v>5882</v>
      </c>
      <c r="K20" t="s">
        <v>95</v>
      </c>
      <c r="L20" t="str">
        <f>A59</f>
        <v>E3</v>
      </c>
      <c r="M20">
        <f>B59</f>
        <v>33077</v>
      </c>
      <c r="N20" s="8">
        <f t="shared" si="1"/>
        <v>14.1318956540018</v>
      </c>
      <c r="O20">
        <f t="shared" si="2"/>
        <v>565.27582616007203</v>
      </c>
    </row>
    <row r="21" spans="1:15" x14ac:dyDescent="0.2">
      <c r="A21" t="s">
        <v>85</v>
      </c>
      <c r="B21">
        <v>34894</v>
      </c>
      <c r="K21" t="s">
        <v>92</v>
      </c>
      <c r="L21" t="str">
        <f>A47</f>
        <v>D3</v>
      </c>
      <c r="M21">
        <f>B47</f>
        <v>20623</v>
      </c>
      <c r="N21" s="8">
        <f t="shared" si="1"/>
        <v>8.1938198594426588</v>
      </c>
      <c r="O21">
        <f t="shared" si="2"/>
        <v>327.75279437770632</v>
      </c>
    </row>
    <row r="22" spans="1:15" x14ac:dyDescent="0.2">
      <c r="A22" t="s">
        <v>86</v>
      </c>
      <c r="B22">
        <v>3401</v>
      </c>
      <c r="K22" t="s">
        <v>89</v>
      </c>
      <c r="L22" t="str">
        <f>A35</f>
        <v>C3</v>
      </c>
      <c r="M22">
        <f>B35</f>
        <v>10463</v>
      </c>
      <c r="N22" s="8">
        <f t="shared" si="1"/>
        <v>3.3495248479828148</v>
      </c>
      <c r="O22">
        <f t="shared" si="2"/>
        <v>133.9809939193126</v>
      </c>
    </row>
    <row r="23" spans="1:15" x14ac:dyDescent="0.2">
      <c r="A23" t="s">
        <v>87</v>
      </c>
      <c r="B23">
        <v>6542</v>
      </c>
      <c r="K23" t="s">
        <v>86</v>
      </c>
      <c r="L23" t="str">
        <f>A23</f>
        <v>B3</v>
      </c>
      <c r="M23">
        <f>B23</f>
        <v>6542</v>
      </c>
      <c r="N23" s="8">
        <f t="shared" si="1"/>
        <v>1.4799893420837946</v>
      </c>
      <c r="O23">
        <f t="shared" si="2"/>
        <v>59.199573683351787</v>
      </c>
    </row>
    <row r="24" spans="1:15" x14ac:dyDescent="0.2">
      <c r="A24" t="s">
        <v>10</v>
      </c>
      <c r="B24">
        <v>3863</v>
      </c>
      <c r="K24" t="s">
        <v>83</v>
      </c>
      <c r="L24" t="str">
        <f>A11</f>
        <v>A3</v>
      </c>
      <c r="M24">
        <f>B11</f>
        <v>5044</v>
      </c>
      <c r="N24" s="8">
        <f t="shared" si="1"/>
        <v>0.76574190830753031</v>
      </c>
      <c r="O24">
        <f t="shared" si="2"/>
        <v>30.629676332301212</v>
      </c>
    </row>
    <row r="25" spans="1:15" x14ac:dyDescent="0.2">
      <c r="A25" t="s">
        <v>18</v>
      </c>
      <c r="B25">
        <v>14158</v>
      </c>
      <c r="K25" t="s">
        <v>84</v>
      </c>
      <c r="L25" t="str">
        <f>A12</f>
        <v>A4</v>
      </c>
      <c r="M25">
        <f>B12</f>
        <v>4240</v>
      </c>
      <c r="N25" s="8">
        <f t="shared" si="1"/>
        <v>0.38239415346366085</v>
      </c>
      <c r="O25">
        <f t="shared" si="2"/>
        <v>15.295766138546433</v>
      </c>
    </row>
    <row r="26" spans="1:15" x14ac:dyDescent="0.2">
      <c r="A26" t="s">
        <v>26</v>
      </c>
      <c r="B26">
        <v>24355</v>
      </c>
      <c r="K26" t="s">
        <v>87</v>
      </c>
      <c r="L26" t="str">
        <f>A24</f>
        <v>B4</v>
      </c>
      <c r="M26">
        <f>B24</f>
        <v>3863</v>
      </c>
      <c r="N26" s="8">
        <f t="shared" si="1"/>
        <v>0.202640293294334</v>
      </c>
      <c r="O26">
        <f t="shared" si="2"/>
        <v>8.1056117317733598</v>
      </c>
    </row>
    <row r="27" spans="1:15" x14ac:dyDescent="0.2">
      <c r="A27" t="s">
        <v>35</v>
      </c>
      <c r="B27">
        <v>3377</v>
      </c>
      <c r="K27" t="s">
        <v>90</v>
      </c>
      <c r="L27" t="str">
        <f>A36</f>
        <v>C4</v>
      </c>
      <c r="M27">
        <f>B36</f>
        <v>3835</v>
      </c>
      <c r="N27" s="8">
        <f t="shared" si="1"/>
        <v>0.18928987397141317</v>
      </c>
      <c r="O27">
        <f t="shared" si="2"/>
        <v>7.5715949588565268</v>
      </c>
    </row>
    <row r="28" spans="1:15" x14ac:dyDescent="0.2">
      <c r="A28" t="s">
        <v>42</v>
      </c>
      <c r="B28">
        <v>3944</v>
      </c>
      <c r="K28" t="s">
        <v>93</v>
      </c>
      <c r="L28" t="str">
        <f>A48</f>
        <v>D4</v>
      </c>
      <c r="M28">
        <f>B48</f>
        <v>3856</v>
      </c>
      <c r="N28" s="8">
        <f t="shared" si="1"/>
        <v>0.1993026884636038</v>
      </c>
      <c r="O28">
        <f t="shared" si="2"/>
        <v>7.9721075385441518</v>
      </c>
    </row>
    <row r="29" spans="1:15" x14ac:dyDescent="0.2">
      <c r="A29" t="s">
        <v>50</v>
      </c>
      <c r="B29">
        <v>3830</v>
      </c>
      <c r="K29" t="s">
        <v>96</v>
      </c>
      <c r="L29" t="str">
        <f>A60</f>
        <v>E4</v>
      </c>
      <c r="M29">
        <f>B60</f>
        <v>3711</v>
      </c>
      <c r="N29" s="8">
        <f t="shared" si="1"/>
        <v>0.13016658839847808</v>
      </c>
      <c r="O29">
        <f t="shared" si="2"/>
        <v>5.2066635359391231</v>
      </c>
    </row>
    <row r="30" spans="1:15" x14ac:dyDescent="0.2">
      <c r="A30" t="s">
        <v>58</v>
      </c>
      <c r="B30">
        <v>3515</v>
      </c>
      <c r="K30" t="s">
        <v>99</v>
      </c>
      <c r="L30" t="str">
        <f>A72</f>
        <v>F4</v>
      </c>
      <c r="M30">
        <f>B72</f>
        <v>3561</v>
      </c>
      <c r="N30" s="8">
        <f t="shared" si="1"/>
        <v>5.8646484882830779E-2</v>
      </c>
      <c r="O30">
        <f t="shared" si="2"/>
        <v>2.345859395313231</v>
      </c>
    </row>
    <row r="31" spans="1:15" x14ac:dyDescent="0.2">
      <c r="A31" t="s">
        <v>66</v>
      </c>
      <c r="B31">
        <v>12364</v>
      </c>
      <c r="K31" t="s">
        <v>102</v>
      </c>
      <c r="L31" t="str">
        <f>A84</f>
        <v>G4</v>
      </c>
      <c r="M31">
        <f>B84</f>
        <v>3348</v>
      </c>
      <c r="N31" s="8">
        <f t="shared" si="1"/>
        <v>-4.2912062109388374E-2</v>
      </c>
      <c r="O31">
        <f t="shared" si="2"/>
        <v>-1.7164824843755349</v>
      </c>
    </row>
    <row r="32" spans="1:15" x14ac:dyDescent="0.2">
      <c r="A32" t="s">
        <v>74</v>
      </c>
      <c r="B32">
        <v>5083</v>
      </c>
      <c r="K32" t="s">
        <v>105</v>
      </c>
      <c r="L32" t="str">
        <f>A96</f>
        <v>H4</v>
      </c>
      <c r="M32">
        <f>B96</f>
        <v>3334</v>
      </c>
      <c r="N32" s="8">
        <f t="shared" si="1"/>
        <v>-4.958727177084879E-2</v>
      </c>
      <c r="O32">
        <f t="shared" si="2"/>
        <v>-1.9834908708339516</v>
      </c>
    </row>
    <row r="33" spans="1:15" x14ac:dyDescent="0.2">
      <c r="A33" t="s">
        <v>88</v>
      </c>
      <c r="B33">
        <v>19197</v>
      </c>
      <c r="K33" t="s">
        <v>16</v>
      </c>
      <c r="L33" t="str">
        <f>A97</f>
        <v>H5</v>
      </c>
      <c r="M33">
        <f>B97</f>
        <v>3301</v>
      </c>
      <c r="N33" s="8">
        <f t="shared" si="1"/>
        <v>-6.5321694544291195E-2</v>
      </c>
      <c r="O33">
        <f t="shared" si="2"/>
        <v>-2.6128677817716479</v>
      </c>
    </row>
    <row r="34" spans="1:15" x14ac:dyDescent="0.2">
      <c r="A34" t="s">
        <v>89</v>
      </c>
      <c r="B34">
        <v>3409</v>
      </c>
      <c r="K34" t="s">
        <v>15</v>
      </c>
      <c r="L34" t="str">
        <f>A85</f>
        <v>G5</v>
      </c>
      <c r="M34">
        <f>B85</f>
        <v>3299</v>
      </c>
      <c r="N34" s="8">
        <f t="shared" si="1"/>
        <v>-6.6275295924499822E-2</v>
      </c>
      <c r="O34">
        <f t="shared" si="2"/>
        <v>-2.6510118369799929</v>
      </c>
    </row>
    <row r="35" spans="1:15" x14ac:dyDescent="0.2">
      <c r="A35" t="s">
        <v>90</v>
      </c>
      <c r="B35">
        <v>10463</v>
      </c>
      <c r="K35" t="s">
        <v>14</v>
      </c>
      <c r="L35" t="str">
        <f>A73</f>
        <v>F5</v>
      </c>
      <c r="M35">
        <f>B73</f>
        <v>3388</v>
      </c>
      <c r="N35" s="8">
        <f t="shared" si="1"/>
        <v>-2.3840034505215765E-2</v>
      </c>
      <c r="O35">
        <f t="shared" si="2"/>
        <v>-0.95360138020863061</v>
      </c>
    </row>
    <row r="36" spans="1:15" x14ac:dyDescent="0.2">
      <c r="A36" t="s">
        <v>11</v>
      </c>
      <c r="B36">
        <v>3835</v>
      </c>
      <c r="K36" t="s">
        <v>13</v>
      </c>
      <c r="L36" t="str">
        <f>A61</f>
        <v>E5</v>
      </c>
      <c r="M36">
        <f>B61</f>
        <v>3946</v>
      </c>
      <c r="N36" s="8">
        <f t="shared" si="1"/>
        <v>0.24221475057299216</v>
      </c>
      <c r="O36">
        <f t="shared" si="2"/>
        <v>9.6885900229196871</v>
      </c>
    </row>
    <row r="37" spans="1:15" x14ac:dyDescent="0.2">
      <c r="A37" t="s">
        <v>19</v>
      </c>
      <c r="B37">
        <v>8117</v>
      </c>
      <c r="K37" t="s">
        <v>12</v>
      </c>
      <c r="L37" t="str">
        <f>A49</f>
        <v>D5</v>
      </c>
      <c r="M37">
        <f>B49</f>
        <v>4918</v>
      </c>
      <c r="N37" s="8">
        <f t="shared" si="1"/>
        <v>0.70566502135438658</v>
      </c>
      <c r="O37">
        <f t="shared" si="2"/>
        <v>28.226600854175462</v>
      </c>
    </row>
    <row r="38" spans="1:15" x14ac:dyDescent="0.2">
      <c r="A38" t="s">
        <v>27</v>
      </c>
      <c r="B38">
        <v>13019</v>
      </c>
      <c r="K38" t="s">
        <v>11</v>
      </c>
      <c r="L38" t="str">
        <f>A37</f>
        <v>C5</v>
      </c>
      <c r="M38">
        <f>B37</f>
        <v>8117</v>
      </c>
      <c r="N38" s="8">
        <f t="shared" si="1"/>
        <v>2.2309504289980913</v>
      </c>
      <c r="O38">
        <f t="shared" si="2"/>
        <v>89.238017159923658</v>
      </c>
    </row>
    <row r="39" spans="1:15" x14ac:dyDescent="0.2">
      <c r="A39" t="s">
        <v>36</v>
      </c>
      <c r="B39">
        <v>3337</v>
      </c>
      <c r="K39" t="s">
        <v>10</v>
      </c>
      <c r="L39" t="str">
        <f>A25</f>
        <v>B5</v>
      </c>
      <c r="M39">
        <f>B25</f>
        <v>14158</v>
      </c>
      <c r="N39" s="8">
        <f t="shared" si="1"/>
        <v>5.1113033979182596</v>
      </c>
      <c r="O39">
        <f t="shared" si="2"/>
        <v>204.45213591673038</v>
      </c>
    </row>
    <row r="40" spans="1:15" x14ac:dyDescent="0.2">
      <c r="A40" t="s">
        <v>43</v>
      </c>
      <c r="B40">
        <v>5176</v>
      </c>
      <c r="K40" t="s">
        <v>9</v>
      </c>
      <c r="L40" t="str">
        <f>A13</f>
        <v>A5</v>
      </c>
      <c r="M40">
        <f>B13</f>
        <v>32229</v>
      </c>
      <c r="N40" s="8">
        <f t="shared" si="1"/>
        <v>13.727568668793342</v>
      </c>
      <c r="O40">
        <f t="shared" si="2"/>
        <v>549.10274675173366</v>
      </c>
    </row>
    <row r="41" spans="1:15" x14ac:dyDescent="0.2">
      <c r="A41" t="s">
        <v>51</v>
      </c>
      <c r="B41">
        <v>3825</v>
      </c>
      <c r="K41" t="s">
        <v>17</v>
      </c>
      <c r="L41" t="str">
        <f>A14</f>
        <v>A6</v>
      </c>
      <c r="M41">
        <f>B14</f>
        <v>35123</v>
      </c>
      <c r="N41" s="8">
        <f t="shared" si="1"/>
        <v>15.107429865955229</v>
      </c>
      <c r="O41">
        <f t="shared" si="2"/>
        <v>604.29719463820913</v>
      </c>
    </row>
    <row r="42" spans="1:15" x14ac:dyDescent="0.2">
      <c r="A42" t="s">
        <v>59</v>
      </c>
      <c r="B42">
        <v>3301</v>
      </c>
      <c r="K42" t="s">
        <v>18</v>
      </c>
      <c r="L42" t="str">
        <f>A26</f>
        <v>B6</v>
      </c>
      <c r="M42">
        <f>B26</f>
        <v>24355</v>
      </c>
      <c r="N42" s="8">
        <f t="shared" si="1"/>
        <v>9.9732400349119636</v>
      </c>
      <c r="O42">
        <f t="shared" si="2"/>
        <v>398.92960139647857</v>
      </c>
    </row>
    <row r="43" spans="1:15" x14ac:dyDescent="0.2">
      <c r="A43" t="s">
        <v>67</v>
      </c>
      <c r="B43">
        <v>22700</v>
      </c>
      <c r="K43" t="s">
        <v>19</v>
      </c>
      <c r="L43" t="str">
        <f>A38</f>
        <v>C6</v>
      </c>
      <c r="M43">
        <f>B38</f>
        <v>13019</v>
      </c>
      <c r="N43" s="8">
        <f t="shared" si="1"/>
        <v>4.5682274118894446</v>
      </c>
      <c r="O43">
        <f t="shared" si="2"/>
        <v>182.72909647557779</v>
      </c>
    </row>
    <row r="44" spans="1:15" x14ac:dyDescent="0.2">
      <c r="A44" t="s">
        <v>75</v>
      </c>
      <c r="B44">
        <v>4184</v>
      </c>
      <c r="K44" t="s">
        <v>20</v>
      </c>
      <c r="L44" t="str">
        <f>A50</f>
        <v>D6</v>
      </c>
      <c r="M44">
        <f>B50</f>
        <v>7317</v>
      </c>
      <c r="N44" s="8">
        <f t="shared" si="1"/>
        <v>1.849509876914639</v>
      </c>
      <c r="O44">
        <f t="shared" si="2"/>
        <v>73.980395076585552</v>
      </c>
    </row>
    <row r="45" spans="1:15" x14ac:dyDescent="0.2">
      <c r="A45" t="s">
        <v>91</v>
      </c>
      <c r="B45">
        <v>7505</v>
      </c>
      <c r="K45" t="s">
        <v>21</v>
      </c>
      <c r="L45" t="str">
        <f>A62</f>
        <v>E6</v>
      </c>
      <c r="M45">
        <f>B62</f>
        <v>5447</v>
      </c>
      <c r="N45" s="8">
        <f t="shared" si="1"/>
        <v>0.95789258641956943</v>
      </c>
      <c r="O45">
        <f t="shared" si="2"/>
        <v>38.315703456782778</v>
      </c>
    </row>
    <row r="46" spans="1:15" x14ac:dyDescent="0.2">
      <c r="A46" t="s">
        <v>92</v>
      </c>
      <c r="B46">
        <v>3364</v>
      </c>
      <c r="K46" t="s">
        <v>22</v>
      </c>
      <c r="L46" t="str">
        <f>A74</f>
        <v>F6</v>
      </c>
      <c r="M46">
        <f>B74</f>
        <v>4660</v>
      </c>
      <c r="N46" s="8">
        <f t="shared" si="1"/>
        <v>0.58265044330747329</v>
      </c>
      <c r="O46">
        <f t="shared" si="2"/>
        <v>23.306017732298933</v>
      </c>
    </row>
    <row r="47" spans="1:15" x14ac:dyDescent="0.2">
      <c r="A47" t="s">
        <v>93</v>
      </c>
      <c r="B47">
        <v>20623</v>
      </c>
      <c r="K47" t="s">
        <v>23</v>
      </c>
      <c r="L47" t="str">
        <f>A86</f>
        <v>G6</v>
      </c>
      <c r="M47">
        <f>B86</f>
        <v>4053</v>
      </c>
      <c r="N47" s="8">
        <f t="shared" si="1"/>
        <v>0.29323242441415392</v>
      </c>
      <c r="O47">
        <f t="shared" si="2"/>
        <v>11.729296976566157</v>
      </c>
    </row>
    <row r="48" spans="1:15" x14ac:dyDescent="0.2">
      <c r="A48" t="s">
        <v>12</v>
      </c>
      <c r="B48">
        <v>3856</v>
      </c>
      <c r="K48" t="s">
        <v>24</v>
      </c>
      <c r="L48" t="str">
        <f>A98</f>
        <v>H6</v>
      </c>
      <c r="M48">
        <f>B98</f>
        <v>3680</v>
      </c>
      <c r="N48" s="8">
        <f t="shared" si="1"/>
        <v>0.11538576700524431</v>
      </c>
      <c r="O48">
        <f t="shared" si="2"/>
        <v>4.615430680209772</v>
      </c>
    </row>
    <row r="49" spans="1:15" x14ac:dyDescent="0.2">
      <c r="A49" t="s">
        <v>20</v>
      </c>
      <c r="B49">
        <v>4918</v>
      </c>
      <c r="K49" t="s">
        <v>33</v>
      </c>
      <c r="L49" t="str">
        <f>A99</f>
        <v>H7</v>
      </c>
      <c r="M49">
        <f>B99</f>
        <v>3709</v>
      </c>
      <c r="N49" s="8">
        <f t="shared" si="1"/>
        <v>0.12921298701826944</v>
      </c>
      <c r="O49">
        <f t="shared" si="2"/>
        <v>5.1685194807307777</v>
      </c>
    </row>
    <row r="50" spans="1:15" x14ac:dyDescent="0.2">
      <c r="A50" t="s">
        <v>28</v>
      </c>
      <c r="B50">
        <v>7317</v>
      </c>
      <c r="K50" t="s">
        <v>31</v>
      </c>
      <c r="L50" t="str">
        <f>A87</f>
        <v>G7</v>
      </c>
      <c r="M50">
        <f>B87</f>
        <v>3634</v>
      </c>
      <c r="N50" s="8">
        <f t="shared" si="1"/>
        <v>9.3452935260445791E-2</v>
      </c>
      <c r="O50">
        <f t="shared" si="2"/>
        <v>3.7381174104178316</v>
      </c>
    </row>
    <row r="51" spans="1:15" x14ac:dyDescent="0.2">
      <c r="A51" t="s">
        <v>37</v>
      </c>
      <c r="B51">
        <v>3343</v>
      </c>
      <c r="K51" t="s">
        <v>32</v>
      </c>
      <c r="L51" t="str">
        <f>A75</f>
        <v>F7</v>
      </c>
      <c r="M51">
        <f>B75</f>
        <v>3625</v>
      </c>
      <c r="N51" s="8">
        <f t="shared" si="1"/>
        <v>8.9161729049506963E-2</v>
      </c>
      <c r="O51">
        <f t="shared" si="2"/>
        <v>3.5664691619802786</v>
      </c>
    </row>
    <row r="52" spans="1:15" x14ac:dyDescent="0.2">
      <c r="A52" t="s">
        <v>44</v>
      </c>
      <c r="B52">
        <v>8288</v>
      </c>
      <c r="K52" t="s">
        <v>29</v>
      </c>
      <c r="L52" t="str">
        <f>A63</f>
        <v>E7</v>
      </c>
      <c r="M52">
        <f>B63</f>
        <v>3470</v>
      </c>
      <c r="N52" s="8">
        <f t="shared" si="1"/>
        <v>1.5257622083338088E-2</v>
      </c>
      <c r="O52">
        <f t="shared" si="2"/>
        <v>0.61030488333352351</v>
      </c>
    </row>
    <row r="53" spans="1:15" x14ac:dyDescent="0.2">
      <c r="A53" t="s">
        <v>52</v>
      </c>
      <c r="B53">
        <v>4215</v>
      </c>
      <c r="K53" t="s">
        <v>28</v>
      </c>
      <c r="L53" t="str">
        <f>A51</f>
        <v>D7</v>
      </c>
      <c r="M53">
        <f>B51</f>
        <v>3343</v>
      </c>
      <c r="N53" s="8">
        <f t="shared" si="1"/>
        <v>-4.5296065559909955E-2</v>
      </c>
      <c r="O53">
        <f t="shared" si="2"/>
        <v>-1.8118426223963982</v>
      </c>
    </row>
    <row r="54" spans="1:15" x14ac:dyDescent="0.2">
      <c r="A54" t="s">
        <v>60</v>
      </c>
      <c r="B54">
        <v>3378</v>
      </c>
      <c r="K54" t="s">
        <v>27</v>
      </c>
      <c r="L54" t="str">
        <f>A39</f>
        <v>C7</v>
      </c>
      <c r="M54">
        <f>B39</f>
        <v>3337</v>
      </c>
      <c r="N54" s="8">
        <f t="shared" si="1"/>
        <v>-4.8156869700535843E-2</v>
      </c>
      <c r="O54">
        <f t="shared" si="2"/>
        <v>-1.9262747880214337</v>
      </c>
    </row>
    <row r="55" spans="1:15" x14ac:dyDescent="0.2">
      <c r="A55" t="s">
        <v>68</v>
      </c>
      <c r="B55">
        <v>35736</v>
      </c>
      <c r="K55" t="s">
        <v>26</v>
      </c>
      <c r="L55" t="str">
        <f>A27</f>
        <v>B7</v>
      </c>
      <c r="M55">
        <f>B27</f>
        <v>3377</v>
      </c>
      <c r="N55" s="8">
        <f t="shared" si="1"/>
        <v>-2.9084842096363233E-2</v>
      </c>
      <c r="O55">
        <f t="shared" si="2"/>
        <v>-1.1633936838545293</v>
      </c>
    </row>
    <row r="56" spans="1:15" x14ac:dyDescent="0.2">
      <c r="A56" t="s">
        <v>76</v>
      </c>
      <c r="B56">
        <v>4022</v>
      </c>
      <c r="K56" t="s">
        <v>25</v>
      </c>
      <c r="L56" t="str">
        <f>A15</f>
        <v>A7</v>
      </c>
      <c r="M56">
        <f>B15</f>
        <v>3363</v>
      </c>
      <c r="N56" s="8">
        <f t="shared" si="1"/>
        <v>-3.5760051757823645E-2</v>
      </c>
      <c r="O56">
        <f t="shared" si="2"/>
        <v>-1.4304020703129459</v>
      </c>
    </row>
    <row r="57" spans="1:15" x14ac:dyDescent="0.2">
      <c r="A57" t="s">
        <v>94</v>
      </c>
      <c r="B57">
        <v>4386</v>
      </c>
      <c r="K57" t="s">
        <v>34</v>
      </c>
      <c r="L57" t="str">
        <f>A16</f>
        <v>A8</v>
      </c>
      <c r="M57">
        <f>B16</f>
        <v>3439</v>
      </c>
      <c r="N57" s="8">
        <f t="shared" si="1"/>
        <v>4.7680069010431526E-4</v>
      </c>
      <c r="O57">
        <f t="shared" si="2"/>
        <v>1.907202760417261E-2</v>
      </c>
    </row>
    <row r="58" spans="1:15" x14ac:dyDescent="0.2">
      <c r="A58" t="s">
        <v>95</v>
      </c>
      <c r="B58">
        <v>3419</v>
      </c>
      <c r="K58" t="s">
        <v>35</v>
      </c>
      <c r="L58" t="str">
        <f>A28</f>
        <v>B8</v>
      </c>
      <c r="M58">
        <f>B28</f>
        <v>3944</v>
      </c>
      <c r="N58" s="8">
        <f t="shared" si="1"/>
        <v>0.24126114919278355</v>
      </c>
      <c r="O58">
        <f t="shared" si="2"/>
        <v>9.6504459677113417</v>
      </c>
    </row>
    <row r="59" spans="1:15" x14ac:dyDescent="0.2">
      <c r="A59" t="s">
        <v>96</v>
      </c>
      <c r="B59">
        <v>33077</v>
      </c>
      <c r="K59" t="s">
        <v>36</v>
      </c>
      <c r="L59" t="str">
        <f>A40</f>
        <v>C8</v>
      </c>
      <c r="M59">
        <f>B40</f>
        <v>5176</v>
      </c>
      <c r="N59" s="8">
        <f t="shared" si="1"/>
        <v>0.82867959940129998</v>
      </c>
      <c r="O59">
        <f t="shared" si="2"/>
        <v>33.147183976051998</v>
      </c>
    </row>
    <row r="60" spans="1:15" x14ac:dyDescent="0.2">
      <c r="A60" t="s">
        <v>13</v>
      </c>
      <c r="B60">
        <v>3711</v>
      </c>
      <c r="K60" t="s">
        <v>37</v>
      </c>
      <c r="L60" t="str">
        <f>A52</f>
        <v>D8</v>
      </c>
      <c r="M60">
        <f>B52</f>
        <v>8288</v>
      </c>
      <c r="N60" s="8">
        <f t="shared" si="1"/>
        <v>2.3124833470059292</v>
      </c>
      <c r="O60">
        <f t="shared" si="2"/>
        <v>92.499333880237174</v>
      </c>
    </row>
    <row r="61" spans="1:15" x14ac:dyDescent="0.2">
      <c r="A61" t="s">
        <v>21</v>
      </c>
      <c r="B61">
        <v>3946</v>
      </c>
      <c r="K61" t="s">
        <v>38</v>
      </c>
      <c r="L61" t="str">
        <f>A64</f>
        <v>E8</v>
      </c>
      <c r="M61">
        <f>B64</f>
        <v>12649</v>
      </c>
      <c r="N61" s="8">
        <f t="shared" si="1"/>
        <v>4.3918111565508484</v>
      </c>
      <c r="O61">
        <f t="shared" si="2"/>
        <v>175.67244626203393</v>
      </c>
    </row>
    <row r="62" spans="1:15" x14ac:dyDescent="0.2">
      <c r="A62" t="s">
        <v>29</v>
      </c>
      <c r="B62">
        <v>5447</v>
      </c>
      <c r="K62" t="s">
        <v>30</v>
      </c>
      <c r="L62" t="str">
        <f>A76</f>
        <v>F8</v>
      </c>
      <c r="M62">
        <f>B76</f>
        <v>26709</v>
      </c>
      <c r="N62" s="8">
        <f t="shared" si="1"/>
        <v>11.095628859417522</v>
      </c>
      <c r="O62">
        <f t="shared" si="2"/>
        <v>443.82515437670088</v>
      </c>
    </row>
    <row r="63" spans="1:15" x14ac:dyDescent="0.2">
      <c r="A63" t="s">
        <v>38</v>
      </c>
      <c r="B63">
        <v>3470</v>
      </c>
      <c r="K63" t="s">
        <v>39</v>
      </c>
      <c r="L63" t="str">
        <f>A88</f>
        <v>G8</v>
      </c>
      <c r="M63">
        <f>B88</f>
        <v>35520</v>
      </c>
      <c r="N63" s="8">
        <f t="shared" si="1"/>
        <v>15.296719739926642</v>
      </c>
      <c r="O63">
        <f t="shared" si="2"/>
        <v>611.86878959706564</v>
      </c>
    </row>
    <row r="64" spans="1:15" x14ac:dyDescent="0.2">
      <c r="A64" t="s">
        <v>45</v>
      </c>
      <c r="B64">
        <v>12649</v>
      </c>
      <c r="K64" t="s">
        <v>40</v>
      </c>
      <c r="L64" t="str">
        <f>A100</f>
        <v>H8</v>
      </c>
      <c r="M64">
        <f>B100</f>
        <v>21693</v>
      </c>
      <c r="N64" s="8">
        <f t="shared" si="1"/>
        <v>8.7039965978542764</v>
      </c>
      <c r="O64">
        <f t="shared" si="2"/>
        <v>348.15986391417107</v>
      </c>
    </row>
    <row r="65" spans="1:15" x14ac:dyDescent="0.2">
      <c r="A65" t="s">
        <v>53</v>
      </c>
      <c r="B65">
        <v>4754</v>
      </c>
      <c r="K65" t="s">
        <v>48</v>
      </c>
      <c r="L65" t="str">
        <f>A101</f>
        <v>H9</v>
      </c>
      <c r="M65">
        <f>B101</f>
        <v>14780</v>
      </c>
      <c r="N65" s="8">
        <f t="shared" si="1"/>
        <v>5.4078734271631443</v>
      </c>
      <c r="O65">
        <f t="shared" si="2"/>
        <v>216.31493708652579</v>
      </c>
    </row>
    <row r="66" spans="1:15" x14ac:dyDescent="0.2">
      <c r="A66" t="s">
        <v>61</v>
      </c>
      <c r="B66">
        <v>3317</v>
      </c>
      <c r="K66" t="s">
        <v>47</v>
      </c>
      <c r="L66" t="str">
        <f>A89</f>
        <v>G9</v>
      </c>
      <c r="M66">
        <f>B89</f>
        <v>8221</v>
      </c>
      <c r="N66" s="8">
        <f t="shared" si="1"/>
        <v>2.28053770076894</v>
      </c>
      <c r="O66">
        <f t="shared" si="2"/>
        <v>91.221508030757605</v>
      </c>
    </row>
    <row r="67" spans="1:15" x14ac:dyDescent="0.2">
      <c r="A67" t="s">
        <v>69</v>
      </c>
      <c r="B67">
        <v>35154</v>
      </c>
      <c r="K67" t="s">
        <v>46</v>
      </c>
      <c r="L67" t="str">
        <f>A77</f>
        <v>F9</v>
      </c>
      <c r="M67">
        <f>B77</f>
        <v>5558</v>
      </c>
      <c r="N67" s="8">
        <f t="shared" si="1"/>
        <v>1.0108174630211484</v>
      </c>
      <c r="O67">
        <f t="shared" si="2"/>
        <v>40.432698520845932</v>
      </c>
    </row>
    <row r="68" spans="1:15" x14ac:dyDescent="0.2">
      <c r="A68" t="s">
        <v>77</v>
      </c>
      <c r="B68">
        <v>3985</v>
      </c>
      <c r="K68" t="s">
        <v>45</v>
      </c>
      <c r="L68" t="str">
        <f>A65</f>
        <v>E9</v>
      </c>
      <c r="M68">
        <f>B65</f>
        <v>4754</v>
      </c>
      <c r="N68" s="8">
        <f t="shared" si="1"/>
        <v>0.62746970817727887</v>
      </c>
      <c r="O68">
        <f t="shared" si="2"/>
        <v>25.098788327091157</v>
      </c>
    </row>
    <row r="69" spans="1:15" x14ac:dyDescent="0.2">
      <c r="A69" t="s">
        <v>97</v>
      </c>
      <c r="B69">
        <v>3654</v>
      </c>
      <c r="K69" t="s">
        <v>44</v>
      </c>
      <c r="L69" t="str">
        <f>A53</f>
        <v>D9</v>
      </c>
      <c r="M69">
        <f>B53</f>
        <v>4215</v>
      </c>
      <c r="N69" s="8">
        <f t="shared" si="1"/>
        <v>0.37047413621105296</v>
      </c>
      <c r="O69">
        <f t="shared" si="2"/>
        <v>14.818965448442118</v>
      </c>
    </row>
    <row r="70" spans="1:15" x14ac:dyDescent="0.2">
      <c r="A70" t="s">
        <v>98</v>
      </c>
      <c r="B70">
        <v>4050</v>
      </c>
      <c r="K70" t="s">
        <v>43</v>
      </c>
      <c r="L70" t="str">
        <f>A41</f>
        <v>C9</v>
      </c>
      <c r="M70">
        <f>B41</f>
        <v>3825</v>
      </c>
      <c r="N70" s="8">
        <f t="shared" si="1"/>
        <v>0.18452186707037002</v>
      </c>
      <c r="O70">
        <f t="shared" si="2"/>
        <v>7.3808746828148006</v>
      </c>
    </row>
    <row r="71" spans="1:15" x14ac:dyDescent="0.2">
      <c r="A71" t="s">
        <v>99</v>
      </c>
      <c r="B71">
        <v>40784</v>
      </c>
      <c r="K71" t="s">
        <v>42</v>
      </c>
      <c r="L71" t="str">
        <f>A29</f>
        <v>B9</v>
      </c>
      <c r="M71">
        <f>B29</f>
        <v>3830</v>
      </c>
      <c r="N71" s="8">
        <f t="shared" si="1"/>
        <v>0.18690587052089158</v>
      </c>
      <c r="O71">
        <f t="shared" si="2"/>
        <v>7.4762348208356633</v>
      </c>
    </row>
    <row r="72" spans="1:15" x14ac:dyDescent="0.2">
      <c r="A72" t="s">
        <v>14</v>
      </c>
      <c r="B72">
        <v>3561</v>
      </c>
      <c r="K72" t="s">
        <v>41</v>
      </c>
      <c r="L72" t="str">
        <f>A17</f>
        <v>A9</v>
      </c>
      <c r="M72">
        <f>B17</f>
        <v>3790</v>
      </c>
      <c r="N72" s="8">
        <f t="shared" si="1"/>
        <v>0.16783384291671899</v>
      </c>
      <c r="O72">
        <f t="shared" si="2"/>
        <v>6.7133537166687596</v>
      </c>
    </row>
    <row r="73" spans="1:15" x14ac:dyDescent="0.2">
      <c r="A73" t="s">
        <v>22</v>
      </c>
      <c r="B73">
        <v>3388</v>
      </c>
      <c r="K73" t="s">
        <v>49</v>
      </c>
      <c r="L73" t="str">
        <f>A18</f>
        <v>A10</v>
      </c>
      <c r="M73">
        <f>B18</f>
        <v>3580</v>
      </c>
      <c r="N73" s="8">
        <f t="shared" si="1"/>
        <v>6.7705697994812769E-2</v>
      </c>
      <c r="O73">
        <f t="shared" si="2"/>
        <v>2.7082279197925105</v>
      </c>
    </row>
    <row r="74" spans="1:15" x14ac:dyDescent="0.2">
      <c r="A74" t="s">
        <v>32</v>
      </c>
      <c r="B74">
        <v>4660</v>
      </c>
      <c r="K74" t="s">
        <v>50</v>
      </c>
      <c r="L74" t="str">
        <f>A30</f>
        <v>B10</v>
      </c>
      <c r="M74">
        <f>B30</f>
        <v>3515</v>
      </c>
      <c r="N74" s="8">
        <f t="shared" ref="N74:N96" si="3">(M74-I$15)/I$16</f>
        <v>3.6713653138032279E-2</v>
      </c>
      <c r="O74">
        <f t="shared" ref="O74:O96" si="4">N74*40</f>
        <v>1.468546125521291</v>
      </c>
    </row>
    <row r="75" spans="1:15" x14ac:dyDescent="0.2">
      <c r="A75" t="s">
        <v>30</v>
      </c>
      <c r="B75">
        <v>3625</v>
      </c>
      <c r="K75" t="s">
        <v>51</v>
      </c>
      <c r="L75" t="str">
        <f>A42</f>
        <v>C10</v>
      </c>
      <c r="M75">
        <f>B42</f>
        <v>3301</v>
      </c>
      <c r="N75" s="8">
        <f t="shared" si="3"/>
        <v>-6.5321694544291195E-2</v>
      </c>
      <c r="O75">
        <f t="shared" si="4"/>
        <v>-2.6128677817716479</v>
      </c>
    </row>
    <row r="76" spans="1:15" x14ac:dyDescent="0.2">
      <c r="A76" t="s">
        <v>46</v>
      </c>
      <c r="B76">
        <v>26709</v>
      </c>
      <c r="K76" t="s">
        <v>52</v>
      </c>
      <c r="L76" t="str">
        <f>A54</f>
        <v>D10</v>
      </c>
      <c r="M76">
        <f>B54</f>
        <v>3378</v>
      </c>
      <c r="N76" s="8">
        <f t="shared" si="3"/>
        <v>-2.8608041406258916E-2</v>
      </c>
      <c r="O76">
        <f t="shared" si="4"/>
        <v>-1.1443216562503566</v>
      </c>
    </row>
    <row r="77" spans="1:15" x14ac:dyDescent="0.2">
      <c r="A77" t="s">
        <v>54</v>
      </c>
      <c r="B77">
        <v>5558</v>
      </c>
      <c r="K77" t="s">
        <v>53</v>
      </c>
      <c r="L77" t="str">
        <f>A66</f>
        <v>E10</v>
      </c>
      <c r="M77">
        <f>B66</f>
        <v>3317</v>
      </c>
      <c r="N77" s="8">
        <f t="shared" si="3"/>
        <v>-5.7692883502622153E-2</v>
      </c>
      <c r="O77">
        <f t="shared" si="4"/>
        <v>-2.307715340104886</v>
      </c>
    </row>
    <row r="78" spans="1:15" x14ac:dyDescent="0.2">
      <c r="A78" t="s">
        <v>62</v>
      </c>
      <c r="B78">
        <v>3387</v>
      </c>
      <c r="K78" t="s">
        <v>54</v>
      </c>
      <c r="L78" t="str">
        <f>A78</f>
        <v>F10</v>
      </c>
      <c r="M78">
        <f>B78</f>
        <v>3387</v>
      </c>
      <c r="N78" s="8">
        <f t="shared" si="3"/>
        <v>-2.4316835195320078E-2</v>
      </c>
      <c r="O78">
        <f t="shared" si="4"/>
        <v>-0.97267340781280309</v>
      </c>
    </row>
    <row r="79" spans="1:15" x14ac:dyDescent="0.2">
      <c r="A79" t="s">
        <v>70</v>
      </c>
      <c r="B79">
        <v>18483</v>
      </c>
      <c r="K79" t="s">
        <v>55</v>
      </c>
      <c r="L79" t="str">
        <f>A90</f>
        <v>G10</v>
      </c>
      <c r="M79">
        <f>B90</f>
        <v>3519</v>
      </c>
      <c r="N79" s="8">
        <f t="shared" si="3"/>
        <v>3.862085589844954E-2</v>
      </c>
      <c r="O79">
        <f t="shared" si="4"/>
        <v>1.5448342359379816</v>
      </c>
    </row>
    <row r="80" spans="1:15" x14ac:dyDescent="0.2">
      <c r="A80" t="s">
        <v>78</v>
      </c>
      <c r="B80">
        <v>3848</v>
      </c>
      <c r="K80" t="s">
        <v>56</v>
      </c>
      <c r="L80" t="str">
        <f>A102</f>
        <v>H10</v>
      </c>
      <c r="M80">
        <f>B102</f>
        <v>4106</v>
      </c>
      <c r="N80" s="8">
        <f t="shared" si="3"/>
        <v>0.31850286098968261</v>
      </c>
      <c r="O80">
        <f t="shared" si="4"/>
        <v>12.740114439587305</v>
      </c>
    </row>
    <row r="81" spans="1:15" x14ac:dyDescent="0.2">
      <c r="A81" t="s">
        <v>100</v>
      </c>
      <c r="B81">
        <v>3438</v>
      </c>
      <c r="K81" t="s">
        <v>64</v>
      </c>
      <c r="L81" t="str">
        <f>A103</f>
        <v>H11</v>
      </c>
      <c r="M81">
        <f>B103</f>
        <v>5254</v>
      </c>
      <c r="N81" s="8">
        <f t="shared" si="3"/>
        <v>0.86587005322943655</v>
      </c>
      <c r="O81">
        <f t="shared" si="4"/>
        <v>34.634802129177459</v>
      </c>
    </row>
    <row r="82" spans="1:15" x14ac:dyDescent="0.2">
      <c r="A82" t="s">
        <v>101</v>
      </c>
      <c r="B82">
        <v>4811</v>
      </c>
      <c r="K82" t="s">
        <v>63</v>
      </c>
      <c r="L82" t="str">
        <f>A91</f>
        <v>G11</v>
      </c>
      <c r="M82">
        <f>B91</f>
        <v>9739</v>
      </c>
      <c r="N82" s="8">
        <f t="shared" si="3"/>
        <v>3.0043211483472905</v>
      </c>
      <c r="O82">
        <f t="shared" si="4"/>
        <v>120.17284593389162</v>
      </c>
    </row>
    <row r="83" spans="1:15" x14ac:dyDescent="0.2">
      <c r="A83" t="s">
        <v>102</v>
      </c>
      <c r="B83">
        <v>28515</v>
      </c>
      <c r="K83" t="s">
        <v>62</v>
      </c>
      <c r="L83" t="str">
        <f>A79</f>
        <v>F11</v>
      </c>
      <c r="M83">
        <f>B79</f>
        <v>18483</v>
      </c>
      <c r="N83" s="8">
        <f t="shared" si="3"/>
        <v>7.1734663826194236</v>
      </c>
      <c r="O83">
        <f t="shared" si="4"/>
        <v>286.93865530477694</v>
      </c>
    </row>
    <row r="84" spans="1:15" x14ac:dyDescent="0.2">
      <c r="A84" t="s">
        <v>15</v>
      </c>
      <c r="B84">
        <v>3348</v>
      </c>
      <c r="K84" t="s">
        <v>61</v>
      </c>
      <c r="L84" t="str">
        <f>A67</f>
        <v>E11</v>
      </c>
      <c r="M84">
        <f>B67</f>
        <v>35154</v>
      </c>
      <c r="N84" s="8">
        <f t="shared" si="3"/>
        <v>15.122210687348463</v>
      </c>
      <c r="O84">
        <f t="shared" si="4"/>
        <v>604.88842749393848</v>
      </c>
    </row>
    <row r="85" spans="1:15" x14ac:dyDescent="0.2">
      <c r="A85" t="s">
        <v>23</v>
      </c>
      <c r="B85">
        <v>3299</v>
      </c>
      <c r="K85" t="s">
        <v>60</v>
      </c>
      <c r="L85" t="str">
        <f>A55</f>
        <v>D11</v>
      </c>
      <c r="M85">
        <f>B55</f>
        <v>35736</v>
      </c>
      <c r="N85" s="8">
        <f t="shared" si="3"/>
        <v>15.399708688989175</v>
      </c>
      <c r="O85">
        <f t="shared" si="4"/>
        <v>615.98834755956705</v>
      </c>
    </row>
    <row r="86" spans="1:15" x14ac:dyDescent="0.2">
      <c r="A86" t="s">
        <v>31</v>
      </c>
      <c r="B86">
        <v>4053</v>
      </c>
      <c r="K86" t="s">
        <v>59</v>
      </c>
      <c r="L86" t="str">
        <f>A43</f>
        <v>C11</v>
      </c>
      <c r="M86">
        <f>B43</f>
        <v>22700</v>
      </c>
      <c r="N86" s="8">
        <f t="shared" si="3"/>
        <v>9.1841348927893218</v>
      </c>
      <c r="O86">
        <f t="shared" si="4"/>
        <v>367.36539571157289</v>
      </c>
    </row>
    <row r="87" spans="1:15" x14ac:dyDescent="0.2">
      <c r="A87" t="s">
        <v>39</v>
      </c>
      <c r="B87">
        <v>3634</v>
      </c>
      <c r="K87" t="s">
        <v>58</v>
      </c>
      <c r="L87" t="str">
        <f>A31</f>
        <v>B11</v>
      </c>
      <c r="M87">
        <f>B31</f>
        <v>12364</v>
      </c>
      <c r="N87" s="8">
        <f t="shared" si="3"/>
        <v>4.2559229598711186</v>
      </c>
      <c r="O87">
        <f t="shared" si="4"/>
        <v>170.23691839484474</v>
      </c>
    </row>
    <row r="88" spans="1:15" x14ac:dyDescent="0.2">
      <c r="A88" t="s">
        <v>47</v>
      </c>
      <c r="B88">
        <v>35520</v>
      </c>
      <c r="K88" t="s">
        <v>57</v>
      </c>
      <c r="L88" t="str">
        <f>A19</f>
        <v>A11</v>
      </c>
      <c r="M88">
        <f>B19</f>
        <v>7197</v>
      </c>
      <c r="N88" s="8">
        <f t="shared" si="3"/>
        <v>1.7922937941021211</v>
      </c>
      <c r="O88">
        <f t="shared" si="4"/>
        <v>71.691751764084842</v>
      </c>
    </row>
    <row r="89" spans="1:15" x14ac:dyDescent="0.2">
      <c r="A89" t="s">
        <v>55</v>
      </c>
      <c r="B89">
        <v>8221</v>
      </c>
      <c r="K89" t="s">
        <v>65</v>
      </c>
      <c r="L89" t="str">
        <f>A20</f>
        <v>A12</v>
      </c>
      <c r="M89">
        <f>B20</f>
        <v>5882</v>
      </c>
      <c r="N89" s="8">
        <f t="shared" si="3"/>
        <v>1.1653008866149466</v>
      </c>
      <c r="O89">
        <f t="shared" si="4"/>
        <v>46.612035464597867</v>
      </c>
    </row>
    <row r="90" spans="1:15" x14ac:dyDescent="0.2">
      <c r="A90" t="s">
        <v>63</v>
      </c>
      <c r="B90">
        <v>3519</v>
      </c>
      <c r="K90" t="s">
        <v>66</v>
      </c>
      <c r="L90" t="str">
        <f>A32</f>
        <v>B12</v>
      </c>
      <c r="M90">
        <f>B32</f>
        <v>5083</v>
      </c>
      <c r="N90" s="8">
        <f t="shared" si="3"/>
        <v>0.78433713522159865</v>
      </c>
      <c r="O90">
        <f t="shared" si="4"/>
        <v>31.373485408863946</v>
      </c>
    </row>
    <row r="91" spans="1:15" x14ac:dyDescent="0.2">
      <c r="A91" t="s">
        <v>71</v>
      </c>
      <c r="B91">
        <v>9739</v>
      </c>
      <c r="K91" t="s">
        <v>67</v>
      </c>
      <c r="L91" t="str">
        <f>A44</f>
        <v>C12</v>
      </c>
      <c r="M91">
        <f>B44</f>
        <v>4184</v>
      </c>
      <c r="N91" s="8">
        <f t="shared" si="3"/>
        <v>0.35569331481781918</v>
      </c>
      <c r="O91">
        <f t="shared" si="4"/>
        <v>14.227732592712767</v>
      </c>
    </row>
    <row r="92" spans="1:15" x14ac:dyDescent="0.2">
      <c r="A92" t="s">
        <v>79</v>
      </c>
      <c r="B92">
        <v>3703</v>
      </c>
      <c r="K92" t="s">
        <v>68</v>
      </c>
      <c r="L92" t="str">
        <f>A56</f>
        <v>D12</v>
      </c>
      <c r="M92">
        <f>B56</f>
        <v>4022</v>
      </c>
      <c r="N92" s="8">
        <f t="shared" si="3"/>
        <v>0.27845160302092015</v>
      </c>
      <c r="O92">
        <f t="shared" si="4"/>
        <v>11.138064120836805</v>
      </c>
    </row>
    <row r="93" spans="1:15" x14ac:dyDescent="0.2">
      <c r="A93" t="s">
        <v>103</v>
      </c>
      <c r="B93">
        <v>3370</v>
      </c>
      <c r="K93" t="s">
        <v>69</v>
      </c>
      <c r="L93" t="str">
        <f>A68</f>
        <v>E12</v>
      </c>
      <c r="M93">
        <f>B68</f>
        <v>3985</v>
      </c>
      <c r="N93" s="8">
        <f t="shared" si="3"/>
        <v>0.26080997748706047</v>
      </c>
      <c r="O93">
        <f t="shared" si="4"/>
        <v>10.432399099482419</v>
      </c>
    </row>
    <row r="94" spans="1:15" x14ac:dyDescent="0.2">
      <c r="A94" t="s">
        <v>104</v>
      </c>
      <c r="B94">
        <v>6410</v>
      </c>
      <c r="K94" t="s">
        <v>70</v>
      </c>
      <c r="L94" t="str">
        <f>A80</f>
        <v>F12</v>
      </c>
      <c r="M94">
        <f>B80</f>
        <v>3848</v>
      </c>
      <c r="N94" s="8">
        <f t="shared" si="3"/>
        <v>0.19548828294276926</v>
      </c>
      <c r="O94">
        <f t="shared" si="4"/>
        <v>7.819531317710771</v>
      </c>
    </row>
    <row r="95" spans="1:15" x14ac:dyDescent="0.2">
      <c r="A95" t="s">
        <v>105</v>
      </c>
      <c r="B95">
        <v>11287</v>
      </c>
      <c r="K95" t="s">
        <v>71</v>
      </c>
      <c r="L95" t="str">
        <f>A92</f>
        <v>G12</v>
      </c>
      <c r="M95">
        <f>B92</f>
        <v>3703</v>
      </c>
      <c r="N95" s="8">
        <f t="shared" si="3"/>
        <v>0.12635218287764355</v>
      </c>
      <c r="O95">
        <f t="shared" si="4"/>
        <v>5.0540873151057415</v>
      </c>
    </row>
    <row r="96" spans="1:15" x14ac:dyDescent="0.2">
      <c r="A96" t="s">
        <v>16</v>
      </c>
      <c r="B96">
        <v>3334</v>
      </c>
      <c r="K96" t="s">
        <v>72</v>
      </c>
      <c r="L96" t="str">
        <f>A104</f>
        <v>H12</v>
      </c>
      <c r="M96">
        <f>B104</f>
        <v>3560</v>
      </c>
      <c r="N96" s="8">
        <f t="shared" si="3"/>
        <v>5.8169684192726466E-2</v>
      </c>
      <c r="O96">
        <f t="shared" si="4"/>
        <v>2.3267873677090587</v>
      </c>
    </row>
    <row r="97" spans="1:2" x14ac:dyDescent="0.2">
      <c r="A97" t="s">
        <v>24</v>
      </c>
      <c r="B97">
        <v>3301</v>
      </c>
    </row>
    <row r="98" spans="1:2" x14ac:dyDescent="0.2">
      <c r="A98" t="s">
        <v>33</v>
      </c>
      <c r="B98">
        <v>3680</v>
      </c>
    </row>
    <row r="99" spans="1:2" x14ac:dyDescent="0.2">
      <c r="A99" t="s">
        <v>40</v>
      </c>
      <c r="B99">
        <v>3709</v>
      </c>
    </row>
    <row r="100" spans="1:2" x14ac:dyDescent="0.2">
      <c r="A100" t="s">
        <v>48</v>
      </c>
      <c r="B100">
        <v>21693</v>
      </c>
    </row>
    <row r="101" spans="1:2" x14ac:dyDescent="0.2">
      <c r="A101" t="s">
        <v>56</v>
      </c>
      <c r="B101">
        <v>14780</v>
      </c>
    </row>
    <row r="102" spans="1:2" x14ac:dyDescent="0.2">
      <c r="A102" t="s">
        <v>64</v>
      </c>
      <c r="B102">
        <v>4106</v>
      </c>
    </row>
    <row r="103" spans="1:2" x14ac:dyDescent="0.2">
      <c r="A103" t="s">
        <v>72</v>
      </c>
      <c r="B103">
        <v>5254</v>
      </c>
    </row>
    <row r="104" spans="1:2" x14ac:dyDescent="0.2">
      <c r="A104" t="s">
        <v>80</v>
      </c>
      <c r="B104">
        <v>3560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C1"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-3.2262103436524033E-2</v>
      </c>
      <c r="E2" s="7">
        <f>'Plate 2'!N9</f>
        <v>-3.334956715774666E-2</v>
      </c>
      <c r="F2" s="7">
        <f>'Plate 3'!N9</f>
        <v>-3.9574457278658166E-2</v>
      </c>
      <c r="G2" s="7">
        <f>AVERAGE(D2:F2)</f>
        <v>-3.5062042624309619E-2</v>
      </c>
      <c r="H2" s="7">
        <f>STDEV(D2:F2)</f>
        <v>3.9455112274366265E-3</v>
      </c>
      <c r="I2" s="7">
        <f>G2*40</f>
        <v>-1.4024817049723848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-1.5915971028685191E-2</v>
      </c>
      <c r="E3" s="7">
        <f>'Plate 2'!N10</f>
        <v>-3.5515123466691251E-2</v>
      </c>
      <c r="F3" s="7">
        <f>'Plate 3'!N10</f>
        <v>-1.7641625533859666E-2</v>
      </c>
      <c r="G3" s="7">
        <f t="shared" ref="G3:G66" si="0">AVERAGE(D3:F3)</f>
        <v>-2.3024240009745373E-2</v>
      </c>
      <c r="H3" s="7">
        <f t="shared" ref="H3:H66" si="1">STDEV(D3:F3)</f>
        <v>1.0851778564781917E-2</v>
      </c>
      <c r="I3" s="7">
        <f t="shared" ref="I3:I66" si="2">G3*40</f>
        <v>-0.9209696003898149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-4.7317751706901917E-3</v>
      </c>
      <c r="E4" s="7">
        <f>'Plate 2'!N11</f>
        <v>-4.1145569869947177E-2</v>
      </c>
      <c r="F4" s="7">
        <f>'Plate 3'!N11</f>
        <v>-1.3827220013025143E-2</v>
      </c>
      <c r="G4" s="7">
        <f t="shared" si="0"/>
        <v>-1.9901521684554172E-2</v>
      </c>
      <c r="H4" s="7">
        <f t="shared" si="1"/>
        <v>1.8951621743203518E-2</v>
      </c>
      <c r="I4" s="7">
        <f t="shared" si="2"/>
        <v>-0.79606086738216686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-2.0647746199375382E-2</v>
      </c>
      <c r="E5" s="7">
        <f>'Plate 2'!N12</f>
        <v>-4.3311126178891771E-3</v>
      </c>
      <c r="F5" s="7">
        <f>'Plate 3'!N12</f>
        <v>-3.5283251067719332E-2</v>
      </c>
      <c r="G5" s="7">
        <f t="shared" si="0"/>
        <v>-2.0087369961661296E-2</v>
      </c>
      <c r="H5" s="7">
        <f t="shared" si="1"/>
        <v>1.5483676398071919E-2</v>
      </c>
      <c r="I5" s="7">
        <f t="shared" si="2"/>
        <v>-0.80349479846645189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5.5920979289974986E-3</v>
      </c>
      <c r="E6" s="7">
        <f>'Plate 2'!N13</f>
        <v>-2.5986675707335063E-3</v>
      </c>
      <c r="F6" s="7">
        <f>'Plate 3'!N13</f>
        <v>-9.0592131119819896E-3</v>
      </c>
      <c r="G6" s="7">
        <f t="shared" si="0"/>
        <v>-2.0219275845726656E-3</v>
      </c>
      <c r="H6" s="7">
        <f t="shared" si="1"/>
        <v>7.3426630430389129E-3</v>
      </c>
      <c r="I6" s="7">
        <f t="shared" si="2"/>
        <v>-8.0877103382906629E-2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0.27960489644987496</v>
      </c>
      <c r="E7" s="7">
        <f>'Plate 2'!N14</f>
        <v>0.2403767502928493</v>
      </c>
      <c r="F7" s="7">
        <f>'Plate 3'!N14</f>
        <v>0.29180202234384095</v>
      </c>
      <c r="G7" s="7">
        <f t="shared" si="0"/>
        <v>0.27059455636218838</v>
      </c>
      <c r="H7" s="7">
        <f t="shared" si="1"/>
        <v>2.6870603319454036E-2</v>
      </c>
      <c r="I7" s="7">
        <f t="shared" si="2"/>
        <v>10.823782254487535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0.63405787287248561</v>
      </c>
      <c r="E8" s="7">
        <f>'Plate 2'!N15</f>
        <v>0.59162998360366159</v>
      </c>
      <c r="F8" s="7">
        <f>'Plate 3'!N15</f>
        <v>0.65464734751322484</v>
      </c>
      <c r="G8" s="7">
        <f t="shared" si="0"/>
        <v>0.62677840132979068</v>
      </c>
      <c r="H8" s="7">
        <f t="shared" si="1"/>
        <v>3.2133161499971648E-2</v>
      </c>
      <c r="I8" s="7">
        <f t="shared" si="2"/>
        <v>25.071136053191626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1.4264151332735158</v>
      </c>
      <c r="E9" s="7">
        <f>'Plate 2'!N16</f>
        <v>1.3664660309440353</v>
      </c>
      <c r="F9" s="7">
        <f>'Plate 3'!N16</f>
        <v>1.4170516509900251</v>
      </c>
      <c r="G9" s="7">
        <f t="shared" si="0"/>
        <v>1.4033109384025255</v>
      </c>
      <c r="H9" s="7">
        <f t="shared" si="1"/>
        <v>3.2250257430551377E-2</v>
      </c>
      <c r="I9" s="7">
        <f t="shared" si="2"/>
        <v>56.132437536101023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3.7247673820914877</v>
      </c>
      <c r="E10" s="7">
        <f>'Plate 2'!N17</f>
        <v>3.6714841661846553</v>
      </c>
      <c r="F10" s="7">
        <f>'Plate 3'!N17</f>
        <v>3.7424086166287709</v>
      </c>
      <c r="G10" s="7">
        <f t="shared" si="0"/>
        <v>3.7128867216349715</v>
      </c>
      <c r="H10" s="7">
        <f t="shared" si="1"/>
        <v>3.6924679922271837E-2</v>
      </c>
      <c r="I10" s="7">
        <f t="shared" si="2"/>
        <v>148.51546886539887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12.106461854900431</v>
      </c>
      <c r="E11" s="7">
        <f>'Plate 2'!N18</f>
        <v>11.295108596193185</v>
      </c>
      <c r="F11" s="7">
        <f>'Plate 3'!N18</f>
        <v>11.956730905745914</v>
      </c>
      <c r="G11" s="7">
        <f t="shared" si="0"/>
        <v>11.786100452279845</v>
      </c>
      <c r="H11" s="7">
        <f t="shared" si="1"/>
        <v>0.43175177051315572</v>
      </c>
      <c r="I11" s="7">
        <f t="shared" si="2"/>
        <v>471.44401809119381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17.468423446050725</v>
      </c>
      <c r="E12" s="7">
        <f>'Plate 2'!N19</f>
        <v>16.905198770145034</v>
      </c>
      <c r="F12" s="7">
        <f>'Plate 3'!N19</f>
        <v>17.80659857263576</v>
      </c>
      <c r="G12" s="7">
        <f t="shared" si="0"/>
        <v>17.393406929610506</v>
      </c>
      <c r="H12" s="7">
        <f t="shared" si="1"/>
        <v>0.45535811103646662</v>
      </c>
      <c r="I12" s="7">
        <f t="shared" si="2"/>
        <v>695.73627718442026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13.556535864027399</v>
      </c>
      <c r="E13" s="7">
        <f>'Plate 2'!N20</f>
        <v>13.576738723297202</v>
      </c>
      <c r="F13" s="7">
        <f>'Plate 3'!N20</f>
        <v>14.1318956540018</v>
      </c>
      <c r="G13" s="7">
        <f t="shared" si="0"/>
        <v>13.755056747108801</v>
      </c>
      <c r="H13" s="7">
        <f t="shared" si="1"/>
        <v>0.3265083615956903</v>
      </c>
      <c r="I13" s="7">
        <f t="shared" si="2"/>
        <v>550.20226988435206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7.9024946964317735</v>
      </c>
      <c r="E14" s="7">
        <f>'Plate 2'!N21</f>
        <v>7.8726634055371569</v>
      </c>
      <c r="F14" s="7">
        <f>'Plate 3'!N21</f>
        <v>8.1938198594426588</v>
      </c>
      <c r="G14" s="7">
        <f t="shared" si="0"/>
        <v>7.9896593204705297</v>
      </c>
      <c r="H14" s="7">
        <f t="shared" si="1"/>
        <v>0.17743624413899342</v>
      </c>
      <c r="I14" s="7">
        <f t="shared" si="2"/>
        <v>319.58637281882119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3.3298792360284337</v>
      </c>
      <c r="E15" s="7">
        <f>'Plate 2'!N22</f>
        <v>3.1838008854103337</v>
      </c>
      <c r="F15" s="7">
        <f>'Plate 3'!N22</f>
        <v>3.3495248479828148</v>
      </c>
      <c r="G15" s="7">
        <f t="shared" si="0"/>
        <v>3.2877349898071944</v>
      </c>
      <c r="H15" s="7">
        <f t="shared" si="1"/>
        <v>9.054397307302478E-2</v>
      </c>
      <c r="I15" s="7">
        <f t="shared" si="2"/>
        <v>131.50939959228776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1.2560712271286689</v>
      </c>
      <c r="E16" s="7">
        <f>'Plate 2'!N23</f>
        <v>1.3777269237505472</v>
      </c>
      <c r="F16" s="7">
        <f>'Plate 3'!N23</f>
        <v>1.4799893420837946</v>
      </c>
      <c r="G16" s="7">
        <f t="shared" si="0"/>
        <v>1.3712624976543371</v>
      </c>
      <c r="H16" s="7">
        <f t="shared" si="1"/>
        <v>0.11209893913338005</v>
      </c>
      <c r="I16" s="7">
        <f t="shared" si="2"/>
        <v>54.850499906173482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0.73815692662766985</v>
      </c>
      <c r="E17" s="7">
        <f>'Plate 2'!N24</f>
        <v>0.71290113690455847</v>
      </c>
      <c r="F17" s="7">
        <f>'Plate 3'!N24</f>
        <v>0.76574190830753031</v>
      </c>
      <c r="G17" s="7">
        <f t="shared" si="0"/>
        <v>0.73893332394658628</v>
      </c>
      <c r="H17" s="7">
        <f t="shared" si="1"/>
        <v>2.6428940107633844E-2</v>
      </c>
      <c r="I17" s="7">
        <f t="shared" si="2"/>
        <v>29.557332957863451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0.37768169089690801</v>
      </c>
      <c r="E18" s="7">
        <f>'Plate 2'!N25</f>
        <v>0.35168634457260117</v>
      </c>
      <c r="F18" s="7">
        <f>'Plate 3'!N25</f>
        <v>0.38239415346366085</v>
      </c>
      <c r="G18" s="7">
        <f t="shared" si="0"/>
        <v>0.37058739631105664</v>
      </c>
      <c r="H18" s="7">
        <f t="shared" si="1"/>
        <v>1.65375071723519E-2</v>
      </c>
      <c r="I18" s="7">
        <f t="shared" si="2"/>
        <v>14.823495852442266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0.19787423441068072</v>
      </c>
      <c r="E19" s="7">
        <f>'Plate 2'!N26</f>
        <v>0.18667095383102353</v>
      </c>
      <c r="F19" s="7">
        <f>'Plate 3'!N26</f>
        <v>0.202640293294334</v>
      </c>
      <c r="G19" s="7">
        <f t="shared" si="0"/>
        <v>0.19572849384534607</v>
      </c>
      <c r="H19" s="7">
        <f t="shared" si="1"/>
        <v>8.198054809154625E-3</v>
      </c>
      <c r="I19" s="7">
        <f t="shared" si="2"/>
        <v>7.829139753813843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0.21809181923090246</v>
      </c>
      <c r="E20" s="7">
        <f>'Plate 2'!N27</f>
        <v>0.19446695654322405</v>
      </c>
      <c r="F20" s="7">
        <f>'Plate 3'!N27</f>
        <v>0.18928987397141317</v>
      </c>
      <c r="G20" s="7">
        <f t="shared" si="0"/>
        <v>0.20061621658184656</v>
      </c>
      <c r="H20" s="7">
        <f t="shared" si="1"/>
        <v>1.5354089421050151E-2</v>
      </c>
      <c r="I20" s="7">
        <f t="shared" si="2"/>
        <v>8.0246486632738616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0.21163939854359765</v>
      </c>
      <c r="E21" s="7">
        <f>'Plate 2'!N28</f>
        <v>0.19316762275785729</v>
      </c>
      <c r="F21" s="7">
        <f>'Plate 3'!N28</f>
        <v>0.1993026884636038</v>
      </c>
      <c r="G21" s="7">
        <f t="shared" si="0"/>
        <v>0.20136990325501958</v>
      </c>
      <c r="H21" s="7">
        <f t="shared" si="1"/>
        <v>9.4077977186508462E-3</v>
      </c>
      <c r="I21" s="7">
        <f t="shared" si="2"/>
        <v>8.0547961302007831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0.14066277098324478</v>
      </c>
      <c r="E22" s="7">
        <f>'Plate 2'!N29</f>
        <v>0.12386982087163045</v>
      </c>
      <c r="F22" s="7">
        <f>'Plate 3'!N29</f>
        <v>0.13016658839847808</v>
      </c>
      <c r="G22" s="7">
        <f t="shared" si="0"/>
        <v>0.13156639341778442</v>
      </c>
      <c r="H22" s="7">
        <f t="shared" si="1"/>
        <v>8.4835360511904701E-3</v>
      </c>
      <c r="I22" s="7">
        <f t="shared" si="2"/>
        <v>5.2626557367113769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7.1406788939506527E-2</v>
      </c>
      <c r="E23" s="7">
        <f>'Plate 2'!N30</f>
        <v>3.4648900943113417E-2</v>
      </c>
      <c r="F23" s="7">
        <f>'Plate 3'!N30</f>
        <v>5.8646484882830779E-2</v>
      </c>
      <c r="G23" s="7">
        <f t="shared" si="0"/>
        <v>5.4900724921816912E-2</v>
      </c>
      <c r="H23" s="7">
        <f t="shared" si="1"/>
        <v>1.8663028177468826E-2</v>
      </c>
      <c r="I23" s="7">
        <f t="shared" si="2"/>
        <v>2.1960289968726765</v>
      </c>
      <c r="J23">
        <f>SUM(I2:I23)</f>
        <v>2535.6158762030118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-3.8714524123828836E-2</v>
      </c>
      <c r="E24">
        <f>'Plate 2'!N31</f>
        <v>-3.8980013561002592E-2</v>
      </c>
      <c r="F24">
        <f>'Plate 3'!N31</f>
        <v>-4.2912062109388374E-2</v>
      </c>
      <c r="G24">
        <f t="shared" si="0"/>
        <v>-4.0202199931406599E-2</v>
      </c>
      <c r="H24">
        <f t="shared" si="1"/>
        <v>2.3505607688495949E-3</v>
      </c>
      <c r="I24" s="7">
        <f t="shared" si="2"/>
        <v>-1.6080879972562641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-3.2262103436524033E-2</v>
      </c>
      <c r="E25">
        <f>'Plate 2'!N32</f>
        <v>-2.9018454539857484E-2</v>
      </c>
      <c r="F25">
        <f>'Plate 3'!N32</f>
        <v>-4.958727177084879E-2</v>
      </c>
      <c r="G25">
        <f t="shared" si="0"/>
        <v>-3.6955943249076771E-2</v>
      </c>
      <c r="H25">
        <f t="shared" si="1"/>
        <v>1.1058623771062549E-2</v>
      </c>
      <c r="I25" s="7">
        <f t="shared" si="2"/>
        <v>-1.4782377299630709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-4.0005008261289797E-2</v>
      </c>
      <c r="E26">
        <f>'Plate 2'!N33</f>
        <v>-3.8980013561002592E-2</v>
      </c>
      <c r="F26">
        <f>'Plate 3'!N33</f>
        <v>-6.5321694544291195E-2</v>
      </c>
      <c r="G26">
        <f t="shared" si="0"/>
        <v>-4.8102238788861197E-2</v>
      </c>
      <c r="H26">
        <f t="shared" si="1"/>
        <v>1.4921290021938866E-2</v>
      </c>
      <c r="I26" s="7">
        <f t="shared" si="2"/>
        <v>-1.9240895515544478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0.19056149096506861</v>
      </c>
      <c r="E27">
        <f>'Plate 2'!N34</f>
        <v>-3.5948234728480168E-2</v>
      </c>
      <c r="F27">
        <f>'Plate 3'!N34</f>
        <v>-6.6275295924499822E-2</v>
      </c>
      <c r="G27">
        <f t="shared" si="0"/>
        <v>2.9445986770696209E-2</v>
      </c>
      <c r="H27">
        <f t="shared" si="1"/>
        <v>0.14035165452908599</v>
      </c>
      <c r="I27" s="7">
        <f t="shared" si="2"/>
        <v>1.1778394708278483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-7.3127434456121141E-3</v>
      </c>
      <c r="E28">
        <f>'Plate 2'!N35</f>
        <v>-2.1655563089445884E-2</v>
      </c>
      <c r="F28">
        <f>'Plate 3'!N35</f>
        <v>-2.3840034505215765E-2</v>
      </c>
      <c r="G28">
        <f t="shared" si="0"/>
        <v>-1.7602780346757923E-2</v>
      </c>
      <c r="H28">
        <f t="shared" si="1"/>
        <v>8.9781191466690655E-3</v>
      </c>
      <c r="I28" s="7">
        <f t="shared" si="2"/>
        <v>-0.70411121387031694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0.24863327715081188</v>
      </c>
      <c r="E29">
        <f>'Plate 2'!N36</f>
        <v>0.22651718991560393</v>
      </c>
      <c r="F29">
        <f>'Plate 3'!N36</f>
        <v>0.24221475057299216</v>
      </c>
      <c r="G29">
        <f t="shared" si="0"/>
        <v>0.23912173921313598</v>
      </c>
      <c r="H29">
        <f t="shared" si="1"/>
        <v>1.1377845494775425E-2</v>
      </c>
      <c r="I29" s="7">
        <f t="shared" si="2"/>
        <v>9.5648695685254399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0.68395659285430943</v>
      </c>
      <c r="E30">
        <f>'Plate 2'!N37</f>
        <v>0.66439267558419968</v>
      </c>
      <c r="F30">
        <f>'Plate 3'!N37</f>
        <v>0.70566502135438658</v>
      </c>
      <c r="G30">
        <f t="shared" si="0"/>
        <v>0.68467142993096519</v>
      </c>
      <c r="H30">
        <f t="shared" si="1"/>
        <v>2.0645456531113267E-2</v>
      </c>
      <c r="I30" s="7">
        <f t="shared" si="2"/>
        <v>27.386857197238609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2.1813483536881781</v>
      </c>
      <c r="E31">
        <f>'Plate 2'!N38</f>
        <v>2.1135829575299181</v>
      </c>
      <c r="F31">
        <f>'Plate 3'!N38</f>
        <v>2.2309504289980913</v>
      </c>
      <c r="G31">
        <f t="shared" si="0"/>
        <v>2.1752939134053961</v>
      </c>
      <c r="H31">
        <f t="shared" si="1"/>
        <v>5.8917510343372823E-2</v>
      </c>
      <c r="I31" s="7">
        <f t="shared" si="2"/>
        <v>87.011756536215842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4.9713750588787766</v>
      </c>
      <c r="E32">
        <f>'Plate 2'!N39</f>
        <v>4.8950234807383479</v>
      </c>
      <c r="F32">
        <f>'Plate 3'!N39</f>
        <v>5.1113033979182596</v>
      </c>
      <c r="G32">
        <f t="shared" si="0"/>
        <v>4.9925673125117944</v>
      </c>
      <c r="H32">
        <f t="shared" si="1"/>
        <v>0.10968629975695228</v>
      </c>
      <c r="I32" s="7">
        <f t="shared" si="2"/>
        <v>199.70269250047178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13.377158568920324</v>
      </c>
      <c r="E33">
        <f>'Plate 2'!N40</f>
        <v>13.235013937745746</v>
      </c>
      <c r="F33">
        <f>'Plate 3'!N40</f>
        <v>13.727568668793342</v>
      </c>
      <c r="G33">
        <f t="shared" si="0"/>
        <v>13.446580391819802</v>
      </c>
      <c r="H33">
        <f t="shared" si="1"/>
        <v>0.25350953214890659</v>
      </c>
      <c r="I33" s="7">
        <f t="shared" si="2"/>
        <v>537.86321567279208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14.674955449826898</v>
      </c>
      <c r="E34">
        <f>'Plate 2'!N41</f>
        <v>14.969191429948573</v>
      </c>
      <c r="F34">
        <f>'Plate 3'!N41</f>
        <v>15.107429865955229</v>
      </c>
      <c r="G34">
        <f t="shared" si="0"/>
        <v>14.917192248576901</v>
      </c>
      <c r="H34">
        <f t="shared" si="1"/>
        <v>0.22087658612645727</v>
      </c>
      <c r="I34" s="7">
        <f t="shared" si="2"/>
        <v>596.68768994307607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9.4342993675979336</v>
      </c>
      <c r="E35">
        <f>'Plate 2'!N42</f>
        <v>9.4851366331772979</v>
      </c>
      <c r="F35">
        <f>'Plate 3'!N42</f>
        <v>9.9732400349119636</v>
      </c>
      <c r="G35">
        <f t="shared" si="0"/>
        <v>9.6308920118957317</v>
      </c>
      <c r="H35">
        <f t="shared" si="1"/>
        <v>0.29756971206801025</v>
      </c>
      <c r="I35" s="7">
        <f t="shared" si="2"/>
        <v>385.23568047582927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4.4143160728747945</v>
      </c>
      <c r="E36">
        <f>'Plate 2'!N43</f>
        <v>4.4380910995510394</v>
      </c>
      <c r="F36">
        <f>'Plate 3'!N43</f>
        <v>4.5682274118894446</v>
      </c>
      <c r="G36">
        <f t="shared" si="0"/>
        <v>4.4735448614384268</v>
      </c>
      <c r="H36">
        <f t="shared" si="1"/>
        <v>8.2854704110848595E-2</v>
      </c>
      <c r="I36" s="7">
        <f t="shared" si="2"/>
        <v>178.94179445753707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1.8165715041658799</v>
      </c>
      <c r="E37">
        <f>'Plate 2'!N44</f>
        <v>1.7909150674971746</v>
      </c>
      <c r="F37">
        <f>'Plate 3'!N44</f>
        <v>1.849509876914639</v>
      </c>
      <c r="G37">
        <f t="shared" si="0"/>
        <v>1.8189988161925645</v>
      </c>
      <c r="H37">
        <f t="shared" si="1"/>
        <v>2.937272213165491E-2</v>
      </c>
      <c r="I37" s="7">
        <f t="shared" si="2"/>
        <v>72.759952647702576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0.95194713206703574</v>
      </c>
      <c r="E38">
        <f>'Plate 2'!N45</f>
        <v>0.90563564840062682</v>
      </c>
      <c r="F38">
        <f>'Plate 3'!N45</f>
        <v>0.95789258641956943</v>
      </c>
      <c r="G38">
        <f t="shared" si="0"/>
        <v>0.93849178896241059</v>
      </c>
      <c r="H38">
        <f t="shared" si="1"/>
        <v>2.8609117188866356E-2</v>
      </c>
      <c r="I38" s="7">
        <f t="shared" si="2"/>
        <v>37.539671558496423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0.56738285910366937</v>
      </c>
      <c r="E39">
        <f>'Plate 2'!N46</f>
        <v>0.52536396054995715</v>
      </c>
      <c r="F39">
        <f>'Plate 3'!N46</f>
        <v>0.58265044330747329</v>
      </c>
      <c r="G39">
        <f t="shared" si="0"/>
        <v>0.5584657543203666</v>
      </c>
      <c r="H39">
        <f t="shared" si="1"/>
        <v>2.9665996443219284E-2</v>
      </c>
      <c r="I39" s="7">
        <f t="shared" si="2"/>
        <v>22.338630172814664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0.29638119023686743</v>
      </c>
      <c r="E40">
        <f>'Plate 2'!N47</f>
        <v>0.29884677063435322</v>
      </c>
      <c r="F40">
        <f>'Plate 3'!N47</f>
        <v>0.29323242441415392</v>
      </c>
      <c r="G40">
        <f t="shared" si="0"/>
        <v>0.29615346176179153</v>
      </c>
      <c r="H40">
        <f t="shared" si="1"/>
        <v>2.8140924049925627E-3</v>
      </c>
      <c r="I40" s="7">
        <f t="shared" si="2"/>
        <v>11.846138470471661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0.13722147995001555</v>
      </c>
      <c r="E41">
        <f>'Plate 2'!N48</f>
        <v>0.13513071367814231</v>
      </c>
      <c r="F41">
        <f>'Plate 3'!N48</f>
        <v>0.11538576700524431</v>
      </c>
      <c r="G41">
        <f t="shared" si="0"/>
        <v>0.12924598687780073</v>
      </c>
      <c r="H41">
        <f t="shared" si="1"/>
        <v>1.2048738402322729E-2</v>
      </c>
      <c r="I41" s="7">
        <f t="shared" si="2"/>
        <v>5.1698394751120293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0.14926599856631786</v>
      </c>
      <c r="E42">
        <f>'Plate 2'!N49</f>
        <v>0.16891339209767789</v>
      </c>
      <c r="F42">
        <f>'Plate 3'!N49</f>
        <v>0.12921298701826944</v>
      </c>
      <c r="G42">
        <f t="shared" si="0"/>
        <v>0.14913079256075507</v>
      </c>
      <c r="H42">
        <f t="shared" si="1"/>
        <v>1.9850547885769735E-2</v>
      </c>
      <c r="I42" s="7">
        <f t="shared" si="2"/>
        <v>5.9652317024302022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9.9797439963647677E-2</v>
      </c>
      <c r="E43">
        <f>'Plate 2'!N50</f>
        <v>0.14422605017570958</v>
      </c>
      <c r="F43">
        <f>'Plate 3'!N50</f>
        <v>9.3452935260445791E-2</v>
      </c>
      <c r="G43">
        <f t="shared" si="0"/>
        <v>0.11249214179993434</v>
      </c>
      <c r="H43">
        <f t="shared" si="1"/>
        <v>2.7664849368536477E-2</v>
      </c>
      <c r="I43" s="7">
        <f t="shared" si="2"/>
        <v>4.4996856719973737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9.5065664792957486E-2</v>
      </c>
      <c r="E44">
        <f>'Plate 2'!N51</f>
        <v>5.6304464032559301E-2</v>
      </c>
      <c r="F44">
        <f>'Plate 3'!N51</f>
        <v>8.9161729049506963E-2</v>
      </c>
      <c r="G44">
        <f t="shared" si="0"/>
        <v>8.0177285958341241E-2</v>
      </c>
      <c r="H44">
        <f t="shared" si="1"/>
        <v>2.0884152708232417E-2</v>
      </c>
      <c r="I44" s="7">
        <f t="shared" si="2"/>
        <v>3.2070914383336495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2.7530328265833841E-2</v>
      </c>
      <c r="E45">
        <f>'Plate 2'!N52</f>
        <v>1.4725782900823201E-2</v>
      </c>
      <c r="F45">
        <f>'Plate 3'!N52</f>
        <v>1.5257622083338088E-2</v>
      </c>
      <c r="G45">
        <f t="shared" si="0"/>
        <v>1.9171244416665043E-2</v>
      </c>
      <c r="H45">
        <f t="shared" si="1"/>
        <v>7.2440613834430173E-3</v>
      </c>
      <c r="I45" s="7">
        <f t="shared" si="2"/>
        <v>0.7668497766666017</v>
      </c>
      <c r="J45">
        <f>SUM(I24:I45)</f>
        <v>2181.9509602438948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-2.5809682749219225E-2</v>
      </c>
      <c r="E46" s="6">
        <f>'Plate 2'!N53</f>
        <v>-3.7680679775635835E-2</v>
      </c>
      <c r="F46" s="6">
        <f>'Plate 3'!N53</f>
        <v>-4.5296065559909955E-2</v>
      </c>
      <c r="G46" s="6">
        <f t="shared" si="0"/>
        <v>-3.6262142694921673E-2</v>
      </c>
      <c r="H46" s="6">
        <f t="shared" si="1"/>
        <v>9.8203342279281226E-3</v>
      </c>
      <c r="I46" s="7">
        <f t="shared" si="2"/>
        <v>-1.4504857077968669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-2.8390651024141147E-2</v>
      </c>
      <c r="E47" s="6">
        <f>'Plate 2'!N54</f>
        <v>-2.9451565801646401E-2</v>
      </c>
      <c r="F47" s="6">
        <f>'Plate 3'!N54</f>
        <v>-4.8156869700535843E-2</v>
      </c>
      <c r="G47" s="6">
        <f t="shared" si="0"/>
        <v>-3.5333028842107796E-2</v>
      </c>
      <c r="H47" s="6">
        <f t="shared" si="1"/>
        <v>1.1118433154586046E-2</v>
      </c>
      <c r="I47" s="7">
        <f t="shared" si="2"/>
        <v>-1.4133211536843118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-1.1614357237148652E-2</v>
      </c>
      <c r="E48" s="6">
        <f>'Plate 2'!N55</f>
        <v>-3.5515123466691251E-2</v>
      </c>
      <c r="F48" s="6">
        <f>'Plate 3'!N55</f>
        <v>-2.9084842096363233E-2</v>
      </c>
      <c r="G48" s="6">
        <f t="shared" si="0"/>
        <v>-2.5404774266734379E-2</v>
      </c>
      <c r="H48" s="6">
        <f t="shared" si="1"/>
        <v>1.2368056881046949E-2</v>
      </c>
      <c r="I48" s="7">
        <f t="shared" si="2"/>
        <v>-1.0161909706693752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-2.0647746199375382E-2</v>
      </c>
      <c r="E49" s="6">
        <f>'Plate 2'!N56</f>
        <v>-2.7286009492701813E-2</v>
      </c>
      <c r="F49" s="6">
        <f>'Plate 3'!N56</f>
        <v>-3.5760051757823645E-2</v>
      </c>
      <c r="G49" s="6">
        <f t="shared" si="0"/>
        <v>-2.7897935816633617E-2</v>
      </c>
      <c r="H49" s="6">
        <f t="shared" si="1"/>
        <v>7.5747135386374058E-3</v>
      </c>
      <c r="I49" s="7">
        <f t="shared" si="2"/>
        <v>-1.1159174326653447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1.3335002753763267E-2</v>
      </c>
      <c r="E50" s="6">
        <f>'Plate 2'!N57</f>
        <v>4.3311126178891771E-3</v>
      </c>
      <c r="F50" s="6">
        <f>'Plate 3'!N57</f>
        <v>4.7680069010431526E-4</v>
      </c>
      <c r="G50" s="6">
        <f t="shared" si="0"/>
        <v>6.0476386872522535E-3</v>
      </c>
      <c r="H50" s="6">
        <f t="shared" si="1"/>
        <v>6.5987261185453906E-3</v>
      </c>
      <c r="I50" s="7">
        <f t="shared" si="2"/>
        <v>0.24190554749009013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0.25078408404658015</v>
      </c>
      <c r="E51" s="6">
        <f>'Plate 2'!N58</f>
        <v>0.26939520483270679</v>
      </c>
      <c r="F51" s="6">
        <f>'Plate 3'!N58</f>
        <v>0.24126114919278355</v>
      </c>
      <c r="G51" s="6">
        <f t="shared" si="0"/>
        <v>0.25381347935735682</v>
      </c>
      <c r="H51" s="6">
        <f t="shared" si="1"/>
        <v>1.4309584153611559E-2</v>
      </c>
      <c r="I51" s="7">
        <f t="shared" si="2"/>
        <v>10.152539174294272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0.84526711003692967</v>
      </c>
      <c r="E52" s="6">
        <f>'Plate 2'!N59</f>
        <v>0.78349827257615212</v>
      </c>
      <c r="F52" s="6">
        <f>'Plate 3'!N59</f>
        <v>0.82867959940129998</v>
      </c>
      <c r="G52" s="6">
        <f t="shared" si="0"/>
        <v>0.81914832733812715</v>
      </c>
      <c r="H52" s="6">
        <f t="shared" si="1"/>
        <v>3.1968440385333967E-2</v>
      </c>
      <c r="I52" s="7">
        <f t="shared" si="2"/>
        <v>32.765933093525085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2.2286661053950803</v>
      </c>
      <c r="E53" s="6">
        <f>'Plate 2'!N60</f>
        <v>2.1421683008079868</v>
      </c>
      <c r="F53" s="6">
        <f>'Plate 3'!N60</f>
        <v>2.3124833470059292</v>
      </c>
      <c r="G53" s="6">
        <f t="shared" si="0"/>
        <v>2.2277725844029987</v>
      </c>
      <c r="H53" s="6">
        <f t="shared" si="1"/>
        <v>8.5161038774631423E-2</v>
      </c>
      <c r="I53" s="7">
        <f t="shared" si="2"/>
        <v>89.11090337611995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4.2796755611997011</v>
      </c>
      <c r="E54" s="6">
        <f>'Plate 2'!N61</f>
        <v>4.420766649079483</v>
      </c>
      <c r="F54" s="6">
        <f>'Plate 3'!N61</f>
        <v>4.3918111565508484</v>
      </c>
      <c r="G54" s="6">
        <f t="shared" si="0"/>
        <v>4.3640844556100111</v>
      </c>
      <c r="H54" s="6">
        <f t="shared" si="1"/>
        <v>7.4520139751426073E-2</v>
      </c>
      <c r="I54" s="7">
        <f t="shared" si="2"/>
        <v>174.56337822440045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10.882652731208287</v>
      </c>
      <c r="E55" s="6">
        <f>'Plate 2'!N62</f>
        <v>10.334034706283576</v>
      </c>
      <c r="F55" s="6">
        <f>'Plate 3'!N62</f>
        <v>11.095628859417522</v>
      </c>
      <c r="G55" s="6">
        <f t="shared" si="0"/>
        <v>10.770772098969795</v>
      </c>
      <c r="H55" s="6">
        <f t="shared" si="1"/>
        <v>0.39293049057628032</v>
      </c>
      <c r="I55" s="7">
        <f t="shared" si="2"/>
        <v>430.83088395879179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15.12146296138839</v>
      </c>
      <c r="E56" s="6">
        <f>'Plate 2'!N63</f>
        <v>15.052781903473834</v>
      </c>
      <c r="F56" s="6">
        <f>'Plate 3'!N63</f>
        <v>15.296719739926642</v>
      </c>
      <c r="G56" s="6">
        <f t="shared" si="0"/>
        <v>15.15698820159629</v>
      </c>
      <c r="H56" s="6">
        <f t="shared" si="1"/>
        <v>0.12578930412475822</v>
      </c>
      <c r="I56" s="7">
        <f t="shared" si="2"/>
        <v>606.27952806385156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8.9142342602011677</v>
      </c>
      <c r="E57" s="6">
        <f>'Plate 2'!N64</f>
        <v>8.4556311639050392</v>
      </c>
      <c r="F57" s="6">
        <f>'Plate 3'!N64</f>
        <v>8.7039965978542764</v>
      </c>
      <c r="G57" s="6">
        <f t="shared" si="0"/>
        <v>8.6912873406534956</v>
      </c>
      <c r="H57" s="6">
        <f t="shared" si="1"/>
        <v>0.22956555468328813</v>
      </c>
      <c r="I57" s="7">
        <f t="shared" si="2"/>
        <v>347.65149362613982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5.5421992090156751</v>
      </c>
      <c r="E58" s="6">
        <f>'Plate 2'!N65</f>
        <v>5.3519558619256555</v>
      </c>
      <c r="F58" s="6">
        <f>'Plate 3'!N65</f>
        <v>5.4078734271631443</v>
      </c>
      <c r="G58" s="6">
        <f t="shared" si="0"/>
        <v>5.4340094993681589</v>
      </c>
      <c r="H58" s="6">
        <f t="shared" si="1"/>
        <v>9.777757146059976E-2</v>
      </c>
      <c r="I58" s="7">
        <f t="shared" si="2"/>
        <v>217.36037997472636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2.4170767894643803</v>
      </c>
      <c r="E59" s="6">
        <f>'Plate 2'!N66</f>
        <v>2.2391852234487044</v>
      </c>
      <c r="F59" s="6">
        <f>'Plate 3'!N66</f>
        <v>2.28053770076894</v>
      </c>
      <c r="G59" s="6">
        <f t="shared" si="0"/>
        <v>2.3122665712273416</v>
      </c>
      <c r="H59" s="6">
        <f t="shared" si="1"/>
        <v>9.30934650246832E-2</v>
      </c>
      <c r="I59" s="7">
        <f t="shared" si="2"/>
        <v>92.490662849093667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0.99969504515309138</v>
      </c>
      <c r="E60" s="6">
        <f>'Plate 2'!N67</f>
        <v>0.98706056561694344</v>
      </c>
      <c r="F60" s="6">
        <f>'Plate 3'!N67</f>
        <v>1.0108174630211484</v>
      </c>
      <c r="G60" s="6">
        <f t="shared" si="0"/>
        <v>0.99919102459706099</v>
      </c>
      <c r="H60" s="6">
        <f t="shared" si="1"/>
        <v>1.1886465879695099E-2</v>
      </c>
      <c r="I60" s="7">
        <f t="shared" si="2"/>
        <v>39.96764098388244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0.63018642046010276</v>
      </c>
      <c r="E61" s="6">
        <f>'Plate 2'!N68</f>
        <v>0.63840599987686464</v>
      </c>
      <c r="F61" s="6">
        <f>'Plate 3'!N68</f>
        <v>0.62746970817727887</v>
      </c>
      <c r="G61" s="6">
        <f t="shared" si="0"/>
        <v>0.63202070950474876</v>
      </c>
      <c r="H61" s="6">
        <f t="shared" si="1"/>
        <v>5.6942147183864054E-3</v>
      </c>
      <c r="I61" s="7">
        <f t="shared" si="2"/>
        <v>25.280828380189952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0.37122927020960322</v>
      </c>
      <c r="E62" s="6">
        <f>'Plate 2'!N69</f>
        <v>0.3547181234051236</v>
      </c>
      <c r="F62" s="6">
        <f>'Plate 3'!N69</f>
        <v>0.37047413621105296</v>
      </c>
      <c r="G62" s="6">
        <f t="shared" si="0"/>
        <v>0.36547384327525995</v>
      </c>
      <c r="H62" s="6">
        <f t="shared" si="1"/>
        <v>9.3223757316778285E-3</v>
      </c>
      <c r="I62" s="7">
        <f t="shared" si="2"/>
        <v>14.618953731010398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0.20819810751036841</v>
      </c>
      <c r="E63" s="6">
        <f>'Plate 2'!N70</f>
        <v>0.18407228626029001</v>
      </c>
      <c r="F63" s="6">
        <f>'Plate 3'!N70</f>
        <v>0.18452186707037002</v>
      </c>
      <c r="G63" s="6">
        <f t="shared" si="0"/>
        <v>0.19226408694700947</v>
      </c>
      <c r="H63" s="6">
        <f t="shared" si="1"/>
        <v>1.3801097391561183E-2</v>
      </c>
      <c r="I63" s="7">
        <f t="shared" si="2"/>
        <v>7.6905634778803789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0.19056149096506861</v>
      </c>
      <c r="E64" s="6">
        <f>'Plate 2'!N71</f>
        <v>0.18493850878386786</v>
      </c>
      <c r="F64" s="6">
        <f>'Plate 3'!N71</f>
        <v>0.18690587052089158</v>
      </c>
      <c r="G64" s="6">
        <f t="shared" si="0"/>
        <v>0.187468623423276</v>
      </c>
      <c r="H64" s="6">
        <f t="shared" si="1"/>
        <v>2.8534190499086985E-3</v>
      </c>
      <c r="I64" s="7">
        <f t="shared" si="2"/>
        <v>7.4987449369310397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0.17335503579892247</v>
      </c>
      <c r="E65" s="6">
        <f>'Plate 2'!N72</f>
        <v>0.15072271910254334</v>
      </c>
      <c r="F65" s="6">
        <f>'Plate 3'!N72</f>
        <v>0.16783384291671899</v>
      </c>
      <c r="G65" s="6">
        <f t="shared" si="0"/>
        <v>0.16397053260606162</v>
      </c>
      <c r="H65" s="6">
        <f t="shared" si="1"/>
        <v>1.1800394683171584E-2</v>
      </c>
      <c r="I65" s="7">
        <f t="shared" si="2"/>
        <v>6.558821304242465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8.3881468934962483E-2</v>
      </c>
      <c r="E66" s="6">
        <f>'Plate 2'!N73</f>
        <v>9.4851366331772977E-2</v>
      </c>
      <c r="F66" s="6">
        <f>'Plate 3'!N73</f>
        <v>6.7705697994812769E-2</v>
      </c>
      <c r="G66" s="6">
        <f t="shared" si="0"/>
        <v>8.21461777538494E-2</v>
      </c>
      <c r="H66" s="6">
        <f t="shared" si="1"/>
        <v>1.3655777311361656E-2</v>
      </c>
      <c r="I66" s="7">
        <f t="shared" si="2"/>
        <v>3.2858471101539761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4.0005008261289797E-2</v>
      </c>
      <c r="E67" s="6">
        <f>'Plate 2'!N74</f>
        <v>8.6622252357783543E-3</v>
      </c>
      <c r="F67" s="6">
        <f>'Plate 3'!N74</f>
        <v>3.6713653138032279E-2</v>
      </c>
      <c r="G67" s="6">
        <f t="shared" ref="G67:G73" si="3">AVERAGE(D67:F67)</f>
        <v>2.8460295545033477E-2</v>
      </c>
      <c r="H67" s="6">
        <f t="shared" ref="H67:H73" si="4">STDEV(D67:F67)</f>
        <v>1.7224428745665418E-2</v>
      </c>
      <c r="I67" s="7">
        <f t="shared" ref="I67:I89" si="5">G67*40</f>
        <v>1.138411821801339</v>
      </c>
      <c r="J67">
        <f>SUM(I46:I67)</f>
        <v>2102.4915043697092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-4.4306622052826337E-2</v>
      </c>
      <c r="E68">
        <f>'Plate 2'!N75</f>
        <v>-2.9018454539857484E-2</v>
      </c>
      <c r="F68">
        <f>'Plate 3'!N75</f>
        <v>-6.5321694544291195E-2</v>
      </c>
      <c r="G68">
        <f t="shared" si="3"/>
        <v>-4.6215590378991672E-2</v>
      </c>
      <c r="H68">
        <f t="shared" si="4"/>
        <v>1.8226750361970884E-2</v>
      </c>
      <c r="I68" s="7">
        <f t="shared" si="5"/>
        <v>-1.8486236151596669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-6.8825820664584602E-3</v>
      </c>
      <c r="E69">
        <f>'Plate 2'!N76</f>
        <v>-4.5476682487836359E-2</v>
      </c>
      <c r="F69">
        <f>'Plate 3'!N76</f>
        <v>-2.8608041406258916E-2</v>
      </c>
      <c r="G69">
        <f t="shared" si="3"/>
        <v>-2.6989101986851245E-2</v>
      </c>
      <c r="H69">
        <f t="shared" si="4"/>
        <v>1.9347916437348869E-2</v>
      </c>
      <c r="I69" s="7">
        <f t="shared" si="5"/>
        <v>-1.0795640794740498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-3.5703394469753263E-2</v>
      </c>
      <c r="E70">
        <f>'Plate 2'!N77</f>
        <v>-4.1145569869947177E-2</v>
      </c>
      <c r="F70">
        <f>'Plate 3'!N77</f>
        <v>-5.7692883502622153E-2</v>
      </c>
      <c r="G70">
        <f t="shared" si="3"/>
        <v>-4.4847282614107531E-2</v>
      </c>
      <c r="H70">
        <f t="shared" si="4"/>
        <v>1.1452572414609528E-2</v>
      </c>
      <c r="I70" s="7">
        <f t="shared" si="5"/>
        <v>-1.7938913045643012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-6.8825820664584602E-3</v>
      </c>
      <c r="E71">
        <f>'Plate 2'!N78</f>
        <v>-3.6814457252058001E-2</v>
      </c>
      <c r="F71">
        <f>'Plate 3'!N78</f>
        <v>-2.4316835195320078E-2</v>
      </c>
      <c r="G71">
        <f t="shared" si="3"/>
        <v>-2.2671291504612182E-2</v>
      </c>
      <c r="H71">
        <f t="shared" si="4"/>
        <v>1.5033633910671718E-2</v>
      </c>
      <c r="I71" s="7">
        <f t="shared" si="5"/>
        <v>-0.90685166018448726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4.0865331019597106E-2</v>
      </c>
      <c r="E72">
        <f>'Plate 2'!N79</f>
        <v>4.2878014917102851E-2</v>
      </c>
      <c r="F72">
        <f>'Plate 3'!N79</f>
        <v>3.862085589844954E-2</v>
      </c>
      <c r="G72">
        <f t="shared" si="3"/>
        <v>4.0788067278383168E-2</v>
      </c>
      <c r="H72">
        <f t="shared" si="4"/>
        <v>2.1296309520208159E-3</v>
      </c>
      <c r="I72" s="7">
        <f t="shared" si="5"/>
        <v>1.6315226911353267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0.32563216401931588</v>
      </c>
      <c r="E73">
        <f>'Plate 2'!N80</f>
        <v>0.28498721025710783</v>
      </c>
      <c r="F73">
        <f>'Plate 3'!N80</f>
        <v>0.31850286098968261</v>
      </c>
      <c r="G73">
        <f t="shared" si="3"/>
        <v>0.30970741175536876</v>
      </c>
      <c r="H73">
        <f t="shared" si="4"/>
        <v>2.1703064576415278E-2</v>
      </c>
      <c r="I73" s="7">
        <f t="shared" si="5"/>
        <v>12.388296470214751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0.89172453898552428</v>
      </c>
      <c r="E74">
        <f>'Plate 2'!N81</f>
        <v>0.84413384922660051</v>
      </c>
      <c r="F74">
        <f>'Plate 3'!N81</f>
        <v>0.86587005322943655</v>
      </c>
      <c r="G74">
        <f t="shared" ref="G74:G89" si="6">AVERAGE(D74:F74)</f>
        <v>0.86724281381385371</v>
      </c>
      <c r="H74">
        <f t="shared" ref="H74:H89" si="7">STDEV(D74:F74)</f>
        <v>2.382502448370474E-2</v>
      </c>
      <c r="I74" s="7">
        <f t="shared" si="5"/>
        <v>34.689712552554148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2.9586499658188306</v>
      </c>
      <c r="E75">
        <f>'Plate 2'!N82</f>
        <v>2.8004974187271419</v>
      </c>
      <c r="F75">
        <f>'Plate 3'!N82</f>
        <v>3.0043211483472905</v>
      </c>
      <c r="G75">
        <f t="shared" si="6"/>
        <v>2.9211561776310879</v>
      </c>
      <c r="H75">
        <f t="shared" si="7"/>
        <v>0.10695964801534903</v>
      </c>
      <c r="I75" s="7">
        <f t="shared" si="5"/>
        <v>116.84624710524352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6.9707651491849596</v>
      </c>
      <c r="E76">
        <f>'Plate 2'!N83</f>
        <v>7.0415228941642241</v>
      </c>
      <c r="F76">
        <f>'Plate 3'!N83</f>
        <v>7.1734663826194236</v>
      </c>
      <c r="G76">
        <f t="shared" si="6"/>
        <v>7.061918141989536</v>
      </c>
      <c r="H76">
        <f t="shared" si="7"/>
        <v>0.10287819063997566</v>
      </c>
      <c r="I76" s="7">
        <f t="shared" si="5"/>
        <v>282.47672567958142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14.932622115939937</v>
      </c>
      <c r="E77">
        <f>'Plate 2'!N84</f>
        <v>14.268417408374104</v>
      </c>
      <c r="F77">
        <f>'Plate 3'!N84</f>
        <v>15.122210687348463</v>
      </c>
      <c r="G77">
        <f t="shared" si="6"/>
        <v>14.774416737220834</v>
      </c>
      <c r="H77">
        <f t="shared" si="7"/>
        <v>0.44834411694276544</v>
      </c>
      <c r="I77" s="7">
        <f t="shared" si="5"/>
        <v>590.97666948883341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15.130066188971464</v>
      </c>
      <c r="E78">
        <f>'Plate 2'!N85</f>
        <v>14.452056583372606</v>
      </c>
      <c r="F78">
        <f>'Plate 3'!N85</f>
        <v>15.399708688989175</v>
      </c>
      <c r="G78">
        <f t="shared" si="6"/>
        <v>14.993943820444414</v>
      </c>
      <c r="H78">
        <f t="shared" si="7"/>
        <v>0.48827052207760774</v>
      </c>
      <c r="I78" s="7">
        <f t="shared" si="5"/>
        <v>599.75775281777658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9.0574779994593335</v>
      </c>
      <c r="E79">
        <f>'Plate 2'!N86</f>
        <v>8.8120817323573188</v>
      </c>
      <c r="F79">
        <f>'Plate 3'!N86</f>
        <v>9.1841348927893218</v>
      </c>
      <c r="G79">
        <f t="shared" si="6"/>
        <v>9.0178982082019914</v>
      </c>
      <c r="H79">
        <f t="shared" si="7"/>
        <v>0.18915815724901086</v>
      </c>
      <c r="I79" s="7">
        <f t="shared" si="5"/>
        <v>360.71592832807966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4.1329905309083053</v>
      </c>
      <c r="E80">
        <f>'Plate 2'!N87</f>
        <v>4.0573863004385808</v>
      </c>
      <c r="F80">
        <f>'Plate 3'!N87</f>
        <v>4.2559229598711186</v>
      </c>
      <c r="G80">
        <f t="shared" si="6"/>
        <v>4.1487665970726679</v>
      </c>
      <c r="H80">
        <f t="shared" si="7"/>
        <v>0.10020411409904603</v>
      </c>
      <c r="I80" s="7">
        <f t="shared" si="5"/>
        <v>165.95066388290672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1.7357011648849929</v>
      </c>
      <c r="E81">
        <f>'Plate 2'!N88</f>
        <v>1.7198848205637922</v>
      </c>
      <c r="F81">
        <f>'Plate 3'!N88</f>
        <v>1.7922937941021211</v>
      </c>
      <c r="G81">
        <f t="shared" si="6"/>
        <v>1.7492932598503019</v>
      </c>
      <c r="H81">
        <f t="shared" si="7"/>
        <v>3.8069983535301E-2</v>
      </c>
      <c r="I81" s="7">
        <f t="shared" si="5"/>
        <v>69.97173039401207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1.1184195857994998</v>
      </c>
      <c r="E82">
        <f>'Plate 2'!N89</f>
        <v>1.1490441775259985</v>
      </c>
      <c r="F82">
        <f>'Plate 3'!N89</f>
        <v>1.1653008866149466</v>
      </c>
      <c r="G82">
        <f t="shared" si="6"/>
        <v>1.1442548833134816</v>
      </c>
      <c r="H82">
        <f t="shared" si="7"/>
        <v>2.3804770442657858E-2</v>
      </c>
      <c r="I82" s="7">
        <f t="shared" si="5"/>
        <v>45.770195332539259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0.77343015971826945</v>
      </c>
      <c r="E83">
        <f>'Plate 2'!N90</f>
        <v>0.70857002428666938</v>
      </c>
      <c r="F83">
        <f>'Plate 3'!N90</f>
        <v>0.78433713522159865</v>
      </c>
      <c r="G83">
        <f t="shared" si="6"/>
        <v>0.75544577307551253</v>
      </c>
      <c r="H83">
        <f t="shared" si="7"/>
        <v>4.0960253869374408E-2</v>
      </c>
      <c r="I83" s="7">
        <f t="shared" si="5"/>
        <v>30.2178309230205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0.36391652676399111</v>
      </c>
      <c r="E84">
        <f>'Plate 2'!N91</f>
        <v>0.3287314476977885</v>
      </c>
      <c r="F84">
        <f>'Plate 3'!N91</f>
        <v>0.35569331481781918</v>
      </c>
      <c r="G84">
        <f t="shared" si="6"/>
        <v>0.34944709642653288</v>
      </c>
      <c r="H84">
        <f t="shared" si="7"/>
        <v>1.8405403564373812E-2</v>
      </c>
      <c r="I84" s="7">
        <f t="shared" si="5"/>
        <v>13.977883857061315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0.29595102885771379</v>
      </c>
      <c r="E85">
        <f>'Plate 2'!N92</f>
        <v>0.2109251844912029</v>
      </c>
      <c r="F85">
        <f>'Plate 3'!N92</f>
        <v>0.27845160302092015</v>
      </c>
      <c r="G85">
        <f t="shared" si="6"/>
        <v>0.26177593878994559</v>
      </c>
      <c r="H85">
        <f t="shared" si="7"/>
        <v>4.4898851719367007E-2</v>
      </c>
      <c r="I85" s="7">
        <f t="shared" si="5"/>
        <v>10.471037551597824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0.27487312127918473</v>
      </c>
      <c r="E86">
        <f>'Plate 2'!N93</f>
        <v>0.22175296603592584</v>
      </c>
      <c r="F86">
        <f>'Plate 3'!N93</f>
        <v>0.26080997748706047</v>
      </c>
      <c r="G86">
        <f t="shared" si="6"/>
        <v>0.25247868826739034</v>
      </c>
      <c r="H86">
        <f t="shared" si="7"/>
        <v>2.7522636289304209E-2</v>
      </c>
      <c r="I86" s="7">
        <f t="shared" si="5"/>
        <v>10.099147530695614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0.20217584820221726</v>
      </c>
      <c r="E87">
        <f>'Plate 2'!N94</f>
        <v>0.18017428490418977</v>
      </c>
      <c r="F87">
        <f>'Plate 3'!N94</f>
        <v>0.19548828294276926</v>
      </c>
      <c r="G87">
        <f t="shared" si="6"/>
        <v>0.19261280534972544</v>
      </c>
      <c r="H87">
        <f t="shared" si="7"/>
        <v>1.1279116784143627E-2</v>
      </c>
      <c r="I87" s="7">
        <f t="shared" si="5"/>
        <v>7.7045122139890179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0.13980244822493748</v>
      </c>
      <c r="E88">
        <f>'Plate 2'!N95</f>
        <v>0.1398949375578204</v>
      </c>
      <c r="F88">
        <f>'Plate 3'!N95</f>
        <v>0.12635218287764355</v>
      </c>
      <c r="G88">
        <f t="shared" si="6"/>
        <v>0.13534985622013382</v>
      </c>
      <c r="H88">
        <f t="shared" si="7"/>
        <v>7.7923509130938253E-3</v>
      </c>
      <c r="I88" s="7">
        <f t="shared" si="5"/>
        <v>5.413994248805353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7.0976627560352876E-2</v>
      </c>
      <c r="E89">
        <f>'Plate 2'!N96</f>
        <v>5.9769354126870643E-2</v>
      </c>
      <c r="F89">
        <f>'Plate 3'!N96</f>
        <v>5.8169684192726466E-2</v>
      </c>
      <c r="G89">
        <f t="shared" si="6"/>
        <v>6.2971888626649999E-2</v>
      </c>
      <c r="H89">
        <f t="shared" si="7"/>
        <v>6.9782963552793642E-3</v>
      </c>
      <c r="I89" s="7">
        <f t="shared" si="5"/>
        <v>2.5188755450659999</v>
      </c>
      <c r="J89">
        <f>SUM(I68:I89)</f>
        <v>2355.9497959537293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2022-12-15T23:16:58Z</dcterms:modified>
</cp:coreProperties>
</file>