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6 Batch 135 Water Yr\"/>
    </mc:Choice>
  </mc:AlternateContent>
  <xr:revisionPtr revIDLastSave="0" documentId="13_ncr:1_{14915958-1A30-47DF-A75C-208DAB5E3EFB}" xr6:coauthVersionLast="47" xr6:coauthVersionMax="47" xr10:uidLastSave="{00000000-0000-0000-0000-000000000000}"/>
  <bookViews>
    <workbookView xWindow="12800" yWindow="0" windowWidth="12800" windowHeight="138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2" i="1"/>
  <c r="I13" i="1"/>
  <c r="I14" i="1"/>
  <c r="I15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5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H11" i="6"/>
  <c r="I10" i="6"/>
  <c r="H10" i="6"/>
  <c r="L9" i="6"/>
  <c r="I9" i="6"/>
  <c r="H9" i="6"/>
  <c r="I16" i="1" l="1"/>
  <c r="N89" i="1" s="1"/>
  <c r="O89" i="1" s="1"/>
  <c r="G9" i="6"/>
  <c r="G10" i="6"/>
  <c r="N11" i="1" l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D2" i="3"/>
  <c r="D22" i="3"/>
  <c r="D82" i="3"/>
  <c r="G10" i="5"/>
  <c r="D63" i="3"/>
  <c r="D61" i="3" l="1"/>
  <c r="D25" i="3"/>
  <c r="D4" i="3"/>
  <c r="D48" i="3"/>
  <c r="D26" i="3"/>
  <c r="D35" i="3"/>
  <c r="D27" i="3"/>
  <c r="D11" i="3"/>
  <c r="D7" i="3"/>
  <c r="D12" i="3"/>
  <c r="D30" i="3"/>
  <c r="D15" i="3"/>
  <c r="D79" i="3"/>
  <c r="D19" i="3"/>
  <c r="D31" i="3"/>
  <c r="D6" i="3"/>
  <c r="D51" i="3"/>
  <c r="D86" i="3"/>
  <c r="D14" i="3"/>
  <c r="D43" i="3"/>
  <c r="D53" i="3"/>
  <c r="D34" i="3"/>
  <c r="D78" i="3"/>
  <c r="O67" i="1"/>
  <c r="D37" i="3"/>
  <c r="D67" i="3"/>
  <c r="D36" i="3"/>
  <c r="D16" i="3"/>
  <c r="D47" i="3"/>
  <c r="D8" i="3"/>
  <c r="D17" i="3"/>
  <c r="O24" i="1"/>
  <c r="D81" i="3"/>
  <c r="O88" i="1"/>
  <c r="D10" i="3"/>
  <c r="D23" i="3"/>
  <c r="D49" i="3"/>
  <c r="O83" i="1"/>
  <c r="D76" i="3"/>
  <c r="D18" i="3"/>
  <c r="D68" i="3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D24" i="3"/>
  <c r="O31" i="1"/>
  <c r="D20" i="3"/>
  <c r="D33" i="3"/>
  <c r="O80" i="1"/>
  <c r="D73" i="3"/>
  <c r="O59" i="1"/>
  <c r="D52" i="3"/>
  <c r="O20" i="1"/>
  <c r="D13" i="3"/>
  <c r="O71" i="1"/>
  <c r="D64" i="3"/>
  <c r="D50" i="3"/>
  <c r="D39" i="3"/>
  <c r="D46" i="3"/>
  <c r="D74" i="3"/>
  <c r="O16" i="1"/>
  <c r="D9" i="3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O95" i="1"/>
  <c r="D28" i="3"/>
  <c r="O35" i="1"/>
  <c r="D83" i="3"/>
  <c r="D55" i="3"/>
  <c r="O84" i="1"/>
  <c r="D77" i="3"/>
  <c r="D41" i="3"/>
  <c r="O48" i="1"/>
  <c r="D85" i="3"/>
  <c r="D72" i="3"/>
  <c r="D42" i="3"/>
  <c r="D59" i="3"/>
  <c r="D84" i="3"/>
  <c r="O39" i="1"/>
  <c r="D32" i="3"/>
  <c r="D62" i="3"/>
  <c r="O69" i="1"/>
  <c r="D80" i="3"/>
  <c r="O87" i="1"/>
  <c r="O63" i="1"/>
  <c r="D56" i="3"/>
  <c r="O61" i="1"/>
  <c r="D54" i="3"/>
  <c r="G12" i="5"/>
  <c r="G12" i="6" l="1"/>
  <c r="G13" i="6"/>
  <c r="G13" i="5"/>
  <c r="G14" i="5" l="1"/>
  <c r="I16" i="5" s="1"/>
  <c r="G14" i="6"/>
  <c r="I16" i="6" s="1"/>
  <c r="N10" i="5" l="1"/>
  <c r="N26" i="5"/>
  <c r="N42" i="5"/>
  <c r="N58" i="5"/>
  <c r="N74" i="5"/>
  <c r="N90" i="5"/>
  <c r="N11" i="5"/>
  <c r="N27" i="5"/>
  <c r="N43" i="5"/>
  <c r="N59" i="5"/>
  <c r="N75" i="5"/>
  <c r="N91" i="5"/>
  <c r="N12" i="5"/>
  <c r="N28" i="5"/>
  <c r="N44" i="5"/>
  <c r="N60" i="5"/>
  <c r="N76" i="5"/>
  <c r="N92" i="5"/>
  <c r="N13" i="5"/>
  <c r="N29" i="5"/>
  <c r="N45" i="5"/>
  <c r="N61" i="5"/>
  <c r="N77" i="5"/>
  <c r="N93" i="5"/>
  <c r="N53" i="5"/>
  <c r="N70" i="5"/>
  <c r="N71" i="5"/>
  <c r="N88" i="5"/>
  <c r="N41" i="5"/>
  <c r="N14" i="5"/>
  <c r="N30" i="5"/>
  <c r="N46" i="5"/>
  <c r="N62" i="5"/>
  <c r="N78" i="5"/>
  <c r="N94" i="5"/>
  <c r="N95" i="5"/>
  <c r="N36" i="5"/>
  <c r="N38" i="5"/>
  <c r="N56" i="5"/>
  <c r="N73" i="5"/>
  <c r="N15" i="5"/>
  <c r="N31" i="5"/>
  <c r="N47" i="5"/>
  <c r="N63" i="5"/>
  <c r="N79" i="5"/>
  <c r="N67" i="5"/>
  <c r="N68" i="5"/>
  <c r="N87" i="5"/>
  <c r="N72" i="5"/>
  <c r="N89" i="5"/>
  <c r="N16" i="5"/>
  <c r="N32" i="5"/>
  <c r="N48" i="5"/>
  <c r="N64" i="5"/>
  <c r="N80" i="5"/>
  <c r="N96" i="5"/>
  <c r="N35" i="5"/>
  <c r="N84" i="5"/>
  <c r="N37" i="5"/>
  <c r="N39" i="5"/>
  <c r="N17" i="5"/>
  <c r="N33" i="5"/>
  <c r="N49" i="5"/>
  <c r="N65" i="5"/>
  <c r="N81" i="5"/>
  <c r="N9" i="5"/>
  <c r="N51" i="5"/>
  <c r="N22" i="5"/>
  <c r="N40" i="5"/>
  <c r="N18" i="5"/>
  <c r="N34" i="5"/>
  <c r="N50" i="5"/>
  <c r="N66" i="5"/>
  <c r="N82" i="5"/>
  <c r="N83" i="5"/>
  <c r="N52" i="5"/>
  <c r="N69" i="5"/>
  <c r="N23" i="5"/>
  <c r="N25" i="5"/>
  <c r="N19" i="5"/>
  <c r="N86" i="5"/>
  <c r="N24" i="5"/>
  <c r="N20" i="5"/>
  <c r="N21" i="5"/>
  <c r="N85" i="5"/>
  <c r="N54" i="5"/>
  <c r="N55" i="5"/>
  <c r="N57" i="5"/>
  <c r="N18" i="6"/>
  <c r="N34" i="6"/>
  <c r="N50" i="6"/>
  <c r="N66" i="6"/>
  <c r="N82" i="6"/>
  <c r="N19" i="6"/>
  <c r="N35" i="6"/>
  <c r="N51" i="6"/>
  <c r="N67" i="6"/>
  <c r="N83" i="6"/>
  <c r="N20" i="6"/>
  <c r="N36" i="6"/>
  <c r="N52" i="6"/>
  <c r="N68" i="6"/>
  <c r="N84" i="6"/>
  <c r="N21" i="6"/>
  <c r="N37" i="6"/>
  <c r="N53" i="6"/>
  <c r="N69" i="6"/>
  <c r="N85" i="6"/>
  <c r="N60" i="6"/>
  <c r="N62" i="6"/>
  <c r="N95" i="6"/>
  <c r="N22" i="6"/>
  <c r="N38" i="6"/>
  <c r="N54" i="6"/>
  <c r="N70" i="6"/>
  <c r="N86" i="6"/>
  <c r="N39" i="6"/>
  <c r="N55" i="6"/>
  <c r="N87" i="6"/>
  <c r="N89" i="6"/>
  <c r="N90" i="6"/>
  <c r="N11" i="6"/>
  <c r="N43" i="6"/>
  <c r="N76" i="6"/>
  <c r="N45" i="6"/>
  <c r="N78" i="6"/>
  <c r="N49" i="6"/>
  <c r="N23" i="6"/>
  <c r="N71" i="6"/>
  <c r="N44" i="6"/>
  <c r="N13" i="6"/>
  <c r="N61" i="6"/>
  <c r="N14" i="6"/>
  <c r="N94" i="6"/>
  <c r="N81" i="6"/>
  <c r="N24" i="6"/>
  <c r="N40" i="6"/>
  <c r="N56" i="6"/>
  <c r="N72" i="6"/>
  <c r="N88" i="6"/>
  <c r="N59" i="6"/>
  <c r="N93" i="6"/>
  <c r="N46" i="6"/>
  <c r="N47" i="6"/>
  <c r="N16" i="6"/>
  <c r="N96" i="6"/>
  <c r="N17" i="6"/>
  <c r="N25" i="6"/>
  <c r="N41" i="6"/>
  <c r="N57" i="6"/>
  <c r="N73" i="6"/>
  <c r="N74" i="6"/>
  <c r="N91" i="6"/>
  <c r="N12" i="6"/>
  <c r="N92" i="6"/>
  <c r="N29" i="6"/>
  <c r="N31" i="6"/>
  <c r="N80" i="6"/>
  <c r="N10" i="6"/>
  <c r="N26" i="6"/>
  <c r="N42" i="6"/>
  <c r="N58" i="6"/>
  <c r="N27" i="6"/>
  <c r="N28" i="6"/>
  <c r="N77" i="6"/>
  <c r="N30" i="6"/>
  <c r="N79" i="6"/>
  <c r="N48" i="6"/>
  <c r="N75" i="6"/>
  <c r="N15" i="6"/>
  <c r="N9" i="6"/>
  <c r="N64" i="6"/>
  <c r="N33" i="6"/>
  <c r="N63" i="6"/>
  <c r="N32" i="6"/>
  <c r="N65" i="6"/>
  <c r="O32" i="6" l="1"/>
  <c r="F25" i="3"/>
  <c r="O10" i="6"/>
  <c r="F3" i="3"/>
  <c r="O46" i="6"/>
  <c r="F39" i="3"/>
  <c r="O49" i="6"/>
  <c r="F42" i="3"/>
  <c r="O95" i="6"/>
  <c r="F88" i="3"/>
  <c r="O35" i="6"/>
  <c r="F28" i="3"/>
  <c r="O25" i="5"/>
  <c r="E18" i="3"/>
  <c r="O49" i="5"/>
  <c r="E42" i="3"/>
  <c r="O68" i="5"/>
  <c r="E61" i="3"/>
  <c r="O30" i="5"/>
  <c r="E23" i="3"/>
  <c r="O44" i="5"/>
  <c r="E37" i="3"/>
  <c r="O65" i="6"/>
  <c r="F58" i="3"/>
  <c r="O63" i="6"/>
  <c r="F56" i="3"/>
  <c r="O80" i="6"/>
  <c r="F73" i="3"/>
  <c r="O93" i="6"/>
  <c r="F86" i="3"/>
  <c r="O78" i="6"/>
  <c r="F71" i="3"/>
  <c r="O62" i="6"/>
  <c r="F55" i="3"/>
  <c r="O19" i="6"/>
  <c r="F12" i="3"/>
  <c r="O23" i="5"/>
  <c r="E16" i="3"/>
  <c r="O33" i="5"/>
  <c r="E26" i="3"/>
  <c r="O67" i="5"/>
  <c r="E60" i="3"/>
  <c r="O14" i="5"/>
  <c r="E7" i="3"/>
  <c r="O28" i="5"/>
  <c r="E21" i="3"/>
  <c r="O33" i="6"/>
  <c r="F26" i="3"/>
  <c r="O31" i="6"/>
  <c r="F24" i="3"/>
  <c r="O59" i="6"/>
  <c r="F52" i="3"/>
  <c r="O45" i="6"/>
  <c r="F38" i="3"/>
  <c r="O60" i="6"/>
  <c r="F53" i="3"/>
  <c r="O82" i="6"/>
  <c r="F75" i="3"/>
  <c r="O69" i="5"/>
  <c r="E62" i="3"/>
  <c r="O17" i="5"/>
  <c r="E10" i="3"/>
  <c r="O79" i="5"/>
  <c r="E72" i="3"/>
  <c r="O41" i="5"/>
  <c r="E34" i="3"/>
  <c r="O12" i="5"/>
  <c r="E5" i="3"/>
  <c r="O26" i="6"/>
  <c r="F19" i="3"/>
  <c r="O64" i="6"/>
  <c r="F57" i="3"/>
  <c r="O29" i="6"/>
  <c r="F22" i="3"/>
  <c r="O88" i="6"/>
  <c r="F81" i="3"/>
  <c r="O76" i="6"/>
  <c r="F69" i="3"/>
  <c r="O85" i="6"/>
  <c r="F78" i="3"/>
  <c r="O66" i="6"/>
  <c r="F59" i="3"/>
  <c r="O52" i="5"/>
  <c r="E45" i="3"/>
  <c r="E32" i="3"/>
  <c r="O39" i="5"/>
  <c r="O63" i="5"/>
  <c r="E56" i="3"/>
  <c r="O88" i="5"/>
  <c r="E81" i="3"/>
  <c r="O91" i="5"/>
  <c r="E84" i="3"/>
  <c r="O47" i="6"/>
  <c r="F40" i="3"/>
  <c r="O9" i="6"/>
  <c r="F2" i="3"/>
  <c r="O92" i="6"/>
  <c r="F85" i="3"/>
  <c r="O72" i="6"/>
  <c r="F65" i="3"/>
  <c r="O43" i="6"/>
  <c r="F36" i="3"/>
  <c r="O69" i="6"/>
  <c r="F62" i="3"/>
  <c r="O50" i="6"/>
  <c r="F43" i="3"/>
  <c r="O83" i="5"/>
  <c r="E76" i="3"/>
  <c r="E30" i="3"/>
  <c r="O37" i="5"/>
  <c r="E40" i="3"/>
  <c r="O47" i="5"/>
  <c r="O71" i="5"/>
  <c r="E64" i="3"/>
  <c r="O75" i="5"/>
  <c r="E68" i="3"/>
  <c r="O87" i="5"/>
  <c r="E80" i="3"/>
  <c r="O56" i="6"/>
  <c r="F49" i="3"/>
  <c r="O11" i="6"/>
  <c r="F4" i="3"/>
  <c r="O53" i="6"/>
  <c r="F46" i="3"/>
  <c r="O34" i="6"/>
  <c r="F27" i="3"/>
  <c r="E75" i="3"/>
  <c r="O82" i="5"/>
  <c r="O84" i="5"/>
  <c r="E77" i="3"/>
  <c r="O31" i="5"/>
  <c r="E24" i="3"/>
  <c r="O70" i="5"/>
  <c r="E63" i="3"/>
  <c r="E52" i="3"/>
  <c r="O59" i="5"/>
  <c r="O65" i="5"/>
  <c r="E58" i="3"/>
  <c r="O15" i="6"/>
  <c r="F8" i="3"/>
  <c r="O75" i="6"/>
  <c r="F68" i="3"/>
  <c r="O91" i="6"/>
  <c r="F84" i="3"/>
  <c r="O40" i="6"/>
  <c r="F33" i="3"/>
  <c r="O90" i="6"/>
  <c r="F83" i="3"/>
  <c r="O37" i="6"/>
  <c r="F30" i="3"/>
  <c r="O18" i="6"/>
  <c r="F11" i="3"/>
  <c r="O66" i="5"/>
  <c r="E59" i="3"/>
  <c r="O35" i="5"/>
  <c r="E28" i="3"/>
  <c r="O15" i="5"/>
  <c r="E8" i="3"/>
  <c r="O53" i="5"/>
  <c r="E46" i="3"/>
  <c r="O43" i="5"/>
  <c r="E36" i="3"/>
  <c r="O51" i="6"/>
  <c r="F44" i="3"/>
  <c r="O12" i="6"/>
  <c r="F5" i="3"/>
  <c r="O48" i="6"/>
  <c r="F41" i="3"/>
  <c r="O74" i="6"/>
  <c r="F67" i="3"/>
  <c r="O24" i="6"/>
  <c r="F17" i="3"/>
  <c r="O89" i="6"/>
  <c r="F82" i="3"/>
  <c r="O21" i="6"/>
  <c r="F14" i="3"/>
  <c r="O57" i="5"/>
  <c r="E50" i="3"/>
  <c r="O50" i="5"/>
  <c r="E43" i="3"/>
  <c r="O96" i="5"/>
  <c r="E89" i="3"/>
  <c r="O73" i="5"/>
  <c r="E66" i="3"/>
  <c r="O93" i="5"/>
  <c r="E86" i="3"/>
  <c r="O27" i="5"/>
  <c r="E20" i="3"/>
  <c r="E53" i="3"/>
  <c r="O60" i="5"/>
  <c r="O79" i="6"/>
  <c r="F72" i="3"/>
  <c r="O73" i="6"/>
  <c r="F66" i="3"/>
  <c r="O81" i="6"/>
  <c r="F74" i="3"/>
  <c r="O87" i="6"/>
  <c r="F80" i="3"/>
  <c r="O84" i="6"/>
  <c r="F77" i="3"/>
  <c r="E48" i="3"/>
  <c r="O55" i="5"/>
  <c r="O34" i="5"/>
  <c r="E27" i="3"/>
  <c r="O80" i="5"/>
  <c r="E73" i="3"/>
  <c r="O56" i="5"/>
  <c r="E49" i="3"/>
  <c r="O77" i="5"/>
  <c r="E70" i="3"/>
  <c r="O11" i="5"/>
  <c r="E4" i="3"/>
  <c r="O30" i="6"/>
  <c r="F23" i="3"/>
  <c r="O57" i="6"/>
  <c r="F50" i="3"/>
  <c r="O94" i="6"/>
  <c r="F87" i="3"/>
  <c r="O55" i="6"/>
  <c r="F48" i="3"/>
  <c r="O68" i="6"/>
  <c r="F61" i="3"/>
  <c r="O54" i="5"/>
  <c r="E47" i="3"/>
  <c r="E11" i="3"/>
  <c r="O18" i="5"/>
  <c r="O64" i="5"/>
  <c r="E57" i="3"/>
  <c r="O38" i="5"/>
  <c r="E31" i="3"/>
  <c r="O61" i="5"/>
  <c r="E54" i="3"/>
  <c r="O90" i="5"/>
  <c r="E83" i="3"/>
  <c r="O23" i="6"/>
  <c r="F16" i="3"/>
  <c r="O77" i="6"/>
  <c r="F70" i="3"/>
  <c r="O41" i="6"/>
  <c r="F34" i="3"/>
  <c r="O14" i="6"/>
  <c r="F7" i="3"/>
  <c r="O39" i="6"/>
  <c r="F32" i="3"/>
  <c r="O52" i="6"/>
  <c r="F45" i="3"/>
  <c r="O85" i="5"/>
  <c r="E78" i="3"/>
  <c r="O40" i="5"/>
  <c r="E33" i="3"/>
  <c r="O48" i="5"/>
  <c r="E41" i="3"/>
  <c r="E29" i="3"/>
  <c r="O36" i="5"/>
  <c r="O45" i="5"/>
  <c r="E38" i="3"/>
  <c r="O74" i="5"/>
  <c r="E67" i="3"/>
  <c r="O22" i="6"/>
  <c r="F15" i="3"/>
  <c r="O28" i="6"/>
  <c r="F21" i="3"/>
  <c r="O25" i="6"/>
  <c r="F18" i="3"/>
  <c r="O61" i="6"/>
  <c r="F54" i="3"/>
  <c r="O86" i="6"/>
  <c r="F79" i="3"/>
  <c r="O36" i="6"/>
  <c r="F29" i="3"/>
  <c r="O21" i="5"/>
  <c r="E14" i="3"/>
  <c r="O22" i="5"/>
  <c r="E15" i="3"/>
  <c r="O32" i="5"/>
  <c r="E25" i="3"/>
  <c r="O95" i="5"/>
  <c r="E88" i="3"/>
  <c r="O29" i="5"/>
  <c r="E22" i="3"/>
  <c r="O58" i="5"/>
  <c r="E51" i="3"/>
  <c r="O46" i="5"/>
  <c r="E39" i="3"/>
  <c r="O27" i="6"/>
  <c r="F20" i="3"/>
  <c r="O17" i="6"/>
  <c r="F10" i="3"/>
  <c r="O13" i="6"/>
  <c r="F6" i="3"/>
  <c r="O70" i="6"/>
  <c r="F63" i="3"/>
  <c r="O20" i="6"/>
  <c r="F13" i="3"/>
  <c r="O20" i="5"/>
  <c r="E13" i="3"/>
  <c r="O51" i="5"/>
  <c r="E44" i="3"/>
  <c r="O16" i="5"/>
  <c r="E9" i="3"/>
  <c r="O94" i="5"/>
  <c r="E87" i="3"/>
  <c r="O13" i="5"/>
  <c r="E6" i="3"/>
  <c r="O42" i="5"/>
  <c r="E35" i="3"/>
  <c r="O58" i="6"/>
  <c r="F51" i="3"/>
  <c r="O96" i="6"/>
  <c r="F89" i="3"/>
  <c r="O44" i="6"/>
  <c r="F37" i="3"/>
  <c r="O54" i="6"/>
  <c r="F47" i="3"/>
  <c r="O83" i="6"/>
  <c r="F76" i="3"/>
  <c r="E17" i="3"/>
  <c r="O24" i="5"/>
  <c r="O9" i="5"/>
  <c r="E2" i="3"/>
  <c r="O89" i="5"/>
  <c r="E82" i="3"/>
  <c r="O78" i="5"/>
  <c r="E71" i="3"/>
  <c r="O92" i="5"/>
  <c r="E85" i="3"/>
  <c r="O26" i="5"/>
  <c r="E19" i="3"/>
  <c r="O19" i="5"/>
  <c r="E12" i="3"/>
  <c r="O42" i="6"/>
  <c r="F35" i="3"/>
  <c r="O16" i="6"/>
  <c r="F9" i="3"/>
  <c r="O71" i="6"/>
  <c r="F64" i="3"/>
  <c r="O38" i="6"/>
  <c r="F31" i="3"/>
  <c r="O67" i="6"/>
  <c r="F60" i="3"/>
  <c r="O86" i="5"/>
  <c r="E79" i="3"/>
  <c r="O81" i="5"/>
  <c r="E74" i="3"/>
  <c r="O72" i="5"/>
  <c r="E65" i="3"/>
  <c r="O62" i="5"/>
  <c r="E55" i="3"/>
  <c r="O76" i="5"/>
  <c r="E69" i="3"/>
  <c r="O10" i="5"/>
  <c r="E3" i="3"/>
  <c r="H47" i="3" l="1"/>
  <c r="G47" i="3"/>
  <c r="I47" i="3" s="1"/>
  <c r="H75" i="3"/>
  <c r="G75" i="3"/>
  <c r="I75" i="3" s="1"/>
  <c r="H40" i="3"/>
  <c r="G40" i="3"/>
  <c r="I40" i="3" s="1"/>
  <c r="H8" i="3"/>
  <c r="G8" i="3"/>
  <c r="I8" i="3" s="1"/>
  <c r="H10" i="3"/>
  <c r="G10" i="3"/>
  <c r="I10" i="3" s="1"/>
  <c r="H21" i="3"/>
  <c r="G21" i="3"/>
  <c r="I21" i="3" s="1"/>
  <c r="H18" i="3"/>
  <c r="G18" i="3"/>
  <c r="I18" i="3" s="1"/>
  <c r="H46" i="3"/>
  <c r="G46" i="3"/>
  <c r="I46" i="3" s="1"/>
  <c r="H53" i="3"/>
  <c r="G53" i="3"/>
  <c r="I53" i="3" s="1"/>
  <c r="H30" i="3"/>
  <c r="G30" i="3"/>
  <c r="I30" i="3" s="1"/>
  <c r="H6" i="3"/>
  <c r="G6" i="3"/>
  <c r="I6" i="3" s="1"/>
  <c r="G39" i="3"/>
  <c r="I39" i="3" s="1"/>
  <c r="H39" i="3"/>
  <c r="H41" i="3"/>
  <c r="G41" i="3"/>
  <c r="I41" i="3" s="1"/>
  <c r="H27" i="3"/>
  <c r="G27" i="3"/>
  <c r="I27" i="3" s="1"/>
  <c r="G20" i="3"/>
  <c r="I20" i="3" s="1"/>
  <c r="H20" i="3"/>
  <c r="G28" i="3"/>
  <c r="I28" i="3" s="1"/>
  <c r="H28" i="3"/>
  <c r="G76" i="3"/>
  <c r="I76" i="3" s="1"/>
  <c r="H76" i="3"/>
  <c r="G84" i="3"/>
  <c r="I84" i="3" s="1"/>
  <c r="H84" i="3"/>
  <c r="G62" i="3"/>
  <c r="I62" i="3" s="1"/>
  <c r="H62" i="3"/>
  <c r="H7" i="3"/>
  <c r="G7" i="3"/>
  <c r="I7" i="3" s="1"/>
  <c r="H73" i="3"/>
  <c r="G73" i="3"/>
  <c r="I73" i="3" s="1"/>
  <c r="H55" i="3"/>
  <c r="G55" i="3"/>
  <c r="I55" i="3" s="1"/>
  <c r="G59" i="3"/>
  <c r="I59" i="3" s="1"/>
  <c r="H59" i="3"/>
  <c r="G58" i="3"/>
  <c r="I58" i="3" s="1"/>
  <c r="H58" i="3"/>
  <c r="H81" i="3"/>
  <c r="G81" i="3"/>
  <c r="I81" i="3" s="1"/>
  <c r="G60" i="3"/>
  <c r="I60" i="3" s="1"/>
  <c r="H60" i="3"/>
  <c r="H48" i="3"/>
  <c r="G48" i="3"/>
  <c r="I48" i="3" s="1"/>
  <c r="H33" i="3"/>
  <c r="G33" i="3"/>
  <c r="I33" i="3" s="1"/>
  <c r="H19" i="3"/>
  <c r="G19" i="3"/>
  <c r="I19" i="3" s="1"/>
  <c r="G13" i="3"/>
  <c r="I13" i="3" s="1"/>
  <c r="H13" i="3"/>
  <c r="G22" i="3"/>
  <c r="I22" i="3" s="1"/>
  <c r="H22" i="3"/>
  <c r="G78" i="3"/>
  <c r="I78" i="3" s="1"/>
  <c r="H78" i="3"/>
  <c r="H54" i="3"/>
  <c r="G54" i="3"/>
  <c r="I54" i="3" s="1"/>
  <c r="H66" i="3"/>
  <c r="G66" i="3"/>
  <c r="I66" i="3" s="1"/>
  <c r="G56" i="3"/>
  <c r="I56" i="3" s="1"/>
  <c r="H56" i="3"/>
  <c r="G26" i="3"/>
  <c r="I26" i="3" s="1"/>
  <c r="H26" i="3"/>
  <c r="H29" i="3"/>
  <c r="G29" i="3"/>
  <c r="I29" i="3" s="1"/>
  <c r="H12" i="3"/>
  <c r="G12" i="3"/>
  <c r="I12" i="3" s="1"/>
  <c r="H52" i="3"/>
  <c r="G52" i="3"/>
  <c r="I52" i="3" s="1"/>
  <c r="H38" i="3"/>
  <c r="G38" i="3"/>
  <c r="I38" i="3" s="1"/>
  <c r="H44" i="3"/>
  <c r="G44" i="3"/>
  <c r="I44" i="3" s="1"/>
  <c r="H85" i="3"/>
  <c r="G85" i="3"/>
  <c r="I85" i="3" s="1"/>
  <c r="H88" i="3"/>
  <c r="G88" i="3"/>
  <c r="I88" i="3" s="1"/>
  <c r="G31" i="3"/>
  <c r="I31" i="3" s="1"/>
  <c r="H31" i="3"/>
  <c r="G89" i="3"/>
  <c r="I89" i="3" s="1"/>
  <c r="H89" i="3"/>
  <c r="G63" i="3"/>
  <c r="I63" i="3" s="1"/>
  <c r="H63" i="3"/>
  <c r="G80" i="3"/>
  <c r="I80" i="3" s="1"/>
  <c r="H80" i="3"/>
  <c r="G16" i="3"/>
  <c r="I16" i="3" s="1"/>
  <c r="H16" i="3"/>
  <c r="H37" i="3"/>
  <c r="G37" i="3"/>
  <c r="I37" i="3" s="1"/>
  <c r="H14" i="3"/>
  <c r="G14" i="3"/>
  <c r="I14" i="3" s="1"/>
  <c r="G51" i="3"/>
  <c r="I51" i="3" s="1"/>
  <c r="H51" i="3"/>
  <c r="H32" i="3"/>
  <c r="G32" i="3"/>
  <c r="I32" i="3" s="1"/>
  <c r="H42" i="3"/>
  <c r="G42" i="3"/>
  <c r="I42" i="3" s="1"/>
  <c r="H83" i="3"/>
  <c r="G83" i="3"/>
  <c r="I83" i="3" s="1"/>
  <c r="H71" i="3"/>
  <c r="G71" i="3"/>
  <c r="I71" i="3" s="1"/>
  <c r="H25" i="3"/>
  <c r="G25" i="3"/>
  <c r="I25" i="3" s="1"/>
  <c r="H57" i="3"/>
  <c r="G57" i="3"/>
  <c r="I57" i="3" s="1"/>
  <c r="H4" i="3"/>
  <c r="G4" i="3"/>
  <c r="I4" i="3" s="1"/>
  <c r="H43" i="3"/>
  <c r="G43" i="3"/>
  <c r="I43" i="3" s="1"/>
  <c r="H24" i="3"/>
  <c r="G24" i="3"/>
  <c r="I24" i="3" s="1"/>
  <c r="H68" i="3"/>
  <c r="G68" i="3"/>
  <c r="I68" i="3" s="1"/>
  <c r="H45" i="3"/>
  <c r="G45" i="3"/>
  <c r="I45" i="3" s="1"/>
  <c r="G5" i="3"/>
  <c r="I5" i="3" s="1"/>
  <c r="H5" i="3"/>
  <c r="H23" i="3"/>
  <c r="G23" i="3"/>
  <c r="I23" i="3" s="1"/>
  <c r="G72" i="3"/>
  <c r="I72" i="3" s="1"/>
  <c r="H72" i="3"/>
  <c r="G69" i="3"/>
  <c r="I69" i="3" s="1"/>
  <c r="H69" i="3"/>
  <c r="G87" i="3"/>
  <c r="I87" i="3" s="1"/>
  <c r="H87" i="3"/>
  <c r="G17" i="3"/>
  <c r="I17" i="3" s="1"/>
  <c r="H17" i="3"/>
  <c r="G9" i="3"/>
  <c r="I9" i="3" s="1"/>
  <c r="H9" i="3"/>
  <c r="G65" i="3"/>
  <c r="I65" i="3" s="1"/>
  <c r="H65" i="3"/>
  <c r="H86" i="3"/>
  <c r="G86" i="3"/>
  <c r="I86" i="3" s="1"/>
  <c r="G74" i="3"/>
  <c r="I74" i="3" s="1"/>
  <c r="H74" i="3"/>
  <c r="H3" i="3"/>
  <c r="G3" i="3"/>
  <c r="I3" i="3" s="1"/>
  <c r="H82" i="3"/>
  <c r="G82" i="3"/>
  <c r="I82" i="3" s="1"/>
  <c r="H35" i="3"/>
  <c r="G35" i="3"/>
  <c r="I35" i="3" s="1"/>
  <c r="G15" i="3"/>
  <c r="I15" i="3" s="1"/>
  <c r="H15" i="3"/>
  <c r="G67" i="3"/>
  <c r="I67" i="3" s="1"/>
  <c r="H67" i="3"/>
  <c r="H70" i="3"/>
  <c r="G70" i="3"/>
  <c r="I70" i="3" s="1"/>
  <c r="H50" i="3"/>
  <c r="G50" i="3"/>
  <c r="I50" i="3" s="1"/>
  <c r="H36" i="3"/>
  <c r="G36" i="3"/>
  <c r="I36" i="3" s="1"/>
  <c r="H77" i="3"/>
  <c r="G77" i="3"/>
  <c r="I77" i="3" s="1"/>
  <c r="G64" i="3"/>
  <c r="I64" i="3" s="1"/>
  <c r="H64" i="3"/>
  <c r="H34" i="3"/>
  <c r="G34" i="3"/>
  <c r="I34" i="3" s="1"/>
  <c r="G61" i="3"/>
  <c r="I61" i="3" s="1"/>
  <c r="H61" i="3"/>
  <c r="H2" i="3"/>
  <c r="G2" i="3"/>
  <c r="I2" i="3" s="1"/>
  <c r="H49" i="3"/>
  <c r="G49" i="3"/>
  <c r="I49" i="3" s="1"/>
  <c r="G79" i="3"/>
  <c r="I79" i="3" s="1"/>
  <c r="H79" i="3"/>
  <c r="G11" i="3"/>
  <c r="I11" i="3" s="1"/>
  <c r="H11" i="3"/>
  <c r="J89" i="3" l="1"/>
  <c r="K89" i="3" s="1"/>
  <c r="J45" i="3"/>
  <c r="K45" i="3" s="1"/>
  <c r="J23" i="3"/>
  <c r="K23" i="3" s="1"/>
  <c r="J67" i="3"/>
  <c r="K67" i="3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<sst xmlns="http://schemas.openxmlformats.org/spreadsheetml/2006/main" count="1065" uniqueCount="121">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</sst>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65001</c:v>
                </c:pt>
                <c:pt idx="1">
                  <c:v>35848</c:v>
                </c:pt>
                <c:pt idx="3">
                  <c:v>8359</c:v>
                </c:pt>
                <c:pt idx="4">
                  <c:v>4758</c:v>
                </c:pt>
                <c:pt idx="5">
                  <c:v>3704</c:v>
                </c:pt>
                <c:pt idx="6">
                  <c:v>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35848</c:v>
                </c:pt>
                <c:pt idx="2">
                  <c:v>8359</c:v>
                </c:pt>
                <c:pt idx="3">
                  <c:v>4758</c:v>
                </c:pt>
                <c:pt idx="4">
                  <c:v>3704</c:v>
                </c:pt>
                <c:pt idx="5">
                  <c:v>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64991</c:v>
                </c:pt>
                <c:pt idx="1">
                  <c:v>35427</c:v>
                </c:pt>
                <c:pt idx="3">
                  <c:v>8357</c:v>
                </c:pt>
                <c:pt idx="4">
                  <c:v>4756</c:v>
                </c:pt>
                <c:pt idx="5">
                  <c:v>3710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64991</c:v>
                </c:pt>
                <c:pt idx="1">
                  <c:v>35427</c:v>
                </c:pt>
                <c:pt idx="3">
                  <c:v>8357</c:v>
                </c:pt>
                <c:pt idx="4">
                  <c:v>4756</c:v>
                </c:pt>
                <c:pt idx="5">
                  <c:v>3710</c:v>
                </c:pt>
                <c:pt idx="6">
                  <c:v>3430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64965</c:v>
                </c:pt>
                <c:pt idx="1">
                  <c:v>32451</c:v>
                </c:pt>
                <c:pt idx="3">
                  <c:v>7933</c:v>
                </c:pt>
                <c:pt idx="4">
                  <c:v>4634</c:v>
                </c:pt>
                <c:pt idx="5">
                  <c:v>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64965</c:v>
                </c:pt>
                <c:pt idx="1">
                  <c:v>32451</c:v>
                </c:pt>
                <c:pt idx="3">
                  <c:v>7933</c:v>
                </c:pt>
                <c:pt idx="4">
                  <c:v>4634</c:v>
                </c:pt>
                <c:pt idx="5">
                  <c:v>3686</c:v>
                </c:pt>
                <c:pt idx="6">
                  <c:v>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-2.8419042951786339E-2</c:v>
                </c:pt>
                <c:pt idx="1">
                  <c:v>-3.2612016502049897E-3</c:v>
                </c:pt>
                <c:pt idx="2">
                  <c:v>0</c:v>
                </c:pt>
                <c:pt idx="3">
                  <c:v>-2.2362525601405645E-2</c:v>
                </c:pt>
                <c:pt idx="4">
                  <c:v>-3.3077902452079186E-2</c:v>
                </c:pt>
                <c:pt idx="5">
                  <c:v>2.9816700801874194E-2</c:v>
                </c:pt>
                <c:pt idx="6">
                  <c:v>0.1625941965602202</c:v>
                </c:pt>
                <c:pt idx="7">
                  <c:v>0.8423217976529459</c:v>
                </c:pt>
                <c:pt idx="8">
                  <c:v>7.929844755448447</c:v>
                </c:pt>
                <c:pt idx="9">
                  <c:v>26.384984893958485</c:v>
                </c:pt>
                <c:pt idx="10">
                  <c:v>22.972370309993977</c:v>
                </c:pt>
                <c:pt idx="11">
                  <c:v>16.870196136510412</c:v>
                </c:pt>
                <c:pt idx="12">
                  <c:v>7.7155372184349771</c:v>
                </c:pt>
                <c:pt idx="13">
                  <c:v>2.9714205892867751</c:v>
                </c:pt>
                <c:pt idx="14">
                  <c:v>2.0443075487284994</c:v>
                </c:pt>
                <c:pt idx="15">
                  <c:v>1.0091089677634297</c:v>
                </c:pt>
                <c:pt idx="16">
                  <c:v>0.51806517643256411</c:v>
                </c:pt>
                <c:pt idx="17">
                  <c:v>0.33636965592114326</c:v>
                </c:pt>
                <c:pt idx="18">
                  <c:v>0.30748472701932761</c:v>
                </c:pt>
                <c:pt idx="19">
                  <c:v>0.22082994031388073</c:v>
                </c:pt>
                <c:pt idx="20">
                  <c:v>0.14349287260901955</c:v>
                </c:pt>
                <c:pt idx="21">
                  <c:v>8.7120672655476156E-2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-3.7736761952372022E-2</c:v>
                </c:pt>
                <c:pt idx="1">
                  <c:v>-3.1214358651962044E-2</c:v>
                </c:pt>
                <c:pt idx="2">
                  <c:v>-4.472505120281129E-2</c:v>
                </c:pt>
                <c:pt idx="3">
                  <c:v>-4.1929735502635582E-2</c:v>
                </c:pt>
                <c:pt idx="4">
                  <c:v>-1.3044806600819959E-2</c:v>
                </c:pt>
                <c:pt idx="5">
                  <c:v>3.1214358651962044E-2</c:v>
                </c:pt>
                <c:pt idx="6">
                  <c:v>0.12159623295764319</c:v>
                </c:pt>
                <c:pt idx="7">
                  <c:v>0.69417006554363359</c:v>
                </c:pt>
                <c:pt idx="8">
                  <c:v>7.3046258105091484</c:v>
                </c:pt>
                <c:pt idx="9">
                  <c:v>22.336901874154034</c:v>
                </c:pt>
                <c:pt idx="10">
                  <c:v>21.476410524449946</c:v>
                </c:pt>
                <c:pt idx="11">
                  <c:v>16.539417111989621</c:v>
                </c:pt>
                <c:pt idx="12">
                  <c:v>6.572253097063113</c:v>
                </c:pt>
                <c:pt idx="13">
                  <c:v>2.3280320922963336</c:v>
                </c:pt>
                <c:pt idx="14">
                  <c:v>1.2457790303783061</c:v>
                </c:pt>
                <c:pt idx="15">
                  <c:v>0.68112525894281362</c:v>
                </c:pt>
                <c:pt idx="16">
                  <c:v>0.33310845427093827</c:v>
                </c:pt>
                <c:pt idx="17">
                  <c:v>0.18914969571188942</c:v>
                </c:pt>
                <c:pt idx="18">
                  <c:v>0.19893330066250439</c:v>
                </c:pt>
                <c:pt idx="19">
                  <c:v>0.17657077506109872</c:v>
                </c:pt>
                <c:pt idx="20">
                  <c:v>0.15048116185945881</c:v>
                </c:pt>
                <c:pt idx="21">
                  <c:v>6.6155804904158372E-2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-1.4908350400937097E-2</c:v>
                </c:pt>
                <c:pt idx="1">
                  <c:v>-2.1430753701347074E-2</c:v>
                </c:pt>
                <c:pt idx="2">
                  <c:v>-4.6588595002928423E-3</c:v>
                </c:pt>
                <c:pt idx="3">
                  <c:v>3.1214358651962044E-2</c:v>
                </c:pt>
                <c:pt idx="4">
                  <c:v>-6.5224033004099794E-3</c:v>
                </c:pt>
                <c:pt idx="5">
                  <c:v>-4.6588595002928423E-3</c:v>
                </c:pt>
                <c:pt idx="6">
                  <c:v>0.1537423635096638</c:v>
                </c:pt>
                <c:pt idx="7">
                  <c:v>0.96345214466055984</c:v>
                </c:pt>
                <c:pt idx="8">
                  <c:v>9.0586864123694024</c:v>
                </c:pt>
                <c:pt idx="9">
                  <c:v>25.501199246752932</c:v>
                </c:pt>
                <c:pt idx="10">
                  <c:v>22.216237413096451</c:v>
                </c:pt>
                <c:pt idx="11">
                  <c:v>15.698958858136791</c:v>
                </c:pt>
                <c:pt idx="12">
                  <c:v>6.2843355799450151</c:v>
                </c:pt>
                <c:pt idx="13">
                  <c:v>2.5176476739582521</c:v>
                </c:pt>
                <c:pt idx="14">
                  <c:v>1.5052775045446174</c:v>
                </c:pt>
                <c:pt idx="15">
                  <c:v>0.80411914975054466</c:v>
                </c:pt>
                <c:pt idx="16">
                  <c:v>0.38249236497404238</c:v>
                </c:pt>
                <c:pt idx="17">
                  <c:v>0.21850051056373432</c:v>
                </c:pt>
                <c:pt idx="18">
                  <c:v>0.26369144771657488</c:v>
                </c:pt>
                <c:pt idx="19">
                  <c:v>0.25716904441616489</c:v>
                </c:pt>
                <c:pt idx="20">
                  <c:v>0.15607179325981022</c:v>
                </c:pt>
                <c:pt idx="21">
                  <c:v>9.364307595588614E-2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-3.6804990052313455E-2</c:v>
                </c:pt>
                <c:pt idx="1">
                  <c:v>-5.1247454503221268E-3</c:v>
                </c:pt>
                <c:pt idx="2">
                  <c:v>-3.5407332202225604E-2</c:v>
                </c:pt>
                <c:pt idx="3">
                  <c:v>3.2612016502049897E-3</c:v>
                </c:pt>
                <c:pt idx="4">
                  <c:v>2.3760183451493496E-2</c:v>
                </c:pt>
                <c:pt idx="5">
                  <c:v>8.9915988355651857E-2</c:v>
                </c:pt>
                <c:pt idx="6">
                  <c:v>0.24505600971540353</c:v>
                </c:pt>
                <c:pt idx="7">
                  <c:v>0.95972505706032563</c:v>
                </c:pt>
                <c:pt idx="8">
                  <c:v>7.0535132834433636</c:v>
                </c:pt>
                <c:pt idx="9">
                  <c:v>20.141647277616048</c:v>
                </c:pt>
                <c:pt idx="10">
                  <c:v>24.493022050889561</c:v>
                </c:pt>
                <c:pt idx="11">
                  <c:v>18.626120282170785</c:v>
                </c:pt>
                <c:pt idx="12">
                  <c:v>7.3819628782140088</c:v>
                </c:pt>
                <c:pt idx="13">
                  <c:v>2.7762143762245048</c:v>
                </c:pt>
                <c:pt idx="14">
                  <c:v>1.3426833079843972</c:v>
                </c:pt>
                <c:pt idx="15">
                  <c:v>0.71932790684521486</c:v>
                </c:pt>
                <c:pt idx="16">
                  <c:v>0.39087831207456952</c:v>
                </c:pt>
                <c:pt idx="17">
                  <c:v>0.30701884106929833</c:v>
                </c:pt>
                <c:pt idx="18">
                  <c:v>0.33264256832090894</c:v>
                </c:pt>
                <c:pt idx="19">
                  <c:v>0.25111252706578424</c:v>
                </c:pt>
                <c:pt idx="20">
                  <c:v>0.16352596846027878</c:v>
                </c:pt>
                <c:pt idx="21">
                  <c:v>8.9450102405622581E-2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4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65001</v>
      </c>
      <c r="D2">
        <v>3379</v>
      </c>
      <c r="E2">
        <v>5606</v>
      </c>
      <c r="F2">
        <v>4552</v>
      </c>
      <c r="G2">
        <v>51385</v>
      </c>
      <c r="H2">
        <v>49538</v>
      </c>
      <c r="I2">
        <v>3507</v>
      </c>
      <c r="J2">
        <v>3426</v>
      </c>
      <c r="K2">
        <v>3992</v>
      </c>
      <c r="L2">
        <v>3775</v>
      </c>
      <c r="M2">
        <v>9399</v>
      </c>
      <c r="N2">
        <v>6322</v>
      </c>
      <c r="O2">
        <v>35848</v>
      </c>
      <c r="P2">
        <v>3433</v>
      </c>
      <c r="Q2">
        <v>7828</v>
      </c>
      <c r="R2">
        <v>4162</v>
      </c>
      <c r="S2">
        <v>19119</v>
      </c>
      <c r="T2">
        <v>38941</v>
      </c>
      <c r="U2">
        <v>3430</v>
      </c>
      <c r="V2">
        <v>3430</v>
      </c>
      <c r="W2">
        <v>4006</v>
      </c>
      <c r="X2">
        <v>3641</v>
      </c>
      <c r="Y2">
        <v>19285</v>
      </c>
      <c r="Z2">
        <v>4984</v>
      </c>
      <c r="AA2">
        <v>27867</v>
      </c>
      <c r="AB2">
        <v>3440</v>
      </c>
      <c r="AC2">
        <v>9818</v>
      </c>
      <c r="AD2">
        <v>4100</v>
      </c>
      <c r="AE2">
        <v>4930</v>
      </c>
      <c r="AF2">
        <v>17547</v>
      </c>
      <c r="AG2">
        <v>3394</v>
      </c>
      <c r="AH2">
        <v>3770</v>
      </c>
      <c r="AI2">
        <v>3909</v>
      </c>
      <c r="AJ2">
        <v>3361</v>
      </c>
      <c r="AK2">
        <v>43420</v>
      </c>
      <c r="AL2">
        <v>4279</v>
      </c>
      <c r="AM2">
        <v>8359</v>
      </c>
      <c r="AN2">
        <v>3392</v>
      </c>
      <c r="AO2">
        <v>20001</v>
      </c>
      <c r="AP2">
        <v>3914</v>
      </c>
      <c r="AQ2">
        <v>3701</v>
      </c>
      <c r="AR2">
        <v>8437</v>
      </c>
      <c r="AS2">
        <v>3408</v>
      </c>
      <c r="AT2">
        <v>5508</v>
      </c>
      <c r="AU2">
        <v>4261</v>
      </c>
      <c r="AV2">
        <v>3429</v>
      </c>
      <c r="AW2">
        <v>56013</v>
      </c>
      <c r="AX2">
        <v>4099</v>
      </c>
      <c r="AY2">
        <v>4758</v>
      </c>
      <c r="AZ2">
        <v>3369</v>
      </c>
      <c r="BA2">
        <v>39651</v>
      </c>
      <c r="BB2">
        <v>3748</v>
      </c>
      <c r="BC2">
        <v>3507</v>
      </c>
      <c r="BD2">
        <v>6114</v>
      </c>
      <c r="BE2">
        <v>3582</v>
      </c>
      <c r="BF2">
        <v>22884</v>
      </c>
      <c r="BG2">
        <v>5166</v>
      </c>
      <c r="BH2">
        <v>3364</v>
      </c>
      <c r="BI2">
        <v>46673</v>
      </c>
      <c r="BJ2">
        <v>4154</v>
      </c>
      <c r="BK2">
        <v>3704</v>
      </c>
      <c r="BL2">
        <v>3504</v>
      </c>
      <c r="BM2">
        <v>52749</v>
      </c>
      <c r="BN2">
        <v>3627</v>
      </c>
      <c r="BO2">
        <v>3412</v>
      </c>
      <c r="BP2">
        <v>4902</v>
      </c>
      <c r="BQ2">
        <v>3763</v>
      </c>
      <c r="BR2">
        <v>58177</v>
      </c>
      <c r="BS2">
        <v>6671</v>
      </c>
      <c r="BT2">
        <v>3447</v>
      </c>
      <c r="BU2">
        <v>18580</v>
      </c>
      <c r="BV2">
        <v>3979</v>
      </c>
      <c r="BW2">
        <v>3440</v>
      </c>
      <c r="BX2">
        <v>3789</v>
      </c>
      <c r="BY2">
        <v>60074</v>
      </c>
      <c r="BZ2">
        <v>3359</v>
      </c>
      <c r="CA2">
        <v>3350</v>
      </c>
      <c r="CB2">
        <v>4155</v>
      </c>
      <c r="CC2">
        <v>3819</v>
      </c>
      <c r="CD2">
        <v>51126</v>
      </c>
      <c r="CE2">
        <v>8844</v>
      </c>
      <c r="CF2">
        <v>3491</v>
      </c>
      <c r="CG2">
        <v>5500</v>
      </c>
      <c r="CH2">
        <v>3791</v>
      </c>
      <c r="CI2">
        <v>3372</v>
      </c>
      <c r="CJ2">
        <v>5248</v>
      </c>
      <c r="CK2">
        <v>20461</v>
      </c>
      <c r="CL2">
        <v>3373</v>
      </c>
      <c r="CM2">
        <v>3344</v>
      </c>
      <c r="CN2">
        <v>3846</v>
      </c>
      <c r="CO2">
        <v>3867</v>
      </c>
      <c r="CP2">
        <v>37137</v>
      </c>
      <c r="CQ2">
        <v>16929</v>
      </c>
      <c r="CR2">
        <v>3633</v>
      </c>
      <c r="CS2">
        <v>3966</v>
      </c>
      <c r="CT2">
        <v>3632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65001</v>
      </c>
      <c r="E9" s="5">
        <v>30</v>
      </c>
      <c r="G9">
        <v>30</v>
      </c>
      <c r="H9" t="str">
        <f t="shared" ref="H9:I9" si="0">A9</f>
        <v>A1</v>
      </c>
      <c r="I9">
        <f t="shared" si="0"/>
        <v>65001</v>
      </c>
      <c r="K9" t="s">
        <v>82</v>
      </c>
      <c r="L9" s="8" t="str">
        <f>A10</f>
        <v>A2</v>
      </c>
      <c r="M9" s="8">
        <f>B10</f>
        <v>3379</v>
      </c>
      <c r="N9" s="8">
        <f>(M9-I$15)/I$16</f>
        <v>-2.8419042951786339E-2</v>
      </c>
      <c r="O9" s="8">
        <f>N9*40</f>
        <v>-1.1367617180714535</v>
      </c>
    </row>
    <row r="10" spans="1:98" x14ac:dyDescent="0.4">
      <c r="A10" t="s">
        <v>83</v>
      </c>
      <c r="B10">
        <v>3379</v>
      </c>
      <c r="E10">
        <f>E9/2</f>
        <v>15</v>
      </c>
      <c r="G10">
        <v>15</v>
      </c>
      <c r="H10" t="str">
        <f>A21</f>
        <v>B1</v>
      </c>
      <c r="I10">
        <f>B21</f>
        <v>35848</v>
      </c>
      <c r="K10" t="s">
        <v>85</v>
      </c>
      <c r="L10" s="8" t="str">
        <f>A22</f>
        <v>B2</v>
      </c>
      <c r="M10" s="8">
        <f>B22</f>
        <v>3433</v>
      </c>
      <c r="N10" s="8">
        <f t="shared" ref="N10:N73" si="1">(M10-I$15)/I$16</f>
        <v>-3.2612016502049897E-3</v>
      </c>
      <c r="O10" s="8">
        <f t="shared" ref="O10:O73" si="2">N10*40</f>
        <v>-0.13044806600819958</v>
      </c>
    </row>
    <row r="11" spans="1:98" x14ac:dyDescent="0.4">
      <c r="A11" t="s">
        <v>84</v>
      </c>
      <c r="B11">
        <v>5606</v>
      </c>
      <c r="E11">
        <f>E10/2</f>
        <v>7.5</v>
      </c>
      <c r="H11" t="str">
        <f>A33</f>
        <v>C1</v>
      </c>
      <c r="K11" t="s">
        <v>88</v>
      </c>
      <c r="L11" s="8" t="str">
        <f>A34</f>
        <v>C2</v>
      </c>
      <c r="M11" s="8">
        <f>B34</f>
        <v>3440</v>
      </c>
      <c r="N11" s="8">
        <f t="shared" si="1"/>
        <v>0</v>
      </c>
      <c r="O11" s="8">
        <f t="shared" si="2"/>
        <v>0</v>
      </c>
    </row>
    <row r="12" spans="1:98" x14ac:dyDescent="0.4">
      <c r="A12" t="s">
        <v>9</v>
      </c>
      <c r="B12">
        <v>4552</v>
      </c>
      <c r="E12">
        <f>E11/4</f>
        <v>1.875</v>
      </c>
      <c r="G12">
        <v>1.875</v>
      </c>
      <c r="H12" t="str">
        <f>A45</f>
        <v>D1</v>
      </c>
      <c r="I12">
        <f>B45</f>
        <v>8359</v>
      </c>
      <c r="K12" t="s">
        <v>91</v>
      </c>
      <c r="L12" s="8" t="str">
        <f>A46</f>
        <v>D2</v>
      </c>
      <c r="M12" s="8">
        <f>B46</f>
        <v>3392</v>
      </c>
      <c r="N12" s="8">
        <f t="shared" si="1"/>
        <v>-2.2362525601405645E-2</v>
      </c>
      <c r="O12" s="8">
        <f t="shared" si="2"/>
        <v>-0.89450102405622578</v>
      </c>
    </row>
    <row r="13" spans="1:98" x14ac:dyDescent="0.4">
      <c r="A13" t="s">
        <v>17</v>
      </c>
      <c r="B13">
        <v>51385</v>
      </c>
      <c r="E13">
        <f>E12/4</f>
        <v>0.46875</v>
      </c>
      <c r="G13">
        <v>0.46875</v>
      </c>
      <c r="H13" t="str">
        <f>A57</f>
        <v>E1</v>
      </c>
      <c r="I13">
        <f>B57</f>
        <v>4758</v>
      </c>
      <c r="K13" t="s">
        <v>94</v>
      </c>
      <c r="L13" s="8" t="str">
        <f>A58</f>
        <v>E2</v>
      </c>
      <c r="M13" s="8">
        <f>B58</f>
        <v>3369</v>
      </c>
      <c r="N13" s="8">
        <f t="shared" si="1"/>
        <v>-3.3077902452079186E-2</v>
      </c>
      <c r="O13" s="8">
        <f t="shared" si="2"/>
        <v>-1.3231160980831675</v>
      </c>
    </row>
    <row r="14" spans="1:98" x14ac:dyDescent="0.4">
      <c r="A14" t="s">
        <v>25</v>
      </c>
      <c r="B14">
        <v>49538</v>
      </c>
      <c r="E14">
        <f>E13/4</f>
        <v>0.1171875</v>
      </c>
      <c r="G14">
        <v>0.1171875</v>
      </c>
      <c r="H14" t="str">
        <f>A69</f>
        <v>F1</v>
      </c>
      <c r="I14">
        <f>B69</f>
        <v>3704</v>
      </c>
      <c r="K14" t="s">
        <v>97</v>
      </c>
      <c r="L14" s="8" t="str">
        <f>A70</f>
        <v>F2</v>
      </c>
      <c r="M14" s="8">
        <f>B70</f>
        <v>3504</v>
      </c>
      <c r="N14" s="8">
        <f t="shared" si="1"/>
        <v>2.9816700801874194E-2</v>
      </c>
      <c r="O14" s="8">
        <f t="shared" si="2"/>
        <v>1.1926680320749679</v>
      </c>
    </row>
    <row r="15" spans="1:98" x14ac:dyDescent="0.4">
      <c r="A15" t="s">
        <v>34</v>
      </c>
      <c r="B15">
        <v>3507</v>
      </c>
      <c r="G15">
        <f t="shared" ref="G15" si="3">E15*1.14</f>
        <v>0</v>
      </c>
      <c r="H15" t="str">
        <f>A81</f>
        <v>G1</v>
      </c>
      <c r="I15">
        <f>B81</f>
        <v>3440</v>
      </c>
      <c r="K15" t="s">
        <v>100</v>
      </c>
      <c r="L15" s="8" t="str">
        <f>A82</f>
        <v>G2</v>
      </c>
      <c r="M15" s="8">
        <f>B82</f>
        <v>3789</v>
      </c>
      <c r="N15" s="8">
        <f t="shared" si="1"/>
        <v>0.1625941965602202</v>
      </c>
      <c r="O15" s="8">
        <f t="shared" si="2"/>
        <v>6.5037678624088082</v>
      </c>
    </row>
    <row r="16" spans="1:98" x14ac:dyDescent="0.4">
      <c r="A16" t="s">
        <v>41</v>
      </c>
      <c r="B16">
        <v>3426</v>
      </c>
      <c r="H16" t="s">
        <v>119</v>
      </c>
      <c r="I16">
        <f>SLOPE(I10:I15, G10:G15)</f>
        <v>2146.448073690874</v>
      </c>
      <c r="K16" t="s">
        <v>103</v>
      </c>
      <c r="L16" s="8" t="str">
        <f>A94</f>
        <v>H2</v>
      </c>
      <c r="M16" s="8">
        <f>B94</f>
        <v>5248</v>
      </c>
      <c r="N16" s="8">
        <f t="shared" si="1"/>
        <v>0.8423217976529459</v>
      </c>
      <c r="O16" s="8">
        <f t="shared" si="2"/>
        <v>33.692871906117837</v>
      </c>
    </row>
    <row r="17" spans="1:15" x14ac:dyDescent="0.4">
      <c r="A17" t="s">
        <v>49</v>
      </c>
      <c r="B17">
        <v>3992</v>
      </c>
      <c r="K17" t="s">
        <v>104</v>
      </c>
      <c r="L17" s="8" t="str">
        <f>A95</f>
        <v>H3</v>
      </c>
      <c r="M17" s="8">
        <f>B95</f>
        <v>20461</v>
      </c>
      <c r="N17" s="8">
        <f t="shared" si="1"/>
        <v>7.929844755448447</v>
      </c>
      <c r="O17" s="8">
        <f t="shared" si="2"/>
        <v>317.19379021793787</v>
      </c>
    </row>
    <row r="18" spans="1:15" x14ac:dyDescent="0.4">
      <c r="A18" t="s">
        <v>57</v>
      </c>
      <c r="B18">
        <v>3775</v>
      </c>
      <c r="K18" t="s">
        <v>101</v>
      </c>
      <c r="L18" s="8" t="str">
        <f>A83</f>
        <v>G3</v>
      </c>
      <c r="M18" s="8">
        <f>B83</f>
        <v>60074</v>
      </c>
      <c r="N18" s="8">
        <f t="shared" si="1"/>
        <v>26.384984893958485</v>
      </c>
      <c r="O18" s="8">
        <f t="shared" si="2"/>
        <v>1055.3993957583393</v>
      </c>
    </row>
    <row r="19" spans="1:15" x14ac:dyDescent="0.4">
      <c r="A19" t="s">
        <v>65</v>
      </c>
      <c r="B19">
        <v>9399</v>
      </c>
      <c r="K19" t="s">
        <v>98</v>
      </c>
      <c r="L19" s="8" t="str">
        <f>A71</f>
        <v>F3</v>
      </c>
      <c r="M19" s="8">
        <f>B71</f>
        <v>52749</v>
      </c>
      <c r="N19" s="8">
        <f t="shared" si="1"/>
        <v>22.972370309993977</v>
      </c>
      <c r="O19" s="8">
        <f t="shared" si="2"/>
        <v>918.89481239975908</v>
      </c>
    </row>
    <row r="20" spans="1:15" x14ac:dyDescent="0.4">
      <c r="A20" t="s">
        <v>73</v>
      </c>
      <c r="B20">
        <v>6322</v>
      </c>
      <c r="K20" t="s">
        <v>95</v>
      </c>
      <c r="L20" s="8" t="str">
        <f>A59</f>
        <v>E3</v>
      </c>
      <c r="M20" s="8">
        <f>B59</f>
        <v>39651</v>
      </c>
      <c r="N20" s="8">
        <f t="shared" si="1"/>
        <v>16.870196136510412</v>
      </c>
      <c r="O20" s="8">
        <f t="shared" si="2"/>
        <v>674.8078454604165</v>
      </c>
    </row>
    <row r="21" spans="1:15" x14ac:dyDescent="0.4">
      <c r="A21" t="s">
        <v>85</v>
      </c>
      <c r="B21">
        <v>35848</v>
      </c>
      <c r="K21" t="s">
        <v>92</v>
      </c>
      <c r="L21" s="8" t="str">
        <f>A47</f>
        <v>D3</v>
      </c>
      <c r="M21" s="8">
        <f>B47</f>
        <v>20001</v>
      </c>
      <c r="N21" s="8">
        <f t="shared" si="1"/>
        <v>7.7155372184349771</v>
      </c>
      <c r="O21" s="8">
        <f t="shared" si="2"/>
        <v>308.62148873739909</v>
      </c>
    </row>
    <row r="22" spans="1:15" x14ac:dyDescent="0.4">
      <c r="A22" t="s">
        <v>86</v>
      </c>
      <c r="B22">
        <v>3433</v>
      </c>
      <c r="K22" t="s">
        <v>89</v>
      </c>
      <c r="L22" s="8" t="str">
        <f>A35</f>
        <v>C3</v>
      </c>
      <c r="M22" s="8">
        <f>B35</f>
        <v>9818</v>
      </c>
      <c r="N22" s="8">
        <f t="shared" si="1"/>
        <v>2.9714205892867751</v>
      </c>
      <c r="O22" s="8">
        <f t="shared" si="2"/>
        <v>118.85682357147101</v>
      </c>
    </row>
    <row r="23" spans="1:15" x14ac:dyDescent="0.4">
      <c r="A23" t="s">
        <v>87</v>
      </c>
      <c r="B23">
        <v>7828</v>
      </c>
      <c r="K23" t="s">
        <v>86</v>
      </c>
      <c r="L23" s="8" t="str">
        <f>A23</f>
        <v>B3</v>
      </c>
      <c r="M23" s="8">
        <f>B23</f>
        <v>7828</v>
      </c>
      <c r="N23" s="8">
        <f t="shared" si="1"/>
        <v>2.0443075487284994</v>
      </c>
      <c r="O23" s="8">
        <f t="shared" si="2"/>
        <v>81.772301949139973</v>
      </c>
    </row>
    <row r="24" spans="1:15" x14ac:dyDescent="0.4">
      <c r="A24" t="s">
        <v>10</v>
      </c>
      <c r="B24">
        <v>4162</v>
      </c>
      <c r="K24" t="s">
        <v>83</v>
      </c>
      <c r="L24" s="8" t="str">
        <f>A11</f>
        <v>A3</v>
      </c>
      <c r="M24" s="8">
        <f>B11</f>
        <v>5606</v>
      </c>
      <c r="N24" s="8">
        <f t="shared" si="1"/>
        <v>1.0091089677634297</v>
      </c>
      <c r="O24" s="8">
        <f t="shared" si="2"/>
        <v>40.364358710537189</v>
      </c>
    </row>
    <row r="25" spans="1:15" x14ac:dyDescent="0.4">
      <c r="A25" t="s">
        <v>18</v>
      </c>
      <c r="B25">
        <v>19119</v>
      </c>
      <c r="K25" t="s">
        <v>84</v>
      </c>
      <c r="L25" s="8" t="str">
        <f>A12</f>
        <v>A4</v>
      </c>
      <c r="M25" s="8">
        <f>B12</f>
        <v>4552</v>
      </c>
      <c r="N25" s="8">
        <f t="shared" si="1"/>
        <v>0.51806517643256411</v>
      </c>
      <c r="O25" s="8">
        <f t="shared" si="2"/>
        <v>20.722607057302564</v>
      </c>
    </row>
    <row r="26" spans="1:15" x14ac:dyDescent="0.4">
      <c r="A26" t="s">
        <v>26</v>
      </c>
      <c r="B26">
        <v>38941</v>
      </c>
      <c r="K26" t="s">
        <v>87</v>
      </c>
      <c r="L26" s="8" t="str">
        <f>A24</f>
        <v>B4</v>
      </c>
      <c r="M26" s="8">
        <f>B24</f>
        <v>4162</v>
      </c>
      <c r="N26" s="8">
        <f t="shared" si="1"/>
        <v>0.33636965592114326</v>
      </c>
      <c r="O26" s="8">
        <f t="shared" si="2"/>
        <v>13.454786236845731</v>
      </c>
    </row>
    <row r="27" spans="1:15" x14ac:dyDescent="0.4">
      <c r="A27" t="s">
        <v>35</v>
      </c>
      <c r="B27">
        <v>3430</v>
      </c>
      <c r="K27" t="s">
        <v>90</v>
      </c>
      <c r="L27" s="8" t="str">
        <f>A36</f>
        <v>C4</v>
      </c>
      <c r="M27" s="8">
        <f>B36</f>
        <v>4100</v>
      </c>
      <c r="N27" s="8">
        <f t="shared" si="1"/>
        <v>0.30748472701932761</v>
      </c>
      <c r="O27" s="8">
        <f t="shared" si="2"/>
        <v>12.299389080773103</v>
      </c>
    </row>
    <row r="28" spans="1:15" x14ac:dyDescent="0.4">
      <c r="A28" t="s">
        <v>42</v>
      </c>
      <c r="B28">
        <v>3430</v>
      </c>
      <c r="K28" t="s">
        <v>93</v>
      </c>
      <c r="L28" s="8" t="str">
        <f>A48</f>
        <v>D4</v>
      </c>
      <c r="M28" s="8">
        <f>B48</f>
        <v>3914</v>
      </c>
      <c r="N28" s="8">
        <f t="shared" si="1"/>
        <v>0.22082994031388073</v>
      </c>
      <c r="O28" s="8">
        <f t="shared" si="2"/>
        <v>8.8331976125552298</v>
      </c>
    </row>
    <row r="29" spans="1:15" x14ac:dyDescent="0.4">
      <c r="A29" t="s">
        <v>50</v>
      </c>
      <c r="B29">
        <v>4006</v>
      </c>
      <c r="K29" t="s">
        <v>96</v>
      </c>
      <c r="L29" s="8" t="str">
        <f>A60</f>
        <v>E4</v>
      </c>
      <c r="M29" s="8">
        <f>B60</f>
        <v>3748</v>
      </c>
      <c r="N29" s="8">
        <f t="shared" si="1"/>
        <v>0.14349287260901955</v>
      </c>
      <c r="O29" s="8">
        <f t="shared" si="2"/>
        <v>5.739714904360782</v>
      </c>
    </row>
    <row r="30" spans="1:15" x14ac:dyDescent="0.4">
      <c r="A30" t="s">
        <v>58</v>
      </c>
      <c r="B30">
        <v>3641</v>
      </c>
      <c r="K30" t="s">
        <v>99</v>
      </c>
      <c r="L30" s="8" t="str">
        <f>A72</f>
        <v>F4</v>
      </c>
      <c r="M30" s="8">
        <f>B72</f>
        <v>3627</v>
      </c>
      <c r="N30" s="8">
        <f t="shared" si="1"/>
        <v>8.7120672655476156E-2</v>
      </c>
      <c r="O30" s="8">
        <f t="shared" si="2"/>
        <v>3.4848269062190464</v>
      </c>
    </row>
    <row r="31" spans="1:15" x14ac:dyDescent="0.4">
      <c r="A31" t="s">
        <v>66</v>
      </c>
      <c r="B31">
        <v>19285</v>
      </c>
      <c r="K31" t="s">
        <v>102</v>
      </c>
      <c r="L31" s="8" t="str">
        <f>A84</f>
        <v>G4</v>
      </c>
      <c r="M31" s="8">
        <f>B84</f>
        <v>3359</v>
      </c>
      <c r="N31" s="8">
        <f t="shared" si="1"/>
        <v>-3.7736761952372022E-2</v>
      </c>
      <c r="O31" s="8">
        <f t="shared" si="2"/>
        <v>-1.5094704780948809</v>
      </c>
    </row>
    <row r="32" spans="1:15" x14ac:dyDescent="0.4">
      <c r="A32" t="s">
        <v>74</v>
      </c>
      <c r="B32">
        <v>4984</v>
      </c>
      <c r="K32" t="s">
        <v>105</v>
      </c>
      <c r="L32" t="str">
        <f>A96</f>
        <v>H4</v>
      </c>
      <c r="M32">
        <f>B96</f>
        <v>3373</v>
      </c>
      <c r="N32" s="8">
        <f t="shared" si="1"/>
        <v>-3.1214358651962044E-2</v>
      </c>
      <c r="O32" s="8">
        <f t="shared" si="2"/>
        <v>-1.2485743460784817</v>
      </c>
    </row>
    <row r="33" spans="1:15" x14ac:dyDescent="0.4">
      <c r="A33" t="s">
        <v>88</v>
      </c>
      <c r="B33">
        <v>27867</v>
      </c>
      <c r="K33" t="s">
        <v>16</v>
      </c>
      <c r="L33" t="str">
        <f>A97</f>
        <v>H5</v>
      </c>
      <c r="M33">
        <f>B97</f>
        <v>3344</v>
      </c>
      <c r="N33" s="8">
        <f t="shared" si="1"/>
        <v>-4.472505120281129E-2</v>
      </c>
      <c r="O33" s="8">
        <f t="shared" si="2"/>
        <v>-1.7890020481124516</v>
      </c>
    </row>
    <row r="34" spans="1:15" x14ac:dyDescent="0.4">
      <c r="A34" t="s">
        <v>89</v>
      </c>
      <c r="B34">
        <v>3440</v>
      </c>
      <c r="K34" t="s">
        <v>15</v>
      </c>
      <c r="L34" t="str">
        <f>A85</f>
        <v>G5</v>
      </c>
      <c r="M34">
        <f>B85</f>
        <v>3350</v>
      </c>
      <c r="N34" s="8">
        <f t="shared" si="1"/>
        <v>-4.1929735502635582E-2</v>
      </c>
      <c r="O34" s="8">
        <f t="shared" si="2"/>
        <v>-1.6771894201054232</v>
      </c>
    </row>
    <row r="35" spans="1:15" x14ac:dyDescent="0.4">
      <c r="A35" t="s">
        <v>90</v>
      </c>
      <c r="B35">
        <v>9818</v>
      </c>
      <c r="K35" t="s">
        <v>14</v>
      </c>
      <c r="L35" t="str">
        <f>A73</f>
        <v>F5</v>
      </c>
      <c r="M35">
        <f>B73</f>
        <v>3412</v>
      </c>
      <c r="N35" s="8">
        <f t="shared" si="1"/>
        <v>-1.3044806600819959E-2</v>
      </c>
      <c r="O35" s="8">
        <f t="shared" si="2"/>
        <v>-0.52179226403279833</v>
      </c>
    </row>
    <row r="36" spans="1:15" x14ac:dyDescent="0.4">
      <c r="A36" t="s">
        <v>11</v>
      </c>
      <c r="B36">
        <v>4100</v>
      </c>
      <c r="K36" t="s">
        <v>13</v>
      </c>
      <c r="L36" t="str">
        <f>A61</f>
        <v>E5</v>
      </c>
      <c r="M36">
        <f>B61</f>
        <v>3507</v>
      </c>
      <c r="N36" s="8">
        <f t="shared" si="1"/>
        <v>3.1214358651962044E-2</v>
      </c>
      <c r="O36" s="8">
        <f t="shared" si="2"/>
        <v>1.2485743460784817</v>
      </c>
    </row>
    <row r="37" spans="1:15" x14ac:dyDescent="0.4">
      <c r="A37" t="s">
        <v>19</v>
      </c>
      <c r="B37">
        <v>4930</v>
      </c>
      <c r="K37" t="s">
        <v>12</v>
      </c>
      <c r="L37" t="str">
        <f>A49</f>
        <v>D5</v>
      </c>
      <c r="M37">
        <f>B49</f>
        <v>3701</v>
      </c>
      <c r="N37" s="8">
        <f t="shared" si="1"/>
        <v>0.12159623295764319</v>
      </c>
      <c r="O37" s="8">
        <f t="shared" si="2"/>
        <v>4.8638493183057276</v>
      </c>
    </row>
    <row r="38" spans="1:15" x14ac:dyDescent="0.4">
      <c r="A38" t="s">
        <v>27</v>
      </c>
      <c r="B38">
        <v>17547</v>
      </c>
      <c r="K38" t="s">
        <v>11</v>
      </c>
      <c r="L38" t="str">
        <f>A37</f>
        <v>C5</v>
      </c>
      <c r="M38">
        <f>B37</f>
        <v>4930</v>
      </c>
      <c r="N38" s="8">
        <f t="shared" si="1"/>
        <v>0.69417006554363359</v>
      </c>
      <c r="O38" s="8">
        <f t="shared" si="2"/>
        <v>27.766802621745342</v>
      </c>
    </row>
    <row r="39" spans="1:15" x14ac:dyDescent="0.4">
      <c r="A39" t="s">
        <v>36</v>
      </c>
      <c r="B39">
        <v>3394</v>
      </c>
      <c r="K39" t="s">
        <v>10</v>
      </c>
      <c r="L39" t="str">
        <f>A25</f>
        <v>B5</v>
      </c>
      <c r="M39">
        <f>B25</f>
        <v>19119</v>
      </c>
      <c r="N39" s="8">
        <f t="shared" si="1"/>
        <v>7.3046258105091484</v>
      </c>
      <c r="O39" s="8">
        <f t="shared" si="2"/>
        <v>292.18503242036593</v>
      </c>
    </row>
    <row r="40" spans="1:15" x14ac:dyDescent="0.4">
      <c r="A40" t="s">
        <v>43</v>
      </c>
      <c r="B40">
        <v>3770</v>
      </c>
      <c r="K40" t="s">
        <v>9</v>
      </c>
      <c r="L40" t="str">
        <f>A13</f>
        <v>A5</v>
      </c>
      <c r="M40">
        <f>B13</f>
        <v>51385</v>
      </c>
      <c r="N40" s="8">
        <f t="shared" si="1"/>
        <v>22.336901874154034</v>
      </c>
      <c r="O40" s="8">
        <f t="shared" si="2"/>
        <v>893.47607496616138</v>
      </c>
    </row>
    <row r="41" spans="1:15" x14ac:dyDescent="0.4">
      <c r="A41" t="s">
        <v>51</v>
      </c>
      <c r="B41">
        <v>3909</v>
      </c>
      <c r="K41" t="s">
        <v>17</v>
      </c>
      <c r="L41" t="str">
        <f>A14</f>
        <v>A6</v>
      </c>
      <c r="M41">
        <f>B14</f>
        <v>49538</v>
      </c>
      <c r="N41" s="8">
        <f t="shared" si="1"/>
        <v>21.476410524449946</v>
      </c>
      <c r="O41" s="8">
        <f t="shared" si="2"/>
        <v>859.05642097799785</v>
      </c>
    </row>
    <row r="42" spans="1:15" x14ac:dyDescent="0.4">
      <c r="A42" t="s">
        <v>59</v>
      </c>
      <c r="B42">
        <v>3361</v>
      </c>
      <c r="K42" t="s">
        <v>18</v>
      </c>
      <c r="L42" t="str">
        <f>A26</f>
        <v>B6</v>
      </c>
      <c r="M42">
        <f>B26</f>
        <v>38941</v>
      </c>
      <c r="N42" s="8">
        <f t="shared" si="1"/>
        <v>16.539417111989621</v>
      </c>
      <c r="O42" s="8">
        <f t="shared" si="2"/>
        <v>661.57668447958486</v>
      </c>
    </row>
    <row r="43" spans="1:15" x14ac:dyDescent="0.4">
      <c r="A43" t="s">
        <v>67</v>
      </c>
      <c r="B43">
        <v>43420</v>
      </c>
      <c r="K43" t="s">
        <v>19</v>
      </c>
      <c r="L43" t="str">
        <f>A38</f>
        <v>C6</v>
      </c>
      <c r="M43">
        <f>B38</f>
        <v>17547</v>
      </c>
      <c r="N43" s="8">
        <f t="shared" si="1"/>
        <v>6.572253097063113</v>
      </c>
      <c r="O43" s="8">
        <f t="shared" si="2"/>
        <v>262.89012388252451</v>
      </c>
    </row>
    <row r="44" spans="1:15" x14ac:dyDescent="0.4">
      <c r="A44" t="s">
        <v>75</v>
      </c>
      <c r="B44">
        <v>4279</v>
      </c>
      <c r="K44" t="s">
        <v>20</v>
      </c>
      <c r="L44" t="str">
        <f>A50</f>
        <v>D6</v>
      </c>
      <c r="M44">
        <f>B50</f>
        <v>8437</v>
      </c>
      <c r="N44" s="8">
        <f t="shared" si="1"/>
        <v>2.3280320922963336</v>
      </c>
      <c r="O44" s="8">
        <f t="shared" si="2"/>
        <v>93.121283691853336</v>
      </c>
    </row>
    <row r="45" spans="1:15" x14ac:dyDescent="0.4">
      <c r="A45" t="s">
        <v>91</v>
      </c>
      <c r="B45">
        <v>8359</v>
      </c>
      <c r="K45" t="s">
        <v>21</v>
      </c>
      <c r="L45" t="str">
        <f>A62</f>
        <v>E6</v>
      </c>
      <c r="M45">
        <f>B62</f>
        <v>6114</v>
      </c>
      <c r="N45" s="8">
        <f t="shared" si="1"/>
        <v>1.2457790303783061</v>
      </c>
      <c r="O45" s="8">
        <f t="shared" si="2"/>
        <v>49.831161215132241</v>
      </c>
    </row>
    <row r="46" spans="1:15" x14ac:dyDescent="0.4">
      <c r="A46" t="s">
        <v>92</v>
      </c>
      <c r="B46">
        <v>3392</v>
      </c>
      <c r="K46" t="s">
        <v>22</v>
      </c>
      <c r="L46" t="str">
        <f>A74</f>
        <v>F6</v>
      </c>
      <c r="M46">
        <f>B74</f>
        <v>4902</v>
      </c>
      <c r="N46" s="8">
        <f t="shared" si="1"/>
        <v>0.68112525894281362</v>
      </c>
      <c r="O46" s="8">
        <f t="shared" si="2"/>
        <v>27.245010357712545</v>
      </c>
    </row>
    <row r="47" spans="1:15" x14ac:dyDescent="0.4">
      <c r="A47" t="s">
        <v>93</v>
      </c>
      <c r="B47">
        <v>20001</v>
      </c>
      <c r="K47" t="s">
        <v>23</v>
      </c>
      <c r="L47" t="str">
        <f>A86</f>
        <v>G6</v>
      </c>
      <c r="M47">
        <f>B86</f>
        <v>4155</v>
      </c>
      <c r="N47" s="8">
        <f t="shared" si="1"/>
        <v>0.33310845427093827</v>
      </c>
      <c r="O47" s="8">
        <f t="shared" si="2"/>
        <v>13.324338170837532</v>
      </c>
    </row>
    <row r="48" spans="1:15" x14ac:dyDescent="0.4">
      <c r="A48" t="s">
        <v>12</v>
      </c>
      <c r="B48">
        <v>3914</v>
      </c>
      <c r="K48" t="s">
        <v>24</v>
      </c>
      <c r="L48" t="str">
        <f>A98</f>
        <v>H6</v>
      </c>
      <c r="M48">
        <f>B98</f>
        <v>3846</v>
      </c>
      <c r="N48" s="8">
        <f t="shared" si="1"/>
        <v>0.18914969571188942</v>
      </c>
      <c r="O48" s="8">
        <f t="shared" si="2"/>
        <v>7.5659878284755768</v>
      </c>
    </row>
    <row r="49" spans="1:15" x14ac:dyDescent="0.4">
      <c r="A49" t="s">
        <v>20</v>
      </c>
      <c r="B49">
        <v>3701</v>
      </c>
      <c r="K49" t="s">
        <v>33</v>
      </c>
      <c r="L49" t="str">
        <f>A99</f>
        <v>H7</v>
      </c>
      <c r="M49">
        <f>B99</f>
        <v>3867</v>
      </c>
      <c r="N49" s="8">
        <f t="shared" si="1"/>
        <v>0.19893330066250439</v>
      </c>
      <c r="O49" s="8">
        <f t="shared" si="2"/>
        <v>7.9573320265001755</v>
      </c>
    </row>
    <row r="50" spans="1:15" x14ac:dyDescent="0.4">
      <c r="A50" t="s">
        <v>28</v>
      </c>
      <c r="B50">
        <v>8437</v>
      </c>
      <c r="K50" t="s">
        <v>31</v>
      </c>
      <c r="L50" t="str">
        <f>A87</f>
        <v>G7</v>
      </c>
      <c r="M50">
        <f>B87</f>
        <v>3819</v>
      </c>
      <c r="N50" s="8">
        <f t="shared" si="1"/>
        <v>0.17657077506109872</v>
      </c>
      <c r="O50" s="8">
        <f t="shared" si="2"/>
        <v>7.0628310024439491</v>
      </c>
    </row>
    <row r="51" spans="1:15" x14ac:dyDescent="0.4">
      <c r="A51" t="s">
        <v>37</v>
      </c>
      <c r="B51">
        <v>3408</v>
      </c>
      <c r="K51" t="s">
        <v>32</v>
      </c>
      <c r="L51" t="str">
        <f>A75</f>
        <v>F7</v>
      </c>
      <c r="M51">
        <f>B75</f>
        <v>3763</v>
      </c>
      <c r="N51" s="8">
        <f t="shared" si="1"/>
        <v>0.15048116185945881</v>
      </c>
      <c r="O51" s="8">
        <f t="shared" si="2"/>
        <v>6.0192464743783525</v>
      </c>
    </row>
    <row r="52" spans="1:15" x14ac:dyDescent="0.4">
      <c r="A52" t="s">
        <v>44</v>
      </c>
      <c r="B52">
        <v>5508</v>
      </c>
      <c r="K52" t="s">
        <v>29</v>
      </c>
      <c r="L52" t="str">
        <f>A63</f>
        <v>E7</v>
      </c>
      <c r="M52">
        <f>B63</f>
        <v>3582</v>
      </c>
      <c r="N52" s="8">
        <f t="shared" si="1"/>
        <v>6.6155804904158372E-2</v>
      </c>
      <c r="O52" s="8">
        <f t="shared" si="2"/>
        <v>2.6462321961663351</v>
      </c>
    </row>
    <row r="53" spans="1:15" x14ac:dyDescent="0.4">
      <c r="A53" t="s">
        <v>52</v>
      </c>
      <c r="B53">
        <v>4261</v>
      </c>
      <c r="K53" t="s">
        <v>28</v>
      </c>
      <c r="L53" t="str">
        <f>A51</f>
        <v>D7</v>
      </c>
      <c r="M53">
        <f>B51</f>
        <v>3408</v>
      </c>
      <c r="N53" s="8">
        <f t="shared" si="1"/>
        <v>-1.4908350400937097E-2</v>
      </c>
      <c r="O53" s="8">
        <f t="shared" si="2"/>
        <v>-0.59633401603748393</v>
      </c>
    </row>
    <row r="54" spans="1:15" x14ac:dyDescent="0.4">
      <c r="A54" t="s">
        <v>60</v>
      </c>
      <c r="B54">
        <v>3429</v>
      </c>
      <c r="K54" t="s">
        <v>27</v>
      </c>
      <c r="L54" s="8" t="str">
        <f>A39</f>
        <v>C7</v>
      </c>
      <c r="M54" s="8">
        <f>B39</f>
        <v>3394</v>
      </c>
      <c r="N54" s="8">
        <f t="shared" si="1"/>
        <v>-2.1430753701347074E-2</v>
      </c>
      <c r="O54" s="8">
        <f t="shared" si="2"/>
        <v>-0.85723014805388298</v>
      </c>
    </row>
    <row r="55" spans="1:15" x14ac:dyDescent="0.4">
      <c r="A55" t="s">
        <v>68</v>
      </c>
      <c r="B55">
        <v>56013</v>
      </c>
      <c r="K55" t="s">
        <v>26</v>
      </c>
      <c r="L55" s="8" t="str">
        <f>A27</f>
        <v>B7</v>
      </c>
      <c r="M55" s="8">
        <f>B27</f>
        <v>3430</v>
      </c>
      <c r="N55" s="8">
        <f t="shared" si="1"/>
        <v>-4.6588595002928423E-3</v>
      </c>
      <c r="O55" s="8">
        <f t="shared" si="2"/>
        <v>-0.1863543800117137</v>
      </c>
    </row>
    <row r="56" spans="1:15" x14ac:dyDescent="0.4">
      <c r="A56" t="s">
        <v>76</v>
      </c>
      <c r="B56">
        <v>4099</v>
      </c>
      <c r="K56" t="s">
        <v>25</v>
      </c>
      <c r="L56" s="8" t="str">
        <f>A15</f>
        <v>A7</v>
      </c>
      <c r="M56" s="8">
        <f>B15</f>
        <v>3507</v>
      </c>
      <c r="N56" s="8">
        <f t="shared" si="1"/>
        <v>3.1214358651962044E-2</v>
      </c>
      <c r="O56" s="8">
        <f t="shared" si="2"/>
        <v>1.2485743460784817</v>
      </c>
    </row>
    <row r="57" spans="1:15" x14ac:dyDescent="0.4">
      <c r="A57" t="s">
        <v>94</v>
      </c>
      <c r="B57">
        <v>4758</v>
      </c>
      <c r="K57" t="s">
        <v>34</v>
      </c>
      <c r="L57" s="8" t="str">
        <f>A16</f>
        <v>A8</v>
      </c>
      <c r="M57" s="8">
        <f>B16</f>
        <v>3426</v>
      </c>
      <c r="N57" s="8">
        <f t="shared" si="1"/>
        <v>-6.5224033004099794E-3</v>
      </c>
      <c r="O57" s="8">
        <f t="shared" si="2"/>
        <v>-0.26089613201639916</v>
      </c>
    </row>
    <row r="58" spans="1:15" x14ac:dyDescent="0.4">
      <c r="A58" t="s">
        <v>95</v>
      </c>
      <c r="B58">
        <v>3369</v>
      </c>
      <c r="K58" t="s">
        <v>35</v>
      </c>
      <c r="L58" s="8" t="str">
        <f>A28</f>
        <v>B8</v>
      </c>
      <c r="M58" s="8">
        <f>B28</f>
        <v>3430</v>
      </c>
      <c r="N58" s="8">
        <f t="shared" si="1"/>
        <v>-4.6588595002928423E-3</v>
      </c>
      <c r="O58" s="8">
        <f t="shared" si="2"/>
        <v>-0.1863543800117137</v>
      </c>
    </row>
    <row r="59" spans="1:15" x14ac:dyDescent="0.4">
      <c r="A59" t="s">
        <v>96</v>
      </c>
      <c r="B59">
        <v>39651</v>
      </c>
      <c r="K59" t="s">
        <v>36</v>
      </c>
      <c r="L59" s="8" t="str">
        <f>A40</f>
        <v>C8</v>
      </c>
      <c r="M59" s="8">
        <f>B40</f>
        <v>3770</v>
      </c>
      <c r="N59" s="8">
        <f t="shared" si="1"/>
        <v>0.1537423635096638</v>
      </c>
      <c r="O59" s="8">
        <f t="shared" si="2"/>
        <v>6.1496945403865517</v>
      </c>
    </row>
    <row r="60" spans="1:15" x14ac:dyDescent="0.4">
      <c r="A60" t="s">
        <v>13</v>
      </c>
      <c r="B60">
        <v>3748</v>
      </c>
      <c r="K60" t="s">
        <v>37</v>
      </c>
      <c r="L60" s="8" t="str">
        <f>A52</f>
        <v>D8</v>
      </c>
      <c r="M60" s="8">
        <f>B52</f>
        <v>5508</v>
      </c>
      <c r="N60" s="8">
        <f t="shared" si="1"/>
        <v>0.96345214466055984</v>
      </c>
      <c r="O60" s="8">
        <f t="shared" si="2"/>
        <v>38.538085786422393</v>
      </c>
    </row>
    <row r="61" spans="1:15" x14ac:dyDescent="0.4">
      <c r="A61" t="s">
        <v>21</v>
      </c>
      <c r="B61">
        <v>3507</v>
      </c>
      <c r="K61" t="s">
        <v>38</v>
      </c>
      <c r="L61" s="8" t="str">
        <f>A64</f>
        <v>E8</v>
      </c>
      <c r="M61" s="8">
        <f>B64</f>
        <v>22884</v>
      </c>
      <c r="N61" s="8">
        <f t="shared" si="1"/>
        <v>9.0586864123694024</v>
      </c>
      <c r="O61" s="8">
        <f t="shared" si="2"/>
        <v>362.34745649477611</v>
      </c>
    </row>
    <row r="62" spans="1:15" x14ac:dyDescent="0.4">
      <c r="A62" t="s">
        <v>29</v>
      </c>
      <c r="B62">
        <v>6114</v>
      </c>
      <c r="K62" t="s">
        <v>30</v>
      </c>
      <c r="L62" s="8" t="str">
        <f>A76</f>
        <v>F8</v>
      </c>
      <c r="M62" s="8">
        <f>B76</f>
        <v>58177</v>
      </c>
      <c r="N62" s="8">
        <f t="shared" si="1"/>
        <v>25.501199246752932</v>
      </c>
      <c r="O62" s="8">
        <f t="shared" si="2"/>
        <v>1020.0479698701173</v>
      </c>
    </row>
    <row r="63" spans="1:15" x14ac:dyDescent="0.4">
      <c r="A63" t="s">
        <v>38</v>
      </c>
      <c r="B63">
        <v>3582</v>
      </c>
      <c r="K63" t="s">
        <v>39</v>
      </c>
      <c r="L63" s="8" t="str">
        <f>A88</f>
        <v>G8</v>
      </c>
      <c r="M63" s="8">
        <f>B88</f>
        <v>51126</v>
      </c>
      <c r="N63" s="8">
        <f t="shared" si="1"/>
        <v>22.216237413096451</v>
      </c>
      <c r="O63" s="8">
        <f t="shared" si="2"/>
        <v>888.64949652385803</v>
      </c>
    </row>
    <row r="64" spans="1:15" x14ac:dyDescent="0.4">
      <c r="A64" t="s">
        <v>45</v>
      </c>
      <c r="B64">
        <v>22884</v>
      </c>
      <c r="K64" t="s">
        <v>40</v>
      </c>
      <c r="L64" s="8" t="str">
        <f>A100</f>
        <v>H8</v>
      </c>
      <c r="M64" s="8">
        <f>B100</f>
        <v>37137</v>
      </c>
      <c r="N64" s="8">
        <f t="shared" si="1"/>
        <v>15.698958858136791</v>
      </c>
      <c r="O64" s="8">
        <f t="shared" si="2"/>
        <v>627.95835432547165</v>
      </c>
    </row>
    <row r="65" spans="1:15" x14ac:dyDescent="0.4">
      <c r="A65" t="s">
        <v>53</v>
      </c>
      <c r="B65">
        <v>5166</v>
      </c>
      <c r="K65" t="s">
        <v>48</v>
      </c>
      <c r="L65" s="8" t="str">
        <f>A101</f>
        <v>H9</v>
      </c>
      <c r="M65" s="8">
        <f>B101</f>
        <v>16929</v>
      </c>
      <c r="N65" s="8">
        <f t="shared" si="1"/>
        <v>6.2843355799450151</v>
      </c>
      <c r="O65" s="8">
        <f t="shared" si="2"/>
        <v>251.37342319780061</v>
      </c>
    </row>
    <row r="66" spans="1:15" x14ac:dyDescent="0.4">
      <c r="A66" t="s">
        <v>61</v>
      </c>
      <c r="B66">
        <v>3364</v>
      </c>
      <c r="K66" t="s">
        <v>47</v>
      </c>
      <c r="L66" s="8" t="str">
        <f>A89</f>
        <v>G9</v>
      </c>
      <c r="M66" s="8">
        <f>B89</f>
        <v>8844</v>
      </c>
      <c r="N66" s="8">
        <f t="shared" si="1"/>
        <v>2.5176476739582521</v>
      </c>
      <c r="O66" s="8">
        <f t="shared" si="2"/>
        <v>100.70590695833008</v>
      </c>
    </row>
    <row r="67" spans="1:15" x14ac:dyDescent="0.4">
      <c r="A67" t="s">
        <v>69</v>
      </c>
      <c r="B67">
        <v>46673</v>
      </c>
      <c r="K67" t="s">
        <v>46</v>
      </c>
      <c r="L67" s="8" t="str">
        <f>A77</f>
        <v>F9</v>
      </c>
      <c r="M67" s="8">
        <f>B77</f>
        <v>6671</v>
      </c>
      <c r="N67" s="8">
        <f t="shared" si="1"/>
        <v>1.5052775045446174</v>
      </c>
      <c r="O67" s="8">
        <f t="shared" si="2"/>
        <v>60.211100181784694</v>
      </c>
    </row>
    <row r="68" spans="1:15" x14ac:dyDescent="0.4">
      <c r="A68" t="s">
        <v>77</v>
      </c>
      <c r="B68">
        <v>4154</v>
      </c>
      <c r="K68" t="s">
        <v>45</v>
      </c>
      <c r="L68" s="8" t="str">
        <f>A65</f>
        <v>E9</v>
      </c>
      <c r="M68" s="8">
        <f>B65</f>
        <v>5166</v>
      </c>
      <c r="N68" s="8">
        <f t="shared" si="1"/>
        <v>0.80411914975054466</v>
      </c>
      <c r="O68" s="8">
        <f t="shared" si="2"/>
        <v>32.164765990021785</v>
      </c>
    </row>
    <row r="69" spans="1:15" x14ac:dyDescent="0.4">
      <c r="A69" t="s">
        <v>97</v>
      </c>
      <c r="B69">
        <v>3704</v>
      </c>
      <c r="K69" t="s">
        <v>44</v>
      </c>
      <c r="L69" s="8" t="str">
        <f>A53</f>
        <v>D9</v>
      </c>
      <c r="M69" s="8">
        <f>B53</f>
        <v>4261</v>
      </c>
      <c r="N69" s="8">
        <f t="shared" si="1"/>
        <v>0.38249236497404238</v>
      </c>
      <c r="O69" s="8">
        <f t="shared" si="2"/>
        <v>15.299694598961695</v>
      </c>
    </row>
    <row r="70" spans="1:15" x14ac:dyDescent="0.4">
      <c r="A70" t="s">
        <v>98</v>
      </c>
      <c r="B70">
        <v>3504</v>
      </c>
      <c r="K70" t="s">
        <v>43</v>
      </c>
      <c r="L70" s="8" t="str">
        <f>A41</f>
        <v>C9</v>
      </c>
      <c r="M70" s="8">
        <f>B41</f>
        <v>3909</v>
      </c>
      <c r="N70" s="8">
        <f t="shared" si="1"/>
        <v>0.21850051056373432</v>
      </c>
      <c r="O70" s="8">
        <f t="shared" si="2"/>
        <v>8.7400204225493727</v>
      </c>
    </row>
    <row r="71" spans="1:15" x14ac:dyDescent="0.4">
      <c r="A71" t="s">
        <v>99</v>
      </c>
      <c r="B71">
        <v>52749</v>
      </c>
      <c r="K71" t="s">
        <v>42</v>
      </c>
      <c r="L71" s="8" t="str">
        <f>A29</f>
        <v>B9</v>
      </c>
      <c r="M71" s="8">
        <f>B29</f>
        <v>4006</v>
      </c>
      <c r="N71" s="8">
        <f t="shared" si="1"/>
        <v>0.26369144771657488</v>
      </c>
      <c r="O71" s="8">
        <f t="shared" si="2"/>
        <v>10.547657908662995</v>
      </c>
    </row>
    <row r="72" spans="1:15" x14ac:dyDescent="0.4">
      <c r="A72" t="s">
        <v>14</v>
      </c>
      <c r="B72">
        <v>3627</v>
      </c>
      <c r="K72" t="s">
        <v>41</v>
      </c>
      <c r="L72" s="8" t="str">
        <f>A17</f>
        <v>A9</v>
      </c>
      <c r="M72" s="8">
        <f>B17</f>
        <v>3992</v>
      </c>
      <c r="N72" s="8">
        <f t="shared" si="1"/>
        <v>0.25716904441616489</v>
      </c>
      <c r="O72" s="8">
        <f t="shared" si="2"/>
        <v>10.286761776646596</v>
      </c>
    </row>
    <row r="73" spans="1:15" x14ac:dyDescent="0.4">
      <c r="A73" t="s">
        <v>22</v>
      </c>
      <c r="B73">
        <v>3412</v>
      </c>
      <c r="K73" t="s">
        <v>49</v>
      </c>
      <c r="L73" s="8" t="str">
        <f>A18</f>
        <v>A10</v>
      </c>
      <c r="M73" s="8">
        <f>B18</f>
        <v>3775</v>
      </c>
      <c r="N73" s="8">
        <f t="shared" si="1"/>
        <v>0.15607179325981022</v>
      </c>
      <c r="O73" s="8">
        <f t="shared" si="2"/>
        <v>6.2428717303924088</v>
      </c>
    </row>
    <row r="74" spans="1:15" x14ac:dyDescent="0.4">
      <c r="A74" t="s">
        <v>32</v>
      </c>
      <c r="B74">
        <v>4902</v>
      </c>
      <c r="K74" t="s">
        <v>50</v>
      </c>
      <c r="L74" s="8" t="str">
        <f>A30</f>
        <v>B10</v>
      </c>
      <c r="M74" s="8">
        <f>B30</f>
        <v>3641</v>
      </c>
      <c r="N74" s="8">
        <f t="shared" ref="N74:N96" si="4">(M74-I$15)/I$16</f>
        <v>9.364307595588614E-2</v>
      </c>
      <c r="O74" s="8">
        <f t="shared" ref="O74:O96" si="5">N74*40</f>
        <v>3.7457230382354458</v>
      </c>
    </row>
    <row r="75" spans="1:15" x14ac:dyDescent="0.4">
      <c r="A75" t="s">
        <v>30</v>
      </c>
      <c r="B75">
        <v>3763</v>
      </c>
      <c r="K75" t="s">
        <v>51</v>
      </c>
      <c r="L75" s="8" t="str">
        <f>A42</f>
        <v>C10</v>
      </c>
      <c r="M75" s="8">
        <f>B42</f>
        <v>3361</v>
      </c>
      <c r="N75" s="8">
        <f t="shared" si="4"/>
        <v>-3.6804990052313455E-2</v>
      </c>
      <c r="O75" s="8">
        <f t="shared" si="5"/>
        <v>-1.4721996020925383</v>
      </c>
    </row>
    <row r="76" spans="1:15" x14ac:dyDescent="0.4">
      <c r="A76" t="s">
        <v>46</v>
      </c>
      <c r="B76">
        <v>58177</v>
      </c>
      <c r="K76" t="s">
        <v>52</v>
      </c>
      <c r="L76" t="str">
        <f>A54</f>
        <v>D10</v>
      </c>
      <c r="M76">
        <f>B54</f>
        <v>3429</v>
      </c>
      <c r="N76" s="8">
        <f t="shared" si="4"/>
        <v>-5.1247454503221268E-3</v>
      </c>
      <c r="O76" s="8">
        <f t="shared" si="5"/>
        <v>-0.20498981801288507</v>
      </c>
    </row>
    <row r="77" spans="1:15" x14ac:dyDescent="0.4">
      <c r="A77" t="s">
        <v>54</v>
      </c>
      <c r="B77">
        <v>6671</v>
      </c>
      <c r="K77" t="s">
        <v>53</v>
      </c>
      <c r="L77" t="str">
        <f>A66</f>
        <v>E10</v>
      </c>
      <c r="M77">
        <f>B66</f>
        <v>3364</v>
      </c>
      <c r="N77" s="8">
        <f t="shared" si="4"/>
        <v>-3.5407332202225604E-2</v>
      </c>
      <c r="O77" s="8">
        <f t="shared" si="5"/>
        <v>-1.4162932880890242</v>
      </c>
    </row>
    <row r="78" spans="1:15" x14ac:dyDescent="0.4">
      <c r="A78" t="s">
        <v>62</v>
      </c>
      <c r="B78">
        <v>3447</v>
      </c>
      <c r="K78" t="s">
        <v>54</v>
      </c>
      <c r="L78" t="str">
        <f>A78</f>
        <v>F10</v>
      </c>
      <c r="M78">
        <f>B78</f>
        <v>3447</v>
      </c>
      <c r="N78" s="8">
        <f t="shared" si="4"/>
        <v>3.2612016502049897E-3</v>
      </c>
      <c r="O78" s="8">
        <f t="shared" si="5"/>
        <v>0.13044806600819958</v>
      </c>
    </row>
    <row r="79" spans="1:15" x14ac:dyDescent="0.4">
      <c r="A79" t="s">
        <v>70</v>
      </c>
      <c r="B79">
        <v>18580</v>
      </c>
      <c r="K79" t="s">
        <v>55</v>
      </c>
      <c r="L79" t="str">
        <f>A90</f>
        <v>G10</v>
      </c>
      <c r="M79">
        <f>B90</f>
        <v>3491</v>
      </c>
      <c r="N79" s="8">
        <f t="shared" si="4"/>
        <v>2.3760183451493496E-2</v>
      </c>
      <c r="O79" s="8">
        <f t="shared" si="5"/>
        <v>0.95040733805973987</v>
      </c>
    </row>
    <row r="80" spans="1:15" x14ac:dyDescent="0.4">
      <c r="A80" t="s">
        <v>78</v>
      </c>
      <c r="B80">
        <v>3979</v>
      </c>
      <c r="K80" t="s">
        <v>56</v>
      </c>
      <c r="L80" t="str">
        <f>A102</f>
        <v>H10</v>
      </c>
      <c r="M80">
        <f>B102</f>
        <v>3633</v>
      </c>
      <c r="N80" s="8">
        <f t="shared" si="4"/>
        <v>8.9915988355651857E-2</v>
      </c>
      <c r="O80" s="8">
        <f t="shared" si="5"/>
        <v>3.5966395342260742</v>
      </c>
    </row>
    <row r="81" spans="1:15" x14ac:dyDescent="0.4">
      <c r="A81" t="s">
        <v>100</v>
      </c>
      <c r="B81">
        <v>3440</v>
      </c>
      <c r="K81" t="s">
        <v>64</v>
      </c>
      <c r="L81" t="str">
        <f>A103</f>
        <v>H11</v>
      </c>
      <c r="M81">
        <f>B103</f>
        <v>3966</v>
      </c>
      <c r="N81" s="8">
        <f t="shared" si="4"/>
        <v>0.24505600971540353</v>
      </c>
      <c r="O81" s="8">
        <f t="shared" si="5"/>
        <v>9.8022403886161413</v>
      </c>
    </row>
    <row r="82" spans="1:15" x14ac:dyDescent="0.4">
      <c r="A82" t="s">
        <v>101</v>
      </c>
      <c r="B82">
        <v>3789</v>
      </c>
      <c r="K82" t="s">
        <v>63</v>
      </c>
      <c r="L82" t="str">
        <f>A91</f>
        <v>G11</v>
      </c>
      <c r="M82">
        <f>B91</f>
        <v>5500</v>
      </c>
      <c r="N82" s="8">
        <f t="shared" si="4"/>
        <v>0.95972505706032563</v>
      </c>
      <c r="O82" s="8">
        <f t="shared" si="5"/>
        <v>38.389002282413024</v>
      </c>
    </row>
    <row r="83" spans="1:15" x14ac:dyDescent="0.4">
      <c r="A83" t="s">
        <v>102</v>
      </c>
      <c r="B83">
        <v>60074</v>
      </c>
      <c r="K83" t="s">
        <v>62</v>
      </c>
      <c r="L83" t="str">
        <f>A79</f>
        <v>F11</v>
      </c>
      <c r="M83">
        <f>B79</f>
        <v>18580</v>
      </c>
      <c r="N83" s="8">
        <f t="shared" si="4"/>
        <v>7.0535132834433636</v>
      </c>
      <c r="O83" s="8">
        <f t="shared" si="5"/>
        <v>282.14053133773456</v>
      </c>
    </row>
    <row r="84" spans="1:15" x14ac:dyDescent="0.4">
      <c r="A84" t="s">
        <v>15</v>
      </c>
      <c r="B84">
        <v>3359</v>
      </c>
      <c r="K84" t="s">
        <v>61</v>
      </c>
      <c r="L84" t="str">
        <f>A67</f>
        <v>E11</v>
      </c>
      <c r="M84">
        <f>B67</f>
        <v>46673</v>
      </c>
      <c r="N84" s="8">
        <f t="shared" si="4"/>
        <v>20.141647277616048</v>
      </c>
      <c r="O84" s="8">
        <f t="shared" si="5"/>
        <v>805.6658911046419</v>
      </c>
    </row>
    <row r="85" spans="1:15" x14ac:dyDescent="0.4">
      <c r="A85" t="s">
        <v>23</v>
      </c>
      <c r="B85">
        <v>3350</v>
      </c>
      <c r="K85" t="s">
        <v>60</v>
      </c>
      <c r="L85" t="str">
        <f>A55</f>
        <v>D11</v>
      </c>
      <c r="M85">
        <f>B55</f>
        <v>56013</v>
      </c>
      <c r="N85" s="8">
        <f t="shared" si="4"/>
        <v>24.493022050889561</v>
      </c>
      <c r="O85" s="8">
        <f t="shared" si="5"/>
        <v>979.72088203558246</v>
      </c>
    </row>
    <row r="86" spans="1:15" x14ac:dyDescent="0.4">
      <c r="A86" t="s">
        <v>31</v>
      </c>
      <c r="B86">
        <v>4155</v>
      </c>
      <c r="K86" t="s">
        <v>59</v>
      </c>
      <c r="L86" t="str">
        <f>A43</f>
        <v>C11</v>
      </c>
      <c r="M86">
        <f>B43</f>
        <v>43420</v>
      </c>
      <c r="N86" s="8">
        <f t="shared" si="4"/>
        <v>18.626120282170785</v>
      </c>
      <c r="O86" s="8">
        <f t="shared" si="5"/>
        <v>745.04481128683142</v>
      </c>
    </row>
    <row r="87" spans="1:15" x14ac:dyDescent="0.4">
      <c r="A87" t="s">
        <v>39</v>
      </c>
      <c r="B87">
        <v>3819</v>
      </c>
      <c r="K87" t="s">
        <v>58</v>
      </c>
      <c r="L87" t="str">
        <f>A31</f>
        <v>B11</v>
      </c>
      <c r="M87">
        <f>B31</f>
        <v>19285</v>
      </c>
      <c r="N87" s="8">
        <f t="shared" si="4"/>
        <v>7.3819628782140088</v>
      </c>
      <c r="O87" s="8">
        <f t="shared" si="5"/>
        <v>295.27851512856034</v>
      </c>
    </row>
    <row r="88" spans="1:15" x14ac:dyDescent="0.4">
      <c r="A88" t="s">
        <v>47</v>
      </c>
      <c r="B88">
        <v>51126</v>
      </c>
      <c r="K88" t="s">
        <v>57</v>
      </c>
      <c r="L88" t="str">
        <f>A19</f>
        <v>A11</v>
      </c>
      <c r="M88">
        <f>B19</f>
        <v>9399</v>
      </c>
      <c r="N88" s="8">
        <f t="shared" si="4"/>
        <v>2.7762143762245048</v>
      </c>
      <c r="O88" s="8">
        <f t="shared" si="5"/>
        <v>111.0485750489802</v>
      </c>
    </row>
    <row r="89" spans="1:15" x14ac:dyDescent="0.4">
      <c r="A89" t="s">
        <v>55</v>
      </c>
      <c r="B89">
        <v>8844</v>
      </c>
      <c r="K89" t="s">
        <v>65</v>
      </c>
      <c r="L89" t="str">
        <f>A20</f>
        <v>A12</v>
      </c>
      <c r="M89">
        <f>B20</f>
        <v>6322</v>
      </c>
      <c r="N89" s="8">
        <f t="shared" si="4"/>
        <v>1.3426833079843972</v>
      </c>
      <c r="O89" s="8">
        <f t="shared" si="5"/>
        <v>53.707332319375887</v>
      </c>
    </row>
    <row r="90" spans="1:15" x14ac:dyDescent="0.4">
      <c r="A90" t="s">
        <v>63</v>
      </c>
      <c r="B90">
        <v>3491</v>
      </c>
      <c r="K90" t="s">
        <v>66</v>
      </c>
      <c r="L90" t="str">
        <f>A32</f>
        <v>B12</v>
      </c>
      <c r="M90">
        <f>B32</f>
        <v>4984</v>
      </c>
      <c r="N90" s="8">
        <f t="shared" si="4"/>
        <v>0.71932790684521486</v>
      </c>
      <c r="O90" s="8">
        <f t="shared" si="5"/>
        <v>28.773116273808593</v>
      </c>
    </row>
    <row r="91" spans="1:15" x14ac:dyDescent="0.4">
      <c r="A91" t="s">
        <v>71</v>
      </c>
      <c r="B91">
        <v>5500</v>
      </c>
      <c r="K91" t="s">
        <v>67</v>
      </c>
      <c r="L91" t="str">
        <f>A44</f>
        <v>C12</v>
      </c>
      <c r="M91">
        <f>B44</f>
        <v>4279</v>
      </c>
      <c r="N91" s="8">
        <f t="shared" si="4"/>
        <v>0.39087831207456952</v>
      </c>
      <c r="O91" s="8">
        <f t="shared" si="5"/>
        <v>15.635132482982781</v>
      </c>
    </row>
    <row r="92" spans="1:15" x14ac:dyDescent="0.4">
      <c r="A92" t="s">
        <v>79</v>
      </c>
      <c r="B92">
        <v>3791</v>
      </c>
      <c r="K92" t="s">
        <v>68</v>
      </c>
      <c r="L92" t="str">
        <f>A56</f>
        <v>D12</v>
      </c>
      <c r="M92">
        <f>B56</f>
        <v>4099</v>
      </c>
      <c r="N92" s="8">
        <f t="shared" si="4"/>
        <v>0.30701884106929833</v>
      </c>
      <c r="O92" s="8">
        <f t="shared" si="5"/>
        <v>12.280753642771934</v>
      </c>
    </row>
    <row r="93" spans="1:15" x14ac:dyDescent="0.4">
      <c r="A93" t="s">
        <v>103</v>
      </c>
      <c r="B93">
        <v>3372</v>
      </c>
      <c r="K93" t="s">
        <v>69</v>
      </c>
      <c r="L93" t="str">
        <f>A68</f>
        <v>E12</v>
      </c>
      <c r="M93">
        <f>B68</f>
        <v>4154</v>
      </c>
      <c r="N93" s="8">
        <f t="shared" si="4"/>
        <v>0.33264256832090894</v>
      </c>
      <c r="O93" s="8">
        <f t="shared" si="5"/>
        <v>13.305702732836357</v>
      </c>
    </row>
    <row r="94" spans="1:15" x14ac:dyDescent="0.4">
      <c r="A94" t="s">
        <v>104</v>
      </c>
      <c r="B94">
        <v>5248</v>
      </c>
      <c r="K94" t="s">
        <v>70</v>
      </c>
      <c r="L94" t="str">
        <f>A80</f>
        <v>F12</v>
      </c>
      <c r="M94">
        <f>B80</f>
        <v>3979</v>
      </c>
      <c r="N94" s="8">
        <f t="shared" si="4"/>
        <v>0.25111252706578424</v>
      </c>
      <c r="O94" s="8">
        <f t="shared" si="5"/>
        <v>10.044501082631371</v>
      </c>
    </row>
    <row r="95" spans="1:15" x14ac:dyDescent="0.4">
      <c r="A95" t="s">
        <v>105</v>
      </c>
      <c r="B95">
        <v>20461</v>
      </c>
      <c r="K95" t="s">
        <v>71</v>
      </c>
      <c r="L95" t="str">
        <f>A92</f>
        <v>G12</v>
      </c>
      <c r="M95">
        <f>B92</f>
        <v>3791</v>
      </c>
      <c r="N95" s="8">
        <f t="shared" si="4"/>
        <v>0.16352596846027878</v>
      </c>
      <c r="O95" s="8">
        <f t="shared" si="5"/>
        <v>6.5410387384111512</v>
      </c>
    </row>
    <row r="96" spans="1:15" x14ac:dyDescent="0.4">
      <c r="A96" t="s">
        <v>16</v>
      </c>
      <c r="B96">
        <v>3373</v>
      </c>
      <c r="K96" t="s">
        <v>72</v>
      </c>
      <c r="L96" t="str">
        <f>A104</f>
        <v>H12</v>
      </c>
      <c r="M96">
        <f>B104</f>
        <v>3632</v>
      </c>
      <c r="N96" s="8">
        <f t="shared" si="4"/>
        <v>8.9450102405622581E-2</v>
      </c>
      <c r="O96" s="8">
        <f t="shared" si="5"/>
        <v>3.5780040962249031</v>
      </c>
    </row>
    <row r="97" spans="1:2" x14ac:dyDescent="0.4">
      <c r="A97" t="s">
        <v>24</v>
      </c>
      <c r="B97">
        <v>3344</v>
      </c>
    </row>
    <row r="98" spans="1:2" x14ac:dyDescent="0.4">
      <c r="A98" t="s">
        <v>33</v>
      </c>
      <c r="B98">
        <v>3846</v>
      </c>
    </row>
    <row r="99" spans="1:2" x14ac:dyDescent="0.4">
      <c r="A99" t="s">
        <v>40</v>
      </c>
      <c r="B99">
        <v>3867</v>
      </c>
    </row>
    <row r="100" spans="1:2" x14ac:dyDescent="0.4">
      <c r="A100" t="s">
        <v>48</v>
      </c>
      <c r="B100">
        <v>37137</v>
      </c>
    </row>
    <row r="101" spans="1:2" x14ac:dyDescent="0.4">
      <c r="A101" t="s">
        <v>56</v>
      </c>
      <c r="B101">
        <v>16929</v>
      </c>
    </row>
    <row r="102" spans="1:2" x14ac:dyDescent="0.4">
      <c r="A102" t="s">
        <v>64</v>
      </c>
      <c r="B102">
        <v>3633</v>
      </c>
    </row>
    <row r="103" spans="1:2" x14ac:dyDescent="0.4">
      <c r="A103" t="s">
        <v>72</v>
      </c>
      <c r="B103">
        <v>3966</v>
      </c>
    </row>
    <row r="104" spans="1:2" x14ac:dyDescent="0.4">
      <c r="A104" t="s">
        <v>80</v>
      </c>
      <c r="B104">
        <v>3632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G1"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64991</v>
      </c>
      <c r="D2">
        <v>3406</v>
      </c>
      <c r="E2">
        <v>5559</v>
      </c>
      <c r="F2">
        <v>4523</v>
      </c>
      <c r="G2">
        <v>50955</v>
      </c>
      <c r="H2">
        <v>49107</v>
      </c>
      <c r="I2">
        <v>3511</v>
      </c>
      <c r="J2">
        <v>3419</v>
      </c>
      <c r="K2">
        <v>3997</v>
      </c>
      <c r="L2">
        <v>3762</v>
      </c>
      <c r="M2">
        <v>9362</v>
      </c>
      <c r="N2">
        <v>6270</v>
      </c>
      <c r="O2">
        <v>35427</v>
      </c>
      <c r="P2">
        <v>3401</v>
      </c>
      <c r="Q2">
        <v>7895</v>
      </c>
      <c r="R2">
        <v>4159</v>
      </c>
      <c r="S2">
        <v>19014</v>
      </c>
      <c r="T2">
        <v>38616</v>
      </c>
      <c r="U2">
        <v>3407</v>
      </c>
      <c r="V2">
        <v>3430</v>
      </c>
      <c r="W2">
        <v>4011</v>
      </c>
      <c r="X2">
        <v>3610</v>
      </c>
      <c r="Y2">
        <v>19297</v>
      </c>
      <c r="Z2">
        <v>4952</v>
      </c>
      <c r="AA2">
        <v>27565</v>
      </c>
      <c r="AB2">
        <v>3412</v>
      </c>
      <c r="AC2">
        <v>9791</v>
      </c>
      <c r="AD2">
        <v>4084</v>
      </c>
      <c r="AE2">
        <v>4903</v>
      </c>
      <c r="AF2">
        <v>17451</v>
      </c>
      <c r="AG2">
        <v>3387</v>
      </c>
      <c r="AH2">
        <v>3767</v>
      </c>
      <c r="AI2">
        <v>3929</v>
      </c>
      <c r="AJ2">
        <v>3368</v>
      </c>
      <c r="AK2">
        <v>43086</v>
      </c>
      <c r="AL2">
        <v>4269</v>
      </c>
      <c r="AM2">
        <v>8357</v>
      </c>
      <c r="AN2">
        <v>3385</v>
      </c>
      <c r="AO2">
        <v>19898</v>
      </c>
      <c r="AP2">
        <v>3899</v>
      </c>
      <c r="AQ2">
        <v>3707</v>
      </c>
      <c r="AR2">
        <v>8392</v>
      </c>
      <c r="AS2">
        <v>3407</v>
      </c>
      <c r="AT2">
        <v>5503</v>
      </c>
      <c r="AU2">
        <v>4268</v>
      </c>
      <c r="AV2">
        <v>3438</v>
      </c>
      <c r="AW2">
        <v>55262</v>
      </c>
      <c r="AX2">
        <v>4107</v>
      </c>
      <c r="AY2">
        <v>4756</v>
      </c>
      <c r="AZ2">
        <v>3374</v>
      </c>
      <c r="BA2">
        <v>39480</v>
      </c>
      <c r="BB2">
        <v>3769</v>
      </c>
      <c r="BC2">
        <v>3513</v>
      </c>
      <c r="BD2">
        <v>6115</v>
      </c>
      <c r="BE2">
        <v>3589</v>
      </c>
      <c r="BF2">
        <v>22887</v>
      </c>
      <c r="BG2">
        <v>5181</v>
      </c>
      <c r="BH2">
        <v>3386</v>
      </c>
      <c r="BI2">
        <v>46790</v>
      </c>
      <c r="BJ2">
        <v>4154</v>
      </c>
      <c r="BK2">
        <v>3710</v>
      </c>
      <c r="BL2">
        <v>3492</v>
      </c>
      <c r="BM2">
        <v>52950</v>
      </c>
      <c r="BN2">
        <v>3632</v>
      </c>
      <c r="BO2">
        <v>3408</v>
      </c>
      <c r="BP2">
        <v>4896</v>
      </c>
      <c r="BQ2">
        <v>3752</v>
      </c>
      <c r="BR2">
        <v>57816</v>
      </c>
      <c r="BS2">
        <v>6800</v>
      </c>
      <c r="BT2">
        <v>3445</v>
      </c>
      <c r="BU2">
        <v>18472</v>
      </c>
      <c r="BV2">
        <v>3998</v>
      </c>
      <c r="BW2">
        <v>3430</v>
      </c>
      <c r="BX2">
        <v>3770</v>
      </c>
      <c r="BY2">
        <v>59563</v>
      </c>
      <c r="BZ2">
        <v>3365</v>
      </c>
      <c r="CA2">
        <v>3347</v>
      </c>
      <c r="CB2">
        <v>4142</v>
      </c>
      <c r="CC2">
        <v>3806</v>
      </c>
      <c r="CD2">
        <v>51366</v>
      </c>
      <c r="CE2">
        <v>8850</v>
      </c>
      <c r="CF2">
        <v>3490</v>
      </c>
      <c r="CG2">
        <v>5481</v>
      </c>
      <c r="CH2">
        <v>3790</v>
      </c>
      <c r="CI2">
        <v>3393</v>
      </c>
      <c r="CJ2">
        <v>5221</v>
      </c>
      <c r="CK2">
        <v>20348</v>
      </c>
      <c r="CL2">
        <v>3374</v>
      </c>
      <c r="CM2">
        <v>3354</v>
      </c>
      <c r="CN2">
        <v>3848</v>
      </c>
      <c r="CO2">
        <v>3867</v>
      </c>
      <c r="CP2">
        <v>36775</v>
      </c>
      <c r="CQ2">
        <v>16952</v>
      </c>
      <c r="CR2">
        <v>3631</v>
      </c>
      <c r="CS2">
        <v>3969</v>
      </c>
      <c r="CT2">
        <v>3640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64991</v>
      </c>
      <c r="G9">
        <f>'Plate 1'!G9</f>
        <v>30</v>
      </c>
      <c r="H9" t="str">
        <f t="shared" ref="H9:I9" si="0">A9</f>
        <v>A1</v>
      </c>
      <c r="I9">
        <f t="shared" si="0"/>
        <v>64991</v>
      </c>
      <c r="K9" t="s">
        <v>82</v>
      </c>
      <c r="L9" t="str">
        <f>A10</f>
        <v>A2</v>
      </c>
      <c r="M9">
        <f>B10</f>
        <v>3406</v>
      </c>
      <c r="N9" s="8">
        <f>(M9-I$15)/I$16</f>
        <v>-1.1332976893884171E-2</v>
      </c>
      <c r="O9">
        <f>N9*40</f>
        <v>-0.45331907575536684</v>
      </c>
    </row>
    <row r="10" spans="1:98" x14ac:dyDescent="0.4">
      <c r="A10" t="s">
        <v>83</v>
      </c>
      <c r="B10">
        <v>3406</v>
      </c>
      <c r="G10">
        <f>'Plate 1'!G10</f>
        <v>15</v>
      </c>
      <c r="H10" t="str">
        <f>A21</f>
        <v>B1</v>
      </c>
      <c r="I10">
        <f>B21</f>
        <v>35427</v>
      </c>
      <c r="K10" t="s">
        <v>85</v>
      </c>
      <c r="L10" t="str">
        <f>A22</f>
        <v>B2</v>
      </c>
      <c r="M10">
        <f>B22</f>
        <v>3401</v>
      </c>
      <c r="N10" s="8">
        <f t="shared" ref="N10:N73" si="1">(M10-I$15)/I$16</f>
        <v>-1.3694013746776706E-2</v>
      </c>
      <c r="O10">
        <f t="shared" ref="O10:O73" si="2">N10*40</f>
        <v>-0.54776054987106826</v>
      </c>
    </row>
    <row r="11" spans="1:98" x14ac:dyDescent="0.4">
      <c r="A11" t="s">
        <v>84</v>
      </c>
      <c r="B11">
        <v>5559</v>
      </c>
      <c r="H11" t="str">
        <f>A33</f>
        <v>C1</v>
      </c>
      <c r="K11" t="s">
        <v>88</v>
      </c>
      <c r="L11" t="str">
        <f>A34</f>
        <v>C2</v>
      </c>
      <c r="M11">
        <f>B34</f>
        <v>3412</v>
      </c>
      <c r="N11" s="8">
        <f t="shared" si="1"/>
        <v>-8.499732670413129E-3</v>
      </c>
      <c r="O11">
        <f t="shared" si="2"/>
        <v>-0.33998930681652517</v>
      </c>
    </row>
    <row r="12" spans="1:98" x14ac:dyDescent="0.4">
      <c r="A12" t="s">
        <v>9</v>
      </c>
      <c r="B12">
        <v>4523</v>
      </c>
      <c r="G12">
        <f>'Plate 1'!G12</f>
        <v>1.875</v>
      </c>
      <c r="H12" t="str">
        <f>A45</f>
        <v>D1</v>
      </c>
      <c r="I12">
        <f>B45</f>
        <v>8357</v>
      </c>
      <c r="K12" t="s">
        <v>91</v>
      </c>
      <c r="L12" t="str">
        <f>A46</f>
        <v>D2</v>
      </c>
      <c r="M12">
        <f>B46</f>
        <v>3385</v>
      </c>
      <c r="N12" s="8">
        <f t="shared" si="1"/>
        <v>-2.124933167603282E-2</v>
      </c>
      <c r="O12">
        <f t="shared" si="2"/>
        <v>-0.84997326704131282</v>
      </c>
    </row>
    <row r="13" spans="1:98" x14ac:dyDescent="0.4">
      <c r="A13" t="s">
        <v>17</v>
      </c>
      <c r="B13">
        <v>50955</v>
      </c>
      <c r="G13">
        <f>'Plate 1'!G13</f>
        <v>0.46875</v>
      </c>
      <c r="H13" t="str">
        <f>A57</f>
        <v>E1</v>
      </c>
      <c r="I13">
        <f>B57</f>
        <v>4756</v>
      </c>
      <c r="K13" t="s">
        <v>94</v>
      </c>
      <c r="L13" t="str">
        <f>A58</f>
        <v>E2</v>
      </c>
      <c r="M13">
        <f>B58</f>
        <v>3374</v>
      </c>
      <c r="N13" s="8">
        <f t="shared" si="1"/>
        <v>-2.64436127523964E-2</v>
      </c>
      <c r="O13">
        <f t="shared" si="2"/>
        <v>-1.057744510095856</v>
      </c>
    </row>
    <row r="14" spans="1:98" x14ac:dyDescent="0.4">
      <c r="A14" t="s">
        <v>25</v>
      </c>
      <c r="B14">
        <v>49107</v>
      </c>
      <c r="G14">
        <f>'Plate 1'!G14</f>
        <v>0.1171875</v>
      </c>
      <c r="H14" t="str">
        <f>A69</f>
        <v>F1</v>
      </c>
      <c r="I14">
        <f>B69</f>
        <v>3710</v>
      </c>
      <c r="K14" t="s">
        <v>97</v>
      </c>
      <c r="L14" t="str">
        <f>A70</f>
        <v>F2</v>
      </c>
      <c r="M14">
        <f>B70</f>
        <v>3492</v>
      </c>
      <c r="N14" s="8">
        <f t="shared" si="1"/>
        <v>2.9276856975867443E-2</v>
      </c>
      <c r="O14">
        <f t="shared" si="2"/>
        <v>1.1710742790346977</v>
      </c>
    </row>
    <row r="15" spans="1:98" x14ac:dyDescent="0.4">
      <c r="A15" t="s">
        <v>34</v>
      </c>
      <c r="B15">
        <v>3511</v>
      </c>
      <c r="G15">
        <f>'Plate 1'!G15</f>
        <v>0</v>
      </c>
      <c r="H15" t="str">
        <f>A81</f>
        <v>G1</v>
      </c>
      <c r="I15">
        <f>B81</f>
        <v>3430</v>
      </c>
      <c r="K15" t="s">
        <v>100</v>
      </c>
      <c r="L15" t="str">
        <f>A82</f>
        <v>G2</v>
      </c>
      <c r="M15">
        <f>B82</f>
        <v>3770</v>
      </c>
      <c r="N15" s="8">
        <f t="shared" si="1"/>
        <v>0.16055050599669243</v>
      </c>
      <c r="O15">
        <f t="shared" si="2"/>
        <v>6.4220202398676971</v>
      </c>
    </row>
    <row r="16" spans="1:98" x14ac:dyDescent="0.4">
      <c r="A16" t="s">
        <v>41</v>
      </c>
      <c r="B16">
        <v>3419</v>
      </c>
      <c r="H16" t="s">
        <v>119</v>
      </c>
      <c r="I16">
        <f>SLOPE(I10:I15, G10:G15)</f>
        <v>2117.7136620609872</v>
      </c>
      <c r="K16" t="s">
        <v>103</v>
      </c>
      <c r="L16" t="str">
        <f>A94</f>
        <v>H2</v>
      </c>
      <c r="M16">
        <f>B94</f>
        <v>5221</v>
      </c>
      <c r="N16" s="8">
        <f t="shared" si="1"/>
        <v>0.8457234007061063</v>
      </c>
      <c r="O16">
        <f t="shared" si="2"/>
        <v>33.82893602824425</v>
      </c>
    </row>
    <row r="17" spans="1:15" x14ac:dyDescent="0.4">
      <c r="A17" t="s">
        <v>49</v>
      </c>
      <c r="B17">
        <v>3997</v>
      </c>
      <c r="K17" t="s">
        <v>104</v>
      </c>
      <c r="L17" t="str">
        <f>A95</f>
        <v>H3</v>
      </c>
      <c r="M17">
        <f>B95</f>
        <v>20348</v>
      </c>
      <c r="N17" s="8">
        <f t="shared" si="1"/>
        <v>7.9888042954471841</v>
      </c>
      <c r="O17">
        <f t="shared" si="2"/>
        <v>319.55217181788737</v>
      </c>
    </row>
    <row r="18" spans="1:15" x14ac:dyDescent="0.4">
      <c r="A18" t="s">
        <v>57</v>
      </c>
      <c r="B18">
        <v>3762</v>
      </c>
      <c r="K18" t="s">
        <v>101</v>
      </c>
      <c r="L18" t="str">
        <f>A83</f>
        <v>G3</v>
      </c>
      <c r="M18">
        <f>B83</f>
        <v>59563</v>
      </c>
      <c r="N18" s="8">
        <f t="shared" si="1"/>
        <v>26.50641633268334</v>
      </c>
      <c r="O18">
        <f t="shared" si="2"/>
        <v>1060.2566533073336</v>
      </c>
    </row>
    <row r="19" spans="1:15" x14ac:dyDescent="0.4">
      <c r="A19" t="s">
        <v>65</v>
      </c>
      <c r="B19">
        <v>9362</v>
      </c>
      <c r="K19" t="s">
        <v>98</v>
      </c>
      <c r="L19" t="str">
        <f>A71</f>
        <v>F3</v>
      </c>
      <c r="M19">
        <f>B71</f>
        <v>52950</v>
      </c>
      <c r="N19" s="8">
        <f t="shared" si="1"/>
        <v>23.383708991047673</v>
      </c>
      <c r="O19">
        <f t="shared" si="2"/>
        <v>935.34835964190688</v>
      </c>
    </row>
    <row r="20" spans="1:15" x14ac:dyDescent="0.4">
      <c r="A20" t="s">
        <v>73</v>
      </c>
      <c r="B20">
        <v>6270</v>
      </c>
      <c r="K20" t="s">
        <v>95</v>
      </c>
      <c r="L20" t="str">
        <f>A59</f>
        <v>E3</v>
      </c>
      <c r="M20">
        <f>B59</f>
        <v>39480</v>
      </c>
      <c r="N20" s="8">
        <f t="shared" si="1"/>
        <v>17.023075709355183</v>
      </c>
      <c r="O20">
        <f t="shared" si="2"/>
        <v>680.92302837420732</v>
      </c>
    </row>
    <row r="21" spans="1:15" x14ac:dyDescent="0.4">
      <c r="A21" t="s">
        <v>85</v>
      </c>
      <c r="B21">
        <v>35427</v>
      </c>
      <c r="K21" t="s">
        <v>92</v>
      </c>
      <c r="L21" t="str">
        <f>A47</f>
        <v>D3</v>
      </c>
      <c r="M21">
        <f>B47</f>
        <v>19898</v>
      </c>
      <c r="N21" s="8">
        <f t="shared" si="1"/>
        <v>7.7763109786868556</v>
      </c>
      <c r="O21">
        <f t="shared" si="2"/>
        <v>311.05243914747422</v>
      </c>
    </row>
    <row r="22" spans="1:15" x14ac:dyDescent="0.4">
      <c r="A22" t="s">
        <v>86</v>
      </c>
      <c r="B22">
        <v>3401</v>
      </c>
      <c r="K22" t="s">
        <v>89</v>
      </c>
      <c r="L22" t="str">
        <f>A35</f>
        <v>C3</v>
      </c>
      <c r="M22">
        <f>B35</f>
        <v>9791</v>
      </c>
      <c r="N22" s="8">
        <f t="shared" si="1"/>
        <v>3.003711084249884</v>
      </c>
      <c r="O22">
        <f t="shared" si="2"/>
        <v>120.14844336999536</v>
      </c>
    </row>
    <row r="23" spans="1:15" x14ac:dyDescent="0.4">
      <c r="A23" t="s">
        <v>87</v>
      </c>
      <c r="B23">
        <v>7895</v>
      </c>
      <c r="K23" t="s">
        <v>86</v>
      </c>
      <c r="L23" t="str">
        <f>A23</f>
        <v>B3</v>
      </c>
      <c r="M23">
        <f>B23</f>
        <v>7895</v>
      </c>
      <c r="N23" s="8">
        <f t="shared" si="1"/>
        <v>2.1084059096330345</v>
      </c>
      <c r="O23">
        <f t="shared" si="2"/>
        <v>84.336236385321385</v>
      </c>
    </row>
    <row r="24" spans="1:15" x14ac:dyDescent="0.4">
      <c r="A24" t="s">
        <v>10</v>
      </c>
      <c r="B24">
        <v>4159</v>
      </c>
      <c r="K24" t="s">
        <v>83</v>
      </c>
      <c r="L24" t="str">
        <f>A11</f>
        <v>A3</v>
      </c>
      <c r="M24">
        <f>B11</f>
        <v>5559</v>
      </c>
      <c r="N24" s="8">
        <f t="shared" si="1"/>
        <v>1.0053294919616418</v>
      </c>
      <c r="O24">
        <f t="shared" si="2"/>
        <v>40.213179678465671</v>
      </c>
    </row>
    <row r="25" spans="1:15" x14ac:dyDescent="0.4">
      <c r="A25" t="s">
        <v>18</v>
      </c>
      <c r="B25">
        <v>19014</v>
      </c>
      <c r="K25" t="s">
        <v>84</v>
      </c>
      <c r="L25" t="str">
        <f>A12</f>
        <v>A4</v>
      </c>
      <c r="M25">
        <f>B12</f>
        <v>4523</v>
      </c>
      <c r="N25" s="8">
        <f t="shared" si="1"/>
        <v>0.51612265604230834</v>
      </c>
      <c r="O25">
        <f t="shared" si="2"/>
        <v>20.644906241692333</v>
      </c>
    </row>
    <row r="26" spans="1:15" x14ac:dyDescent="0.4">
      <c r="A26" t="s">
        <v>26</v>
      </c>
      <c r="B26">
        <v>38616</v>
      </c>
      <c r="K26" t="s">
        <v>87</v>
      </c>
      <c r="L26" t="str">
        <f>A24</f>
        <v>B4</v>
      </c>
      <c r="M26">
        <f>B24</f>
        <v>4159</v>
      </c>
      <c r="N26" s="8">
        <f t="shared" si="1"/>
        <v>0.34423917315173169</v>
      </c>
      <c r="O26">
        <f t="shared" si="2"/>
        <v>13.769566926069267</v>
      </c>
    </row>
    <row r="27" spans="1:15" x14ac:dyDescent="0.4">
      <c r="A27" t="s">
        <v>35</v>
      </c>
      <c r="B27">
        <v>3407</v>
      </c>
      <c r="K27" t="s">
        <v>90</v>
      </c>
      <c r="L27" t="str">
        <f>A36</f>
        <v>C4</v>
      </c>
      <c r="M27">
        <f>B36</f>
        <v>4084</v>
      </c>
      <c r="N27" s="8">
        <f t="shared" si="1"/>
        <v>0.30882362035834365</v>
      </c>
      <c r="O27">
        <f t="shared" si="2"/>
        <v>12.352944814333746</v>
      </c>
    </row>
    <row r="28" spans="1:15" x14ac:dyDescent="0.4">
      <c r="A28" t="s">
        <v>42</v>
      </c>
      <c r="B28">
        <v>3430</v>
      </c>
      <c r="K28" t="s">
        <v>93</v>
      </c>
      <c r="L28" t="str">
        <f>A48</f>
        <v>D4</v>
      </c>
      <c r="M28">
        <f>B48</f>
        <v>3899</v>
      </c>
      <c r="N28" s="8">
        <f t="shared" si="1"/>
        <v>0.22146525680131984</v>
      </c>
      <c r="O28">
        <f t="shared" si="2"/>
        <v>8.8586102720527933</v>
      </c>
    </row>
    <row r="29" spans="1:15" x14ac:dyDescent="0.4">
      <c r="A29" t="s">
        <v>50</v>
      </c>
      <c r="B29">
        <v>4011</v>
      </c>
      <c r="K29" t="s">
        <v>96</v>
      </c>
      <c r="L29" t="str">
        <f>A60</f>
        <v>E4</v>
      </c>
      <c r="M29">
        <f>B60</f>
        <v>3769</v>
      </c>
      <c r="N29" s="8">
        <f t="shared" si="1"/>
        <v>0.16007829862611392</v>
      </c>
      <c r="O29">
        <f t="shared" si="2"/>
        <v>6.4031319450445565</v>
      </c>
    </row>
    <row r="30" spans="1:15" x14ac:dyDescent="0.4">
      <c r="A30" t="s">
        <v>58</v>
      </c>
      <c r="B30">
        <v>3610</v>
      </c>
      <c r="K30" t="s">
        <v>99</v>
      </c>
      <c r="L30" t="str">
        <f>A72</f>
        <v>F4</v>
      </c>
      <c r="M30">
        <f>B72</f>
        <v>3632</v>
      </c>
      <c r="N30" s="8">
        <f t="shared" si="1"/>
        <v>9.5385888856858447E-2</v>
      </c>
      <c r="O30">
        <f t="shared" si="2"/>
        <v>3.8154355542743379</v>
      </c>
    </row>
    <row r="31" spans="1:15" x14ac:dyDescent="0.4">
      <c r="A31" t="s">
        <v>66</v>
      </c>
      <c r="B31">
        <v>19297</v>
      </c>
      <c r="K31" t="s">
        <v>102</v>
      </c>
      <c r="L31" t="str">
        <f>A84</f>
        <v>G4</v>
      </c>
      <c r="M31">
        <f>B84</f>
        <v>3365</v>
      </c>
      <c r="N31" s="8">
        <f t="shared" si="1"/>
        <v>-3.0693479087602962E-2</v>
      </c>
      <c r="O31">
        <f t="shared" si="2"/>
        <v>-1.2277391635041184</v>
      </c>
    </row>
    <row r="32" spans="1:15" x14ac:dyDescent="0.4">
      <c r="A32" t="s">
        <v>74</v>
      </c>
      <c r="B32">
        <v>4952</v>
      </c>
      <c r="K32" t="s">
        <v>105</v>
      </c>
      <c r="L32" t="str">
        <f>A96</f>
        <v>H4</v>
      </c>
      <c r="M32">
        <f>B96</f>
        <v>3374</v>
      </c>
      <c r="N32" s="8">
        <f t="shared" si="1"/>
        <v>-2.64436127523964E-2</v>
      </c>
      <c r="O32">
        <f t="shared" si="2"/>
        <v>-1.057744510095856</v>
      </c>
    </row>
    <row r="33" spans="1:15" x14ac:dyDescent="0.4">
      <c r="A33" t="s">
        <v>88</v>
      </c>
      <c r="B33">
        <v>27565</v>
      </c>
      <c r="K33" t="s">
        <v>16</v>
      </c>
      <c r="L33" t="str">
        <f>A97</f>
        <v>H5</v>
      </c>
      <c r="M33">
        <f>B97</f>
        <v>3354</v>
      </c>
      <c r="N33" s="8">
        <f t="shared" si="1"/>
        <v>-3.5887760163966539E-2</v>
      </c>
      <c r="O33">
        <f t="shared" si="2"/>
        <v>-1.4355104065586617</v>
      </c>
    </row>
    <row r="34" spans="1:15" x14ac:dyDescent="0.4">
      <c r="A34" t="s">
        <v>89</v>
      </c>
      <c r="B34">
        <v>3412</v>
      </c>
      <c r="K34" t="s">
        <v>15</v>
      </c>
      <c r="L34" t="str">
        <f>A85</f>
        <v>G5</v>
      </c>
      <c r="M34">
        <f>B85</f>
        <v>3347</v>
      </c>
      <c r="N34" s="8">
        <f t="shared" si="1"/>
        <v>-3.9193211758016093E-2</v>
      </c>
      <c r="O34">
        <f t="shared" si="2"/>
        <v>-1.5677284703206438</v>
      </c>
    </row>
    <row r="35" spans="1:15" x14ac:dyDescent="0.4">
      <c r="A35" t="s">
        <v>90</v>
      </c>
      <c r="B35">
        <v>9791</v>
      </c>
      <c r="K35" t="s">
        <v>14</v>
      </c>
      <c r="L35" t="str">
        <f>A73</f>
        <v>F5</v>
      </c>
      <c r="M35">
        <f>B73</f>
        <v>3408</v>
      </c>
      <c r="N35" s="8">
        <f t="shared" si="1"/>
        <v>-1.0388562152727156E-2</v>
      </c>
      <c r="O35">
        <f t="shared" si="2"/>
        <v>-0.41554248610908623</v>
      </c>
    </row>
    <row r="36" spans="1:15" x14ac:dyDescent="0.4">
      <c r="A36" t="s">
        <v>11</v>
      </c>
      <c r="B36">
        <v>4084</v>
      </c>
      <c r="K36" t="s">
        <v>13</v>
      </c>
      <c r="L36" t="str">
        <f>A61</f>
        <v>E5</v>
      </c>
      <c r="M36">
        <f>B61</f>
        <v>3513</v>
      </c>
      <c r="N36" s="8">
        <f t="shared" si="1"/>
        <v>3.9193211758016093E-2</v>
      </c>
      <c r="O36">
        <f t="shared" si="2"/>
        <v>1.5677284703206438</v>
      </c>
    </row>
    <row r="37" spans="1:15" x14ac:dyDescent="0.4">
      <c r="A37" t="s">
        <v>19</v>
      </c>
      <c r="B37">
        <v>4903</v>
      </c>
      <c r="K37" t="s">
        <v>12</v>
      </c>
      <c r="L37" t="str">
        <f>A49</f>
        <v>D5</v>
      </c>
      <c r="M37">
        <f>B49</f>
        <v>3707</v>
      </c>
      <c r="N37" s="8">
        <f t="shared" si="1"/>
        <v>0.13080144165024649</v>
      </c>
      <c r="O37">
        <f t="shared" si="2"/>
        <v>5.2320576660098599</v>
      </c>
    </row>
    <row r="38" spans="1:15" x14ac:dyDescent="0.4">
      <c r="A38" t="s">
        <v>27</v>
      </c>
      <c r="B38">
        <v>17451</v>
      </c>
      <c r="K38" t="s">
        <v>11</v>
      </c>
      <c r="L38" t="str">
        <f>A37</f>
        <v>C5</v>
      </c>
      <c r="M38">
        <f>B37</f>
        <v>4903</v>
      </c>
      <c r="N38" s="8">
        <f t="shared" si="1"/>
        <v>0.69556145686214099</v>
      </c>
      <c r="O38">
        <f t="shared" si="2"/>
        <v>27.822458274485641</v>
      </c>
    </row>
    <row r="39" spans="1:15" x14ac:dyDescent="0.4">
      <c r="A39" t="s">
        <v>36</v>
      </c>
      <c r="B39">
        <v>3387</v>
      </c>
      <c r="K39" t="s">
        <v>10</v>
      </c>
      <c r="L39" t="str">
        <f>A25</f>
        <v>B5</v>
      </c>
      <c r="M39">
        <f>B25</f>
        <v>19014</v>
      </c>
      <c r="N39" s="8">
        <f t="shared" si="1"/>
        <v>7.3588796630954549</v>
      </c>
      <c r="O39">
        <f t="shared" si="2"/>
        <v>294.35518652381819</v>
      </c>
    </row>
    <row r="40" spans="1:15" x14ac:dyDescent="0.4">
      <c r="A40" t="s">
        <v>43</v>
      </c>
      <c r="B40">
        <v>3767</v>
      </c>
      <c r="K40" t="s">
        <v>9</v>
      </c>
      <c r="L40" t="str">
        <f>A13</f>
        <v>A5</v>
      </c>
      <c r="M40">
        <f>B13</f>
        <v>50955</v>
      </c>
      <c r="N40" s="8">
        <f t="shared" si="1"/>
        <v>22.441655286743551</v>
      </c>
      <c r="O40">
        <f t="shared" si="2"/>
        <v>897.66621146974205</v>
      </c>
    </row>
    <row r="41" spans="1:15" x14ac:dyDescent="0.4">
      <c r="A41" t="s">
        <v>51</v>
      </c>
      <c r="B41">
        <v>3929</v>
      </c>
      <c r="K41" t="s">
        <v>17</v>
      </c>
      <c r="L41" t="str">
        <f>A14</f>
        <v>A6</v>
      </c>
      <c r="M41">
        <f>B14</f>
        <v>49107</v>
      </c>
      <c r="N41" s="8">
        <f t="shared" si="1"/>
        <v>21.569016065914472</v>
      </c>
      <c r="O41">
        <f t="shared" si="2"/>
        <v>862.76064263657884</v>
      </c>
    </row>
    <row r="42" spans="1:15" x14ac:dyDescent="0.4">
      <c r="A42" t="s">
        <v>59</v>
      </c>
      <c r="B42">
        <v>3368</v>
      </c>
      <c r="K42" t="s">
        <v>18</v>
      </c>
      <c r="L42" t="str">
        <f>A26</f>
        <v>B6</v>
      </c>
      <c r="M42">
        <f>B26</f>
        <v>38616</v>
      </c>
      <c r="N42" s="8">
        <f t="shared" si="1"/>
        <v>16.615088541175353</v>
      </c>
      <c r="O42">
        <f t="shared" si="2"/>
        <v>664.60354164701414</v>
      </c>
    </row>
    <row r="43" spans="1:15" x14ac:dyDescent="0.4">
      <c r="A43" t="s">
        <v>67</v>
      </c>
      <c r="B43">
        <v>43086</v>
      </c>
      <c r="K43" t="s">
        <v>19</v>
      </c>
      <c r="L43" t="str">
        <f>A38</f>
        <v>C6</v>
      </c>
      <c r="M43">
        <f>B38</f>
        <v>17451</v>
      </c>
      <c r="N43" s="8">
        <f t="shared" si="1"/>
        <v>6.6208195428812484</v>
      </c>
      <c r="O43">
        <f t="shared" si="2"/>
        <v>264.83278171524995</v>
      </c>
    </row>
    <row r="44" spans="1:15" x14ac:dyDescent="0.4">
      <c r="A44" t="s">
        <v>75</v>
      </c>
      <c r="B44">
        <v>4269</v>
      </c>
      <c r="K44" t="s">
        <v>20</v>
      </c>
      <c r="L44" t="str">
        <f>A50</f>
        <v>D6</v>
      </c>
      <c r="M44">
        <f>B50</f>
        <v>8392</v>
      </c>
      <c r="N44" s="8">
        <f t="shared" si="1"/>
        <v>2.3430929728105525</v>
      </c>
      <c r="O44">
        <f t="shared" si="2"/>
        <v>93.7237189124221</v>
      </c>
    </row>
    <row r="45" spans="1:15" x14ac:dyDescent="0.4">
      <c r="A45" t="s">
        <v>91</v>
      </c>
      <c r="B45">
        <v>8357</v>
      </c>
      <c r="K45" t="s">
        <v>21</v>
      </c>
      <c r="L45" t="str">
        <f>A62</f>
        <v>E6</v>
      </c>
      <c r="M45">
        <f>B62</f>
        <v>6115</v>
      </c>
      <c r="N45" s="8">
        <f t="shared" si="1"/>
        <v>1.2678767900032917</v>
      </c>
      <c r="O45">
        <f t="shared" si="2"/>
        <v>50.715071600131665</v>
      </c>
    </row>
    <row r="46" spans="1:15" x14ac:dyDescent="0.4">
      <c r="A46" t="s">
        <v>92</v>
      </c>
      <c r="B46">
        <v>3385</v>
      </c>
      <c r="K46" t="s">
        <v>22</v>
      </c>
      <c r="L46" t="str">
        <f>A74</f>
        <v>F6</v>
      </c>
      <c r="M46">
        <f>B74</f>
        <v>4896</v>
      </c>
      <c r="N46" s="8">
        <f t="shared" si="1"/>
        <v>0.6922560052680915</v>
      </c>
      <c r="O46">
        <f t="shared" si="2"/>
        <v>27.690240210723658</v>
      </c>
    </row>
    <row r="47" spans="1:15" x14ac:dyDescent="0.4">
      <c r="A47" t="s">
        <v>93</v>
      </c>
      <c r="B47">
        <v>19898</v>
      </c>
      <c r="K47" t="s">
        <v>23</v>
      </c>
      <c r="L47" t="str">
        <f>A86</f>
        <v>G6</v>
      </c>
      <c r="M47">
        <f>B86</f>
        <v>4142</v>
      </c>
      <c r="N47" s="8">
        <f t="shared" si="1"/>
        <v>0.33621164785189706</v>
      </c>
      <c r="O47">
        <f t="shared" si="2"/>
        <v>13.448465914075882</v>
      </c>
    </row>
    <row r="48" spans="1:15" x14ac:dyDescent="0.4">
      <c r="A48" t="s">
        <v>12</v>
      </c>
      <c r="B48">
        <v>3899</v>
      </c>
      <c r="K48" t="s">
        <v>24</v>
      </c>
      <c r="L48" t="str">
        <f>A98</f>
        <v>H6</v>
      </c>
      <c r="M48">
        <f>B98</f>
        <v>3848</v>
      </c>
      <c r="N48" s="8">
        <f t="shared" si="1"/>
        <v>0.19738268090181599</v>
      </c>
      <c r="O48">
        <f t="shared" si="2"/>
        <v>7.8953072360726395</v>
      </c>
    </row>
    <row r="49" spans="1:15" x14ac:dyDescent="0.4">
      <c r="A49" t="s">
        <v>20</v>
      </c>
      <c r="B49">
        <v>3707</v>
      </c>
      <c r="K49" t="s">
        <v>33</v>
      </c>
      <c r="L49" t="str">
        <f>A99</f>
        <v>H7</v>
      </c>
      <c r="M49">
        <f>B99</f>
        <v>3867</v>
      </c>
      <c r="N49" s="8">
        <f t="shared" si="1"/>
        <v>0.20635462094280763</v>
      </c>
      <c r="O49">
        <f t="shared" si="2"/>
        <v>8.2541848377123053</v>
      </c>
    </row>
    <row r="50" spans="1:15" x14ac:dyDescent="0.4">
      <c r="A50" t="s">
        <v>28</v>
      </c>
      <c r="B50">
        <v>8392</v>
      </c>
      <c r="K50" t="s">
        <v>31</v>
      </c>
      <c r="L50" t="str">
        <f>A87</f>
        <v>G7</v>
      </c>
      <c r="M50">
        <f>B87</f>
        <v>3806</v>
      </c>
      <c r="N50" s="8">
        <f t="shared" si="1"/>
        <v>0.17754997133751868</v>
      </c>
      <c r="O50">
        <f t="shared" si="2"/>
        <v>7.1019988535007474</v>
      </c>
    </row>
    <row r="51" spans="1:15" x14ac:dyDescent="0.4">
      <c r="A51" t="s">
        <v>37</v>
      </c>
      <c r="B51">
        <v>3407</v>
      </c>
      <c r="K51" t="s">
        <v>32</v>
      </c>
      <c r="L51" t="str">
        <f>A75</f>
        <v>F7</v>
      </c>
      <c r="M51">
        <f>B75</f>
        <v>3752</v>
      </c>
      <c r="N51" s="8">
        <f t="shared" si="1"/>
        <v>0.15205077332627931</v>
      </c>
      <c r="O51">
        <f t="shared" si="2"/>
        <v>6.0820309330511719</v>
      </c>
    </row>
    <row r="52" spans="1:15" x14ac:dyDescent="0.4">
      <c r="A52" t="s">
        <v>44</v>
      </c>
      <c r="B52">
        <v>5503</v>
      </c>
      <c r="K52" t="s">
        <v>29</v>
      </c>
      <c r="L52" t="str">
        <f>A63</f>
        <v>E7</v>
      </c>
      <c r="M52">
        <f>B63</f>
        <v>3589</v>
      </c>
      <c r="N52" s="8">
        <f t="shared" si="1"/>
        <v>7.5080971921982639E-2</v>
      </c>
      <c r="O52">
        <f t="shared" si="2"/>
        <v>3.0032388768793057</v>
      </c>
    </row>
    <row r="53" spans="1:15" x14ac:dyDescent="0.4">
      <c r="A53" t="s">
        <v>52</v>
      </c>
      <c r="B53">
        <v>4268</v>
      </c>
      <c r="K53" t="s">
        <v>28</v>
      </c>
      <c r="L53" t="str">
        <f>A51</f>
        <v>D7</v>
      </c>
      <c r="M53">
        <f>B51</f>
        <v>3407</v>
      </c>
      <c r="N53" s="8">
        <f t="shared" si="1"/>
        <v>-1.0860769523305664E-2</v>
      </c>
      <c r="O53">
        <f t="shared" si="2"/>
        <v>-0.43443078093222653</v>
      </c>
    </row>
    <row r="54" spans="1:15" x14ac:dyDescent="0.4">
      <c r="A54" t="s">
        <v>60</v>
      </c>
      <c r="B54">
        <v>3438</v>
      </c>
      <c r="K54" t="s">
        <v>27</v>
      </c>
      <c r="L54" t="str">
        <f>A39</f>
        <v>C7</v>
      </c>
      <c r="M54">
        <f>B39</f>
        <v>3387</v>
      </c>
      <c r="N54" s="8">
        <f t="shared" si="1"/>
        <v>-2.0304916934875808E-2</v>
      </c>
      <c r="O54">
        <f t="shared" si="2"/>
        <v>-0.81219667739503232</v>
      </c>
    </row>
    <row r="55" spans="1:15" x14ac:dyDescent="0.4">
      <c r="A55" t="s">
        <v>68</v>
      </c>
      <c r="B55">
        <v>55262</v>
      </c>
      <c r="K55" t="s">
        <v>26</v>
      </c>
      <c r="L55" t="str">
        <f>A27</f>
        <v>B7</v>
      </c>
      <c r="M55">
        <f>B27</f>
        <v>3407</v>
      </c>
      <c r="N55" s="8">
        <f t="shared" si="1"/>
        <v>-1.0860769523305664E-2</v>
      </c>
      <c r="O55">
        <f t="shared" si="2"/>
        <v>-0.43443078093222653</v>
      </c>
    </row>
    <row r="56" spans="1:15" x14ac:dyDescent="0.4">
      <c r="A56" t="s">
        <v>76</v>
      </c>
      <c r="B56">
        <v>4107</v>
      </c>
      <c r="K56" t="s">
        <v>25</v>
      </c>
      <c r="L56" t="str">
        <f>A15</f>
        <v>A7</v>
      </c>
      <c r="M56">
        <f>B15</f>
        <v>3511</v>
      </c>
      <c r="N56" s="8">
        <f t="shared" si="1"/>
        <v>3.8248797016859078E-2</v>
      </c>
      <c r="O56">
        <f t="shared" si="2"/>
        <v>1.5299518806743631</v>
      </c>
    </row>
    <row r="57" spans="1:15" x14ac:dyDescent="0.4">
      <c r="A57" t="s">
        <v>94</v>
      </c>
      <c r="B57">
        <v>4756</v>
      </c>
      <c r="K57" t="s">
        <v>34</v>
      </c>
      <c r="L57" t="str">
        <f>A16</f>
        <v>A8</v>
      </c>
      <c r="M57">
        <f>B16</f>
        <v>3419</v>
      </c>
      <c r="N57" s="8">
        <f t="shared" si="1"/>
        <v>-5.194281076363578E-3</v>
      </c>
      <c r="O57">
        <f t="shared" si="2"/>
        <v>-0.20777124305454311</v>
      </c>
    </row>
    <row r="58" spans="1:15" x14ac:dyDescent="0.4">
      <c r="A58" t="s">
        <v>95</v>
      </c>
      <c r="B58">
        <v>3374</v>
      </c>
      <c r="K58" t="s">
        <v>35</v>
      </c>
      <c r="L58" t="str">
        <f>A28</f>
        <v>B8</v>
      </c>
      <c r="M58">
        <f>B28</f>
        <v>3430</v>
      </c>
      <c r="N58" s="8">
        <f t="shared" si="1"/>
        <v>0</v>
      </c>
      <c r="O58">
        <f t="shared" si="2"/>
        <v>0</v>
      </c>
    </row>
    <row r="59" spans="1:15" x14ac:dyDescent="0.4">
      <c r="A59" t="s">
        <v>96</v>
      </c>
      <c r="B59">
        <v>39480</v>
      </c>
      <c r="K59" t="s">
        <v>36</v>
      </c>
      <c r="L59" t="str">
        <f>A40</f>
        <v>C8</v>
      </c>
      <c r="M59">
        <f>B40</f>
        <v>3767</v>
      </c>
      <c r="N59" s="8">
        <f t="shared" si="1"/>
        <v>0.15913388388495692</v>
      </c>
      <c r="O59">
        <f t="shared" si="2"/>
        <v>6.3653553553982771</v>
      </c>
    </row>
    <row r="60" spans="1:15" x14ac:dyDescent="0.4">
      <c r="A60" t="s">
        <v>13</v>
      </c>
      <c r="B60">
        <v>3769</v>
      </c>
      <c r="K60" t="s">
        <v>37</v>
      </c>
      <c r="L60" t="str">
        <f>A52</f>
        <v>D8</v>
      </c>
      <c r="M60">
        <f>B52</f>
        <v>5503</v>
      </c>
      <c r="N60" s="8">
        <f t="shared" si="1"/>
        <v>0.9788858792092453</v>
      </c>
      <c r="O60">
        <f t="shared" si="2"/>
        <v>39.155435168369813</v>
      </c>
    </row>
    <row r="61" spans="1:15" x14ac:dyDescent="0.4">
      <c r="A61" t="s">
        <v>21</v>
      </c>
      <c r="B61">
        <v>3513</v>
      </c>
      <c r="K61" t="s">
        <v>38</v>
      </c>
      <c r="L61" t="str">
        <f>A64</f>
        <v>E8</v>
      </c>
      <c r="M61">
        <f>B64</f>
        <v>22887</v>
      </c>
      <c r="N61" s="8">
        <f t="shared" si="1"/>
        <v>9.1877388093460137</v>
      </c>
      <c r="O61">
        <f t="shared" si="2"/>
        <v>367.50955237384056</v>
      </c>
    </row>
    <row r="62" spans="1:15" x14ac:dyDescent="0.4">
      <c r="A62" t="s">
        <v>29</v>
      </c>
      <c r="B62">
        <v>6115</v>
      </c>
      <c r="K62" t="s">
        <v>30</v>
      </c>
      <c r="L62" t="str">
        <f>A76</f>
        <v>F8</v>
      </c>
      <c r="M62">
        <f>B76</f>
        <v>57816</v>
      </c>
      <c r="N62" s="8">
        <f t="shared" si="1"/>
        <v>25.681470056282688</v>
      </c>
      <c r="O62">
        <f t="shared" si="2"/>
        <v>1027.2588022513075</v>
      </c>
    </row>
    <row r="63" spans="1:15" x14ac:dyDescent="0.4">
      <c r="A63" t="s">
        <v>38</v>
      </c>
      <c r="B63">
        <v>3589</v>
      </c>
      <c r="K63" t="s">
        <v>39</v>
      </c>
      <c r="L63" t="str">
        <f>A88</f>
        <v>G8</v>
      </c>
      <c r="M63">
        <f>B88</f>
        <v>51366</v>
      </c>
      <c r="N63" s="8">
        <f t="shared" si="1"/>
        <v>22.635732516051316</v>
      </c>
      <c r="O63">
        <f t="shared" si="2"/>
        <v>905.42930064205268</v>
      </c>
    </row>
    <row r="64" spans="1:15" x14ac:dyDescent="0.4">
      <c r="A64" t="s">
        <v>45</v>
      </c>
      <c r="B64">
        <v>22887</v>
      </c>
      <c r="K64" t="s">
        <v>40</v>
      </c>
      <c r="L64" t="str">
        <f>A100</f>
        <v>H8</v>
      </c>
      <c r="M64">
        <f>B100</f>
        <v>36775</v>
      </c>
      <c r="N64" s="8">
        <f t="shared" si="1"/>
        <v>15.745754771940319</v>
      </c>
      <c r="O64">
        <f t="shared" si="2"/>
        <v>629.83019087761272</v>
      </c>
    </row>
    <row r="65" spans="1:15" x14ac:dyDescent="0.4">
      <c r="A65" t="s">
        <v>53</v>
      </c>
      <c r="B65">
        <v>5181</v>
      </c>
      <c r="K65" t="s">
        <v>48</v>
      </c>
      <c r="L65" t="str">
        <f>A101</f>
        <v>H9</v>
      </c>
      <c r="M65">
        <f>B101</f>
        <v>16952</v>
      </c>
      <c r="N65" s="8">
        <f t="shared" si="1"/>
        <v>6.3851880649625734</v>
      </c>
      <c r="O65">
        <f t="shared" si="2"/>
        <v>255.40752259850294</v>
      </c>
    </row>
    <row r="66" spans="1:15" x14ac:dyDescent="0.4">
      <c r="A66" t="s">
        <v>61</v>
      </c>
      <c r="B66">
        <v>3386</v>
      </c>
      <c r="K66" t="s">
        <v>47</v>
      </c>
      <c r="L66" t="str">
        <f>A89</f>
        <v>G9</v>
      </c>
      <c r="M66">
        <f>B89</f>
        <v>8850</v>
      </c>
      <c r="N66" s="8">
        <f t="shared" si="1"/>
        <v>2.5593639485355086</v>
      </c>
      <c r="O66">
        <f t="shared" si="2"/>
        <v>102.37455794142035</v>
      </c>
    </row>
    <row r="67" spans="1:15" x14ac:dyDescent="0.4">
      <c r="A67" t="s">
        <v>69</v>
      </c>
      <c r="B67">
        <v>46790</v>
      </c>
      <c r="K67" t="s">
        <v>46</v>
      </c>
      <c r="L67" t="str">
        <f>A77</f>
        <v>F9</v>
      </c>
      <c r="M67">
        <f>B77</f>
        <v>6800</v>
      </c>
      <c r="N67" s="8">
        <f t="shared" si="1"/>
        <v>1.5913388388495691</v>
      </c>
      <c r="O67">
        <f t="shared" si="2"/>
        <v>63.653553553982761</v>
      </c>
    </row>
    <row r="68" spans="1:15" x14ac:dyDescent="0.4">
      <c r="A68" t="s">
        <v>77</v>
      </c>
      <c r="B68">
        <v>4154</v>
      </c>
      <c r="K68" t="s">
        <v>45</v>
      </c>
      <c r="L68" t="str">
        <f>A65</f>
        <v>E9</v>
      </c>
      <c r="M68">
        <f>B65</f>
        <v>5181</v>
      </c>
      <c r="N68" s="8">
        <f t="shared" si="1"/>
        <v>0.82683510588296594</v>
      </c>
      <c r="O68">
        <f t="shared" si="2"/>
        <v>33.073404235318634</v>
      </c>
    </row>
    <row r="69" spans="1:15" x14ac:dyDescent="0.4">
      <c r="A69" t="s">
        <v>97</v>
      </c>
      <c r="B69">
        <v>3710</v>
      </c>
      <c r="K69" t="s">
        <v>44</v>
      </c>
      <c r="L69" t="str">
        <f>A53</f>
        <v>D9</v>
      </c>
      <c r="M69">
        <f>B53</f>
        <v>4268</v>
      </c>
      <c r="N69" s="8">
        <f t="shared" si="1"/>
        <v>0.395709776544789</v>
      </c>
      <c r="O69">
        <f t="shared" si="2"/>
        <v>15.82839106179156</v>
      </c>
    </row>
    <row r="70" spans="1:15" x14ac:dyDescent="0.4">
      <c r="A70" t="s">
        <v>98</v>
      </c>
      <c r="B70">
        <v>3492</v>
      </c>
      <c r="K70" t="s">
        <v>43</v>
      </c>
      <c r="L70" t="str">
        <f>A41</f>
        <v>C9</v>
      </c>
      <c r="M70">
        <f>B41</f>
        <v>3929</v>
      </c>
      <c r="N70" s="8">
        <f t="shared" si="1"/>
        <v>0.23563147791867506</v>
      </c>
      <c r="O70">
        <f t="shared" si="2"/>
        <v>9.4252591167470019</v>
      </c>
    </row>
    <row r="71" spans="1:15" x14ac:dyDescent="0.4">
      <c r="A71" t="s">
        <v>99</v>
      </c>
      <c r="B71">
        <v>52950</v>
      </c>
      <c r="K71" t="s">
        <v>42</v>
      </c>
      <c r="L71" t="str">
        <f>A29</f>
        <v>B9</v>
      </c>
      <c r="M71">
        <f>B29</f>
        <v>4011</v>
      </c>
      <c r="N71" s="8">
        <f t="shared" si="1"/>
        <v>0.27435248230611264</v>
      </c>
      <c r="O71">
        <f t="shared" si="2"/>
        <v>10.974099292244507</v>
      </c>
    </row>
    <row r="72" spans="1:15" x14ac:dyDescent="0.4">
      <c r="A72" t="s">
        <v>14</v>
      </c>
      <c r="B72">
        <v>3632</v>
      </c>
      <c r="K72" t="s">
        <v>41</v>
      </c>
      <c r="L72" t="str">
        <f>A17</f>
        <v>A9</v>
      </c>
      <c r="M72">
        <f>B17</f>
        <v>3997</v>
      </c>
      <c r="N72" s="8">
        <f t="shared" si="1"/>
        <v>0.26774157911801355</v>
      </c>
      <c r="O72">
        <f t="shared" si="2"/>
        <v>10.709663164720542</v>
      </c>
    </row>
    <row r="73" spans="1:15" x14ac:dyDescent="0.4">
      <c r="A73" t="s">
        <v>22</v>
      </c>
      <c r="B73">
        <v>3408</v>
      </c>
      <c r="K73" t="s">
        <v>49</v>
      </c>
      <c r="L73" t="str">
        <f>A18</f>
        <v>A10</v>
      </c>
      <c r="M73">
        <f>B18</f>
        <v>3762</v>
      </c>
      <c r="N73" s="8">
        <f t="shared" si="1"/>
        <v>0.15677284703206437</v>
      </c>
      <c r="O73">
        <f t="shared" si="2"/>
        <v>6.2709138812825751</v>
      </c>
    </row>
    <row r="74" spans="1:15" x14ac:dyDescent="0.4">
      <c r="A74" t="s">
        <v>32</v>
      </c>
      <c r="B74">
        <v>4896</v>
      </c>
      <c r="K74" t="s">
        <v>50</v>
      </c>
      <c r="L74" t="str">
        <f>A30</f>
        <v>B10</v>
      </c>
      <c r="M74">
        <f>B30</f>
        <v>3610</v>
      </c>
      <c r="N74" s="8">
        <f t="shared" ref="N74:N96" si="3">(M74-I$15)/I$16</f>
        <v>8.4997326704131279E-2</v>
      </c>
      <c r="O74">
        <f t="shared" ref="O74:O96" si="4">N74*40</f>
        <v>3.3998930681652513</v>
      </c>
    </row>
    <row r="75" spans="1:15" x14ac:dyDescent="0.4">
      <c r="A75" t="s">
        <v>30</v>
      </c>
      <c r="B75">
        <v>3752</v>
      </c>
      <c r="K75" t="s">
        <v>51</v>
      </c>
      <c r="L75" t="str">
        <f>A42</f>
        <v>C10</v>
      </c>
      <c r="M75">
        <f>B42</f>
        <v>3368</v>
      </c>
      <c r="N75" s="8">
        <f t="shared" si="3"/>
        <v>-2.9276856975867443E-2</v>
      </c>
      <c r="O75">
        <f t="shared" si="4"/>
        <v>-1.1710742790346977</v>
      </c>
    </row>
    <row r="76" spans="1:15" x14ac:dyDescent="0.4">
      <c r="A76" t="s">
        <v>46</v>
      </c>
      <c r="B76">
        <v>57816</v>
      </c>
      <c r="K76" t="s">
        <v>52</v>
      </c>
      <c r="L76" t="str">
        <f>A54</f>
        <v>D10</v>
      </c>
      <c r="M76">
        <f>B54</f>
        <v>3438</v>
      </c>
      <c r="N76" s="8">
        <f t="shared" si="3"/>
        <v>3.7776589646280573E-3</v>
      </c>
      <c r="O76">
        <f t="shared" si="4"/>
        <v>0.15110635858512228</v>
      </c>
    </row>
    <row r="77" spans="1:15" x14ac:dyDescent="0.4">
      <c r="A77" t="s">
        <v>54</v>
      </c>
      <c r="B77">
        <v>6800</v>
      </c>
      <c r="K77" t="s">
        <v>53</v>
      </c>
      <c r="L77" t="str">
        <f>A66</f>
        <v>E10</v>
      </c>
      <c r="M77">
        <f>B66</f>
        <v>3386</v>
      </c>
      <c r="N77" s="8">
        <f t="shared" si="3"/>
        <v>-2.0777124305454312E-2</v>
      </c>
      <c r="O77">
        <f t="shared" si="4"/>
        <v>-0.83108497221817246</v>
      </c>
    </row>
    <row r="78" spans="1:15" x14ac:dyDescent="0.4">
      <c r="A78" t="s">
        <v>62</v>
      </c>
      <c r="B78">
        <v>3445</v>
      </c>
      <c r="K78" t="s">
        <v>54</v>
      </c>
      <c r="L78" t="str">
        <f>A78</f>
        <v>F10</v>
      </c>
      <c r="M78">
        <f>B78</f>
        <v>3445</v>
      </c>
      <c r="N78" s="8">
        <f t="shared" si="3"/>
        <v>7.0831105586776069E-3</v>
      </c>
      <c r="O78">
        <f t="shared" si="4"/>
        <v>0.28332442234710425</v>
      </c>
    </row>
    <row r="79" spans="1:15" x14ac:dyDescent="0.4">
      <c r="A79" t="s">
        <v>70</v>
      </c>
      <c r="B79">
        <v>18472</v>
      </c>
      <c r="K79" t="s">
        <v>55</v>
      </c>
      <c r="L79" t="str">
        <f>A90</f>
        <v>G10</v>
      </c>
      <c r="M79">
        <f>B90</f>
        <v>3490</v>
      </c>
      <c r="N79" s="8">
        <f t="shared" si="3"/>
        <v>2.8332442234710428E-2</v>
      </c>
      <c r="O79">
        <f t="shared" si="4"/>
        <v>1.133297689388417</v>
      </c>
    </row>
    <row r="80" spans="1:15" x14ac:dyDescent="0.4">
      <c r="A80" t="s">
        <v>78</v>
      </c>
      <c r="B80">
        <v>3998</v>
      </c>
      <c r="K80" t="s">
        <v>56</v>
      </c>
      <c r="L80" t="str">
        <f>A102</f>
        <v>H10</v>
      </c>
      <c r="M80">
        <f>B102</f>
        <v>3631</v>
      </c>
      <c r="N80" s="8">
        <f t="shared" si="3"/>
        <v>9.4913681486279933E-2</v>
      </c>
      <c r="O80">
        <f t="shared" si="4"/>
        <v>3.7965472594511973</v>
      </c>
    </row>
    <row r="81" spans="1:15" x14ac:dyDescent="0.4">
      <c r="A81" t="s">
        <v>100</v>
      </c>
      <c r="B81">
        <v>3430</v>
      </c>
      <c r="K81" t="s">
        <v>64</v>
      </c>
      <c r="L81" t="str">
        <f>A103</f>
        <v>H11</v>
      </c>
      <c r="M81">
        <f>B103</f>
        <v>3969</v>
      </c>
      <c r="N81" s="8">
        <f t="shared" si="3"/>
        <v>0.25451977274181536</v>
      </c>
      <c r="O81">
        <f t="shared" si="4"/>
        <v>10.180790909672615</v>
      </c>
    </row>
    <row r="82" spans="1:15" x14ac:dyDescent="0.4">
      <c r="A82" t="s">
        <v>101</v>
      </c>
      <c r="B82">
        <v>3770</v>
      </c>
      <c r="K82" t="s">
        <v>63</v>
      </c>
      <c r="L82" t="str">
        <f>A91</f>
        <v>G11</v>
      </c>
      <c r="M82">
        <f>B91</f>
        <v>5481</v>
      </c>
      <c r="N82" s="8">
        <f t="shared" si="3"/>
        <v>0.96849731705651809</v>
      </c>
      <c r="O82">
        <f t="shared" si="4"/>
        <v>38.739892682260724</v>
      </c>
    </row>
    <row r="83" spans="1:15" x14ac:dyDescent="0.4">
      <c r="A83" t="s">
        <v>102</v>
      </c>
      <c r="B83">
        <v>59563</v>
      </c>
      <c r="K83" t="s">
        <v>62</v>
      </c>
      <c r="L83" t="str">
        <f>A79</f>
        <v>F11</v>
      </c>
      <c r="M83">
        <f>B79</f>
        <v>18472</v>
      </c>
      <c r="N83" s="8">
        <f t="shared" si="3"/>
        <v>7.102943268241904</v>
      </c>
      <c r="O83">
        <f t="shared" si="4"/>
        <v>284.11773072967617</v>
      </c>
    </row>
    <row r="84" spans="1:15" x14ac:dyDescent="0.4">
      <c r="A84" t="s">
        <v>15</v>
      </c>
      <c r="B84">
        <v>3365</v>
      </c>
      <c r="K84" t="s">
        <v>61</v>
      </c>
      <c r="L84" t="str">
        <f>A67</f>
        <v>E11</v>
      </c>
      <c r="M84">
        <f>B67</f>
        <v>46790</v>
      </c>
      <c r="N84" s="8">
        <f t="shared" si="3"/>
        <v>20.474911588284069</v>
      </c>
      <c r="O84">
        <f t="shared" si="4"/>
        <v>818.99646353136279</v>
      </c>
    </row>
    <row r="85" spans="1:15" x14ac:dyDescent="0.4">
      <c r="A85" t="s">
        <v>23</v>
      </c>
      <c r="B85">
        <v>3347</v>
      </c>
      <c r="K85" t="s">
        <v>60</v>
      </c>
      <c r="L85" t="str">
        <f>A55</f>
        <v>D11</v>
      </c>
      <c r="M85">
        <f>B55</f>
        <v>55262</v>
      </c>
      <c r="N85" s="8">
        <f t="shared" si="3"/>
        <v>24.475452431825182</v>
      </c>
      <c r="O85">
        <f t="shared" si="4"/>
        <v>979.01809727300724</v>
      </c>
    </row>
    <row r="86" spans="1:15" x14ac:dyDescent="0.4">
      <c r="A86" t="s">
        <v>31</v>
      </c>
      <c r="B86">
        <v>4142</v>
      </c>
      <c r="K86" t="s">
        <v>59</v>
      </c>
      <c r="L86" t="str">
        <f>A43</f>
        <v>C11</v>
      </c>
      <c r="M86">
        <f>B43</f>
        <v>43086</v>
      </c>
      <c r="N86" s="8">
        <f t="shared" si="3"/>
        <v>18.725855487661278</v>
      </c>
      <c r="O86">
        <f t="shared" si="4"/>
        <v>749.03421950645111</v>
      </c>
    </row>
    <row r="87" spans="1:15" x14ac:dyDescent="0.4">
      <c r="A87" t="s">
        <v>39</v>
      </c>
      <c r="B87">
        <v>3806</v>
      </c>
      <c r="K87" t="s">
        <v>58</v>
      </c>
      <c r="L87" t="str">
        <f>A31</f>
        <v>B11</v>
      </c>
      <c r="M87">
        <f>B31</f>
        <v>19297</v>
      </c>
      <c r="N87" s="8">
        <f t="shared" si="3"/>
        <v>7.4925143489691726</v>
      </c>
      <c r="O87">
        <f t="shared" si="4"/>
        <v>299.70057395876688</v>
      </c>
    </row>
    <row r="88" spans="1:15" x14ac:dyDescent="0.4">
      <c r="A88" t="s">
        <v>47</v>
      </c>
      <c r="B88">
        <v>51366</v>
      </c>
      <c r="K88" t="s">
        <v>57</v>
      </c>
      <c r="L88" t="str">
        <f>A19</f>
        <v>A11</v>
      </c>
      <c r="M88">
        <f>B19</f>
        <v>9362</v>
      </c>
      <c r="N88" s="8">
        <f t="shared" si="3"/>
        <v>2.8011341222717041</v>
      </c>
      <c r="O88">
        <f t="shared" si="4"/>
        <v>112.04536489086817</v>
      </c>
    </row>
    <row r="89" spans="1:15" x14ac:dyDescent="0.4">
      <c r="A89" t="s">
        <v>55</v>
      </c>
      <c r="B89">
        <v>8850</v>
      </c>
      <c r="K89" t="s">
        <v>65</v>
      </c>
      <c r="L89" t="str">
        <f>A20</f>
        <v>A12</v>
      </c>
      <c r="M89">
        <f>B20</f>
        <v>6270</v>
      </c>
      <c r="N89" s="8">
        <f t="shared" si="3"/>
        <v>1.3410689324429603</v>
      </c>
      <c r="O89">
        <f t="shared" si="4"/>
        <v>53.642757297718411</v>
      </c>
    </row>
    <row r="90" spans="1:15" x14ac:dyDescent="0.4">
      <c r="A90" t="s">
        <v>63</v>
      </c>
      <c r="B90">
        <v>3490</v>
      </c>
      <c r="K90" t="s">
        <v>66</v>
      </c>
      <c r="L90" t="str">
        <f>A32</f>
        <v>B12</v>
      </c>
      <c r="M90">
        <f>B32</f>
        <v>4952</v>
      </c>
      <c r="N90" s="8">
        <f t="shared" si="3"/>
        <v>0.71869961802048787</v>
      </c>
      <c r="O90">
        <f t="shared" si="4"/>
        <v>28.747984720819517</v>
      </c>
    </row>
    <row r="91" spans="1:15" x14ac:dyDescent="0.4">
      <c r="A91" t="s">
        <v>71</v>
      </c>
      <c r="B91">
        <v>5481</v>
      </c>
      <c r="K91" t="s">
        <v>67</v>
      </c>
      <c r="L91" t="str">
        <f>A44</f>
        <v>C12</v>
      </c>
      <c r="M91">
        <f>B44</f>
        <v>4269</v>
      </c>
      <c r="N91" s="8">
        <f t="shared" si="3"/>
        <v>0.39618198391536746</v>
      </c>
      <c r="O91">
        <f t="shared" si="4"/>
        <v>15.847279356614699</v>
      </c>
    </row>
    <row r="92" spans="1:15" x14ac:dyDescent="0.4">
      <c r="A92" t="s">
        <v>79</v>
      </c>
      <c r="B92">
        <v>3790</v>
      </c>
      <c r="K92" t="s">
        <v>68</v>
      </c>
      <c r="L92" t="str">
        <f>A56</f>
        <v>D12</v>
      </c>
      <c r="M92">
        <f>B56</f>
        <v>4107</v>
      </c>
      <c r="N92" s="8">
        <f t="shared" si="3"/>
        <v>0.31968438988164932</v>
      </c>
      <c r="O92">
        <f t="shared" si="4"/>
        <v>12.787375595265972</v>
      </c>
    </row>
    <row r="93" spans="1:15" x14ac:dyDescent="0.4">
      <c r="A93" t="s">
        <v>103</v>
      </c>
      <c r="B93">
        <v>3393</v>
      </c>
      <c r="K93" t="s">
        <v>69</v>
      </c>
      <c r="L93" t="str">
        <f>A68</f>
        <v>E12</v>
      </c>
      <c r="M93">
        <f>B68</f>
        <v>4154</v>
      </c>
      <c r="N93" s="8">
        <f t="shared" si="3"/>
        <v>0.34187813629883917</v>
      </c>
      <c r="O93">
        <f t="shared" si="4"/>
        <v>13.675125451953567</v>
      </c>
    </row>
    <row r="94" spans="1:15" x14ac:dyDescent="0.4">
      <c r="A94" t="s">
        <v>104</v>
      </c>
      <c r="B94">
        <v>5221</v>
      </c>
      <c r="K94" t="s">
        <v>70</v>
      </c>
      <c r="L94" t="str">
        <f>A80</f>
        <v>F12</v>
      </c>
      <c r="M94">
        <f>B80</f>
        <v>3998</v>
      </c>
      <c r="N94" s="8">
        <f t="shared" si="3"/>
        <v>0.26821378648859207</v>
      </c>
      <c r="O94">
        <f t="shared" si="4"/>
        <v>10.728551459543683</v>
      </c>
    </row>
    <row r="95" spans="1:15" x14ac:dyDescent="0.4">
      <c r="A95" t="s">
        <v>105</v>
      </c>
      <c r="B95">
        <v>20348</v>
      </c>
      <c r="K95" t="s">
        <v>71</v>
      </c>
      <c r="L95" t="str">
        <f>A92</f>
        <v>G12</v>
      </c>
      <c r="M95">
        <f>B92</f>
        <v>3790</v>
      </c>
      <c r="N95" s="8">
        <f t="shared" si="3"/>
        <v>0.16999465340826256</v>
      </c>
      <c r="O95">
        <f t="shared" si="4"/>
        <v>6.7997861363305026</v>
      </c>
    </row>
    <row r="96" spans="1:15" x14ac:dyDescent="0.4">
      <c r="A96" t="s">
        <v>16</v>
      </c>
      <c r="B96">
        <v>3374</v>
      </c>
      <c r="K96" t="s">
        <v>72</v>
      </c>
      <c r="L96" t="str">
        <f>A104</f>
        <v>H12</v>
      </c>
      <c r="M96">
        <f>B104</f>
        <v>3640</v>
      </c>
      <c r="N96" s="8">
        <f t="shared" si="3"/>
        <v>9.9163547821486495E-2</v>
      </c>
      <c r="O96">
        <f t="shared" si="4"/>
        <v>3.9665419128594599</v>
      </c>
    </row>
    <row r="97" spans="1:2" x14ac:dyDescent="0.4">
      <c r="A97" t="s">
        <v>24</v>
      </c>
      <c r="B97">
        <v>3354</v>
      </c>
    </row>
    <row r="98" spans="1:2" x14ac:dyDescent="0.4">
      <c r="A98" t="s">
        <v>33</v>
      </c>
      <c r="B98">
        <v>3848</v>
      </c>
    </row>
    <row r="99" spans="1:2" x14ac:dyDescent="0.4">
      <c r="A99" t="s">
        <v>40</v>
      </c>
      <c r="B99">
        <v>3867</v>
      </c>
    </row>
    <row r="100" spans="1:2" x14ac:dyDescent="0.4">
      <c r="A100" t="s">
        <v>48</v>
      </c>
      <c r="B100">
        <v>36775</v>
      </c>
    </row>
    <row r="101" spans="1:2" x14ac:dyDescent="0.4">
      <c r="A101" t="s">
        <v>56</v>
      </c>
      <c r="B101">
        <v>16952</v>
      </c>
    </row>
    <row r="102" spans="1:2" x14ac:dyDescent="0.4">
      <c r="A102" t="s">
        <v>64</v>
      </c>
      <c r="B102">
        <v>3631</v>
      </c>
    </row>
    <row r="103" spans="1:2" x14ac:dyDescent="0.4">
      <c r="A103" t="s">
        <v>72</v>
      </c>
      <c r="B103">
        <v>3969</v>
      </c>
    </row>
    <row r="104" spans="1:2" x14ac:dyDescent="0.4">
      <c r="A104" t="s">
        <v>80</v>
      </c>
      <c r="B104">
        <v>3640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4" workbookViewId="0">
      <selection activeCell="I9" sqref="I9:I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64965</v>
      </c>
      <c r="D2">
        <v>3392</v>
      </c>
      <c r="E2">
        <v>5145</v>
      </c>
      <c r="F2">
        <v>4488</v>
      </c>
      <c r="G2">
        <v>47828</v>
      </c>
      <c r="H2">
        <v>32920</v>
      </c>
      <c r="I2">
        <v>3736</v>
      </c>
      <c r="J2">
        <v>3432</v>
      </c>
      <c r="K2">
        <v>3964</v>
      </c>
      <c r="L2">
        <v>3744</v>
      </c>
      <c r="M2">
        <v>8941</v>
      </c>
      <c r="N2">
        <v>6130</v>
      </c>
      <c r="O2">
        <v>32451</v>
      </c>
      <c r="P2">
        <v>3411</v>
      </c>
      <c r="Q2">
        <v>7704</v>
      </c>
      <c r="R2">
        <v>4135</v>
      </c>
      <c r="S2">
        <v>18012</v>
      </c>
      <c r="T2">
        <v>36192</v>
      </c>
      <c r="U2">
        <v>3738</v>
      </c>
      <c r="V2">
        <v>3420</v>
      </c>
      <c r="W2">
        <v>3973</v>
      </c>
      <c r="X2">
        <v>3618</v>
      </c>
      <c r="Y2">
        <v>17914</v>
      </c>
      <c r="Z2">
        <v>4850</v>
      </c>
      <c r="AA2">
        <v>25334</v>
      </c>
      <c r="AB2">
        <v>3740</v>
      </c>
      <c r="AC2">
        <v>9336</v>
      </c>
      <c r="AD2">
        <v>4057</v>
      </c>
      <c r="AE2">
        <v>4706</v>
      </c>
      <c r="AF2">
        <v>16639</v>
      </c>
      <c r="AG2">
        <v>3397</v>
      </c>
      <c r="AH2">
        <v>3749</v>
      </c>
      <c r="AI2">
        <v>3887</v>
      </c>
      <c r="AJ2">
        <v>3365</v>
      </c>
      <c r="AK2">
        <v>39669</v>
      </c>
      <c r="AL2">
        <v>4204</v>
      </c>
      <c r="AM2">
        <v>7933</v>
      </c>
      <c r="AN2">
        <v>3398</v>
      </c>
      <c r="AO2">
        <v>14305</v>
      </c>
      <c r="AP2">
        <v>3858</v>
      </c>
      <c r="AQ2">
        <v>3685</v>
      </c>
      <c r="AR2">
        <v>8099</v>
      </c>
      <c r="AS2">
        <v>3407</v>
      </c>
      <c r="AT2">
        <v>5361</v>
      </c>
      <c r="AU2">
        <v>4176</v>
      </c>
      <c r="AV2">
        <v>3419</v>
      </c>
      <c r="AW2">
        <v>51011</v>
      </c>
      <c r="AX2">
        <v>4052</v>
      </c>
      <c r="AY2">
        <v>4634</v>
      </c>
      <c r="AZ2">
        <v>3370</v>
      </c>
      <c r="BA2">
        <v>36559</v>
      </c>
      <c r="BB2">
        <v>3738</v>
      </c>
      <c r="BC2">
        <v>3503</v>
      </c>
      <c r="BD2">
        <v>5500</v>
      </c>
      <c r="BE2">
        <v>3577</v>
      </c>
      <c r="BF2">
        <v>16678</v>
      </c>
      <c r="BG2">
        <v>4838</v>
      </c>
      <c r="BH2">
        <v>3362</v>
      </c>
      <c r="BI2">
        <v>31008</v>
      </c>
      <c r="BJ2">
        <v>4097</v>
      </c>
      <c r="BK2">
        <v>3686</v>
      </c>
      <c r="BL2">
        <v>3494</v>
      </c>
      <c r="BM2">
        <v>48246</v>
      </c>
      <c r="BN2">
        <v>3610</v>
      </c>
      <c r="BO2">
        <v>3400</v>
      </c>
      <c r="BP2">
        <v>4794</v>
      </c>
      <c r="BQ2">
        <v>3738</v>
      </c>
      <c r="BR2">
        <v>52791</v>
      </c>
      <c r="BS2">
        <v>6473</v>
      </c>
      <c r="BT2">
        <v>3437</v>
      </c>
      <c r="BU2">
        <v>13267</v>
      </c>
      <c r="BV2">
        <v>3926</v>
      </c>
      <c r="BW2">
        <v>3425</v>
      </c>
      <c r="BX2">
        <v>3741</v>
      </c>
      <c r="BY2">
        <v>55708</v>
      </c>
      <c r="BZ2">
        <v>3362</v>
      </c>
      <c r="CA2">
        <v>3354</v>
      </c>
      <c r="CB2">
        <v>4102</v>
      </c>
      <c r="CC2">
        <v>3767</v>
      </c>
      <c r="CD2">
        <v>47040</v>
      </c>
      <c r="CE2">
        <v>8366</v>
      </c>
      <c r="CF2">
        <v>3485</v>
      </c>
      <c r="CG2">
        <v>5325</v>
      </c>
      <c r="CH2">
        <v>3763</v>
      </c>
      <c r="CI2">
        <v>3372</v>
      </c>
      <c r="CJ2">
        <v>5072</v>
      </c>
      <c r="CK2">
        <v>18804</v>
      </c>
      <c r="CL2">
        <v>3356</v>
      </c>
      <c r="CM2">
        <v>3325</v>
      </c>
      <c r="CN2">
        <v>3795</v>
      </c>
      <c r="CO2">
        <v>3797</v>
      </c>
      <c r="CP2">
        <v>33634</v>
      </c>
      <c r="CQ2">
        <v>15698</v>
      </c>
      <c r="CR2">
        <v>3587</v>
      </c>
      <c r="CS2">
        <v>3895</v>
      </c>
      <c r="CT2">
        <v>3611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64965</v>
      </c>
      <c r="G9">
        <f>'Plate 1'!G9</f>
        <v>30</v>
      </c>
      <c r="H9" t="str">
        <f t="shared" ref="H9:I9" si="0">A9</f>
        <v>A1</v>
      </c>
      <c r="I9">
        <f t="shared" si="0"/>
        <v>64965</v>
      </c>
      <c r="K9" t="s">
        <v>82</v>
      </c>
      <c r="L9" t="str">
        <f>A10</f>
        <v>A2</v>
      </c>
      <c r="M9">
        <f>B10</f>
        <v>3392</v>
      </c>
      <c r="N9" s="8">
        <f>(M9-I$15)/I$16</f>
        <v>-1.7183412908505013E-2</v>
      </c>
      <c r="O9">
        <f>N9*40</f>
        <v>-0.68733651634020054</v>
      </c>
    </row>
    <row r="10" spans="1:98" x14ac:dyDescent="0.4">
      <c r="A10" t="s">
        <v>83</v>
      </c>
      <c r="B10">
        <v>3392</v>
      </c>
      <c r="G10">
        <f>'Plate 1'!G10</f>
        <v>15</v>
      </c>
      <c r="H10" t="str">
        <f>A21</f>
        <v>B1</v>
      </c>
      <c r="I10">
        <f>B21</f>
        <v>32451</v>
      </c>
      <c r="K10" t="s">
        <v>85</v>
      </c>
      <c r="L10" t="str">
        <f>A22</f>
        <v>B2</v>
      </c>
      <c r="M10">
        <f>B22</f>
        <v>3411</v>
      </c>
      <c r="N10" s="8">
        <f t="shared" ref="N10:N73" si="1">(M10-I$15)/I$16</f>
        <v>-7.2899327490627327E-3</v>
      </c>
      <c r="O10">
        <f t="shared" ref="O10:O73" si="2">N10*40</f>
        <v>-0.29159730996250932</v>
      </c>
    </row>
    <row r="11" spans="1:98" x14ac:dyDescent="0.4">
      <c r="A11" t="s">
        <v>84</v>
      </c>
      <c r="B11">
        <v>5145</v>
      </c>
      <c r="H11" t="str">
        <f>A33</f>
        <v>C1</v>
      </c>
      <c r="K11" t="s">
        <v>88</v>
      </c>
      <c r="L11" t="str">
        <f>A34</f>
        <v>C2</v>
      </c>
      <c r="M11">
        <f>B34</f>
        <v>3740</v>
      </c>
      <c r="N11" s="8">
        <f t="shared" si="1"/>
        <v>0.16402348685391149</v>
      </c>
      <c r="O11">
        <f t="shared" si="2"/>
        <v>6.5609394741564593</v>
      </c>
    </row>
    <row r="12" spans="1:98" x14ac:dyDescent="0.4">
      <c r="A12" t="s">
        <v>9</v>
      </c>
      <c r="B12">
        <v>4488</v>
      </c>
      <c r="G12">
        <f>'Plate 1'!G12</f>
        <v>1.875</v>
      </c>
      <c r="H12" t="str">
        <f>A45</f>
        <v>D1</v>
      </c>
      <c r="I12">
        <f>B45</f>
        <v>7933</v>
      </c>
      <c r="K12" t="s">
        <v>91</v>
      </c>
      <c r="L12" t="str">
        <f>A46</f>
        <v>D2</v>
      </c>
      <c r="M12">
        <f>B46</f>
        <v>3398</v>
      </c>
      <c r="N12" s="8">
        <f t="shared" si="1"/>
        <v>-1.4059156016049556E-2</v>
      </c>
      <c r="O12">
        <f t="shared" si="2"/>
        <v>-0.56236624064198226</v>
      </c>
    </row>
    <row r="13" spans="1:98" x14ac:dyDescent="0.4">
      <c r="A13" t="s">
        <v>17</v>
      </c>
      <c r="B13">
        <v>47828</v>
      </c>
      <c r="G13">
        <f>'Plate 1'!G13</f>
        <v>0.46875</v>
      </c>
      <c r="H13" t="str">
        <f>A57</f>
        <v>E1</v>
      </c>
      <c r="I13">
        <f>B57</f>
        <v>4634</v>
      </c>
      <c r="K13" t="s">
        <v>94</v>
      </c>
      <c r="L13" t="str">
        <f>A58</f>
        <v>E2</v>
      </c>
      <c r="M13">
        <f>B58</f>
        <v>3370</v>
      </c>
      <c r="N13" s="8">
        <f t="shared" si="1"/>
        <v>-2.8639021514175023E-2</v>
      </c>
      <c r="O13">
        <f t="shared" si="2"/>
        <v>-1.1455608605670009</v>
      </c>
    </row>
    <row r="14" spans="1:98" x14ac:dyDescent="0.4">
      <c r="A14" t="s">
        <v>25</v>
      </c>
      <c r="B14">
        <v>32920</v>
      </c>
      <c r="G14">
        <f>'Plate 1'!G14</f>
        <v>0.1171875</v>
      </c>
      <c r="H14" t="str">
        <f>A69</f>
        <v>F1</v>
      </c>
      <c r="I14">
        <f>B69</f>
        <v>3686</v>
      </c>
      <c r="K14" t="s">
        <v>97</v>
      </c>
      <c r="L14" t="str">
        <f>A70</f>
        <v>F2</v>
      </c>
      <c r="M14">
        <f>B70</f>
        <v>3494</v>
      </c>
      <c r="N14" s="8">
        <f t="shared" si="1"/>
        <v>3.5928954263237757E-2</v>
      </c>
      <c r="O14">
        <f t="shared" si="2"/>
        <v>1.4371581705295102</v>
      </c>
    </row>
    <row r="15" spans="1:98" x14ac:dyDescent="0.4">
      <c r="A15" t="s">
        <v>34</v>
      </c>
      <c r="B15">
        <v>3736</v>
      </c>
      <c r="G15">
        <f>'Plate 1'!G15</f>
        <v>0</v>
      </c>
      <c r="H15" t="str">
        <f>A81</f>
        <v>G1</v>
      </c>
      <c r="I15">
        <f>B81</f>
        <v>3425</v>
      </c>
      <c r="K15" t="s">
        <v>100</v>
      </c>
      <c r="L15" t="str">
        <f>A82</f>
        <v>G2</v>
      </c>
      <c r="M15">
        <f>B82</f>
        <v>3741</v>
      </c>
      <c r="N15" s="8">
        <f t="shared" si="1"/>
        <v>0.16454419633598738</v>
      </c>
      <c r="O15">
        <f t="shared" si="2"/>
        <v>6.5817678534394952</v>
      </c>
    </row>
    <row r="16" spans="1:98" x14ac:dyDescent="0.4">
      <c r="A16" t="s">
        <v>41</v>
      </c>
      <c r="B16">
        <v>3432</v>
      </c>
      <c r="H16" t="s">
        <v>119</v>
      </c>
      <c r="I16">
        <f>SLOPE(I10:I15, G10:G15)</f>
        <v>1920.4566738698627</v>
      </c>
      <c r="K16" t="s">
        <v>103</v>
      </c>
      <c r="L16" t="str">
        <f>A94</f>
        <v>H2</v>
      </c>
      <c r="M16">
        <f>B94</f>
        <v>5072</v>
      </c>
      <c r="N16" s="8">
        <f t="shared" si="1"/>
        <v>0.85760851697902296</v>
      </c>
      <c r="O16">
        <f t="shared" si="2"/>
        <v>34.304340679160916</v>
      </c>
    </row>
    <row r="17" spans="1:15" x14ac:dyDescent="0.4">
      <c r="A17" t="s">
        <v>49</v>
      </c>
      <c r="B17">
        <v>3964</v>
      </c>
      <c r="K17" t="s">
        <v>104</v>
      </c>
      <c r="L17" t="str">
        <f>A95</f>
        <v>H3</v>
      </c>
      <c r="M17">
        <f>B95</f>
        <v>18804</v>
      </c>
      <c r="N17" s="8">
        <f t="shared" si="1"/>
        <v>8.007991124845411</v>
      </c>
      <c r="O17">
        <f t="shared" si="2"/>
        <v>320.31964499381644</v>
      </c>
    </row>
    <row r="18" spans="1:15" x14ac:dyDescent="0.4">
      <c r="A18" t="s">
        <v>57</v>
      </c>
      <c r="B18">
        <v>3744</v>
      </c>
      <c r="K18" t="s">
        <v>101</v>
      </c>
      <c r="L18" t="str">
        <f>A83</f>
        <v>G3</v>
      </c>
      <c r="M18">
        <f>B83</f>
        <v>55708</v>
      </c>
      <c r="N18" s="8">
        <f t="shared" si="1"/>
        <v>27.224253851374776</v>
      </c>
      <c r="O18">
        <f t="shared" si="2"/>
        <v>1088.9701540549911</v>
      </c>
    </row>
    <row r="19" spans="1:15" x14ac:dyDescent="0.4">
      <c r="A19" t="s">
        <v>65</v>
      </c>
      <c r="B19">
        <v>8941</v>
      </c>
      <c r="K19" t="s">
        <v>98</v>
      </c>
      <c r="L19" t="str">
        <f>A71</f>
        <v>F3</v>
      </c>
      <c r="M19">
        <f>B71</f>
        <v>48246</v>
      </c>
      <c r="N19" s="8">
        <f t="shared" si="1"/>
        <v>23.33871969612434</v>
      </c>
      <c r="O19">
        <f t="shared" si="2"/>
        <v>933.54878784497362</v>
      </c>
    </row>
    <row r="20" spans="1:15" x14ac:dyDescent="0.4">
      <c r="A20" t="s">
        <v>73</v>
      </c>
      <c r="B20">
        <v>6130</v>
      </c>
      <c r="K20" t="s">
        <v>95</v>
      </c>
      <c r="L20" t="str">
        <f>A59</f>
        <v>E3</v>
      </c>
      <c r="M20">
        <f>B59</f>
        <v>36559</v>
      </c>
      <c r="N20" s="8">
        <f t="shared" si="1"/>
        <v>17.253187979103185</v>
      </c>
      <c r="O20">
        <f t="shared" si="2"/>
        <v>690.12751916412742</v>
      </c>
    </row>
    <row r="21" spans="1:15" x14ac:dyDescent="0.4">
      <c r="A21" t="s">
        <v>85</v>
      </c>
      <c r="B21">
        <v>32451</v>
      </c>
      <c r="K21" t="s">
        <v>92</v>
      </c>
      <c r="L21" t="str">
        <f>A47</f>
        <v>D3</v>
      </c>
      <c r="M21">
        <f>B47</f>
        <v>14305</v>
      </c>
      <c r="N21" s="8">
        <f t="shared" si="1"/>
        <v>5.6653191649858954</v>
      </c>
      <c r="O21">
        <f t="shared" si="2"/>
        <v>226.61276659943582</v>
      </c>
    </row>
    <row r="22" spans="1:15" x14ac:dyDescent="0.4">
      <c r="A22" t="s">
        <v>86</v>
      </c>
      <c r="B22">
        <v>3411</v>
      </c>
      <c r="K22" t="s">
        <v>89</v>
      </c>
      <c r="L22" t="str">
        <f>A35</f>
        <v>C3</v>
      </c>
      <c r="M22">
        <f>B35</f>
        <v>9336</v>
      </c>
      <c r="N22" s="8">
        <f t="shared" si="1"/>
        <v>3.0779137485507011</v>
      </c>
      <c r="O22">
        <f t="shared" si="2"/>
        <v>123.11654994202804</v>
      </c>
    </row>
    <row r="23" spans="1:15" x14ac:dyDescent="0.4">
      <c r="A23" t="s">
        <v>87</v>
      </c>
      <c r="B23">
        <v>7704</v>
      </c>
      <c r="K23" t="s">
        <v>86</v>
      </c>
      <c r="L23" t="str">
        <f>A23</f>
        <v>B3</v>
      </c>
      <c r="M23">
        <f>B23</f>
        <v>7704</v>
      </c>
      <c r="N23" s="8">
        <f t="shared" si="1"/>
        <v>2.2281158738028166</v>
      </c>
      <c r="O23">
        <f t="shared" si="2"/>
        <v>89.124634952112672</v>
      </c>
    </row>
    <row r="24" spans="1:15" x14ac:dyDescent="0.4">
      <c r="A24" t="s">
        <v>10</v>
      </c>
      <c r="B24">
        <v>4135</v>
      </c>
      <c r="K24" t="s">
        <v>83</v>
      </c>
      <c r="L24" t="str">
        <f>A11</f>
        <v>A3</v>
      </c>
      <c r="M24">
        <f>B11</f>
        <v>5145</v>
      </c>
      <c r="N24" s="8">
        <f t="shared" si="1"/>
        <v>0.89562030917056434</v>
      </c>
      <c r="O24">
        <f t="shared" si="2"/>
        <v>35.82481236682257</v>
      </c>
    </row>
    <row r="25" spans="1:15" x14ac:dyDescent="0.4">
      <c r="A25" t="s">
        <v>18</v>
      </c>
      <c r="B25">
        <v>18012</v>
      </c>
      <c r="K25" t="s">
        <v>84</v>
      </c>
      <c r="L25" t="str">
        <f>A12</f>
        <v>A4</v>
      </c>
      <c r="M25">
        <f>B12</f>
        <v>4488</v>
      </c>
      <c r="N25" s="8">
        <f t="shared" si="1"/>
        <v>0.55351417944669179</v>
      </c>
      <c r="O25">
        <f t="shared" si="2"/>
        <v>22.140567177867673</v>
      </c>
    </row>
    <row r="26" spans="1:15" x14ac:dyDescent="0.4">
      <c r="A26" t="s">
        <v>26</v>
      </c>
      <c r="B26">
        <v>36192</v>
      </c>
      <c r="K26" t="s">
        <v>87</v>
      </c>
      <c r="L26" t="str">
        <f>A24</f>
        <v>B4</v>
      </c>
      <c r="M26">
        <f>B24</f>
        <v>4135</v>
      </c>
      <c r="N26" s="8">
        <f t="shared" si="1"/>
        <v>0.36970373227389575</v>
      </c>
      <c r="O26">
        <f t="shared" si="2"/>
        <v>14.788149290955829</v>
      </c>
    </row>
    <row r="27" spans="1:15" x14ac:dyDescent="0.4">
      <c r="A27" t="s">
        <v>35</v>
      </c>
      <c r="B27">
        <v>3738</v>
      </c>
      <c r="K27" t="s">
        <v>90</v>
      </c>
      <c r="L27" t="str">
        <f>A36</f>
        <v>C4</v>
      </c>
      <c r="M27">
        <f>B36</f>
        <v>4057</v>
      </c>
      <c r="N27" s="8">
        <f t="shared" si="1"/>
        <v>0.32908839267197476</v>
      </c>
      <c r="O27">
        <f t="shared" si="2"/>
        <v>13.16353570687899</v>
      </c>
    </row>
    <row r="28" spans="1:15" x14ac:dyDescent="0.4">
      <c r="A28" t="s">
        <v>42</v>
      </c>
      <c r="B28">
        <v>3420</v>
      </c>
      <c r="K28" t="s">
        <v>93</v>
      </c>
      <c r="L28" t="str">
        <f>A48</f>
        <v>D4</v>
      </c>
      <c r="M28">
        <f>B48</f>
        <v>3858</v>
      </c>
      <c r="N28" s="8">
        <f t="shared" si="1"/>
        <v>0.2254672057388688</v>
      </c>
      <c r="O28">
        <f t="shared" si="2"/>
        <v>9.0186882295547512</v>
      </c>
    </row>
    <row r="29" spans="1:15" x14ac:dyDescent="0.4">
      <c r="A29" t="s">
        <v>50</v>
      </c>
      <c r="B29">
        <v>3973</v>
      </c>
      <c r="K29" t="s">
        <v>96</v>
      </c>
      <c r="L29" t="str">
        <f>A60</f>
        <v>E4</v>
      </c>
      <c r="M29">
        <f>B60</f>
        <v>3738</v>
      </c>
      <c r="N29" s="8">
        <f t="shared" si="1"/>
        <v>0.16298206788975966</v>
      </c>
      <c r="O29">
        <f t="shared" si="2"/>
        <v>6.5192827155903865</v>
      </c>
    </row>
    <row r="30" spans="1:15" x14ac:dyDescent="0.4">
      <c r="A30" t="s">
        <v>58</v>
      </c>
      <c r="B30">
        <v>3618</v>
      </c>
      <c r="K30" t="s">
        <v>99</v>
      </c>
      <c r="L30" t="str">
        <f>A72</f>
        <v>F4</v>
      </c>
      <c r="M30">
        <f>B72</f>
        <v>3610</v>
      </c>
      <c r="N30" s="8">
        <f t="shared" si="1"/>
        <v>9.6331254184043258E-2</v>
      </c>
      <c r="O30">
        <f t="shared" si="2"/>
        <v>3.8532501673617303</v>
      </c>
    </row>
    <row r="31" spans="1:15" x14ac:dyDescent="0.4">
      <c r="A31" t="s">
        <v>66</v>
      </c>
      <c r="B31">
        <v>17914</v>
      </c>
      <c r="K31" t="s">
        <v>102</v>
      </c>
      <c r="L31" t="str">
        <f>A84</f>
        <v>G4</v>
      </c>
      <c r="M31">
        <f>B84</f>
        <v>3362</v>
      </c>
      <c r="N31" s="8">
        <f t="shared" si="1"/>
        <v>-3.2804697370782294E-2</v>
      </c>
      <c r="O31">
        <f t="shared" si="2"/>
        <v>-1.3121878948312917</v>
      </c>
    </row>
    <row r="32" spans="1:15" x14ac:dyDescent="0.4">
      <c r="A32" t="s">
        <v>74</v>
      </c>
      <c r="B32">
        <v>4850</v>
      </c>
      <c r="K32" t="s">
        <v>105</v>
      </c>
      <c r="L32" t="str">
        <f>A96</f>
        <v>H4</v>
      </c>
      <c r="M32">
        <f>B96</f>
        <v>3356</v>
      </c>
      <c r="N32" s="8">
        <f t="shared" si="1"/>
        <v>-3.5928954263237757E-2</v>
      </c>
      <c r="O32">
        <f t="shared" si="2"/>
        <v>-1.4371581705295102</v>
      </c>
    </row>
    <row r="33" spans="1:15" x14ac:dyDescent="0.4">
      <c r="A33" t="s">
        <v>88</v>
      </c>
      <c r="B33">
        <v>25334</v>
      </c>
      <c r="K33" t="s">
        <v>16</v>
      </c>
      <c r="L33" t="str">
        <f>A97</f>
        <v>H5</v>
      </c>
      <c r="M33">
        <f>B97</f>
        <v>3325</v>
      </c>
      <c r="N33" s="8">
        <f t="shared" si="1"/>
        <v>-5.207094820759095E-2</v>
      </c>
      <c r="O33">
        <f t="shared" si="2"/>
        <v>-2.082837928303638</v>
      </c>
    </row>
    <row r="34" spans="1:15" x14ac:dyDescent="0.4">
      <c r="A34" t="s">
        <v>89</v>
      </c>
      <c r="B34">
        <v>3740</v>
      </c>
      <c r="K34" t="s">
        <v>15</v>
      </c>
      <c r="L34" t="str">
        <f>A85</f>
        <v>G5</v>
      </c>
      <c r="M34">
        <f>B85</f>
        <v>3354</v>
      </c>
      <c r="N34" s="8">
        <f t="shared" si="1"/>
        <v>-3.6970373227389573E-2</v>
      </c>
      <c r="O34">
        <f t="shared" si="2"/>
        <v>-1.478814929095583</v>
      </c>
    </row>
    <row r="35" spans="1:15" x14ac:dyDescent="0.4">
      <c r="A35" t="s">
        <v>90</v>
      </c>
      <c r="B35">
        <v>9336</v>
      </c>
      <c r="K35" t="s">
        <v>14</v>
      </c>
      <c r="L35" t="str">
        <f>A73</f>
        <v>F5</v>
      </c>
      <c r="M35">
        <f>B73</f>
        <v>3400</v>
      </c>
      <c r="N35" s="8">
        <f t="shared" si="1"/>
        <v>-1.3017737051897738E-2</v>
      </c>
      <c r="O35">
        <f t="shared" si="2"/>
        <v>-0.5207094820759095</v>
      </c>
    </row>
    <row r="36" spans="1:15" x14ac:dyDescent="0.4">
      <c r="A36" t="s">
        <v>11</v>
      </c>
      <c r="B36">
        <v>4057</v>
      </c>
      <c r="K36" t="s">
        <v>13</v>
      </c>
      <c r="L36" t="str">
        <f>A61</f>
        <v>E5</v>
      </c>
      <c r="M36">
        <f>B61</f>
        <v>3503</v>
      </c>
      <c r="N36" s="8">
        <f t="shared" si="1"/>
        <v>4.0615339601920937E-2</v>
      </c>
      <c r="O36">
        <f t="shared" si="2"/>
        <v>1.6246135840768374</v>
      </c>
    </row>
    <row r="37" spans="1:15" x14ac:dyDescent="0.4">
      <c r="A37" t="s">
        <v>19</v>
      </c>
      <c r="B37">
        <v>4706</v>
      </c>
      <c r="K37" t="s">
        <v>12</v>
      </c>
      <c r="L37" t="str">
        <f>A49</f>
        <v>D5</v>
      </c>
      <c r="M37">
        <f>B49</f>
        <v>3685</v>
      </c>
      <c r="N37" s="8">
        <f t="shared" si="1"/>
        <v>0.13538446533973647</v>
      </c>
      <c r="O37">
        <f t="shared" si="2"/>
        <v>5.4153786135894588</v>
      </c>
    </row>
    <row r="38" spans="1:15" x14ac:dyDescent="0.4">
      <c r="A38" t="s">
        <v>27</v>
      </c>
      <c r="B38">
        <v>16639</v>
      </c>
      <c r="K38" t="s">
        <v>11</v>
      </c>
      <c r="L38" t="str">
        <f>A37</f>
        <v>C5</v>
      </c>
      <c r="M38">
        <f>B37</f>
        <v>4706</v>
      </c>
      <c r="N38" s="8">
        <f t="shared" si="1"/>
        <v>0.66702884653923999</v>
      </c>
      <c r="O38">
        <f t="shared" si="2"/>
        <v>26.681153861569598</v>
      </c>
    </row>
    <row r="39" spans="1:15" x14ac:dyDescent="0.4">
      <c r="A39" t="s">
        <v>36</v>
      </c>
      <c r="B39">
        <v>3397</v>
      </c>
      <c r="K39" t="s">
        <v>10</v>
      </c>
      <c r="L39" t="str">
        <f>A25</f>
        <v>B5</v>
      </c>
      <c r="M39">
        <f>B25</f>
        <v>18012</v>
      </c>
      <c r="N39" s="8">
        <f t="shared" si="1"/>
        <v>7.5955892150412918</v>
      </c>
      <c r="O39">
        <f t="shared" si="2"/>
        <v>303.82356860165169</v>
      </c>
    </row>
    <row r="40" spans="1:15" x14ac:dyDescent="0.4">
      <c r="A40" t="s">
        <v>43</v>
      </c>
      <c r="B40">
        <v>3749</v>
      </c>
      <c r="K40" t="s">
        <v>9</v>
      </c>
      <c r="L40" t="str">
        <f>A13</f>
        <v>A5</v>
      </c>
      <c r="M40">
        <f>B13</f>
        <v>47828</v>
      </c>
      <c r="N40" s="8">
        <f t="shared" si="1"/>
        <v>23.121063132616609</v>
      </c>
      <c r="O40">
        <f t="shared" si="2"/>
        <v>924.84252530466438</v>
      </c>
    </row>
    <row r="41" spans="1:15" x14ac:dyDescent="0.4">
      <c r="A41" t="s">
        <v>51</v>
      </c>
      <c r="B41">
        <v>3887</v>
      </c>
      <c r="K41" t="s">
        <v>17</v>
      </c>
      <c r="L41" t="str">
        <f>A14</f>
        <v>A6</v>
      </c>
      <c r="M41">
        <f>B14</f>
        <v>32920</v>
      </c>
      <c r="N41" s="8">
        <f t="shared" si="1"/>
        <v>15.358326173828949</v>
      </c>
      <c r="O41">
        <f t="shared" si="2"/>
        <v>614.33304695315792</v>
      </c>
    </row>
    <row r="42" spans="1:15" x14ac:dyDescent="0.4">
      <c r="A42" t="s">
        <v>59</v>
      </c>
      <c r="B42">
        <v>3365</v>
      </c>
      <c r="K42" t="s">
        <v>18</v>
      </c>
      <c r="L42" t="str">
        <f>A26</f>
        <v>B6</v>
      </c>
      <c r="M42">
        <f>B26</f>
        <v>36192</v>
      </c>
      <c r="N42" s="8">
        <f t="shared" si="1"/>
        <v>17.062087599181325</v>
      </c>
      <c r="O42">
        <f t="shared" si="2"/>
        <v>682.483503967253</v>
      </c>
    </row>
    <row r="43" spans="1:15" x14ac:dyDescent="0.4">
      <c r="A43" t="s">
        <v>67</v>
      </c>
      <c r="B43">
        <v>39669</v>
      </c>
      <c r="K43" t="s">
        <v>19</v>
      </c>
      <c r="L43" t="str">
        <f>A38</f>
        <v>C6</v>
      </c>
      <c r="M43">
        <f>B38</f>
        <v>16639</v>
      </c>
      <c r="N43" s="8">
        <f t="shared" si="1"/>
        <v>6.8806550961510675</v>
      </c>
      <c r="O43">
        <f t="shared" si="2"/>
        <v>275.22620384604272</v>
      </c>
    </row>
    <row r="44" spans="1:15" x14ac:dyDescent="0.4">
      <c r="A44" t="s">
        <v>75</v>
      </c>
      <c r="B44">
        <v>4204</v>
      </c>
      <c r="K44" t="s">
        <v>20</v>
      </c>
      <c r="L44" t="str">
        <f>A50</f>
        <v>D6</v>
      </c>
      <c r="M44">
        <f>B50</f>
        <v>8099</v>
      </c>
      <c r="N44" s="8">
        <f t="shared" si="1"/>
        <v>2.433796119222801</v>
      </c>
      <c r="O44">
        <f t="shared" si="2"/>
        <v>97.351844768912045</v>
      </c>
    </row>
    <row r="45" spans="1:15" x14ac:dyDescent="0.4">
      <c r="A45" t="s">
        <v>91</v>
      </c>
      <c r="B45">
        <v>7933</v>
      </c>
      <c r="K45" t="s">
        <v>21</v>
      </c>
      <c r="L45" t="str">
        <f>A62</f>
        <v>E6</v>
      </c>
      <c r="M45">
        <f>B62</f>
        <v>5500</v>
      </c>
      <c r="N45" s="8">
        <f t="shared" si="1"/>
        <v>1.0804721753075122</v>
      </c>
      <c r="O45">
        <f t="shared" si="2"/>
        <v>43.218887012300485</v>
      </c>
    </row>
    <row r="46" spans="1:15" x14ac:dyDescent="0.4">
      <c r="A46" t="s">
        <v>92</v>
      </c>
      <c r="B46">
        <v>3398</v>
      </c>
      <c r="K46" t="s">
        <v>22</v>
      </c>
      <c r="L46" t="str">
        <f>A74</f>
        <v>F6</v>
      </c>
      <c r="M46">
        <f>B74</f>
        <v>4794</v>
      </c>
      <c r="N46" s="8">
        <f t="shared" si="1"/>
        <v>0.71285128096192008</v>
      </c>
      <c r="O46">
        <f t="shared" si="2"/>
        <v>28.514051238476803</v>
      </c>
    </row>
    <row r="47" spans="1:15" x14ac:dyDescent="0.4">
      <c r="A47" t="s">
        <v>93</v>
      </c>
      <c r="B47">
        <v>14305</v>
      </c>
      <c r="K47" t="s">
        <v>23</v>
      </c>
      <c r="L47" t="str">
        <f>A86</f>
        <v>G6</v>
      </c>
      <c r="M47">
        <f>B86</f>
        <v>4102</v>
      </c>
      <c r="N47" s="8">
        <f t="shared" si="1"/>
        <v>0.35252031936539069</v>
      </c>
      <c r="O47">
        <f t="shared" si="2"/>
        <v>14.100812774615628</v>
      </c>
    </row>
    <row r="48" spans="1:15" x14ac:dyDescent="0.4">
      <c r="A48" t="s">
        <v>12</v>
      </c>
      <c r="B48">
        <v>3858</v>
      </c>
      <c r="K48" t="s">
        <v>24</v>
      </c>
      <c r="L48" t="str">
        <f>A98</f>
        <v>H6</v>
      </c>
      <c r="M48">
        <f>B98</f>
        <v>3795</v>
      </c>
      <c r="N48" s="8">
        <f t="shared" si="1"/>
        <v>0.19266250836808652</v>
      </c>
      <c r="O48">
        <f t="shared" si="2"/>
        <v>7.7065003347234606</v>
      </c>
    </row>
    <row r="49" spans="1:15" x14ac:dyDescent="0.4">
      <c r="A49" t="s">
        <v>20</v>
      </c>
      <c r="B49">
        <v>3685</v>
      </c>
      <c r="K49" t="s">
        <v>33</v>
      </c>
      <c r="L49" t="str">
        <f>A99</f>
        <v>H7</v>
      </c>
      <c r="M49">
        <f>B99</f>
        <v>3797</v>
      </c>
      <c r="N49" s="8">
        <f t="shared" si="1"/>
        <v>0.19370392733223832</v>
      </c>
      <c r="O49">
        <f t="shared" si="2"/>
        <v>7.7481570932895325</v>
      </c>
    </row>
    <row r="50" spans="1:15" x14ac:dyDescent="0.4">
      <c r="A50" t="s">
        <v>28</v>
      </c>
      <c r="B50">
        <v>8099</v>
      </c>
      <c r="K50" t="s">
        <v>31</v>
      </c>
      <c r="L50" t="str">
        <f>A87</f>
        <v>G7</v>
      </c>
      <c r="M50">
        <f>B87</f>
        <v>3767</v>
      </c>
      <c r="N50" s="8">
        <f t="shared" si="1"/>
        <v>0.17808264286996103</v>
      </c>
      <c r="O50">
        <f t="shared" si="2"/>
        <v>7.1233057147984411</v>
      </c>
    </row>
    <row r="51" spans="1:15" x14ac:dyDescent="0.4">
      <c r="A51" t="s">
        <v>37</v>
      </c>
      <c r="B51">
        <v>3407</v>
      </c>
      <c r="K51" t="s">
        <v>32</v>
      </c>
      <c r="L51" t="str">
        <f>A75</f>
        <v>F7</v>
      </c>
      <c r="M51">
        <f>B75</f>
        <v>3738</v>
      </c>
      <c r="N51" s="8">
        <f t="shared" si="1"/>
        <v>0.16298206788975966</v>
      </c>
      <c r="O51">
        <f t="shared" si="2"/>
        <v>6.5192827155903865</v>
      </c>
    </row>
    <row r="52" spans="1:15" x14ac:dyDescent="0.4">
      <c r="A52" t="s">
        <v>44</v>
      </c>
      <c r="B52">
        <v>5361</v>
      </c>
      <c r="K52" t="s">
        <v>29</v>
      </c>
      <c r="L52" t="str">
        <f>A63</f>
        <v>E7</v>
      </c>
      <c r="M52">
        <f>B63</f>
        <v>3577</v>
      </c>
      <c r="N52" s="8">
        <f t="shared" si="1"/>
        <v>7.9147841275538242E-2</v>
      </c>
      <c r="O52">
        <f t="shared" si="2"/>
        <v>3.1659136510215298</v>
      </c>
    </row>
    <row r="53" spans="1:15" x14ac:dyDescent="0.4">
      <c r="A53" t="s">
        <v>52</v>
      </c>
      <c r="B53">
        <v>4176</v>
      </c>
      <c r="K53" t="s">
        <v>28</v>
      </c>
      <c r="L53" t="str">
        <f>A51</f>
        <v>D7</v>
      </c>
      <c r="M53">
        <f>B51</f>
        <v>3407</v>
      </c>
      <c r="N53" s="8">
        <f t="shared" si="1"/>
        <v>-9.3727706773663703E-3</v>
      </c>
      <c r="O53">
        <f t="shared" si="2"/>
        <v>-0.37491082709465484</v>
      </c>
    </row>
    <row r="54" spans="1:15" x14ac:dyDescent="0.4">
      <c r="A54" t="s">
        <v>60</v>
      </c>
      <c r="B54">
        <v>3419</v>
      </c>
      <c r="K54" t="s">
        <v>27</v>
      </c>
      <c r="L54" t="str">
        <f>A39</f>
        <v>C7</v>
      </c>
      <c r="M54">
        <f>B39</f>
        <v>3397</v>
      </c>
      <c r="N54" s="8">
        <f t="shared" si="1"/>
        <v>-1.4579865498125465E-2</v>
      </c>
      <c r="O54">
        <f t="shared" si="2"/>
        <v>-0.58319461992501864</v>
      </c>
    </row>
    <row r="55" spans="1:15" x14ac:dyDescent="0.4">
      <c r="A55" t="s">
        <v>68</v>
      </c>
      <c r="B55">
        <v>51011</v>
      </c>
      <c r="K55" t="s">
        <v>26</v>
      </c>
      <c r="L55" t="str">
        <f>A27</f>
        <v>B7</v>
      </c>
      <c r="M55">
        <f>B27</f>
        <v>3738</v>
      </c>
      <c r="N55" s="8">
        <f t="shared" si="1"/>
        <v>0.16298206788975966</v>
      </c>
      <c r="O55">
        <f t="shared" si="2"/>
        <v>6.5192827155903865</v>
      </c>
    </row>
    <row r="56" spans="1:15" x14ac:dyDescent="0.4">
      <c r="A56" t="s">
        <v>76</v>
      </c>
      <c r="B56">
        <v>4052</v>
      </c>
      <c r="K56" t="s">
        <v>25</v>
      </c>
      <c r="L56" t="str">
        <f>A15</f>
        <v>A7</v>
      </c>
      <c r="M56">
        <f>B15</f>
        <v>3736</v>
      </c>
      <c r="N56" s="8">
        <f t="shared" si="1"/>
        <v>0.16194064892560786</v>
      </c>
      <c r="O56">
        <f t="shared" si="2"/>
        <v>6.4776259570243147</v>
      </c>
    </row>
    <row r="57" spans="1:15" x14ac:dyDescent="0.4">
      <c r="A57" t="s">
        <v>94</v>
      </c>
      <c r="B57">
        <v>4634</v>
      </c>
      <c r="K57" t="s">
        <v>34</v>
      </c>
      <c r="L57" t="str">
        <f>A16</f>
        <v>A8</v>
      </c>
      <c r="M57">
        <f>B16</f>
        <v>3432</v>
      </c>
      <c r="N57" s="8">
        <f t="shared" si="1"/>
        <v>3.6449663745313663E-3</v>
      </c>
      <c r="O57">
        <f t="shared" si="2"/>
        <v>0.14579865498125466</v>
      </c>
    </row>
    <row r="58" spans="1:15" x14ac:dyDescent="0.4">
      <c r="A58" t="s">
        <v>95</v>
      </c>
      <c r="B58">
        <v>3370</v>
      </c>
      <c r="K58" t="s">
        <v>35</v>
      </c>
      <c r="L58" t="str">
        <f>A28</f>
        <v>B8</v>
      </c>
      <c r="M58">
        <f>B28</f>
        <v>3420</v>
      </c>
      <c r="N58" s="8">
        <f t="shared" si="1"/>
        <v>-2.6035474103795475E-3</v>
      </c>
      <c r="O58">
        <f t="shared" si="2"/>
        <v>-0.1041418964151819</v>
      </c>
    </row>
    <row r="59" spans="1:15" x14ac:dyDescent="0.4">
      <c r="A59" t="s">
        <v>96</v>
      </c>
      <c r="B59">
        <v>36559</v>
      </c>
      <c r="K59" t="s">
        <v>36</v>
      </c>
      <c r="L59" t="str">
        <f>A40</f>
        <v>C8</v>
      </c>
      <c r="M59">
        <f>B40</f>
        <v>3749</v>
      </c>
      <c r="N59" s="8">
        <f t="shared" si="1"/>
        <v>0.16870987219259467</v>
      </c>
      <c r="O59">
        <f t="shared" si="2"/>
        <v>6.7483948877037871</v>
      </c>
    </row>
    <row r="60" spans="1:15" x14ac:dyDescent="0.4">
      <c r="A60" t="s">
        <v>13</v>
      </c>
      <c r="B60">
        <v>3738</v>
      </c>
      <c r="K60" t="s">
        <v>37</v>
      </c>
      <c r="L60" t="str">
        <f>A52</f>
        <v>D8</v>
      </c>
      <c r="M60">
        <f>B52</f>
        <v>5361</v>
      </c>
      <c r="N60" s="8">
        <f t="shared" si="1"/>
        <v>1.0080935572989607</v>
      </c>
      <c r="O60">
        <f t="shared" si="2"/>
        <v>40.323742291958425</v>
      </c>
    </row>
    <row r="61" spans="1:15" x14ac:dyDescent="0.4">
      <c r="A61" t="s">
        <v>21</v>
      </c>
      <c r="B61">
        <v>3503</v>
      </c>
      <c r="K61" t="s">
        <v>38</v>
      </c>
      <c r="L61" t="str">
        <f>A64</f>
        <v>E8</v>
      </c>
      <c r="M61">
        <f>B64</f>
        <v>16678</v>
      </c>
      <c r="N61" s="8">
        <f t="shared" si="1"/>
        <v>6.9009627659520278</v>
      </c>
      <c r="O61">
        <f t="shared" si="2"/>
        <v>276.03851063808111</v>
      </c>
    </row>
    <row r="62" spans="1:15" x14ac:dyDescent="0.4">
      <c r="A62" t="s">
        <v>29</v>
      </c>
      <c r="B62">
        <v>5500</v>
      </c>
      <c r="K62" t="s">
        <v>30</v>
      </c>
      <c r="L62" t="str">
        <f>A76</f>
        <v>F8</v>
      </c>
      <c r="M62">
        <f>B76</f>
        <v>52791</v>
      </c>
      <c r="N62" s="8">
        <f t="shared" si="1"/>
        <v>25.705344292159346</v>
      </c>
      <c r="O62">
        <f t="shared" si="2"/>
        <v>1028.2137716863738</v>
      </c>
    </row>
    <row r="63" spans="1:15" x14ac:dyDescent="0.4">
      <c r="A63" t="s">
        <v>38</v>
      </c>
      <c r="B63">
        <v>3577</v>
      </c>
      <c r="K63" t="s">
        <v>39</v>
      </c>
      <c r="L63" t="str">
        <f>A88</f>
        <v>G8</v>
      </c>
      <c r="M63">
        <f>B88</f>
        <v>47040</v>
      </c>
      <c r="N63" s="8">
        <f t="shared" si="1"/>
        <v>22.71074406074079</v>
      </c>
      <c r="O63">
        <f t="shared" si="2"/>
        <v>908.42976242963164</v>
      </c>
    </row>
    <row r="64" spans="1:15" x14ac:dyDescent="0.4">
      <c r="A64" t="s">
        <v>45</v>
      </c>
      <c r="B64">
        <v>16678</v>
      </c>
      <c r="K64" t="s">
        <v>40</v>
      </c>
      <c r="L64" t="str">
        <f>A100</f>
        <v>H8</v>
      </c>
      <c r="M64">
        <f>B100</f>
        <v>33634</v>
      </c>
      <c r="N64" s="8">
        <f t="shared" si="1"/>
        <v>15.73011274403115</v>
      </c>
      <c r="O64">
        <f t="shared" si="2"/>
        <v>629.20450976124596</v>
      </c>
    </row>
    <row r="65" spans="1:15" x14ac:dyDescent="0.4">
      <c r="A65" t="s">
        <v>53</v>
      </c>
      <c r="B65">
        <v>4838</v>
      </c>
      <c r="K65" t="s">
        <v>48</v>
      </c>
      <c r="L65" t="str">
        <f>A101</f>
        <v>H9</v>
      </c>
      <c r="M65">
        <f>B101</f>
        <v>15698</v>
      </c>
      <c r="N65" s="8">
        <f t="shared" si="1"/>
        <v>6.3906674735176372</v>
      </c>
      <c r="O65">
        <f t="shared" si="2"/>
        <v>255.6266989407055</v>
      </c>
    </row>
    <row r="66" spans="1:15" x14ac:dyDescent="0.4">
      <c r="A66" t="s">
        <v>61</v>
      </c>
      <c r="B66">
        <v>3362</v>
      </c>
      <c r="K66" t="s">
        <v>47</v>
      </c>
      <c r="L66" t="str">
        <f>A89</f>
        <v>G9</v>
      </c>
      <c r="M66">
        <f>B89</f>
        <v>8366</v>
      </c>
      <c r="N66" s="8">
        <f t="shared" si="1"/>
        <v>2.5728255509370688</v>
      </c>
      <c r="O66">
        <f t="shared" si="2"/>
        <v>102.91302203748275</v>
      </c>
    </row>
    <row r="67" spans="1:15" x14ac:dyDescent="0.4">
      <c r="A67" t="s">
        <v>69</v>
      </c>
      <c r="B67">
        <v>31008</v>
      </c>
      <c r="K67" t="s">
        <v>46</v>
      </c>
      <c r="L67" t="str">
        <f>A77</f>
        <v>F9</v>
      </c>
      <c r="M67">
        <f>B77</f>
        <v>6473</v>
      </c>
      <c r="N67" s="8">
        <f t="shared" si="1"/>
        <v>1.587122501367372</v>
      </c>
      <c r="O67">
        <f t="shared" si="2"/>
        <v>63.484900054694876</v>
      </c>
    </row>
    <row r="68" spans="1:15" x14ac:dyDescent="0.4">
      <c r="A68" t="s">
        <v>77</v>
      </c>
      <c r="B68">
        <v>4097</v>
      </c>
      <c r="K68" t="s">
        <v>45</v>
      </c>
      <c r="L68" t="str">
        <f>A65</f>
        <v>E9</v>
      </c>
      <c r="M68">
        <f>B65</f>
        <v>4838</v>
      </c>
      <c r="N68" s="8">
        <f t="shared" si="1"/>
        <v>0.73576249817326012</v>
      </c>
      <c r="O68">
        <f t="shared" si="2"/>
        <v>29.430499926930406</v>
      </c>
    </row>
    <row r="69" spans="1:15" x14ac:dyDescent="0.4">
      <c r="A69" t="s">
        <v>97</v>
      </c>
      <c r="B69">
        <v>3686</v>
      </c>
      <c r="K69" t="s">
        <v>44</v>
      </c>
      <c r="L69" t="str">
        <f>A53</f>
        <v>D9</v>
      </c>
      <c r="M69">
        <f>B53</f>
        <v>4176</v>
      </c>
      <c r="N69" s="8">
        <f t="shared" si="1"/>
        <v>0.39105282103900801</v>
      </c>
      <c r="O69">
        <f t="shared" si="2"/>
        <v>15.642112841560321</v>
      </c>
    </row>
    <row r="70" spans="1:15" x14ac:dyDescent="0.4">
      <c r="A70" t="s">
        <v>98</v>
      </c>
      <c r="B70">
        <v>3494</v>
      </c>
      <c r="K70" t="s">
        <v>43</v>
      </c>
      <c r="L70" t="str">
        <f>A41</f>
        <v>C9</v>
      </c>
      <c r="M70">
        <f>B41</f>
        <v>3887</v>
      </c>
      <c r="N70" s="8">
        <f t="shared" si="1"/>
        <v>0.24056778071907017</v>
      </c>
      <c r="O70">
        <f t="shared" si="2"/>
        <v>9.6227112287628067</v>
      </c>
    </row>
    <row r="71" spans="1:15" x14ac:dyDescent="0.4">
      <c r="A71" t="s">
        <v>99</v>
      </c>
      <c r="B71">
        <v>48246</v>
      </c>
      <c r="K71" t="s">
        <v>42</v>
      </c>
      <c r="L71" t="str">
        <f>A29</f>
        <v>B9</v>
      </c>
      <c r="M71">
        <f>B29</f>
        <v>3973</v>
      </c>
      <c r="N71" s="8">
        <f t="shared" si="1"/>
        <v>0.2853487961775984</v>
      </c>
      <c r="O71">
        <f t="shared" si="2"/>
        <v>11.413951847103936</v>
      </c>
    </row>
    <row r="72" spans="1:15" x14ac:dyDescent="0.4">
      <c r="A72" t="s">
        <v>14</v>
      </c>
      <c r="B72">
        <v>3610</v>
      </c>
      <c r="K72" t="s">
        <v>41</v>
      </c>
      <c r="L72" t="str">
        <f>A17</f>
        <v>A9</v>
      </c>
      <c r="M72">
        <f>B17</f>
        <v>3964</v>
      </c>
      <c r="N72" s="8">
        <f t="shared" si="1"/>
        <v>0.28066241083891519</v>
      </c>
      <c r="O72">
        <f t="shared" si="2"/>
        <v>11.226496433556608</v>
      </c>
    </row>
    <row r="73" spans="1:15" x14ac:dyDescent="0.4">
      <c r="A73" t="s">
        <v>22</v>
      </c>
      <c r="B73">
        <v>3400</v>
      </c>
      <c r="K73" t="s">
        <v>49</v>
      </c>
      <c r="L73" t="str">
        <f>A18</f>
        <v>A10</v>
      </c>
      <c r="M73">
        <f>B18</f>
        <v>3744</v>
      </c>
      <c r="N73" s="8">
        <f t="shared" si="1"/>
        <v>0.16610632478221513</v>
      </c>
      <c r="O73">
        <f t="shared" si="2"/>
        <v>6.6442529912886048</v>
      </c>
    </row>
    <row r="74" spans="1:15" x14ac:dyDescent="0.4">
      <c r="A74" t="s">
        <v>32</v>
      </c>
      <c r="B74">
        <v>4794</v>
      </c>
      <c r="K74" t="s">
        <v>50</v>
      </c>
      <c r="L74" t="str">
        <f>A30</f>
        <v>B10</v>
      </c>
      <c r="M74">
        <f>B30</f>
        <v>3618</v>
      </c>
      <c r="N74" s="8">
        <f t="shared" ref="N74:N96" si="3">(M74-I$15)/I$16</f>
        <v>0.10049693004065052</v>
      </c>
      <c r="O74">
        <f t="shared" ref="O74:O96" si="4">N74*40</f>
        <v>4.0198772016260209</v>
      </c>
    </row>
    <row r="75" spans="1:15" x14ac:dyDescent="0.4">
      <c r="A75" t="s">
        <v>30</v>
      </c>
      <c r="B75">
        <v>3738</v>
      </c>
      <c r="K75" t="s">
        <v>51</v>
      </c>
      <c r="L75" t="str">
        <f>A42</f>
        <v>C10</v>
      </c>
      <c r="M75">
        <f>B42</f>
        <v>3365</v>
      </c>
      <c r="N75" s="8">
        <f t="shared" si="3"/>
        <v>-3.124256892455457E-2</v>
      </c>
      <c r="O75">
        <f t="shared" si="4"/>
        <v>-1.2497027569821828</v>
      </c>
    </row>
    <row r="76" spans="1:15" x14ac:dyDescent="0.4">
      <c r="A76" t="s">
        <v>46</v>
      </c>
      <c r="B76">
        <v>52791</v>
      </c>
      <c r="K76" t="s">
        <v>52</v>
      </c>
      <c r="L76" t="str">
        <f>A54</f>
        <v>D10</v>
      </c>
      <c r="M76">
        <f>B54</f>
        <v>3419</v>
      </c>
      <c r="N76" s="8">
        <f t="shared" si="3"/>
        <v>-3.1242568924554569E-3</v>
      </c>
      <c r="O76">
        <f t="shared" si="4"/>
        <v>-0.12497027569821828</v>
      </c>
    </row>
    <row r="77" spans="1:15" x14ac:dyDescent="0.4">
      <c r="A77" t="s">
        <v>54</v>
      </c>
      <c r="B77">
        <v>6473</v>
      </c>
      <c r="K77" t="s">
        <v>53</v>
      </c>
      <c r="L77" t="str">
        <f>A66</f>
        <v>E10</v>
      </c>
      <c r="M77">
        <f>B66</f>
        <v>3362</v>
      </c>
      <c r="N77" s="8">
        <f t="shared" si="3"/>
        <v>-3.2804697370782294E-2</v>
      </c>
      <c r="O77">
        <f t="shared" si="4"/>
        <v>-1.3121878948312917</v>
      </c>
    </row>
    <row r="78" spans="1:15" x14ac:dyDescent="0.4">
      <c r="A78" t="s">
        <v>62</v>
      </c>
      <c r="B78">
        <v>3437</v>
      </c>
      <c r="K78" t="s">
        <v>54</v>
      </c>
      <c r="L78" t="str">
        <f>A78</f>
        <v>F10</v>
      </c>
      <c r="M78">
        <f>B78</f>
        <v>3437</v>
      </c>
      <c r="N78" s="8">
        <f t="shared" si="3"/>
        <v>6.2485137849109139E-3</v>
      </c>
      <c r="O78">
        <f t="shared" si="4"/>
        <v>0.24994055139643656</v>
      </c>
    </row>
    <row r="79" spans="1:15" x14ac:dyDescent="0.4">
      <c r="A79" t="s">
        <v>70</v>
      </c>
      <c r="B79">
        <v>13267</v>
      </c>
      <c r="K79" t="s">
        <v>55</v>
      </c>
      <c r="L79" t="str">
        <f>A90</f>
        <v>G10</v>
      </c>
      <c r="M79">
        <f>B90</f>
        <v>3485</v>
      </c>
      <c r="N79" s="8">
        <f t="shared" si="3"/>
        <v>3.124256892455457E-2</v>
      </c>
      <c r="O79">
        <f t="shared" si="4"/>
        <v>1.2497027569821828</v>
      </c>
    </row>
    <row r="80" spans="1:15" x14ac:dyDescent="0.4">
      <c r="A80" t="s">
        <v>78</v>
      </c>
      <c r="B80">
        <v>3926</v>
      </c>
      <c r="K80" t="s">
        <v>56</v>
      </c>
      <c r="L80" t="str">
        <f>A102</f>
        <v>H10</v>
      </c>
      <c r="M80">
        <f>B102</f>
        <v>3587</v>
      </c>
      <c r="N80" s="8">
        <f t="shared" si="3"/>
        <v>8.4354936096297337E-2</v>
      </c>
      <c r="O80">
        <f t="shared" si="4"/>
        <v>3.3741974438518936</v>
      </c>
    </row>
    <row r="81" spans="1:15" x14ac:dyDescent="0.4">
      <c r="A81" t="s">
        <v>100</v>
      </c>
      <c r="B81">
        <v>3425</v>
      </c>
      <c r="K81" t="s">
        <v>64</v>
      </c>
      <c r="L81" t="str">
        <f>A103</f>
        <v>H11</v>
      </c>
      <c r="M81">
        <f>B103</f>
        <v>3895</v>
      </c>
      <c r="N81" s="8">
        <f t="shared" si="3"/>
        <v>0.24473345657567747</v>
      </c>
      <c r="O81">
        <f t="shared" si="4"/>
        <v>9.7893382630270978</v>
      </c>
    </row>
    <row r="82" spans="1:15" x14ac:dyDescent="0.4">
      <c r="A82" t="s">
        <v>101</v>
      </c>
      <c r="B82">
        <v>3741</v>
      </c>
      <c r="K82" t="s">
        <v>63</v>
      </c>
      <c r="L82" t="str">
        <f>A91</f>
        <v>G11</v>
      </c>
      <c r="M82">
        <f>B91</f>
        <v>5325</v>
      </c>
      <c r="N82" s="8">
        <f t="shared" si="3"/>
        <v>0.98934801594422805</v>
      </c>
      <c r="O82">
        <f t="shared" si="4"/>
        <v>39.57392063776912</v>
      </c>
    </row>
    <row r="83" spans="1:15" x14ac:dyDescent="0.4">
      <c r="A83" t="s">
        <v>102</v>
      </c>
      <c r="B83">
        <v>55708</v>
      </c>
      <c r="K83" t="s">
        <v>62</v>
      </c>
      <c r="L83" t="str">
        <f>A79</f>
        <v>F11</v>
      </c>
      <c r="M83">
        <f>B79</f>
        <v>13267</v>
      </c>
      <c r="N83" s="8">
        <f t="shared" si="3"/>
        <v>5.1248227225911007</v>
      </c>
      <c r="O83">
        <f t="shared" si="4"/>
        <v>204.99290890364404</v>
      </c>
    </row>
    <row r="84" spans="1:15" x14ac:dyDescent="0.4">
      <c r="A84" t="s">
        <v>15</v>
      </c>
      <c r="B84">
        <v>3362</v>
      </c>
      <c r="K84" t="s">
        <v>61</v>
      </c>
      <c r="L84" t="str">
        <f>A67</f>
        <v>E11</v>
      </c>
      <c r="M84">
        <f>B67</f>
        <v>31008</v>
      </c>
      <c r="N84" s="8">
        <f t="shared" si="3"/>
        <v>14.362729644099812</v>
      </c>
      <c r="O84">
        <f t="shared" si="4"/>
        <v>574.50918576399249</v>
      </c>
    </row>
    <row r="85" spans="1:15" x14ac:dyDescent="0.4">
      <c r="A85" t="s">
        <v>23</v>
      </c>
      <c r="B85">
        <v>3354</v>
      </c>
      <c r="K85" t="s">
        <v>60</v>
      </c>
      <c r="L85" t="str">
        <f>A55</f>
        <v>D11</v>
      </c>
      <c r="M85">
        <f>B55</f>
        <v>51011</v>
      </c>
      <c r="N85" s="8">
        <f t="shared" si="3"/>
        <v>24.778481414064228</v>
      </c>
      <c r="O85">
        <f t="shared" si="4"/>
        <v>991.13925656256913</v>
      </c>
    </row>
    <row r="86" spans="1:15" x14ac:dyDescent="0.4">
      <c r="A86" t="s">
        <v>31</v>
      </c>
      <c r="B86">
        <v>4102</v>
      </c>
      <c r="K86" t="s">
        <v>59</v>
      </c>
      <c r="L86" t="str">
        <f>A43</f>
        <v>C11</v>
      </c>
      <c r="M86">
        <f>B43</f>
        <v>39669</v>
      </c>
      <c r="N86" s="8">
        <f t="shared" si="3"/>
        <v>18.872594468359264</v>
      </c>
      <c r="O86">
        <f t="shared" si="4"/>
        <v>754.90377873437058</v>
      </c>
    </row>
    <row r="87" spans="1:15" x14ac:dyDescent="0.4">
      <c r="A87" t="s">
        <v>39</v>
      </c>
      <c r="B87">
        <v>3767</v>
      </c>
      <c r="K87" t="s">
        <v>58</v>
      </c>
      <c r="L87" t="str">
        <f>A31</f>
        <v>B11</v>
      </c>
      <c r="M87">
        <f>B31</f>
        <v>17914</v>
      </c>
      <c r="N87" s="8">
        <f t="shared" si="3"/>
        <v>7.5445596857978527</v>
      </c>
      <c r="O87">
        <f t="shared" si="4"/>
        <v>301.78238743191412</v>
      </c>
    </row>
    <row r="88" spans="1:15" x14ac:dyDescent="0.4">
      <c r="A88" t="s">
        <v>47</v>
      </c>
      <c r="B88">
        <v>47040</v>
      </c>
      <c r="K88" t="s">
        <v>57</v>
      </c>
      <c r="L88" t="str">
        <f>A19</f>
        <v>A11</v>
      </c>
      <c r="M88">
        <f>B19</f>
        <v>8941</v>
      </c>
      <c r="N88" s="8">
        <f t="shared" si="3"/>
        <v>2.8722335031307167</v>
      </c>
      <c r="O88">
        <f t="shared" si="4"/>
        <v>114.88934012522867</v>
      </c>
    </row>
    <row r="89" spans="1:15" x14ac:dyDescent="0.4">
      <c r="A89" t="s">
        <v>55</v>
      </c>
      <c r="B89">
        <v>8366</v>
      </c>
      <c r="K89" t="s">
        <v>65</v>
      </c>
      <c r="L89" t="str">
        <f>A20</f>
        <v>A12</v>
      </c>
      <c r="M89">
        <f>B20</f>
        <v>6130</v>
      </c>
      <c r="N89" s="8">
        <f t="shared" si="3"/>
        <v>1.408519149015335</v>
      </c>
      <c r="O89">
        <f t="shared" si="4"/>
        <v>56.340765960613403</v>
      </c>
    </row>
    <row r="90" spans="1:15" x14ac:dyDescent="0.4">
      <c r="A90" t="s">
        <v>63</v>
      </c>
      <c r="B90">
        <v>3485</v>
      </c>
      <c r="K90" t="s">
        <v>66</v>
      </c>
      <c r="L90" t="str">
        <f>A32</f>
        <v>B12</v>
      </c>
      <c r="M90">
        <f>B32</f>
        <v>4850</v>
      </c>
      <c r="N90" s="8">
        <f t="shared" si="3"/>
        <v>0.74201101195817099</v>
      </c>
      <c r="O90">
        <f t="shared" si="4"/>
        <v>29.68044047832684</v>
      </c>
    </row>
    <row r="91" spans="1:15" x14ac:dyDescent="0.4">
      <c r="A91" t="s">
        <v>71</v>
      </c>
      <c r="B91">
        <v>5325</v>
      </c>
      <c r="K91" t="s">
        <v>67</v>
      </c>
      <c r="L91" t="str">
        <f>A44</f>
        <v>C12</v>
      </c>
      <c r="M91">
        <f>B44</f>
        <v>4204</v>
      </c>
      <c r="N91" s="8">
        <f t="shared" si="3"/>
        <v>0.40563268653713347</v>
      </c>
      <c r="O91">
        <f t="shared" si="4"/>
        <v>16.22530746148534</v>
      </c>
    </row>
    <row r="92" spans="1:15" x14ac:dyDescent="0.4">
      <c r="A92" t="s">
        <v>79</v>
      </c>
      <c r="B92">
        <v>3763</v>
      </c>
      <c r="K92" t="s">
        <v>68</v>
      </c>
      <c r="L92" t="str">
        <f>A56</f>
        <v>D12</v>
      </c>
      <c r="M92">
        <f>B56</f>
        <v>4052</v>
      </c>
      <c r="N92" s="8">
        <f t="shared" si="3"/>
        <v>0.32648484526159527</v>
      </c>
      <c r="O92">
        <f t="shared" si="4"/>
        <v>13.05939381046381</v>
      </c>
    </row>
    <row r="93" spans="1:15" x14ac:dyDescent="0.4">
      <c r="A93" t="s">
        <v>103</v>
      </c>
      <c r="B93">
        <v>3372</v>
      </c>
      <c r="K93" t="s">
        <v>69</v>
      </c>
      <c r="L93" t="str">
        <f>A68</f>
        <v>E12</v>
      </c>
      <c r="M93">
        <f>B68</f>
        <v>4097</v>
      </c>
      <c r="N93" s="8">
        <f t="shared" si="3"/>
        <v>0.34991677195501114</v>
      </c>
      <c r="O93">
        <f t="shared" si="4"/>
        <v>13.996670878200446</v>
      </c>
    </row>
    <row r="94" spans="1:15" x14ac:dyDescent="0.4">
      <c r="A94" t="s">
        <v>104</v>
      </c>
      <c r="B94">
        <v>5072</v>
      </c>
      <c r="K94" t="s">
        <v>70</v>
      </c>
      <c r="L94" t="str">
        <f>A80</f>
        <v>F12</v>
      </c>
      <c r="M94">
        <f>B80</f>
        <v>3926</v>
      </c>
      <c r="N94" s="8">
        <f t="shared" si="3"/>
        <v>0.26087545052003064</v>
      </c>
      <c r="O94">
        <f t="shared" si="4"/>
        <v>10.435018020801225</v>
      </c>
    </row>
    <row r="95" spans="1:15" x14ac:dyDescent="0.4">
      <c r="A95" t="s">
        <v>105</v>
      </c>
      <c r="B95">
        <v>18804</v>
      </c>
      <c r="K95" t="s">
        <v>71</v>
      </c>
      <c r="L95" t="str">
        <f>A92</f>
        <v>G12</v>
      </c>
      <c r="M95">
        <f>B92</f>
        <v>3763</v>
      </c>
      <c r="N95" s="8">
        <f t="shared" si="3"/>
        <v>0.1759998049416574</v>
      </c>
      <c r="O95">
        <f t="shared" si="4"/>
        <v>7.0399921976662956</v>
      </c>
    </row>
    <row r="96" spans="1:15" x14ac:dyDescent="0.4">
      <c r="A96" t="s">
        <v>16</v>
      </c>
      <c r="B96">
        <v>3356</v>
      </c>
      <c r="K96" t="s">
        <v>72</v>
      </c>
      <c r="L96" t="str">
        <f>A104</f>
        <v>H12</v>
      </c>
      <c r="M96">
        <f>B104</f>
        <v>3611</v>
      </c>
      <c r="N96" s="8">
        <f t="shared" si="3"/>
        <v>9.6851963666119159E-2</v>
      </c>
      <c r="O96">
        <f t="shared" si="4"/>
        <v>3.8740785466447663</v>
      </c>
    </row>
    <row r="97" spans="1:2" x14ac:dyDescent="0.4">
      <c r="A97" t="s">
        <v>24</v>
      </c>
      <c r="B97">
        <v>3325</v>
      </c>
    </row>
    <row r="98" spans="1:2" x14ac:dyDescent="0.4">
      <c r="A98" t="s">
        <v>33</v>
      </c>
      <c r="B98">
        <v>3795</v>
      </c>
    </row>
    <row r="99" spans="1:2" x14ac:dyDescent="0.4">
      <c r="A99" t="s">
        <v>40</v>
      </c>
      <c r="B99">
        <v>3797</v>
      </c>
    </row>
    <row r="100" spans="1:2" x14ac:dyDescent="0.4">
      <c r="A100" t="s">
        <v>48</v>
      </c>
      <c r="B100">
        <v>33634</v>
      </c>
    </row>
    <row r="101" spans="1:2" x14ac:dyDescent="0.4">
      <c r="A101" t="s">
        <v>56</v>
      </c>
      <c r="B101">
        <v>15698</v>
      </c>
    </row>
    <row r="102" spans="1:2" x14ac:dyDescent="0.4">
      <c r="A102" t="s">
        <v>64</v>
      </c>
      <c r="B102">
        <v>3587</v>
      </c>
    </row>
    <row r="103" spans="1:2" x14ac:dyDescent="0.4">
      <c r="A103" t="s">
        <v>72</v>
      </c>
      <c r="B103">
        <v>3895</v>
      </c>
    </row>
    <row r="104" spans="1:2" x14ac:dyDescent="0.4">
      <c r="A104" t="s">
        <v>80</v>
      </c>
      <c r="B104">
        <v>3611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-2.8419042951786339E-2</v>
      </c>
      <c r="E2" s="7">
        <f>'Plate 2'!N9</f>
        <v>-1.1332976893884171E-2</v>
      </c>
      <c r="F2" s="7">
        <f>'Plate 3'!N9</f>
        <v>-1.7183412908505013E-2</v>
      </c>
      <c r="G2" s="7">
        <f>AVERAGE(D2:F2)</f>
        <v>-1.8978477584725175E-2</v>
      </c>
      <c r="H2" s="7">
        <f>STDEV(D2:F2)</f>
        <v>8.6833234551990102E-3</v>
      </c>
      <c r="I2" s="7">
        <f>G2*40</f>
        <v>-0.75913910338900703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-3.2612016502049897E-3</v>
      </c>
      <c r="E3" s="7">
        <f>'Plate 2'!N10</f>
        <v>-1.3694013746776706E-2</v>
      </c>
      <c r="F3" s="7">
        <f>'Plate 3'!N10</f>
        <v>-7.2899327490627327E-3</v>
      </c>
      <c r="G3" s="7">
        <f t="shared" ref="G3:G66" si="0">AVERAGE(D3:F3)</f>
        <v>-8.0817160486814765E-3</v>
      </c>
      <c r="H3" s="7">
        <f t="shared" ref="H3:H66" si="1">STDEV(D3:F3)</f>
        <v>5.2612814651717367E-3</v>
      </c>
      <c r="I3" s="7">
        <f t="shared" ref="I3:I66" si="2">G3*40</f>
        <v>-0.32326864194725907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0</v>
      </c>
      <c r="E4" s="7">
        <f>'Plate 2'!N11</f>
        <v>-8.499732670413129E-3</v>
      </c>
      <c r="F4" s="7">
        <f>'Plate 3'!N11</f>
        <v>0.16402348685391149</v>
      </c>
      <c r="G4" s="7">
        <f t="shared" si="0"/>
        <v>5.1841251394499459E-2</v>
      </c>
      <c r="H4" s="7">
        <f t="shared" si="1"/>
        <v>9.7245574852382582E-2</v>
      </c>
      <c r="I4" s="7">
        <f t="shared" si="2"/>
        <v>2.0736500557799782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-2.2362525601405645E-2</v>
      </c>
      <c r="E5" s="7">
        <f>'Plate 2'!N12</f>
        <v>-2.124933167603282E-2</v>
      </c>
      <c r="F5" s="7">
        <f>'Plate 3'!N12</f>
        <v>-1.4059156016049556E-2</v>
      </c>
      <c r="G5" s="7">
        <f t="shared" si="0"/>
        <v>-1.922367109782934E-2</v>
      </c>
      <c r="H5" s="7">
        <f t="shared" si="1"/>
        <v>4.5071013080826032E-3</v>
      </c>
      <c r="I5" s="7">
        <f t="shared" si="2"/>
        <v>-0.76894684391317358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-3.3077902452079186E-2</v>
      </c>
      <c r="E6" s="7">
        <f>'Plate 2'!N13</f>
        <v>-2.64436127523964E-2</v>
      </c>
      <c r="F6" s="7">
        <f>'Plate 3'!N13</f>
        <v>-2.8639021514175023E-2</v>
      </c>
      <c r="G6" s="7">
        <f t="shared" si="0"/>
        <v>-2.9386845572883537E-2</v>
      </c>
      <c r="H6" s="7">
        <f t="shared" si="1"/>
        <v>3.3797752250581299E-3</v>
      </c>
      <c r="I6" s="7">
        <f t="shared" si="2"/>
        <v>-1.1754738229153414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2.9816700801874194E-2</v>
      </c>
      <c r="E7" s="7">
        <f>'Plate 2'!N14</f>
        <v>2.9276856975867443E-2</v>
      </c>
      <c r="F7" s="7">
        <f>'Plate 3'!N14</f>
        <v>3.5928954263237757E-2</v>
      </c>
      <c r="G7" s="7">
        <f t="shared" si="0"/>
        <v>3.1674170680326463E-2</v>
      </c>
      <c r="H7" s="7">
        <f t="shared" si="1"/>
        <v>3.6946238431236804E-3</v>
      </c>
      <c r="I7" s="7">
        <f t="shared" si="2"/>
        <v>1.2669668272130585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0.1625941965602202</v>
      </c>
      <c r="E8" s="7">
        <f>'Plate 2'!N15</f>
        <v>0.16055050599669243</v>
      </c>
      <c r="F8" s="7">
        <f>'Plate 3'!N15</f>
        <v>0.16454419633598738</v>
      </c>
      <c r="G8" s="7">
        <f t="shared" si="0"/>
        <v>0.16256296629763334</v>
      </c>
      <c r="H8" s="7">
        <f t="shared" si="1"/>
        <v>1.9970283244161516E-3</v>
      </c>
      <c r="I8" s="7">
        <f t="shared" si="2"/>
        <v>6.5025186519053335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0.8423217976529459</v>
      </c>
      <c r="E9" s="7">
        <f>'Plate 2'!N16</f>
        <v>0.8457234007061063</v>
      </c>
      <c r="F9" s="7">
        <f>'Plate 3'!N16</f>
        <v>0.85760851697902296</v>
      </c>
      <c r="G9" s="7">
        <f t="shared" si="0"/>
        <v>0.84855123844602509</v>
      </c>
      <c r="H9" s="7">
        <f t="shared" si="1"/>
        <v>8.0261103064339992E-3</v>
      </c>
      <c r="I9" s="7">
        <f t="shared" si="2"/>
        <v>33.942049537841001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7.929844755448447</v>
      </c>
      <c r="E10" s="7">
        <f>'Plate 2'!N17</f>
        <v>7.9888042954471841</v>
      </c>
      <c r="F10" s="7">
        <f>'Plate 3'!N17</f>
        <v>8.007991124845411</v>
      </c>
      <c r="G10" s="7">
        <f t="shared" si="0"/>
        <v>7.975546725247014</v>
      </c>
      <c r="H10" s="7">
        <f t="shared" si="1"/>
        <v>4.0725129075191567E-2</v>
      </c>
      <c r="I10" s="7">
        <f t="shared" si="2"/>
        <v>319.02186900988056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26.384984893958485</v>
      </c>
      <c r="E11" s="7">
        <f>'Plate 2'!N18</f>
        <v>26.50641633268334</v>
      </c>
      <c r="F11" s="7">
        <f>'Plate 3'!N18</f>
        <v>27.224253851374776</v>
      </c>
      <c r="G11" s="7">
        <f t="shared" si="0"/>
        <v>26.705218359338868</v>
      </c>
      <c r="H11" s="7">
        <f t="shared" si="1"/>
        <v>0.45357995995459893</v>
      </c>
      <c r="I11" s="7">
        <f t="shared" si="2"/>
        <v>1068.2087343735548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22.972370309993977</v>
      </c>
      <c r="E12" s="7">
        <f>'Plate 2'!N19</f>
        <v>23.383708991047673</v>
      </c>
      <c r="F12" s="7">
        <f>'Plate 3'!N19</f>
        <v>23.33871969612434</v>
      </c>
      <c r="G12" s="7">
        <f t="shared" si="0"/>
        <v>23.231599665721998</v>
      </c>
      <c r="H12" s="7">
        <f t="shared" si="1"/>
        <v>0.22562336607230588</v>
      </c>
      <c r="I12" s="7">
        <f t="shared" si="2"/>
        <v>929.26398662887993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16.870196136510412</v>
      </c>
      <c r="E13" s="7">
        <f>'Plate 2'!N20</f>
        <v>17.023075709355183</v>
      </c>
      <c r="F13" s="7">
        <f>'Plate 3'!N20</f>
        <v>17.253187979103185</v>
      </c>
      <c r="G13" s="7">
        <f t="shared" si="0"/>
        <v>17.048819941656262</v>
      </c>
      <c r="H13" s="7">
        <f t="shared" si="1"/>
        <v>0.19278942397271356</v>
      </c>
      <c r="I13" s="7">
        <f t="shared" si="2"/>
        <v>681.95279766625049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7.7155372184349771</v>
      </c>
      <c r="E14" s="7">
        <f>'Plate 2'!N21</f>
        <v>7.7763109786868556</v>
      </c>
      <c r="F14" s="7">
        <f>'Plate 3'!N21</f>
        <v>5.6653191649858954</v>
      </c>
      <c r="G14" s="7">
        <f t="shared" si="0"/>
        <v>7.0523891207025757</v>
      </c>
      <c r="H14" s="7">
        <f t="shared" si="1"/>
        <v>1.2016220949294751</v>
      </c>
      <c r="I14" s="7">
        <f t="shared" si="2"/>
        <v>282.09556482810302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2.9714205892867751</v>
      </c>
      <c r="E15" s="7">
        <f>'Plate 2'!N22</f>
        <v>3.003711084249884</v>
      </c>
      <c r="F15" s="7">
        <f>'Plate 3'!N22</f>
        <v>3.0779137485507011</v>
      </c>
      <c r="G15" s="7">
        <f t="shared" si="0"/>
        <v>3.0176818073624534</v>
      </c>
      <c r="H15" s="7">
        <f t="shared" si="1"/>
        <v>5.4603883293398082E-2</v>
      </c>
      <c r="I15" s="7">
        <f t="shared" si="2"/>
        <v>120.70727229449814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2.0443075487284994</v>
      </c>
      <c r="E16" s="7">
        <f>'Plate 2'!N23</f>
        <v>2.1084059096330345</v>
      </c>
      <c r="F16" s="7">
        <f>'Plate 3'!N23</f>
        <v>2.2281158738028166</v>
      </c>
      <c r="G16" s="7">
        <f t="shared" si="0"/>
        <v>2.12694311072145</v>
      </c>
      <c r="H16" s="7">
        <f t="shared" si="1"/>
        <v>9.3295744596421634E-2</v>
      </c>
      <c r="I16" s="7">
        <f t="shared" si="2"/>
        <v>85.077724428858005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1.0091089677634297</v>
      </c>
      <c r="E17" s="7">
        <f>'Plate 2'!N24</f>
        <v>1.0053294919616418</v>
      </c>
      <c r="F17" s="7">
        <f>'Plate 3'!N24</f>
        <v>0.89562030917056434</v>
      </c>
      <c r="G17" s="7">
        <f t="shared" si="0"/>
        <v>0.97001958963187862</v>
      </c>
      <c r="H17" s="7">
        <f t="shared" si="1"/>
        <v>6.4459373323086613E-2</v>
      </c>
      <c r="I17" s="7">
        <f t="shared" si="2"/>
        <v>38.800783585275141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0.51806517643256411</v>
      </c>
      <c r="E18" s="7">
        <f>'Plate 2'!N25</f>
        <v>0.51612265604230834</v>
      </c>
      <c r="F18" s="7">
        <f>'Plate 3'!N25</f>
        <v>0.55351417944669179</v>
      </c>
      <c r="G18" s="7">
        <f t="shared" si="0"/>
        <v>0.52923400397385467</v>
      </c>
      <c r="H18" s="7">
        <f t="shared" si="1"/>
        <v>2.1049668337303037E-2</v>
      </c>
      <c r="I18" s="7">
        <f t="shared" si="2"/>
        <v>21.169360158954188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0.33636965592114326</v>
      </c>
      <c r="E19" s="7">
        <f>'Plate 2'!N26</f>
        <v>0.34423917315173169</v>
      </c>
      <c r="F19" s="7">
        <f>'Plate 3'!N26</f>
        <v>0.36970373227389575</v>
      </c>
      <c r="G19" s="7">
        <f t="shared" si="0"/>
        <v>0.35010418711559027</v>
      </c>
      <c r="H19" s="7">
        <f t="shared" si="1"/>
        <v>1.7423804210618725E-2</v>
      </c>
      <c r="I19" s="7">
        <f t="shared" si="2"/>
        <v>14.004167484623611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0.30748472701932761</v>
      </c>
      <c r="E20" s="7">
        <f>'Plate 2'!N27</f>
        <v>0.30882362035834365</v>
      </c>
      <c r="F20" s="7">
        <f>'Plate 3'!N27</f>
        <v>0.32908839267197476</v>
      </c>
      <c r="G20" s="7">
        <f t="shared" si="0"/>
        <v>0.31513224668321532</v>
      </c>
      <c r="H20" s="7">
        <f t="shared" si="1"/>
        <v>1.2104902601342549E-2</v>
      </c>
      <c r="I20" s="7">
        <f t="shared" si="2"/>
        <v>12.605289867328613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0.22082994031388073</v>
      </c>
      <c r="E21" s="7">
        <f>'Plate 2'!N28</f>
        <v>0.22146525680131984</v>
      </c>
      <c r="F21" s="7">
        <f>'Plate 3'!N28</f>
        <v>0.2254672057388688</v>
      </c>
      <c r="G21" s="7">
        <f t="shared" si="0"/>
        <v>0.22258746761802314</v>
      </c>
      <c r="H21" s="7">
        <f t="shared" si="1"/>
        <v>2.5140754748598621E-3</v>
      </c>
      <c r="I21" s="7">
        <f t="shared" si="2"/>
        <v>8.903498704720926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0.14349287260901955</v>
      </c>
      <c r="E22" s="7">
        <f>'Plate 2'!N29</f>
        <v>0.16007829862611392</v>
      </c>
      <c r="F22" s="7">
        <f>'Plate 3'!N29</f>
        <v>0.16298206788975966</v>
      </c>
      <c r="G22" s="7">
        <f t="shared" si="0"/>
        <v>0.15551774637496438</v>
      </c>
      <c r="H22" s="7">
        <f t="shared" si="1"/>
        <v>1.0514568978294095E-2</v>
      </c>
      <c r="I22" s="7">
        <f t="shared" si="2"/>
        <v>6.2207098549985753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8.7120672655476156E-2</v>
      </c>
      <c r="E23" s="7">
        <f>'Plate 2'!N30</f>
        <v>9.5385888856858447E-2</v>
      </c>
      <c r="F23" s="7">
        <f>'Plate 3'!N30</f>
        <v>9.6331254184043258E-2</v>
      </c>
      <c r="G23" s="7">
        <f t="shared" si="0"/>
        <v>9.2945938565459296E-2</v>
      </c>
      <c r="H23" s="7">
        <f t="shared" si="1"/>
        <v>5.0669242240208709E-3</v>
      </c>
      <c r="I23" s="7">
        <f t="shared" si="2"/>
        <v>3.7178375426183718</v>
      </c>
      <c r="J23">
        <f>SUM(I2:I23)</f>
        <v>3632.507953089118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-3.7736761952372022E-2</v>
      </c>
      <c r="E24">
        <f>'Plate 2'!N31</f>
        <v>-3.0693479087602962E-2</v>
      </c>
      <c r="F24">
        <f>'Plate 3'!N31</f>
        <v>-3.2804697370782294E-2</v>
      </c>
      <c r="G24">
        <f t="shared" si="0"/>
        <v>-3.3744979470252429E-2</v>
      </c>
      <c r="H24">
        <f t="shared" si="1"/>
        <v>3.6145616882583883E-3</v>
      </c>
      <c r="I24" s="7">
        <f t="shared" si="2"/>
        <v>-1.3497991788100971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-3.1214358651962044E-2</v>
      </c>
      <c r="E25">
        <f>'Plate 2'!N32</f>
        <v>-2.64436127523964E-2</v>
      </c>
      <c r="F25">
        <f>'Plate 3'!N32</f>
        <v>-3.5928954263237757E-2</v>
      </c>
      <c r="G25">
        <f t="shared" si="0"/>
        <v>-3.1195641889198735E-2</v>
      </c>
      <c r="H25">
        <f t="shared" si="1"/>
        <v>4.7426984547015846E-3</v>
      </c>
      <c r="I25" s="7">
        <f t="shared" si="2"/>
        <v>-1.2478256755679493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-4.472505120281129E-2</v>
      </c>
      <c r="E26">
        <f>'Plate 2'!N33</f>
        <v>-3.5887760163966539E-2</v>
      </c>
      <c r="F26">
        <f>'Plate 3'!N33</f>
        <v>-5.207094820759095E-2</v>
      </c>
      <c r="G26">
        <f t="shared" si="0"/>
        <v>-4.4227919858122931E-2</v>
      </c>
      <c r="H26">
        <f t="shared" si="1"/>
        <v>8.1030394602414728E-3</v>
      </c>
      <c r="I26" s="7">
        <f t="shared" si="2"/>
        <v>-1.7691167943249173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-4.1929735502635582E-2</v>
      </c>
      <c r="E27">
        <f>'Plate 2'!N34</f>
        <v>-3.9193211758016093E-2</v>
      </c>
      <c r="F27">
        <f>'Plate 3'!N34</f>
        <v>-3.6970373227389573E-2</v>
      </c>
      <c r="G27">
        <f t="shared" si="0"/>
        <v>-3.9364440162680418E-2</v>
      </c>
      <c r="H27">
        <f t="shared" si="1"/>
        <v>2.4841110923640741E-3</v>
      </c>
      <c r="I27" s="7">
        <f t="shared" si="2"/>
        <v>-1.5745776065072168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-1.3044806600819959E-2</v>
      </c>
      <c r="E28">
        <f>'Plate 2'!N35</f>
        <v>-1.0388562152727156E-2</v>
      </c>
      <c r="F28">
        <f>'Plate 3'!N35</f>
        <v>-1.3017737051897738E-2</v>
      </c>
      <c r="G28">
        <f t="shared" si="0"/>
        <v>-1.2150368601814952E-2</v>
      </c>
      <c r="H28">
        <f t="shared" si="1"/>
        <v>1.5258291723371988E-3</v>
      </c>
      <c r="I28" s="7">
        <f t="shared" si="2"/>
        <v>-0.48601474407259809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3.1214358651962044E-2</v>
      </c>
      <c r="E29">
        <f>'Plate 2'!N36</f>
        <v>3.9193211758016093E-2</v>
      </c>
      <c r="F29">
        <f>'Plate 3'!N36</f>
        <v>4.0615339601920937E-2</v>
      </c>
      <c r="G29">
        <f t="shared" si="0"/>
        <v>3.7007636670633025E-2</v>
      </c>
      <c r="H29">
        <f t="shared" si="1"/>
        <v>5.0672640105203347E-3</v>
      </c>
      <c r="I29" s="7">
        <f t="shared" si="2"/>
        <v>1.480305466825321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0.12159623295764319</v>
      </c>
      <c r="E30">
        <f>'Plate 2'!N37</f>
        <v>0.13080144165024649</v>
      </c>
      <c r="F30">
        <f>'Plate 3'!N37</f>
        <v>0.13538446533973647</v>
      </c>
      <c r="G30">
        <f t="shared" si="0"/>
        <v>0.12926071331587538</v>
      </c>
      <c r="H30">
        <f t="shared" si="1"/>
        <v>7.0220524710302426E-3</v>
      </c>
      <c r="I30" s="7">
        <f t="shared" si="2"/>
        <v>5.1704285326350155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0.69417006554363359</v>
      </c>
      <c r="E31">
        <f>'Plate 2'!N38</f>
        <v>0.69556145686214099</v>
      </c>
      <c r="F31">
        <f>'Plate 3'!N38</f>
        <v>0.66702884653923999</v>
      </c>
      <c r="G31">
        <f t="shared" si="0"/>
        <v>0.68558678964833819</v>
      </c>
      <c r="H31">
        <f t="shared" si="1"/>
        <v>1.6086700462826377E-2</v>
      </c>
      <c r="I31" s="7">
        <f t="shared" si="2"/>
        <v>27.423471585933527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7.3046258105091484</v>
      </c>
      <c r="E32">
        <f>'Plate 2'!N39</f>
        <v>7.3588796630954549</v>
      </c>
      <c r="F32">
        <f>'Plate 3'!N39</f>
        <v>7.5955892150412918</v>
      </c>
      <c r="G32">
        <f t="shared" si="0"/>
        <v>7.419698229548632</v>
      </c>
      <c r="H32">
        <f t="shared" si="1"/>
        <v>0.15472265255384729</v>
      </c>
      <c r="I32" s="7">
        <f t="shared" si="2"/>
        <v>296.78792918194529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22.336901874154034</v>
      </c>
      <c r="E33">
        <f>'Plate 2'!N40</f>
        <v>22.441655286743551</v>
      </c>
      <c r="F33">
        <f>'Plate 3'!N40</f>
        <v>23.121063132616609</v>
      </c>
      <c r="G33">
        <f t="shared" si="0"/>
        <v>22.633206764504731</v>
      </c>
      <c r="H33">
        <f t="shared" si="1"/>
        <v>0.42573019189713496</v>
      </c>
      <c r="I33" s="7">
        <f t="shared" si="2"/>
        <v>905.32827058018927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21.476410524449946</v>
      </c>
      <c r="E34">
        <f>'Plate 2'!N41</f>
        <v>21.569016065914472</v>
      </c>
      <c r="F34">
        <f>'Plate 3'!N41</f>
        <v>15.358326173828949</v>
      </c>
      <c r="G34">
        <f t="shared" si="0"/>
        <v>19.467917588064456</v>
      </c>
      <c r="H34">
        <f t="shared" si="1"/>
        <v>3.5593117509634089</v>
      </c>
      <c r="I34" s="7">
        <f t="shared" si="2"/>
        <v>778.7167035225782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16.539417111989621</v>
      </c>
      <c r="E35">
        <f>'Plate 2'!N42</f>
        <v>16.615088541175353</v>
      </c>
      <c r="F35">
        <f>'Plate 3'!N42</f>
        <v>17.062087599181325</v>
      </c>
      <c r="G35">
        <f t="shared" si="0"/>
        <v>16.738864417448767</v>
      </c>
      <c r="H35">
        <f t="shared" si="1"/>
        <v>0.28246497164381579</v>
      </c>
      <c r="I35" s="7">
        <f t="shared" si="2"/>
        <v>669.55457669795067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6.572253097063113</v>
      </c>
      <c r="E36">
        <f>'Plate 2'!N43</f>
        <v>6.6208195428812484</v>
      </c>
      <c r="F36">
        <f>'Plate 3'!N43</f>
        <v>6.8806550961510675</v>
      </c>
      <c r="G36">
        <f t="shared" si="0"/>
        <v>6.6912425786984757</v>
      </c>
      <c r="H36">
        <f t="shared" si="1"/>
        <v>0.16582370530369775</v>
      </c>
      <c r="I36" s="7">
        <f t="shared" si="2"/>
        <v>267.64970314793902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2.3280320922963336</v>
      </c>
      <c r="E37">
        <f>'Plate 2'!N44</f>
        <v>2.3430929728105525</v>
      </c>
      <c r="F37">
        <f>'Plate 3'!N44</f>
        <v>2.433796119222801</v>
      </c>
      <c r="G37">
        <f t="shared" si="0"/>
        <v>2.3683070614432289</v>
      </c>
      <c r="H37">
        <f t="shared" si="1"/>
        <v>5.7212936011954367E-2</v>
      </c>
      <c r="I37" s="7">
        <f t="shared" si="2"/>
        <v>94.732282457729156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1.2457790303783061</v>
      </c>
      <c r="E38">
        <f>'Plate 2'!N45</f>
        <v>1.2678767900032917</v>
      </c>
      <c r="F38">
        <f>'Plate 3'!N45</f>
        <v>1.0804721753075122</v>
      </c>
      <c r="G38">
        <f t="shared" si="0"/>
        <v>1.1980426652297034</v>
      </c>
      <c r="H38">
        <f t="shared" si="1"/>
        <v>0.10241676044729665</v>
      </c>
      <c r="I38" s="7">
        <f t="shared" si="2"/>
        <v>47.921706609188135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0.68112525894281362</v>
      </c>
      <c r="E39">
        <f>'Plate 2'!N46</f>
        <v>0.6922560052680915</v>
      </c>
      <c r="F39">
        <f>'Plate 3'!N46</f>
        <v>0.71285128096192008</v>
      </c>
      <c r="G39">
        <f t="shared" si="0"/>
        <v>0.69541084839094169</v>
      </c>
      <c r="H39">
        <f t="shared" si="1"/>
        <v>1.6096580215578509E-2</v>
      </c>
      <c r="I39" s="7">
        <f t="shared" si="2"/>
        <v>27.816433935637669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0.33310845427093827</v>
      </c>
      <c r="E40">
        <f>'Plate 2'!N47</f>
        <v>0.33621164785189706</v>
      </c>
      <c r="F40">
        <f>'Plate 3'!N47</f>
        <v>0.35252031936539069</v>
      </c>
      <c r="G40">
        <f t="shared" si="0"/>
        <v>0.34061347382940865</v>
      </c>
      <c r="H40">
        <f t="shared" si="1"/>
        <v>1.0427712144259024E-2</v>
      </c>
      <c r="I40" s="7">
        <f t="shared" si="2"/>
        <v>13.624538953176346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0.18914969571188942</v>
      </c>
      <c r="E41">
        <f>'Plate 2'!N48</f>
        <v>0.19738268090181599</v>
      </c>
      <c r="F41">
        <f>'Plate 3'!N48</f>
        <v>0.19266250836808652</v>
      </c>
      <c r="G41">
        <f t="shared" si="0"/>
        <v>0.19306496166059731</v>
      </c>
      <c r="H41">
        <f t="shared" si="1"/>
        <v>4.1312210996117303E-3</v>
      </c>
      <c r="I41" s="7">
        <f t="shared" si="2"/>
        <v>7.722598466423892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0.19893330066250439</v>
      </c>
      <c r="E42">
        <f>'Plate 2'!N49</f>
        <v>0.20635462094280763</v>
      </c>
      <c r="F42">
        <f>'Plate 3'!N49</f>
        <v>0.19370392733223832</v>
      </c>
      <c r="G42">
        <f t="shared" si="0"/>
        <v>0.1996639496458501</v>
      </c>
      <c r="H42">
        <f t="shared" si="1"/>
        <v>6.3569173472503857E-3</v>
      </c>
      <c r="I42" s="7">
        <f t="shared" si="2"/>
        <v>7.9865579858340041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0.17657077506109872</v>
      </c>
      <c r="E43">
        <f>'Plate 2'!N50</f>
        <v>0.17754997133751868</v>
      </c>
      <c r="F43">
        <f>'Plate 3'!N50</f>
        <v>0.17808264286996103</v>
      </c>
      <c r="G43">
        <f t="shared" si="0"/>
        <v>0.17740112975619282</v>
      </c>
      <c r="H43">
        <f t="shared" si="1"/>
        <v>7.6684511481603618E-4</v>
      </c>
      <c r="I43" s="7">
        <f t="shared" si="2"/>
        <v>7.0960451902477129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0.15048116185945881</v>
      </c>
      <c r="E44">
        <f>'Plate 2'!N51</f>
        <v>0.15205077332627931</v>
      </c>
      <c r="F44">
        <f>'Plate 3'!N51</f>
        <v>0.16298206788975966</v>
      </c>
      <c r="G44">
        <f t="shared" si="0"/>
        <v>0.15517133435849925</v>
      </c>
      <c r="H44">
        <f t="shared" si="1"/>
        <v>6.809668770319177E-3</v>
      </c>
      <c r="I44" s="7">
        <f t="shared" si="2"/>
        <v>6.2068533743399703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6.6155804904158372E-2</v>
      </c>
      <c r="E45">
        <f>'Plate 2'!N52</f>
        <v>7.5080971921982639E-2</v>
      </c>
      <c r="F45">
        <f>'Plate 3'!N52</f>
        <v>7.9147841275538242E-2</v>
      </c>
      <c r="G45">
        <f t="shared" si="0"/>
        <v>7.3461539367226422E-2</v>
      </c>
      <c r="H45">
        <f t="shared" si="1"/>
        <v>6.6456883479717541E-3</v>
      </c>
      <c r="I45" s="7">
        <f t="shared" si="2"/>
        <v>2.938461574689057</v>
      </c>
      <c r="J45">
        <f>SUM(I24:I45)</f>
        <v>3161.7295332639796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-1.4908350400937097E-2</v>
      </c>
      <c r="E46" s="6">
        <f>'Plate 2'!N53</f>
        <v>-1.0860769523305664E-2</v>
      </c>
      <c r="F46" s="6">
        <f>'Plate 3'!N53</f>
        <v>-9.3727706773663703E-3</v>
      </c>
      <c r="G46" s="6">
        <f t="shared" si="0"/>
        <v>-1.1713963533869711E-2</v>
      </c>
      <c r="H46" s="6">
        <f t="shared" si="1"/>
        <v>2.86471913697462E-3</v>
      </c>
      <c r="I46" s="7">
        <f t="shared" si="2"/>
        <v>-0.46855854135478847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-2.1430753701347074E-2</v>
      </c>
      <c r="E47" s="6">
        <f>'Plate 2'!N54</f>
        <v>-2.0304916934875808E-2</v>
      </c>
      <c r="F47" s="6">
        <f>'Plate 3'!N54</f>
        <v>-1.4579865498125465E-2</v>
      </c>
      <c r="G47" s="6">
        <f t="shared" si="0"/>
        <v>-1.8771845378116117E-2</v>
      </c>
      <c r="H47" s="6">
        <f t="shared" si="1"/>
        <v>3.6737444919141345E-3</v>
      </c>
      <c r="I47" s="7">
        <f t="shared" si="2"/>
        <v>-0.75087381512464468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-4.6588595002928423E-3</v>
      </c>
      <c r="E48" s="6">
        <f>'Plate 2'!N55</f>
        <v>-1.0860769523305664E-2</v>
      </c>
      <c r="F48" s="6">
        <f>'Plate 3'!N55</f>
        <v>0.16298206788975966</v>
      </c>
      <c r="G48" s="6">
        <f t="shared" si="0"/>
        <v>4.9154146288720391E-2</v>
      </c>
      <c r="H48" s="6">
        <f t="shared" si="1"/>
        <v>9.8626632934479944E-2</v>
      </c>
      <c r="I48" s="7">
        <f t="shared" si="2"/>
        <v>1.9661658515488156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3.1214358651962044E-2</v>
      </c>
      <c r="E49" s="6">
        <f>'Plate 2'!N56</f>
        <v>3.8248797016859078E-2</v>
      </c>
      <c r="F49" s="6">
        <f>'Plate 3'!N56</f>
        <v>0.16194064892560786</v>
      </c>
      <c r="G49" s="6">
        <f t="shared" si="0"/>
        <v>7.7134601531476332E-2</v>
      </c>
      <c r="H49" s="6">
        <f t="shared" si="1"/>
        <v>7.3528362464692118E-2</v>
      </c>
      <c r="I49" s="7">
        <f t="shared" si="2"/>
        <v>3.0853840612590533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-6.5224033004099794E-3</v>
      </c>
      <c r="E50" s="6">
        <f>'Plate 2'!N57</f>
        <v>-5.194281076363578E-3</v>
      </c>
      <c r="F50" s="6">
        <f>'Plate 3'!N57</f>
        <v>3.6449663745313663E-3</v>
      </c>
      <c r="G50" s="6">
        <f t="shared" si="0"/>
        <v>-2.6905726674140637E-3</v>
      </c>
      <c r="H50" s="6">
        <f t="shared" si="1"/>
        <v>5.5267773950569612E-3</v>
      </c>
      <c r="I50" s="7">
        <f t="shared" si="2"/>
        <v>-0.10762290669656255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-4.6588595002928423E-3</v>
      </c>
      <c r="E51" s="6">
        <f>'Plate 2'!N58</f>
        <v>0</v>
      </c>
      <c r="F51" s="6">
        <f>'Plate 3'!N58</f>
        <v>-2.6035474103795475E-3</v>
      </c>
      <c r="G51" s="6">
        <f t="shared" si="0"/>
        <v>-2.4208023035574631E-3</v>
      </c>
      <c r="H51" s="6">
        <f t="shared" si="1"/>
        <v>2.3347997326147226E-3</v>
      </c>
      <c r="I51" s="7">
        <f t="shared" si="2"/>
        <v>-9.6832092142298529E-2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0.1537423635096638</v>
      </c>
      <c r="E52" s="6">
        <f>'Plate 2'!N59</f>
        <v>0.15913388388495692</v>
      </c>
      <c r="F52" s="6">
        <f>'Plate 3'!N59</f>
        <v>0.16870987219259467</v>
      </c>
      <c r="G52" s="6">
        <f t="shared" si="0"/>
        <v>0.16052870652907181</v>
      </c>
      <c r="H52" s="6">
        <f t="shared" si="1"/>
        <v>7.5806151927006868E-3</v>
      </c>
      <c r="I52" s="7">
        <f t="shared" si="2"/>
        <v>6.4211482611628723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0.96345214466055984</v>
      </c>
      <c r="E53" s="6">
        <f>'Plate 2'!N60</f>
        <v>0.9788858792092453</v>
      </c>
      <c r="F53" s="6">
        <f>'Plate 3'!N60</f>
        <v>1.0080935572989607</v>
      </c>
      <c r="G53" s="6">
        <f t="shared" si="0"/>
        <v>0.98347719372292186</v>
      </c>
      <c r="H53" s="6">
        <f t="shared" si="1"/>
        <v>2.2672098652542435E-2</v>
      </c>
      <c r="I53" s="7">
        <f t="shared" si="2"/>
        <v>39.339087748916874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9.0586864123694024</v>
      </c>
      <c r="E54" s="6">
        <f>'Plate 2'!N61</f>
        <v>9.1877388093460137</v>
      </c>
      <c r="F54" s="6">
        <f>'Plate 3'!N61</f>
        <v>6.9009627659520278</v>
      </c>
      <c r="G54" s="6">
        <f t="shared" si="0"/>
        <v>8.382462662555815</v>
      </c>
      <c r="H54" s="6">
        <f t="shared" si="1"/>
        <v>1.2846381155870898</v>
      </c>
      <c r="I54" s="7">
        <f t="shared" si="2"/>
        <v>335.29850650223261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25.501199246752932</v>
      </c>
      <c r="E55" s="6">
        <f>'Plate 2'!N62</f>
        <v>25.681470056282688</v>
      </c>
      <c r="F55" s="6">
        <f>'Plate 3'!N62</f>
        <v>25.705344292159346</v>
      </c>
      <c r="G55" s="6">
        <f t="shared" si="0"/>
        <v>25.629337865064986</v>
      </c>
      <c r="H55" s="6">
        <f t="shared" si="1"/>
        <v>0.11161148646920575</v>
      </c>
      <c r="I55" s="7">
        <f t="shared" si="2"/>
        <v>1025.1735146025994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22.216237413096451</v>
      </c>
      <c r="E56" s="6">
        <f>'Plate 2'!N63</f>
        <v>22.635732516051316</v>
      </c>
      <c r="F56" s="6">
        <f>'Plate 3'!N63</f>
        <v>22.71074406074079</v>
      </c>
      <c r="G56" s="6">
        <f t="shared" si="0"/>
        <v>22.520904663296189</v>
      </c>
      <c r="H56" s="6">
        <f t="shared" si="1"/>
        <v>0.26650193801804922</v>
      </c>
      <c r="I56" s="7">
        <f t="shared" si="2"/>
        <v>900.8361865318476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15.698958858136791</v>
      </c>
      <c r="E57" s="6">
        <f>'Plate 2'!N64</f>
        <v>15.745754771940319</v>
      </c>
      <c r="F57" s="6">
        <f>'Plate 3'!N64</f>
        <v>15.73011274403115</v>
      </c>
      <c r="G57" s="6">
        <f t="shared" si="0"/>
        <v>15.724942124702755</v>
      </c>
      <c r="H57" s="6">
        <f t="shared" si="1"/>
        <v>2.3822591491191755E-2</v>
      </c>
      <c r="I57" s="7">
        <f t="shared" si="2"/>
        <v>628.99768498811022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6.2843355799450151</v>
      </c>
      <c r="E58" s="6">
        <f>'Plate 2'!N65</f>
        <v>6.3851880649625734</v>
      </c>
      <c r="F58" s="6">
        <f>'Plate 3'!N65</f>
        <v>6.3906674735176372</v>
      </c>
      <c r="G58" s="6">
        <f t="shared" si="0"/>
        <v>6.3533970394750758</v>
      </c>
      <c r="H58" s="6">
        <f t="shared" si="1"/>
        <v>5.9871695097474274E-2</v>
      </c>
      <c r="I58" s="7">
        <f t="shared" si="2"/>
        <v>254.13588157900304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2.5176476739582521</v>
      </c>
      <c r="E59" s="6">
        <f>'Plate 2'!N66</f>
        <v>2.5593639485355086</v>
      </c>
      <c r="F59" s="6">
        <f>'Plate 3'!N66</f>
        <v>2.5728255509370688</v>
      </c>
      <c r="G59" s="6">
        <f t="shared" si="0"/>
        <v>2.549945724476943</v>
      </c>
      <c r="H59" s="6">
        <f t="shared" si="1"/>
        <v>2.876937147880301E-2</v>
      </c>
      <c r="I59" s="7">
        <f t="shared" si="2"/>
        <v>101.99782897907772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1.5052775045446174</v>
      </c>
      <c r="E60" s="6">
        <f>'Plate 2'!N67</f>
        <v>1.5913388388495691</v>
      </c>
      <c r="F60" s="6">
        <f>'Plate 3'!N67</f>
        <v>1.587122501367372</v>
      </c>
      <c r="G60" s="6">
        <f t="shared" si="0"/>
        <v>1.5612462815871861</v>
      </c>
      <c r="H60" s="6">
        <f t="shared" si="1"/>
        <v>4.8516207376211123E-2</v>
      </c>
      <c r="I60" s="7">
        <f t="shared" si="2"/>
        <v>62.449851263487446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0.80411914975054466</v>
      </c>
      <c r="E61" s="6">
        <f>'Plate 2'!N68</f>
        <v>0.82683510588296594</v>
      </c>
      <c r="F61" s="6">
        <f>'Plate 3'!N68</f>
        <v>0.73576249817326012</v>
      </c>
      <c r="G61" s="6">
        <f t="shared" si="0"/>
        <v>0.7889055846022569</v>
      </c>
      <c r="H61" s="6">
        <f t="shared" si="1"/>
        <v>4.7404054596124887E-2</v>
      </c>
      <c r="I61" s="7">
        <f t="shared" si="2"/>
        <v>31.556223384090277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0.38249236497404238</v>
      </c>
      <c r="E62" s="6">
        <f>'Plate 2'!N69</f>
        <v>0.395709776544789</v>
      </c>
      <c r="F62" s="6">
        <f>'Plate 3'!N69</f>
        <v>0.39105282103900801</v>
      </c>
      <c r="G62" s="6">
        <f t="shared" si="0"/>
        <v>0.38975165418594648</v>
      </c>
      <c r="H62" s="6">
        <f t="shared" si="1"/>
        <v>6.7040859587460758E-3</v>
      </c>
      <c r="I62" s="7">
        <f t="shared" si="2"/>
        <v>15.590066167437859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0.21850051056373432</v>
      </c>
      <c r="E63" s="6">
        <f>'Plate 2'!N70</f>
        <v>0.23563147791867506</v>
      </c>
      <c r="F63" s="6">
        <f>'Plate 3'!N70</f>
        <v>0.24056778071907017</v>
      </c>
      <c r="G63" s="6">
        <f t="shared" si="0"/>
        <v>0.23156658973382652</v>
      </c>
      <c r="H63" s="6">
        <f t="shared" si="1"/>
        <v>1.1581605674242027E-2</v>
      </c>
      <c r="I63" s="7">
        <f t="shared" si="2"/>
        <v>9.2626635893530604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0.26369144771657488</v>
      </c>
      <c r="E64" s="6">
        <f>'Plate 2'!N71</f>
        <v>0.27435248230611264</v>
      </c>
      <c r="F64" s="6">
        <f>'Plate 3'!N71</f>
        <v>0.2853487961775984</v>
      </c>
      <c r="G64" s="6">
        <f t="shared" si="0"/>
        <v>0.27446424206676201</v>
      </c>
      <c r="H64" s="6">
        <f t="shared" si="1"/>
        <v>1.082910676250007E-2</v>
      </c>
      <c r="I64" s="7">
        <f t="shared" si="2"/>
        <v>10.97856968267048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0.25716904441616489</v>
      </c>
      <c r="E65" s="6">
        <f>'Plate 2'!N72</f>
        <v>0.26774157911801355</v>
      </c>
      <c r="F65" s="6">
        <f>'Plate 3'!N72</f>
        <v>0.28066241083891519</v>
      </c>
      <c r="G65" s="6">
        <f t="shared" si="0"/>
        <v>0.26852434479103121</v>
      </c>
      <c r="H65" s="6">
        <f t="shared" si="1"/>
        <v>1.1766227434591933E-2</v>
      </c>
      <c r="I65" s="7">
        <f t="shared" si="2"/>
        <v>10.740973791641249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0.15607179325981022</v>
      </c>
      <c r="E66" s="6">
        <f>'Plate 2'!N73</f>
        <v>0.15677284703206437</v>
      </c>
      <c r="F66" s="6">
        <f>'Plate 3'!N73</f>
        <v>0.16610632478221513</v>
      </c>
      <c r="G66" s="6">
        <f t="shared" si="0"/>
        <v>0.15965032169136326</v>
      </c>
      <c r="H66" s="6">
        <f t="shared" si="1"/>
        <v>5.602039898975621E-3</v>
      </c>
      <c r="I66" s="7">
        <f t="shared" si="2"/>
        <v>6.3860128676545305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9.364307595588614E-2</v>
      </c>
      <c r="E67" s="6">
        <f>'Plate 2'!N74</f>
        <v>8.4997326704131279E-2</v>
      </c>
      <c r="F67" s="6">
        <f>'Plate 3'!N74</f>
        <v>0.10049693004065052</v>
      </c>
      <c r="G67" s="6">
        <f t="shared" ref="G67:G73" si="3">AVERAGE(D67:F67)</f>
        <v>9.3045777566889309E-2</v>
      </c>
      <c r="H67" s="6">
        <f t="shared" ref="H67:H73" si="4">STDEV(D67:F67)</f>
        <v>7.7670457653784475E-3</v>
      </c>
      <c r="I67" s="7">
        <f t="shared" ref="I67:I89" si="5">G67*40</f>
        <v>3.7218311026755724</v>
      </c>
      <c r="J67">
        <f>SUM(I46:I67)</f>
        <v>3446.5136935994501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-3.6804990052313455E-2</v>
      </c>
      <c r="E68">
        <f>'Plate 2'!N75</f>
        <v>-2.9276856975867443E-2</v>
      </c>
      <c r="F68">
        <f>'Plate 3'!N75</f>
        <v>-3.124256892455457E-2</v>
      </c>
      <c r="G68">
        <f t="shared" si="3"/>
        <v>-3.2441471984245157E-2</v>
      </c>
      <c r="H68">
        <f t="shared" si="4"/>
        <v>3.9046412529285851E-3</v>
      </c>
      <c r="I68" s="7">
        <f t="shared" si="5"/>
        <v>-1.2976588793698063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-5.1247454503221268E-3</v>
      </c>
      <c r="E69">
        <f>'Plate 2'!N76</f>
        <v>3.7776589646280573E-3</v>
      </c>
      <c r="F69">
        <f>'Plate 3'!N76</f>
        <v>-3.1242568924554569E-3</v>
      </c>
      <c r="G69">
        <f t="shared" si="3"/>
        <v>-1.4904477927165088E-3</v>
      </c>
      <c r="H69">
        <f t="shared" si="4"/>
        <v>4.6706744933278617E-3</v>
      </c>
      <c r="I69" s="7">
        <f t="shared" si="5"/>
        <v>-5.9617911708660348E-2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-3.5407332202225604E-2</v>
      </c>
      <c r="E70">
        <f>'Plate 2'!N77</f>
        <v>-2.0777124305454312E-2</v>
      </c>
      <c r="F70">
        <f>'Plate 3'!N77</f>
        <v>-3.2804697370782294E-2</v>
      </c>
      <c r="G70">
        <f t="shared" si="3"/>
        <v>-2.9663051292820736E-2</v>
      </c>
      <c r="H70">
        <f t="shared" si="4"/>
        <v>7.8046909506441012E-3</v>
      </c>
      <c r="I70" s="7">
        <f t="shared" si="5"/>
        <v>-1.1865220517128294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3.2612016502049897E-3</v>
      </c>
      <c r="E71">
        <f>'Plate 2'!N78</f>
        <v>7.0831105586776069E-3</v>
      </c>
      <c r="F71">
        <f>'Plate 3'!N78</f>
        <v>6.2485137849109139E-3</v>
      </c>
      <c r="G71">
        <f t="shared" si="3"/>
        <v>5.5309419979311701E-3</v>
      </c>
      <c r="H71">
        <f t="shared" si="4"/>
        <v>2.0094598473887368E-3</v>
      </c>
      <c r="I71" s="7">
        <f t="shared" si="5"/>
        <v>0.2212376799172468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2.3760183451493496E-2</v>
      </c>
      <c r="E72">
        <f>'Plate 2'!N79</f>
        <v>2.8332442234710428E-2</v>
      </c>
      <c r="F72">
        <f>'Plate 3'!N79</f>
        <v>3.124256892455457E-2</v>
      </c>
      <c r="G72">
        <f t="shared" si="3"/>
        <v>2.7778398203586168E-2</v>
      </c>
      <c r="H72">
        <f t="shared" si="4"/>
        <v>3.7718359830707336E-3</v>
      </c>
      <c r="I72" s="7">
        <f t="shared" si="5"/>
        <v>1.1111359281434467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8.9915988355651857E-2</v>
      </c>
      <c r="E73">
        <f>'Plate 2'!N80</f>
        <v>9.4913681486279933E-2</v>
      </c>
      <c r="F73">
        <f>'Plate 3'!N80</f>
        <v>8.4354936096297337E-2</v>
      </c>
      <c r="G73">
        <f t="shared" si="3"/>
        <v>8.9728201979409714E-2</v>
      </c>
      <c r="H73">
        <f t="shared" si="4"/>
        <v>5.2818769244413772E-3</v>
      </c>
      <c r="I73" s="7">
        <f t="shared" si="5"/>
        <v>3.5891280791763887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0.24505600971540353</v>
      </c>
      <c r="E74">
        <f>'Plate 2'!N81</f>
        <v>0.25451977274181536</v>
      </c>
      <c r="F74">
        <f>'Plate 3'!N81</f>
        <v>0.24473345657567747</v>
      </c>
      <c r="G74">
        <f t="shared" ref="G74:G89" si="6">AVERAGE(D74:F74)</f>
        <v>0.24810307967763212</v>
      </c>
      <c r="H74">
        <f t="shared" ref="H74:H89" si="7">STDEV(D74:F74)</f>
        <v>5.5593590045921468E-3</v>
      </c>
      <c r="I74" s="7">
        <f t="shared" si="5"/>
        <v>9.924123187105284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0.95972505706032563</v>
      </c>
      <c r="E75">
        <f>'Plate 2'!N82</f>
        <v>0.96849731705651809</v>
      </c>
      <c r="F75">
        <f>'Plate 3'!N82</f>
        <v>0.98934801594422805</v>
      </c>
      <c r="G75">
        <f t="shared" si="6"/>
        <v>0.97252346335369066</v>
      </c>
      <c r="H75">
        <f t="shared" si="7"/>
        <v>1.5216350211664436E-2</v>
      </c>
      <c r="I75" s="7">
        <f t="shared" si="5"/>
        <v>38.900938534147627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7.0535132834433636</v>
      </c>
      <c r="E76">
        <f>'Plate 2'!N83</f>
        <v>7.102943268241904</v>
      </c>
      <c r="F76">
        <f>'Plate 3'!N83</f>
        <v>5.1248227225911007</v>
      </c>
      <c r="G76">
        <f t="shared" si="6"/>
        <v>6.4270930914254558</v>
      </c>
      <c r="H76">
        <f t="shared" si="7"/>
        <v>1.1280699960584317</v>
      </c>
      <c r="I76" s="7">
        <f t="shared" si="5"/>
        <v>257.08372365701825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20.141647277616048</v>
      </c>
      <c r="E77">
        <f>'Plate 2'!N84</f>
        <v>20.474911588284069</v>
      </c>
      <c r="F77">
        <f>'Plate 3'!N84</f>
        <v>14.362729644099812</v>
      </c>
      <c r="G77">
        <f t="shared" si="6"/>
        <v>18.326429503333312</v>
      </c>
      <c r="H77">
        <f t="shared" si="7"/>
        <v>3.4367068111430394</v>
      </c>
      <c r="I77" s="7">
        <f t="shared" si="5"/>
        <v>733.05718013333251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24.493022050889561</v>
      </c>
      <c r="E78">
        <f>'Plate 2'!N85</f>
        <v>24.475452431825182</v>
      </c>
      <c r="F78">
        <f>'Plate 3'!N85</f>
        <v>24.778481414064228</v>
      </c>
      <c r="G78">
        <f t="shared" si="6"/>
        <v>24.582318632259657</v>
      </c>
      <c r="H78">
        <f t="shared" si="7"/>
        <v>0.17010893745625924</v>
      </c>
      <c r="I78" s="7">
        <f t="shared" si="5"/>
        <v>983.29274529038628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18.626120282170785</v>
      </c>
      <c r="E79">
        <f>'Plate 2'!N86</f>
        <v>18.725855487661278</v>
      </c>
      <c r="F79">
        <f>'Plate 3'!N86</f>
        <v>18.872594468359264</v>
      </c>
      <c r="G79">
        <f t="shared" si="6"/>
        <v>18.741523412730444</v>
      </c>
      <c r="H79">
        <f t="shared" si="7"/>
        <v>0.12398182939970662</v>
      </c>
      <c r="I79" s="7">
        <f t="shared" si="5"/>
        <v>749.66093650921778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7.3819628782140088</v>
      </c>
      <c r="E80">
        <f>'Plate 2'!N87</f>
        <v>7.4925143489691726</v>
      </c>
      <c r="F80">
        <f>'Plate 3'!N87</f>
        <v>7.5445596857978527</v>
      </c>
      <c r="G80">
        <f t="shared" si="6"/>
        <v>7.4730123043270114</v>
      </c>
      <c r="H80">
        <f t="shared" si="7"/>
        <v>8.3034196377354277E-2</v>
      </c>
      <c r="I80" s="7">
        <f t="shared" si="5"/>
        <v>298.92049217308045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2.7762143762245048</v>
      </c>
      <c r="E81">
        <f>'Plate 2'!N88</f>
        <v>2.8011341222717041</v>
      </c>
      <c r="F81">
        <f>'Plate 3'!N88</f>
        <v>2.8722335031307167</v>
      </c>
      <c r="G81">
        <f t="shared" si="6"/>
        <v>2.816527333875642</v>
      </c>
      <c r="H81">
        <f t="shared" si="7"/>
        <v>4.9826011335150105E-2</v>
      </c>
      <c r="I81" s="7">
        <f t="shared" si="5"/>
        <v>112.66109335502568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1.3426833079843972</v>
      </c>
      <c r="E82">
        <f>'Plate 2'!N89</f>
        <v>1.3410689324429603</v>
      </c>
      <c r="F82">
        <f>'Plate 3'!N89</f>
        <v>1.408519149015335</v>
      </c>
      <c r="G82">
        <f t="shared" si="6"/>
        <v>1.3640904631475641</v>
      </c>
      <c r="H82">
        <f t="shared" si="7"/>
        <v>3.8484836598977445E-2</v>
      </c>
      <c r="I82" s="7">
        <f t="shared" si="5"/>
        <v>54.563618525902562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0.71932790684521486</v>
      </c>
      <c r="E83">
        <f>'Plate 2'!N90</f>
        <v>0.71869961802048787</v>
      </c>
      <c r="F83">
        <f>'Plate 3'!N90</f>
        <v>0.74201101195817099</v>
      </c>
      <c r="G83">
        <f t="shared" si="6"/>
        <v>0.72667951227462468</v>
      </c>
      <c r="H83">
        <f t="shared" si="7"/>
        <v>1.3281184006772778E-2</v>
      </c>
      <c r="I83" s="7">
        <f t="shared" si="5"/>
        <v>29.067180490984988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0.39087831207456952</v>
      </c>
      <c r="E84">
        <f>'Plate 2'!N91</f>
        <v>0.39618198391536746</v>
      </c>
      <c r="F84">
        <f>'Plate 3'!N91</f>
        <v>0.40563268653713347</v>
      </c>
      <c r="G84">
        <f t="shared" si="6"/>
        <v>0.39756432750902349</v>
      </c>
      <c r="H84">
        <f t="shared" si="7"/>
        <v>7.4736903069087075E-3</v>
      </c>
      <c r="I84" s="7">
        <f t="shared" si="5"/>
        <v>15.902573100360939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0.30701884106929833</v>
      </c>
      <c r="E85">
        <f>'Plate 2'!N92</f>
        <v>0.31968438988164932</v>
      </c>
      <c r="F85">
        <f>'Plate 3'!N92</f>
        <v>0.32648484526159527</v>
      </c>
      <c r="G85">
        <f t="shared" si="6"/>
        <v>0.31772935873751434</v>
      </c>
      <c r="H85">
        <f t="shared" si="7"/>
        <v>9.8791669630862028E-3</v>
      </c>
      <c r="I85" s="7">
        <f t="shared" si="5"/>
        <v>12.709174349500573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0.33264256832090894</v>
      </c>
      <c r="E86">
        <f>'Plate 2'!N93</f>
        <v>0.34187813629883917</v>
      </c>
      <c r="F86">
        <f>'Plate 3'!N93</f>
        <v>0.34991677195501114</v>
      </c>
      <c r="G86">
        <f t="shared" si="6"/>
        <v>0.34147915885825308</v>
      </c>
      <c r="H86">
        <f t="shared" si="7"/>
        <v>8.6440103566967057E-3</v>
      </c>
      <c r="I86" s="7">
        <f t="shared" si="5"/>
        <v>13.659166354330123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0.25111252706578424</v>
      </c>
      <c r="E87">
        <f>'Plate 2'!N94</f>
        <v>0.26821378648859207</v>
      </c>
      <c r="F87">
        <f>'Plate 3'!N94</f>
        <v>0.26087545052003064</v>
      </c>
      <c r="G87">
        <f t="shared" si="6"/>
        <v>0.26006725469146902</v>
      </c>
      <c r="H87">
        <f t="shared" si="7"/>
        <v>8.5792280442078053E-3</v>
      </c>
      <c r="I87" s="7">
        <f t="shared" si="5"/>
        <v>10.402690187658761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0.16352596846027878</v>
      </c>
      <c r="E88">
        <f>'Plate 2'!N95</f>
        <v>0.16999465340826256</v>
      </c>
      <c r="F88">
        <f>'Plate 3'!N95</f>
        <v>0.1759998049416574</v>
      </c>
      <c r="G88">
        <f t="shared" si="6"/>
        <v>0.16984014227006625</v>
      </c>
      <c r="H88">
        <f t="shared" si="7"/>
        <v>6.238353501518897E-3</v>
      </c>
      <c r="I88" s="7">
        <f t="shared" si="5"/>
        <v>6.7936056908026501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8.9450102405622581E-2</v>
      </c>
      <c r="E89">
        <f>'Plate 2'!N96</f>
        <v>9.9163547821486495E-2</v>
      </c>
      <c r="F89">
        <f>'Plate 3'!N96</f>
        <v>9.6851963666119159E-2</v>
      </c>
      <c r="G89">
        <f t="shared" si="6"/>
        <v>9.5155204631076074E-2</v>
      </c>
      <c r="H89">
        <f t="shared" si="7"/>
        <v>5.0741500646898658E-3</v>
      </c>
      <c r="I89" s="7">
        <f t="shared" si="5"/>
        <v>3.8062081852430429</v>
      </c>
      <c r="J89">
        <f>SUM(I68:I89)</f>
        <v>3332.7831525685428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2023-02-28T22:58:04Z</dcterms:modified>
</cp:coreProperties>
</file>