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6 Batch 135 Water Yr\"/>
    </mc:Choice>
  </mc:AlternateContent>
  <xr:revisionPtr revIDLastSave="0" documentId="13_ncr:1_{AC7203A9-C008-45C2-AAFE-E09BF009CD0A}" xr6:coauthVersionLast="47" xr6:coauthVersionMax="47" xr10:uidLastSave="{00000000-0000-0000-0000-000000000000}"/>
  <bookViews>
    <workbookView xWindow="12800" yWindow="0" windowWidth="12800" windowHeight="138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68" i="1"/>
  <c r="J69" i="1"/>
  <c r="J70" i="1"/>
  <c r="J71" i="1"/>
  <c r="J72" i="1"/>
  <c r="J6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42" i="6" s="1"/>
  <c r="I16" i="5"/>
  <c r="N66" i="5" s="1"/>
  <c r="O66" i="5" s="1"/>
  <c r="N83" i="5"/>
  <c r="O83" i="5" s="1"/>
  <c r="I16" i="1"/>
  <c r="N89" i="1" s="1"/>
  <c r="O89" i="1" s="1"/>
  <c r="G9" i="6"/>
  <c r="G10" i="1"/>
  <c r="G10" i="6" s="1"/>
  <c r="O42" i="6" l="1"/>
  <c r="F35" i="3"/>
  <c r="N9" i="6"/>
  <c r="N83" i="6"/>
  <c r="N12" i="6"/>
  <c r="O12" i="6" s="1"/>
  <c r="N53" i="6"/>
  <c r="N46" i="6"/>
  <c r="O46" i="6" s="1"/>
  <c r="N31" i="6"/>
  <c r="N17" i="6"/>
  <c r="O17" i="6" s="1"/>
  <c r="N50" i="6"/>
  <c r="N58" i="6"/>
  <c r="O58" i="6" s="1"/>
  <c r="N20" i="6"/>
  <c r="N39" i="6"/>
  <c r="N25" i="6"/>
  <c r="N34" i="6"/>
  <c r="N23" i="6"/>
  <c r="O23" i="6" s="1"/>
  <c r="N82" i="6"/>
  <c r="O82" i="6" s="1"/>
  <c r="N69" i="6"/>
  <c r="N62" i="6"/>
  <c r="N47" i="6"/>
  <c r="N33" i="6"/>
  <c r="N13" i="6"/>
  <c r="O13" i="6" s="1"/>
  <c r="N21" i="6"/>
  <c r="N38" i="6"/>
  <c r="N54" i="6"/>
  <c r="N11" i="6"/>
  <c r="N36" i="6"/>
  <c r="O36" i="6" s="1"/>
  <c r="N77" i="6"/>
  <c r="N70" i="6"/>
  <c r="N55" i="6"/>
  <c r="N41" i="6"/>
  <c r="O41" i="6" s="1"/>
  <c r="N10" i="6"/>
  <c r="O10" i="6" s="1"/>
  <c r="N45" i="6"/>
  <c r="N61" i="6"/>
  <c r="N19" i="6"/>
  <c r="N44" i="6"/>
  <c r="O44" i="6" s="1"/>
  <c r="N85" i="6"/>
  <c r="N78" i="6"/>
  <c r="O78" i="6" s="1"/>
  <c r="N63" i="6"/>
  <c r="N49" i="6"/>
  <c r="N74" i="6"/>
  <c r="N29" i="6"/>
  <c r="N18" i="6"/>
  <c r="O18" i="6" s="1"/>
  <c r="N28" i="6"/>
  <c r="N27" i="6"/>
  <c r="N52" i="6"/>
  <c r="O52" i="6" s="1"/>
  <c r="N93" i="6"/>
  <c r="N86" i="6"/>
  <c r="N71" i="6"/>
  <c r="N57" i="6"/>
  <c r="N80" i="6"/>
  <c r="O80" i="6" s="1"/>
  <c r="N60" i="6"/>
  <c r="N65" i="6"/>
  <c r="N43" i="6"/>
  <c r="N68" i="6"/>
  <c r="O68" i="6" s="1"/>
  <c r="N64" i="6"/>
  <c r="O64" i="6" s="1"/>
  <c r="N16" i="6"/>
  <c r="O16" i="6" s="1"/>
  <c r="N87" i="6"/>
  <c r="N73" i="6"/>
  <c r="N14" i="6"/>
  <c r="N15" i="6"/>
  <c r="N79" i="6"/>
  <c r="N51" i="6"/>
  <c r="N76" i="6"/>
  <c r="N66" i="6"/>
  <c r="N56" i="6"/>
  <c r="N95" i="6"/>
  <c r="N81" i="6"/>
  <c r="N40" i="6"/>
  <c r="O40" i="6" s="1"/>
  <c r="N91" i="6"/>
  <c r="N30" i="6"/>
  <c r="N94" i="6"/>
  <c r="N59" i="6"/>
  <c r="N84" i="6"/>
  <c r="N24" i="6"/>
  <c r="O24" i="6" s="1"/>
  <c r="N88" i="6"/>
  <c r="O88" i="6" s="1"/>
  <c r="N48" i="6"/>
  <c r="N89" i="6"/>
  <c r="N75" i="6"/>
  <c r="N22" i="6"/>
  <c r="O22" i="6" s="1"/>
  <c r="N37" i="6"/>
  <c r="N26" i="6"/>
  <c r="O26" i="6" s="1"/>
  <c r="N35" i="6"/>
  <c r="N32" i="6"/>
  <c r="N67" i="6"/>
  <c r="N92" i="6"/>
  <c r="N72" i="6"/>
  <c r="N90" i="6"/>
  <c r="N96" i="6"/>
  <c r="N42" i="5"/>
  <c r="O42" i="5" s="1"/>
  <c r="N21" i="5"/>
  <c r="O21" i="5" s="1"/>
  <c r="N84" i="5"/>
  <c r="N22" i="5"/>
  <c r="O22" i="5" s="1"/>
  <c r="N47" i="5"/>
  <c r="N48" i="5"/>
  <c r="O48" i="5" s="1"/>
  <c r="N40" i="5"/>
  <c r="O40" i="5" s="1"/>
  <c r="N38" i="5"/>
  <c r="O38" i="5" s="1"/>
  <c r="N63" i="5"/>
  <c r="O63" i="5" s="1"/>
  <c r="N72" i="5"/>
  <c r="O72" i="5" s="1"/>
  <c r="N76" i="5"/>
  <c r="O76" i="5" s="1"/>
  <c r="N92" i="5"/>
  <c r="O92" i="5" s="1"/>
  <c r="N50" i="5"/>
  <c r="N69" i="5"/>
  <c r="N46" i="5"/>
  <c r="N71" i="5"/>
  <c r="O71" i="5" s="1"/>
  <c r="N80" i="5"/>
  <c r="O80" i="5" s="1"/>
  <c r="N54" i="5"/>
  <c r="N79" i="5"/>
  <c r="O79" i="5" s="1"/>
  <c r="N88" i="5"/>
  <c r="O88" i="5" s="1"/>
  <c r="N91" i="5"/>
  <c r="O91" i="5" s="1"/>
  <c r="N93" i="5"/>
  <c r="O93" i="5" s="1"/>
  <c r="N11" i="5"/>
  <c r="O11" i="5" s="1"/>
  <c r="N77" i="5"/>
  <c r="O77" i="5" s="1"/>
  <c r="N13" i="5"/>
  <c r="O13" i="5" s="1"/>
  <c r="N62" i="5"/>
  <c r="O62" i="5" s="1"/>
  <c r="N87" i="5"/>
  <c r="O87" i="5" s="1"/>
  <c r="N25" i="5"/>
  <c r="O25" i="5" s="1"/>
  <c r="N45" i="5"/>
  <c r="N70" i="5"/>
  <c r="O70" i="5" s="1"/>
  <c r="N95" i="5"/>
  <c r="O95" i="5" s="1"/>
  <c r="N65" i="5"/>
  <c r="O65" i="5" s="1"/>
  <c r="N14" i="5"/>
  <c r="N55" i="5"/>
  <c r="N49" i="5"/>
  <c r="O49" i="5" s="1"/>
  <c r="N27" i="5"/>
  <c r="O27" i="5" s="1"/>
  <c r="N12" i="5"/>
  <c r="O12" i="5" s="1"/>
  <c r="N53" i="5"/>
  <c r="O53" i="5" s="1"/>
  <c r="N78" i="5"/>
  <c r="N74" i="5"/>
  <c r="O74" i="5" s="1"/>
  <c r="N90" i="5"/>
  <c r="O90" i="5" s="1"/>
  <c r="N31" i="5"/>
  <c r="N19" i="5"/>
  <c r="O19" i="5" s="1"/>
  <c r="N35" i="5"/>
  <c r="O35" i="5" s="1"/>
  <c r="N20" i="5"/>
  <c r="O20" i="5" s="1"/>
  <c r="N61" i="5"/>
  <c r="N86" i="5"/>
  <c r="O86" i="5" s="1"/>
  <c r="N56" i="5"/>
  <c r="O56" i="5" s="1"/>
  <c r="N9" i="5"/>
  <c r="N39" i="5"/>
  <c r="N30" i="5"/>
  <c r="O30" i="5" s="1"/>
  <c r="N29" i="5"/>
  <c r="O29" i="5" s="1"/>
  <c r="N96" i="5"/>
  <c r="O96" i="5" s="1"/>
  <c r="N51" i="5"/>
  <c r="O51" i="5" s="1"/>
  <c r="N36" i="5"/>
  <c r="N73" i="5"/>
  <c r="O73" i="5" s="1"/>
  <c r="N57" i="5"/>
  <c r="O57" i="5" s="1"/>
  <c r="N33" i="5"/>
  <c r="O33" i="5" s="1"/>
  <c r="N10" i="5"/>
  <c r="O10" i="5" s="1"/>
  <c r="N64" i="5"/>
  <c r="N43" i="5"/>
  <c r="O43" i="5" s="1"/>
  <c r="N41" i="5"/>
  <c r="O41" i="5" s="1"/>
  <c r="N59" i="5"/>
  <c r="N44" i="5"/>
  <c r="O44" i="5" s="1"/>
  <c r="N82" i="5"/>
  <c r="N58" i="5"/>
  <c r="O58" i="5" s="1"/>
  <c r="N34" i="5"/>
  <c r="O34" i="5" s="1"/>
  <c r="N18" i="5"/>
  <c r="N68" i="5"/>
  <c r="O68" i="5" s="1"/>
  <c r="N37" i="5"/>
  <c r="N94" i="5"/>
  <c r="O94" i="5" s="1"/>
  <c r="N67" i="5"/>
  <c r="O67" i="5" s="1"/>
  <c r="N52" i="5"/>
  <c r="O52" i="5" s="1"/>
  <c r="N17" i="5"/>
  <c r="O17" i="5" s="1"/>
  <c r="N15" i="5"/>
  <c r="N16" i="5"/>
  <c r="O16" i="5" s="1"/>
  <c r="N26" i="5"/>
  <c r="O26" i="5" s="1"/>
  <c r="N32" i="5"/>
  <c r="N81" i="5"/>
  <c r="O81" i="5" s="1"/>
  <c r="N28" i="5"/>
  <c r="O28" i="5" s="1"/>
  <c r="N85" i="5"/>
  <c r="N75" i="5"/>
  <c r="O75" i="5" s="1"/>
  <c r="N60" i="5"/>
  <c r="N89" i="5"/>
  <c r="O89" i="5" s="1"/>
  <c r="N23" i="5"/>
  <c r="O23" i="5" s="1"/>
  <c r="N24" i="5"/>
  <c r="E68" i="3"/>
  <c r="E60" i="3"/>
  <c r="E13" i="3"/>
  <c r="E59" i="3"/>
  <c r="E50" i="3"/>
  <c r="E63" i="3"/>
  <c r="E86" i="3"/>
  <c r="E27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41" i="3"/>
  <c r="E66" i="3"/>
  <c r="E23" i="3"/>
  <c r="E33" i="3"/>
  <c r="E87" i="3"/>
  <c r="E3" i="3"/>
  <c r="E45" i="3"/>
  <c r="E74" i="3"/>
  <c r="D48" i="3"/>
  <c r="D2" i="3"/>
  <c r="D61" i="3"/>
  <c r="D22" i="3"/>
  <c r="F5" i="3"/>
  <c r="F75" i="3"/>
  <c r="E5" i="3"/>
  <c r="E42" i="3"/>
  <c r="E70" i="3"/>
  <c r="E31" i="3"/>
  <c r="E84" i="3"/>
  <c r="E16" i="3"/>
  <c r="E51" i="3"/>
  <c r="E65" i="3"/>
  <c r="D82" i="3"/>
  <c r="F10" i="3"/>
  <c r="F39" i="3"/>
  <c r="F37" i="3"/>
  <c r="F61" i="3"/>
  <c r="D25" i="3"/>
  <c r="G11" i="1"/>
  <c r="G11" i="5" s="1"/>
  <c r="G10" i="5"/>
  <c r="D63" i="3"/>
  <c r="F19" i="3"/>
  <c r="F57" i="3"/>
  <c r="E72" i="3"/>
  <c r="E6" i="3"/>
  <c r="E10" i="3"/>
  <c r="F29" i="3"/>
  <c r="E56" i="3"/>
  <c r="E76" i="3"/>
  <c r="F6" i="3"/>
  <c r="E14" i="3"/>
  <c r="F71" i="3"/>
  <c r="D30" i="3"/>
  <c r="D11" i="3"/>
  <c r="D27" i="3"/>
  <c r="D35" i="3"/>
  <c r="F9" i="3"/>
  <c r="E36" i="3"/>
  <c r="F73" i="3"/>
  <c r="D4" i="3"/>
  <c r="D12" i="3"/>
  <c r="F11" i="3"/>
  <c r="F33" i="3"/>
  <c r="E80" i="3"/>
  <c r="E12" i="3"/>
  <c r="E44" i="3"/>
  <c r="E61" i="3"/>
  <c r="E67" i="3"/>
  <c r="D26" i="3"/>
  <c r="O89" i="6" l="1"/>
  <c r="F82" i="3"/>
  <c r="O79" i="6"/>
  <c r="F72" i="3"/>
  <c r="O55" i="6"/>
  <c r="F48" i="3"/>
  <c r="O25" i="6"/>
  <c r="F18" i="3"/>
  <c r="O15" i="6"/>
  <c r="F8" i="3"/>
  <c r="O27" i="6"/>
  <c r="F20" i="3"/>
  <c r="O70" i="6"/>
  <c r="F63" i="3"/>
  <c r="H63" i="3" s="1"/>
  <c r="O39" i="6"/>
  <c r="F32" i="3"/>
  <c r="O75" i="6"/>
  <c r="F68" i="3"/>
  <c r="O73" i="6"/>
  <c r="F66" i="3"/>
  <c r="O76" i="6"/>
  <c r="F69" i="3"/>
  <c r="O84" i="6"/>
  <c r="F77" i="3"/>
  <c r="O87" i="6"/>
  <c r="F80" i="3"/>
  <c r="O29" i="6"/>
  <c r="F22" i="3"/>
  <c r="O11" i="6"/>
  <c r="F4" i="3"/>
  <c r="O50" i="6"/>
  <c r="F43" i="3"/>
  <c r="O86" i="6"/>
  <c r="F79" i="3"/>
  <c r="O74" i="6"/>
  <c r="F67" i="3"/>
  <c r="O54" i="6"/>
  <c r="F47" i="3"/>
  <c r="O48" i="6"/>
  <c r="F41" i="3"/>
  <c r="O96" i="6"/>
  <c r="F89" i="3"/>
  <c r="O90" i="6"/>
  <c r="F83" i="3"/>
  <c r="O94" i="6"/>
  <c r="F87" i="3"/>
  <c r="O49" i="6"/>
  <c r="F42" i="3"/>
  <c r="O38" i="6"/>
  <c r="F31" i="3"/>
  <c r="O31" i="6"/>
  <c r="F24" i="3"/>
  <c r="O93" i="6"/>
  <c r="F86" i="3"/>
  <c r="O59" i="6"/>
  <c r="F52" i="3"/>
  <c r="F3" i="3"/>
  <c r="O72" i="6"/>
  <c r="F65" i="3"/>
  <c r="O30" i="6"/>
  <c r="F23" i="3"/>
  <c r="O63" i="6"/>
  <c r="F56" i="3"/>
  <c r="O21" i="6"/>
  <c r="F14" i="3"/>
  <c r="O34" i="6"/>
  <c r="F27" i="3"/>
  <c r="F15" i="3"/>
  <c r="O77" i="6"/>
  <c r="F70" i="3"/>
  <c r="F17" i="3"/>
  <c r="O92" i="6"/>
  <c r="F85" i="3"/>
  <c r="O91" i="6"/>
  <c r="F84" i="3"/>
  <c r="O43" i="6"/>
  <c r="F36" i="3"/>
  <c r="O53" i="6"/>
  <c r="F46" i="3"/>
  <c r="O65" i="6"/>
  <c r="F58" i="3"/>
  <c r="O85" i="6"/>
  <c r="F78" i="3"/>
  <c r="F45" i="3"/>
  <c r="F16" i="3"/>
  <c r="O32" i="6"/>
  <c r="F25" i="3"/>
  <c r="O81" i="6"/>
  <c r="F74" i="3"/>
  <c r="O60" i="6"/>
  <c r="F53" i="3"/>
  <c r="O47" i="6"/>
  <c r="F40" i="3"/>
  <c r="O83" i="6"/>
  <c r="F76" i="3"/>
  <c r="O28" i="6"/>
  <c r="F21" i="3"/>
  <c r="O35" i="6"/>
  <c r="F28" i="3"/>
  <c r="O95" i="6"/>
  <c r="F88" i="3"/>
  <c r="O19" i="6"/>
  <c r="F12" i="3"/>
  <c r="O62" i="6"/>
  <c r="F55" i="3"/>
  <c r="O9" i="6"/>
  <c r="F2" i="3"/>
  <c r="O14" i="6"/>
  <c r="F7" i="3"/>
  <c r="O33" i="6"/>
  <c r="F26" i="3"/>
  <c r="F34" i="3"/>
  <c r="F51" i="3"/>
  <c r="O56" i="6"/>
  <c r="F49" i="3"/>
  <c r="O57" i="6"/>
  <c r="F50" i="3"/>
  <c r="O61" i="6"/>
  <c r="F54" i="3"/>
  <c r="O69" i="6"/>
  <c r="F62" i="3"/>
  <c r="O51" i="6"/>
  <c r="F44" i="3"/>
  <c r="O20" i="6"/>
  <c r="F13" i="3"/>
  <c r="O67" i="6"/>
  <c r="F60" i="3"/>
  <c r="H60" i="3" s="1"/>
  <c r="F81" i="3"/>
  <c r="O37" i="6"/>
  <c r="F30" i="3"/>
  <c r="O66" i="6"/>
  <c r="F59" i="3"/>
  <c r="O71" i="6"/>
  <c r="F64" i="3"/>
  <c r="O45" i="6"/>
  <c r="F38" i="3"/>
  <c r="O45" i="5"/>
  <c r="E38" i="3"/>
  <c r="O50" i="5"/>
  <c r="E43" i="3"/>
  <c r="E8" i="3"/>
  <c r="O15" i="5"/>
  <c r="E49" i="3"/>
  <c r="E82" i="3"/>
  <c r="E81" i="3"/>
  <c r="E52" i="3"/>
  <c r="O59" i="5"/>
  <c r="E57" i="3"/>
  <c r="O64" i="5"/>
  <c r="E62" i="3"/>
  <c r="O69" i="5"/>
  <c r="E15" i="3"/>
  <c r="E37" i="3"/>
  <c r="E29" i="3"/>
  <c r="O36" i="5"/>
  <c r="O78" i="5"/>
  <c r="E71" i="3"/>
  <c r="O32" i="5"/>
  <c r="E25" i="3"/>
  <c r="E28" i="3"/>
  <c r="E18" i="3"/>
  <c r="E88" i="3"/>
  <c r="E20" i="3"/>
  <c r="E34" i="3"/>
  <c r="O24" i="5"/>
  <c r="E17" i="3"/>
  <c r="E30" i="3"/>
  <c r="O37" i="5"/>
  <c r="E21" i="3"/>
  <c r="E39" i="3"/>
  <c r="O46" i="5"/>
  <c r="E9" i="3"/>
  <c r="E24" i="3"/>
  <c r="O31" i="5"/>
  <c r="E64" i="3"/>
  <c r="E73" i="3"/>
  <c r="E35" i="3"/>
  <c r="G35" i="3" s="1"/>
  <c r="I35" i="3" s="1"/>
  <c r="O47" i="5"/>
  <c r="E40" i="3"/>
  <c r="E22" i="3"/>
  <c r="E55" i="3"/>
  <c r="E26" i="3"/>
  <c r="O60" i="5"/>
  <c r="E53" i="3"/>
  <c r="E77" i="3"/>
  <c r="O84" i="5"/>
  <c r="E54" i="3"/>
  <c r="O61" i="5"/>
  <c r="E58" i="3"/>
  <c r="O18" i="5"/>
  <c r="E11" i="3"/>
  <c r="E85" i="3"/>
  <c r="E83" i="3"/>
  <c r="E89" i="3"/>
  <c r="O39" i="5"/>
  <c r="E32" i="3"/>
  <c r="E48" i="3"/>
  <c r="H48" i="3" s="1"/>
  <c r="O55" i="5"/>
  <c r="E47" i="3"/>
  <c r="O54" i="5"/>
  <c r="E78" i="3"/>
  <c r="O85" i="5"/>
  <c r="E75" i="3"/>
  <c r="O82" i="5"/>
  <c r="E2" i="3"/>
  <c r="O9" i="5"/>
  <c r="E7" i="3"/>
  <c r="O14" i="5"/>
  <c r="D79" i="3"/>
  <c r="D7" i="3"/>
  <c r="D15" i="3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D53" i="3"/>
  <c r="D34" i="3"/>
  <c r="D78" i="3"/>
  <c r="H78" i="3" s="1"/>
  <c r="O67" i="1"/>
  <c r="D37" i="3"/>
  <c r="G37" i="3" s="1"/>
  <c r="I37" i="3" s="1"/>
  <c r="D67" i="3"/>
  <c r="D36" i="3"/>
  <c r="D16" i="3"/>
  <c r="H16" i="3" s="1"/>
  <c r="D47" i="3"/>
  <c r="H47" i="3" s="1"/>
  <c r="D8" i="3"/>
  <c r="G82" i="3"/>
  <c r="I82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D55" i="3"/>
  <c r="O84" i="1"/>
  <c r="D77" i="3"/>
  <c r="D41" i="3"/>
  <c r="O48" i="1"/>
  <c r="D85" i="3"/>
  <c r="D72" i="3"/>
  <c r="H72" i="3" s="1"/>
  <c r="D42" i="3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15" i="3"/>
  <c r="G12" i="3"/>
  <c r="I12" i="3" s="1"/>
  <c r="G15" i="3"/>
  <c r="I15" i="3" s="1"/>
  <c r="H25" i="3"/>
  <c r="G25" i="3"/>
  <c r="H51" i="3"/>
  <c r="G51" i="3"/>
  <c r="I51" i="3" s="1"/>
  <c r="H22" i="3"/>
  <c r="G11" i="3"/>
  <c r="I11" i="3" s="1"/>
  <c r="H11" i="3"/>
  <c r="H30" i="3"/>
  <c r="G30" i="3"/>
  <c r="I30" i="3" s="1"/>
  <c r="H45" i="3"/>
  <c r="H14" i="3"/>
  <c r="H6" i="3"/>
  <c r="G6" i="3"/>
  <c r="I6" i="3" s="1"/>
  <c r="G4" i="3"/>
  <c r="I4" i="3" s="1"/>
  <c r="H4" i="3"/>
  <c r="H27" i="3"/>
  <c r="G27" i="3"/>
  <c r="I27" i="3" s="1"/>
  <c r="G12" i="5"/>
  <c r="H2" i="3" l="1"/>
  <c r="G42" i="3"/>
  <c r="I42" i="3" s="1"/>
  <c r="H43" i="3"/>
  <c r="H56" i="3"/>
  <c r="H26" i="3"/>
  <c r="G8" i="3"/>
  <c r="I8" i="3" s="1"/>
  <c r="G22" i="3"/>
  <c r="I22" i="3" s="1"/>
  <c r="G46" i="3"/>
  <c r="I46" i="3" s="1"/>
  <c r="G7" i="3"/>
  <c r="I7" i="3" s="1"/>
  <c r="H36" i="3"/>
  <c r="G60" i="3"/>
  <c r="I60" i="3" s="1"/>
  <c r="G84" i="3"/>
  <c r="I84" i="3" s="1"/>
  <c r="G67" i="3"/>
  <c r="I67" i="3" s="1"/>
  <c r="G26" i="3"/>
  <c r="I26" i="3" s="1"/>
  <c r="G85" i="3"/>
  <c r="I85" i="3" s="1"/>
  <c r="G48" i="3"/>
  <c r="I48" i="3" s="1"/>
  <c r="H34" i="3"/>
  <c r="G57" i="3"/>
  <c r="I57" i="3" s="1"/>
  <c r="G73" i="3"/>
  <c r="I73" i="3" s="1"/>
  <c r="G83" i="3"/>
  <c r="I83" i="3" s="1"/>
  <c r="H20" i="3"/>
  <c r="G17" i="3"/>
  <c r="I17" i="3" s="1"/>
  <c r="G55" i="3"/>
  <c r="I55" i="3" s="1"/>
  <c r="H28" i="3"/>
  <c r="H3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<sst xmlns="http://schemas.openxmlformats.org/spreadsheetml/2006/main" count="1068" uniqueCount="124">
  <si>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</si>
  <si>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</si>
  <si>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</si>
  <si>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</si>
  <si>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</si>
  <si>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</si>
  <si>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</si>
  <si>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</si>
  <si>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</si>
  <si>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</si>
  <si>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</si>
  <si>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</si>
  <si>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</si>
  <si>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</si>
  <si>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</si>
  <si>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</si>
  <si>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</si>
  <si>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</si>
  <si>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</si>
  <si>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</si>
  <si>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</si>
  <si>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</si>
  <si>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</si>
  <si>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</si>
  <si>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</si>
  <si>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</si>
  <si>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</si>
  <si>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</si>
  <si>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</si>
  <si>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</si>
  <si>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</si>
  <si>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</si>
  <si>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</si>
  <si>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</si>
  <si>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</si>
  <si>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</si>
  <si>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</si>
  <si>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</si>
  <si>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</si>
  <si>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</si>
  <si>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</si>
  <si>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</si>
  <si>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</si>
  <si>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</si>
  <si>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</si>
  <si>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</si>
  <si>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</si>
  <si>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</si>
  <si>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</si>
  <si>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</si>
  <si>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</si>
  <si>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</si>
  <si>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</si>
  <si>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</si>
  <si>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</si>
  <si>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</si>
  <si>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</si>
  <si>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</si>
  <si>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</si>
  <si>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</si>
  <si>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</si>
  <si>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</si>
  <si>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</si>
  <si>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</si>
  <si>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</si>
  <si>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</si>
  <si>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</si>
  <si>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</si>
  <si>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</si>
  <si>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</si>
  <si>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</si>
  <si>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</si>
  <si>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</si>
  <si>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</si>
  <si>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</si>
  <si>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</si>
  <si>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</si>
  <si>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</si>
  <si>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</si>
  <si>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</si>
  <si>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</si>
  <si>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</si>
  <si>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</si>
  <si>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</si>
  <si>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</si>
  <si>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</si>
  <si>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</si>
  <si>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</si>
  <si>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</si>
  <si>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</si>
  <si>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</si>
  <si>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</si>
  <si>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</si>
  <si>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</si>
  <si>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</si>
  <si>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</si>
  <si>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</si>
  <si>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</si>
  <si>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</si>
  <si>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</si>
  <si>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</si>
  <si>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</si>
  <si>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</si>
  <si>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</si>
  <si>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</si>
  <si>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</si>
  <si>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</si>
  <si>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</si>
  <si>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</si>
  <si>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</si>
  <si>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</si>
  <si>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</si>
  <si>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</si>
  <si>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</si>
  <si>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</si>
  <si>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</si>
  <si>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</si>
  <si>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</si>
  <si>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</si>
  <si>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</si>
  <si>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</si>
  <si>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Standards ABCD</t>
  </si>
  <si>
    <t>Standards EFGH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</si>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</sst>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60185</c:v>
                </c:pt>
                <c:pt idx="1">
                  <c:v>39397</c:v>
                </c:pt>
                <c:pt idx="2">
                  <c:v>22246</c:v>
                </c:pt>
                <c:pt idx="3">
                  <c:v>8518</c:v>
                </c:pt>
                <c:pt idx="4">
                  <c:v>4592</c:v>
                </c:pt>
                <c:pt idx="5">
                  <c:v>3610</c:v>
                </c:pt>
                <c:pt idx="6">
                  <c:v>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39397</c:v>
                </c:pt>
                <c:pt idx="1">
                  <c:v>22246</c:v>
                </c:pt>
                <c:pt idx="2">
                  <c:v>8518</c:v>
                </c:pt>
                <c:pt idx="3">
                  <c:v>4592</c:v>
                </c:pt>
                <c:pt idx="4">
                  <c:v>3610</c:v>
                </c:pt>
                <c:pt idx="5">
                  <c:v>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58868</c:v>
                </c:pt>
                <c:pt idx="1">
                  <c:v>38449</c:v>
                </c:pt>
                <c:pt idx="2">
                  <c:v>21895</c:v>
                </c:pt>
                <c:pt idx="3">
                  <c:v>8529</c:v>
                </c:pt>
                <c:pt idx="4">
                  <c:v>4671</c:v>
                </c:pt>
                <c:pt idx="5">
                  <c:v>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38449</c:v>
                </c:pt>
                <c:pt idx="1">
                  <c:v>21895</c:v>
                </c:pt>
                <c:pt idx="2">
                  <c:v>8529</c:v>
                </c:pt>
                <c:pt idx="3">
                  <c:v>4671</c:v>
                </c:pt>
                <c:pt idx="4">
                  <c:v>3666</c:v>
                </c:pt>
                <c:pt idx="5">
                  <c:v>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52982</c:v>
                </c:pt>
                <c:pt idx="1">
                  <c:v>35224</c:v>
                </c:pt>
                <c:pt idx="2">
                  <c:v>20068</c:v>
                </c:pt>
                <c:pt idx="3">
                  <c:v>8155</c:v>
                </c:pt>
                <c:pt idx="4">
                  <c:v>4474</c:v>
                </c:pt>
                <c:pt idx="5">
                  <c:v>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35224</c:v>
                </c:pt>
                <c:pt idx="1">
                  <c:v>20068</c:v>
                </c:pt>
                <c:pt idx="2">
                  <c:v>8155</c:v>
                </c:pt>
                <c:pt idx="3">
                  <c:v>4474</c:v>
                </c:pt>
                <c:pt idx="4">
                  <c:v>3618</c:v>
                </c:pt>
                <c:pt idx="5">
                  <c:v>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-2.4062438358452894E-2</c:v>
                </c:pt>
                <c:pt idx="1">
                  <c:v>-9.5420014180071823E-3</c:v>
                </c:pt>
                <c:pt idx="2">
                  <c:v>-3.3189570149590201E-3</c:v>
                </c:pt>
                <c:pt idx="3">
                  <c:v>3.7338266418288973E-3</c:v>
                </c:pt>
                <c:pt idx="4">
                  <c:v>4.1486962686987747E-2</c:v>
                </c:pt>
                <c:pt idx="5">
                  <c:v>0.22776342515156275</c:v>
                </c:pt>
                <c:pt idx="6">
                  <c:v>0.62023009217046687</c:v>
                </c:pt>
                <c:pt idx="7">
                  <c:v>1.5553462311351707</c:v>
                </c:pt>
                <c:pt idx="8">
                  <c:v>7.6937572303018777</c:v>
                </c:pt>
                <c:pt idx="9">
                  <c:v>18.853750193101583</c:v>
                </c:pt>
                <c:pt idx="10">
                  <c:v>19.09686379444733</c:v>
                </c:pt>
                <c:pt idx="11">
                  <c:v>15.044832148809238</c:v>
                </c:pt>
                <c:pt idx="12">
                  <c:v>8.0484707612756239</c:v>
                </c:pt>
                <c:pt idx="13">
                  <c:v>3.7545701231723911</c:v>
                </c:pt>
                <c:pt idx="14">
                  <c:v>2.076422482483737</c:v>
                </c:pt>
                <c:pt idx="15">
                  <c:v>1.0695338980705442</c:v>
                </c:pt>
                <c:pt idx="16">
                  <c:v>0.55551043037876602</c:v>
                </c:pt>
                <c:pt idx="17">
                  <c:v>0.43395362970589185</c:v>
                </c:pt>
                <c:pt idx="18">
                  <c:v>0.26012325604741321</c:v>
                </c:pt>
                <c:pt idx="19">
                  <c:v>0.30078047948066117</c:v>
                </c:pt>
                <c:pt idx="20">
                  <c:v>0.20909429194241827</c:v>
                </c:pt>
                <c:pt idx="21">
                  <c:v>9.0026709030763416E-2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-3.609365753767934E-2</c:v>
                </c:pt>
                <c:pt idx="1">
                  <c:v>-2.1988090224103508E-2</c:v>
                </c:pt>
                <c:pt idx="2">
                  <c:v>6.5134531418570771E-2</c:v>
                </c:pt>
                <c:pt idx="3">
                  <c:v>-1.7009654701664979E-2</c:v>
                </c:pt>
                <c:pt idx="4">
                  <c:v>4.646539820942628E-2</c:v>
                </c:pt>
                <c:pt idx="5">
                  <c:v>0.20619020455432913</c:v>
                </c:pt>
                <c:pt idx="6">
                  <c:v>0.54140486306519009</c:v>
                </c:pt>
                <c:pt idx="7">
                  <c:v>1.5503677956127322</c:v>
                </c:pt>
                <c:pt idx="8">
                  <c:v>6.8055213591734702</c:v>
                </c:pt>
                <c:pt idx="9">
                  <c:v>17.237832996443409</c:v>
                </c:pt>
                <c:pt idx="10">
                  <c:v>17.971322496749352</c:v>
                </c:pt>
                <c:pt idx="11">
                  <c:v>14.941529611718638</c:v>
                </c:pt>
                <c:pt idx="12">
                  <c:v>7.8368872515719863</c:v>
                </c:pt>
                <c:pt idx="13">
                  <c:v>3.664128544514758</c:v>
                </c:pt>
                <c:pt idx="14">
                  <c:v>1.7972152236003094</c:v>
                </c:pt>
                <c:pt idx="15">
                  <c:v>1.0492052863539203</c:v>
                </c:pt>
                <c:pt idx="16">
                  <c:v>0.56131860515494425</c:v>
                </c:pt>
                <c:pt idx="17">
                  <c:v>0.38748823149646561</c:v>
                </c:pt>
                <c:pt idx="18">
                  <c:v>0.35139457395878626</c:v>
                </c:pt>
                <c:pt idx="19">
                  <c:v>0.34766074731695734</c:v>
                </c:pt>
                <c:pt idx="20">
                  <c:v>0.17797906992717744</c:v>
                </c:pt>
                <c:pt idx="21">
                  <c:v>9.0026709030763416E-2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-1.6594785074795101E-2</c:v>
                </c:pt>
                <c:pt idx="1">
                  <c:v>-2.1988090224103508E-2</c:v>
                </c:pt>
                <c:pt idx="2">
                  <c:v>-4.1486962686987751E-4</c:v>
                </c:pt>
                <c:pt idx="3">
                  <c:v>1.2860958432966202E-2</c:v>
                </c:pt>
                <c:pt idx="4">
                  <c:v>6.6379140299180406E-2</c:v>
                </c:pt>
                <c:pt idx="5">
                  <c:v>0.21282811858424716</c:v>
                </c:pt>
                <c:pt idx="6">
                  <c:v>0.54804277709510818</c:v>
                </c:pt>
                <c:pt idx="7">
                  <c:v>1.9689712491244387</c:v>
                </c:pt>
                <c:pt idx="8">
                  <c:v>9.31548260173623</c:v>
                </c:pt>
                <c:pt idx="9">
                  <c:v>19.332924612136292</c:v>
                </c:pt>
                <c:pt idx="10">
                  <c:v>16.509321931659905</c:v>
                </c:pt>
                <c:pt idx="11">
                  <c:v>12.115437713481032</c:v>
                </c:pt>
                <c:pt idx="12">
                  <c:v>5.733913112968577</c:v>
                </c:pt>
                <c:pt idx="13">
                  <c:v>2.7497558868935479</c:v>
                </c:pt>
                <c:pt idx="14">
                  <c:v>1.7042844271814568</c:v>
                </c:pt>
                <c:pt idx="15">
                  <c:v>1.0799056387422912</c:v>
                </c:pt>
                <c:pt idx="16">
                  <c:v>0.59616765381201398</c:v>
                </c:pt>
                <c:pt idx="17">
                  <c:v>0.38168005672028732</c:v>
                </c:pt>
                <c:pt idx="18">
                  <c:v>0.38292466560089694</c:v>
                </c:pt>
                <c:pt idx="19">
                  <c:v>0.32816187485407311</c:v>
                </c:pt>
                <c:pt idx="20">
                  <c:v>0.22361472888286396</c:v>
                </c:pt>
                <c:pt idx="21">
                  <c:v>0.10703636373242839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-3.0285482761501056E-2</c:v>
                </c:pt>
                <c:pt idx="1">
                  <c:v>-1.2446088806096324E-3</c:v>
                </c:pt>
                <c:pt idx="2">
                  <c:v>-1.1201479925486693E-2</c:v>
                </c:pt>
                <c:pt idx="3">
                  <c:v>2.4892177612192649E-2</c:v>
                </c:pt>
                <c:pt idx="4">
                  <c:v>7.9654968359016476E-2</c:v>
                </c:pt>
                <c:pt idx="5">
                  <c:v>0.2306675125396519</c:v>
                </c:pt>
                <c:pt idx="6">
                  <c:v>0.63060183284221383</c:v>
                </c:pt>
                <c:pt idx="7">
                  <c:v>2.075592743229997</c:v>
                </c:pt>
                <c:pt idx="8">
                  <c:v>9.5303850684548266</c:v>
                </c:pt>
                <c:pt idx="9">
                  <c:v>17.095532714427041</c:v>
                </c:pt>
                <c:pt idx="10">
                  <c:v>15.809022001503552</c:v>
                </c:pt>
                <c:pt idx="11">
                  <c:v>14.679746877163746</c:v>
                </c:pt>
                <c:pt idx="12">
                  <c:v>8.3745582879953471</c:v>
                </c:pt>
                <c:pt idx="13">
                  <c:v>3.8134816101879139</c:v>
                </c:pt>
                <c:pt idx="14">
                  <c:v>2.1369934480067392</c:v>
                </c:pt>
                <c:pt idx="15">
                  <c:v>1.1077019037425728</c:v>
                </c:pt>
                <c:pt idx="16">
                  <c:v>0.6758226221710304</c:v>
                </c:pt>
                <c:pt idx="17">
                  <c:v>0.49452459522889397</c:v>
                </c:pt>
                <c:pt idx="18">
                  <c:v>0.41984806239231603</c:v>
                </c:pt>
                <c:pt idx="19">
                  <c:v>0.36259605388427291</c:v>
                </c:pt>
                <c:pt idx="20">
                  <c:v>0.23357159992774104</c:v>
                </c:pt>
                <c:pt idx="21">
                  <c:v>0.16013967597177273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60185</v>
      </c>
      <c r="D2">
        <v>3231</v>
      </c>
      <c r="E2">
        <v>5867</v>
      </c>
      <c r="F2">
        <v>4628</v>
      </c>
      <c r="G2">
        <v>44839</v>
      </c>
      <c r="H2">
        <v>46607</v>
      </c>
      <c r="I2">
        <v>3320</v>
      </c>
      <c r="J2">
        <v>3449</v>
      </c>
      <c r="K2">
        <v>4080</v>
      </c>
      <c r="L2">
        <v>3828</v>
      </c>
      <c r="M2">
        <v>12481</v>
      </c>
      <c r="N2">
        <v>8440</v>
      </c>
      <c r="O2">
        <v>39397</v>
      </c>
      <c r="P2">
        <v>3266</v>
      </c>
      <c r="Q2">
        <v>8294</v>
      </c>
      <c r="R2">
        <v>4335</v>
      </c>
      <c r="S2">
        <v>19693</v>
      </c>
      <c r="T2">
        <v>39304</v>
      </c>
      <c r="U2">
        <v>3288</v>
      </c>
      <c r="V2">
        <v>3802</v>
      </c>
      <c r="W2">
        <v>4212</v>
      </c>
      <c r="X2">
        <v>3547</v>
      </c>
      <c r="Y2">
        <v>23475</v>
      </c>
      <c r="Z2">
        <v>5959</v>
      </c>
      <c r="AA2">
        <v>22246</v>
      </c>
      <c r="AB2">
        <v>3281</v>
      </c>
      <c r="AC2">
        <v>12339</v>
      </c>
      <c r="AD2">
        <v>3916</v>
      </c>
      <c r="AE2">
        <v>7026</v>
      </c>
      <c r="AF2">
        <v>22179</v>
      </c>
      <c r="AG2">
        <v>3236</v>
      </c>
      <c r="AH2">
        <v>4610</v>
      </c>
      <c r="AI2">
        <v>4209</v>
      </c>
      <c r="AJ2">
        <v>3216</v>
      </c>
      <c r="AK2">
        <v>38673</v>
      </c>
      <c r="AL2">
        <v>4918</v>
      </c>
      <c r="AM2">
        <v>8518</v>
      </c>
      <c r="AN2">
        <v>3298</v>
      </c>
      <c r="AO2">
        <v>22689</v>
      </c>
      <c r="AP2">
        <v>4014</v>
      </c>
      <c r="AQ2">
        <v>4594</v>
      </c>
      <c r="AR2">
        <v>12121</v>
      </c>
      <c r="AS2">
        <v>3249</v>
      </c>
      <c r="AT2">
        <v>8035</v>
      </c>
      <c r="AU2">
        <v>4726</v>
      </c>
      <c r="AV2">
        <v>3286</v>
      </c>
      <c r="AW2">
        <v>41395</v>
      </c>
      <c r="AX2">
        <v>4481</v>
      </c>
      <c r="AY2">
        <v>4592</v>
      </c>
      <c r="AZ2">
        <v>3389</v>
      </c>
      <c r="BA2">
        <v>39553</v>
      </c>
      <c r="BB2">
        <v>3793</v>
      </c>
      <c r="BC2">
        <v>3786</v>
      </c>
      <c r="BD2">
        <v>7621</v>
      </c>
      <c r="BE2">
        <v>3506</v>
      </c>
      <c r="BF2">
        <v>25743</v>
      </c>
      <c r="BG2">
        <v>5892</v>
      </c>
      <c r="BH2">
        <v>3262</v>
      </c>
      <c r="BI2">
        <v>44496</v>
      </c>
      <c r="BJ2">
        <v>4301</v>
      </c>
      <c r="BK2">
        <v>3610</v>
      </c>
      <c r="BL2">
        <v>3838</v>
      </c>
      <c r="BM2">
        <v>49320</v>
      </c>
      <c r="BN2">
        <v>3506</v>
      </c>
      <c r="BO2">
        <v>3401</v>
      </c>
      <c r="BP2">
        <v>5818</v>
      </c>
      <c r="BQ2">
        <v>3718</v>
      </c>
      <c r="BR2">
        <v>49889</v>
      </c>
      <c r="BS2">
        <v>7397</v>
      </c>
      <c r="BT2">
        <v>3349</v>
      </c>
      <c r="BU2">
        <v>26261</v>
      </c>
      <c r="BV2">
        <v>4163</v>
      </c>
      <c r="BW2">
        <v>3289</v>
      </c>
      <c r="BX2">
        <v>4784</v>
      </c>
      <c r="BY2">
        <v>48734</v>
      </c>
      <c r="BZ2">
        <v>3202</v>
      </c>
      <c r="CA2">
        <v>3248</v>
      </c>
      <c r="CB2">
        <v>4642</v>
      </c>
      <c r="CC2">
        <v>4127</v>
      </c>
      <c r="CD2">
        <v>43083</v>
      </c>
      <c r="CE2">
        <v>9917</v>
      </c>
      <c r="CF2">
        <v>3481</v>
      </c>
      <c r="CG2">
        <v>8292</v>
      </c>
      <c r="CH2">
        <v>3852</v>
      </c>
      <c r="CI2">
        <v>3236</v>
      </c>
      <c r="CJ2">
        <v>7038</v>
      </c>
      <c r="CK2">
        <v>21834</v>
      </c>
      <c r="CL2">
        <v>3236</v>
      </c>
      <c r="CM2">
        <v>3446</v>
      </c>
      <c r="CN2">
        <v>4223</v>
      </c>
      <c r="CO2">
        <v>4136</v>
      </c>
      <c r="CP2">
        <v>32492</v>
      </c>
      <c r="CQ2">
        <v>17110</v>
      </c>
      <c r="CR2">
        <v>3845</v>
      </c>
      <c r="CS2">
        <v>4809</v>
      </c>
      <c r="CT2">
        <v>3675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60185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60185</v>
      </c>
      <c r="K9" t="s">
        <v>82</v>
      </c>
      <c r="L9" s="8" t="str">
        <f>A10</f>
        <v>A2</v>
      </c>
      <c r="M9" s="8">
        <f>B10</f>
        <v>3231</v>
      </c>
      <c r="N9" s="8">
        <f>(M9-I$15)/I$16</f>
        <v>-2.4062438358452894E-2</v>
      </c>
      <c r="O9" s="8">
        <f>N9*40</f>
        <v>-0.9624975343381158</v>
      </c>
    </row>
    <row r="10" spans="1:98" x14ac:dyDescent="0.4">
      <c r="A10" t="s">
        <v>83</v>
      </c>
      <c r="B10">
        <v>3231</v>
      </c>
      <c r="E10">
        <f>E9/2</f>
        <v>15</v>
      </c>
      <c r="G10">
        <f>G9/2</f>
        <v>15</v>
      </c>
      <c r="H10" t="str">
        <f>A21</f>
        <v>B1</v>
      </c>
      <c r="I10">
        <f>B21</f>
        <v>39397</v>
      </c>
      <c r="K10" t="s">
        <v>85</v>
      </c>
      <c r="L10" s="8" t="str">
        <f>A22</f>
        <v>B2</v>
      </c>
      <c r="M10" s="8">
        <f>B22</f>
        <v>3266</v>
      </c>
      <c r="N10" s="8">
        <f t="shared" ref="N10:N73" si="1">(M10-I$15)/I$16</f>
        <v>-9.5420014180071823E-3</v>
      </c>
      <c r="O10" s="8">
        <f t="shared" ref="O10:O73" si="2">N10*40</f>
        <v>-0.38168005672028726</v>
      </c>
    </row>
    <row r="11" spans="1:98" x14ac:dyDescent="0.4">
      <c r="A11" t="s">
        <v>84</v>
      </c>
      <c r="B11">
        <v>5867</v>
      </c>
      <c r="E11">
        <f>E10/2</f>
        <v>7.5</v>
      </c>
      <c r="G11">
        <f>G10/2</f>
        <v>7.5</v>
      </c>
      <c r="H11" t="str">
        <f>A33</f>
        <v>C1</v>
      </c>
      <c r="I11">
        <f>B33</f>
        <v>22246</v>
      </c>
      <c r="K11" t="s">
        <v>88</v>
      </c>
      <c r="L11" s="8" t="str">
        <f>A34</f>
        <v>C2</v>
      </c>
      <c r="M11" s="8">
        <f>B34</f>
        <v>3281</v>
      </c>
      <c r="N11" s="8">
        <f t="shared" si="1"/>
        <v>-3.3189570149590201E-3</v>
      </c>
      <c r="O11" s="8">
        <f t="shared" si="2"/>
        <v>-0.13275828059836081</v>
      </c>
    </row>
    <row r="12" spans="1:98" x14ac:dyDescent="0.4">
      <c r="A12" t="s">
        <v>9</v>
      </c>
      <c r="B12">
        <v>4628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8518</v>
      </c>
      <c r="K12" t="s">
        <v>91</v>
      </c>
      <c r="L12" s="8" t="str">
        <f>A46</f>
        <v>D2</v>
      </c>
      <c r="M12" s="8">
        <f>B46</f>
        <v>3298</v>
      </c>
      <c r="N12" s="8">
        <f t="shared" si="1"/>
        <v>3.7338266418288973E-3</v>
      </c>
      <c r="O12" s="8">
        <f t="shared" si="2"/>
        <v>0.1493530656731559</v>
      </c>
    </row>
    <row r="13" spans="1:98" x14ac:dyDescent="0.4">
      <c r="A13" t="s">
        <v>17</v>
      </c>
      <c r="B13">
        <v>44839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4592</v>
      </c>
      <c r="K13" t="s">
        <v>94</v>
      </c>
      <c r="L13" s="8" t="str">
        <f>A58</f>
        <v>E2</v>
      </c>
      <c r="M13" s="8">
        <f>B58</f>
        <v>3389</v>
      </c>
      <c r="N13" s="8">
        <f t="shared" si="1"/>
        <v>4.1486962686987747E-2</v>
      </c>
      <c r="O13" s="8">
        <f t="shared" si="2"/>
        <v>1.65947850747951</v>
      </c>
    </row>
    <row r="14" spans="1:98" x14ac:dyDescent="0.4">
      <c r="A14" t="s">
        <v>25</v>
      </c>
      <c r="B14">
        <v>46607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3610</v>
      </c>
      <c r="K14" t="s">
        <v>97</v>
      </c>
      <c r="L14" s="8" t="str">
        <f>A70</f>
        <v>F2</v>
      </c>
      <c r="M14" s="8">
        <f>B70</f>
        <v>3838</v>
      </c>
      <c r="N14" s="8">
        <f t="shared" si="1"/>
        <v>0.22776342515156275</v>
      </c>
      <c r="O14" s="8">
        <f t="shared" si="2"/>
        <v>9.1105370060625095</v>
      </c>
    </row>
    <row r="15" spans="1:98" x14ac:dyDescent="0.4">
      <c r="A15" t="s">
        <v>34</v>
      </c>
      <c r="B15">
        <v>3320</v>
      </c>
      <c r="G15">
        <f t="shared" ref="G15" si="3">E15*1.14</f>
        <v>0</v>
      </c>
      <c r="H15" t="str">
        <f>A81</f>
        <v>G1</v>
      </c>
      <c r="I15">
        <f>B81</f>
        <v>3289</v>
      </c>
      <c r="K15" t="s">
        <v>100</v>
      </c>
      <c r="L15" s="8" t="str">
        <f>A82</f>
        <v>G2</v>
      </c>
      <c r="M15" s="8">
        <f>B82</f>
        <v>4784</v>
      </c>
      <c r="N15" s="8">
        <f t="shared" si="1"/>
        <v>0.62023009217046687</v>
      </c>
      <c r="O15" s="8">
        <f t="shared" si="2"/>
        <v>24.809203686818677</v>
      </c>
    </row>
    <row r="16" spans="1:98" x14ac:dyDescent="0.4">
      <c r="A16" t="s">
        <v>41</v>
      </c>
      <c r="B16">
        <v>3449</v>
      </c>
      <c r="H16" t="s">
        <v>119</v>
      </c>
      <c r="I16">
        <f>SLOPE(I10:I15, G10:G15)</f>
        <v>2410.3957851646892</v>
      </c>
      <c r="K16" t="s">
        <v>103</v>
      </c>
      <c r="L16" s="8" t="str">
        <f>A94</f>
        <v>H2</v>
      </c>
      <c r="M16" s="8">
        <f>B94</f>
        <v>7038</v>
      </c>
      <c r="N16" s="8">
        <f t="shared" si="1"/>
        <v>1.5553462311351707</v>
      </c>
      <c r="O16" s="8">
        <f t="shared" si="2"/>
        <v>62.213849245406827</v>
      </c>
    </row>
    <row r="17" spans="1:15" x14ac:dyDescent="0.4">
      <c r="A17" t="s">
        <v>49</v>
      </c>
      <c r="B17">
        <v>4080</v>
      </c>
      <c r="K17" t="s">
        <v>104</v>
      </c>
      <c r="L17" s="8" t="str">
        <f>A95</f>
        <v>H3</v>
      </c>
      <c r="M17" s="8">
        <f>B95</f>
        <v>21834</v>
      </c>
      <c r="N17" s="8">
        <f t="shared" si="1"/>
        <v>7.6937572303018777</v>
      </c>
      <c r="O17" s="8">
        <f t="shared" si="2"/>
        <v>307.75028921207513</v>
      </c>
    </row>
    <row r="18" spans="1:15" x14ac:dyDescent="0.4">
      <c r="A18" t="s">
        <v>57</v>
      </c>
      <c r="B18">
        <v>3828</v>
      </c>
      <c r="K18" t="s">
        <v>101</v>
      </c>
      <c r="L18" s="8" t="str">
        <f>A83</f>
        <v>G3</v>
      </c>
      <c r="M18" s="8">
        <f>B83</f>
        <v>48734</v>
      </c>
      <c r="N18" s="8">
        <f t="shared" si="1"/>
        <v>18.853750193101583</v>
      </c>
      <c r="O18" s="8">
        <f t="shared" si="2"/>
        <v>754.15000772406324</v>
      </c>
    </row>
    <row r="19" spans="1:15" x14ac:dyDescent="0.4">
      <c r="A19" t="s">
        <v>65</v>
      </c>
      <c r="B19">
        <v>12481</v>
      </c>
      <c r="K19" t="s">
        <v>98</v>
      </c>
      <c r="L19" s="8" t="str">
        <f>A71</f>
        <v>F3</v>
      </c>
      <c r="M19" s="8">
        <f>B71</f>
        <v>49320</v>
      </c>
      <c r="N19" s="8">
        <f t="shared" si="1"/>
        <v>19.09686379444733</v>
      </c>
      <c r="O19" s="8">
        <f t="shared" si="2"/>
        <v>763.8745517778932</v>
      </c>
    </row>
    <row r="20" spans="1:15" x14ac:dyDescent="0.4">
      <c r="A20" t="s">
        <v>73</v>
      </c>
      <c r="B20">
        <v>8440</v>
      </c>
      <c r="K20" t="s">
        <v>95</v>
      </c>
      <c r="L20" s="8" t="str">
        <f>A59</f>
        <v>E3</v>
      </c>
      <c r="M20" s="8">
        <f>B59</f>
        <v>39553</v>
      </c>
      <c r="N20" s="8">
        <f t="shared" si="1"/>
        <v>15.044832148809238</v>
      </c>
      <c r="O20" s="8">
        <f t="shared" si="2"/>
        <v>601.7932859523695</v>
      </c>
    </row>
    <row r="21" spans="1:15" x14ac:dyDescent="0.4">
      <c r="A21" t="s">
        <v>85</v>
      </c>
      <c r="B21">
        <v>39397</v>
      </c>
      <c r="K21" t="s">
        <v>92</v>
      </c>
      <c r="L21" s="8" t="str">
        <f>A47</f>
        <v>D3</v>
      </c>
      <c r="M21" s="8">
        <f>B47</f>
        <v>22689</v>
      </c>
      <c r="N21" s="8">
        <f t="shared" si="1"/>
        <v>8.0484707612756239</v>
      </c>
      <c r="O21" s="8">
        <f t="shared" si="2"/>
        <v>321.93883045102496</v>
      </c>
    </row>
    <row r="22" spans="1:15" x14ac:dyDescent="0.4">
      <c r="A22" t="s">
        <v>86</v>
      </c>
      <c r="B22">
        <v>3266</v>
      </c>
      <c r="K22" t="s">
        <v>89</v>
      </c>
      <c r="L22" s="8" t="str">
        <f>A35</f>
        <v>C3</v>
      </c>
      <c r="M22" s="8">
        <f>B35</f>
        <v>12339</v>
      </c>
      <c r="N22" s="8">
        <f t="shared" si="1"/>
        <v>3.7545701231723911</v>
      </c>
      <c r="O22" s="8">
        <f t="shared" si="2"/>
        <v>150.18280492689564</v>
      </c>
    </row>
    <row r="23" spans="1:15" x14ac:dyDescent="0.4">
      <c r="A23" t="s">
        <v>87</v>
      </c>
      <c r="B23">
        <v>8294</v>
      </c>
      <c r="K23" t="s">
        <v>86</v>
      </c>
      <c r="L23" s="8" t="str">
        <f>A23</f>
        <v>B3</v>
      </c>
      <c r="M23" s="8">
        <f>B23</f>
        <v>8294</v>
      </c>
      <c r="N23" s="8">
        <f t="shared" si="1"/>
        <v>2.076422482483737</v>
      </c>
      <c r="O23" s="8">
        <f t="shared" si="2"/>
        <v>83.056899299349482</v>
      </c>
    </row>
    <row r="24" spans="1:15" x14ac:dyDescent="0.4">
      <c r="A24" t="s">
        <v>10</v>
      </c>
      <c r="B24">
        <v>4335</v>
      </c>
      <c r="K24" t="s">
        <v>83</v>
      </c>
      <c r="L24" s="8" t="str">
        <f>A11</f>
        <v>A3</v>
      </c>
      <c r="M24" s="8">
        <f>B11</f>
        <v>5867</v>
      </c>
      <c r="N24" s="8">
        <f t="shared" si="1"/>
        <v>1.0695338980705442</v>
      </c>
      <c r="O24" s="8">
        <f t="shared" si="2"/>
        <v>42.781355922821767</v>
      </c>
    </row>
    <row r="25" spans="1:15" x14ac:dyDescent="0.4">
      <c r="A25" t="s">
        <v>18</v>
      </c>
      <c r="B25">
        <v>19693</v>
      </c>
      <c r="K25" t="s">
        <v>84</v>
      </c>
      <c r="L25" s="8" t="str">
        <f>A12</f>
        <v>A4</v>
      </c>
      <c r="M25" s="8">
        <f>B12</f>
        <v>4628</v>
      </c>
      <c r="N25" s="8">
        <f t="shared" si="1"/>
        <v>0.55551043037876602</v>
      </c>
      <c r="O25" s="8">
        <f t="shared" si="2"/>
        <v>22.22041721515064</v>
      </c>
    </row>
    <row r="26" spans="1:15" x14ac:dyDescent="0.4">
      <c r="A26" t="s">
        <v>26</v>
      </c>
      <c r="B26">
        <v>39304</v>
      </c>
      <c r="K26" t="s">
        <v>87</v>
      </c>
      <c r="L26" s="8" t="str">
        <f>A24</f>
        <v>B4</v>
      </c>
      <c r="M26" s="8">
        <f>B24</f>
        <v>4335</v>
      </c>
      <c r="N26" s="8">
        <f t="shared" si="1"/>
        <v>0.43395362970589185</v>
      </c>
      <c r="O26" s="8">
        <f t="shared" si="2"/>
        <v>17.358145188235675</v>
      </c>
    </row>
    <row r="27" spans="1:15" x14ac:dyDescent="0.4">
      <c r="A27" t="s">
        <v>35</v>
      </c>
      <c r="B27">
        <v>3288</v>
      </c>
      <c r="K27" t="s">
        <v>90</v>
      </c>
      <c r="L27" s="8" t="str">
        <f>A36</f>
        <v>C4</v>
      </c>
      <c r="M27" s="8">
        <f>B36</f>
        <v>3916</v>
      </c>
      <c r="N27" s="8">
        <f t="shared" si="1"/>
        <v>0.26012325604741321</v>
      </c>
      <c r="O27" s="8">
        <f t="shared" si="2"/>
        <v>10.404930241896528</v>
      </c>
    </row>
    <row r="28" spans="1:15" x14ac:dyDescent="0.4">
      <c r="A28" t="s">
        <v>42</v>
      </c>
      <c r="B28">
        <v>3802</v>
      </c>
      <c r="K28" t="s">
        <v>93</v>
      </c>
      <c r="L28" s="8" t="str">
        <f>A48</f>
        <v>D4</v>
      </c>
      <c r="M28" s="8">
        <f>B48</f>
        <v>4014</v>
      </c>
      <c r="N28" s="8">
        <f t="shared" si="1"/>
        <v>0.30078047948066117</v>
      </c>
      <c r="O28" s="8">
        <f t="shared" si="2"/>
        <v>12.031219179226447</v>
      </c>
    </row>
    <row r="29" spans="1:15" x14ac:dyDescent="0.4">
      <c r="A29" t="s">
        <v>50</v>
      </c>
      <c r="B29">
        <v>4212</v>
      </c>
      <c r="K29" t="s">
        <v>96</v>
      </c>
      <c r="L29" s="8" t="str">
        <f>A60</f>
        <v>E4</v>
      </c>
      <c r="M29" s="8">
        <f>B60</f>
        <v>3793</v>
      </c>
      <c r="N29" s="8">
        <f t="shared" si="1"/>
        <v>0.20909429194241827</v>
      </c>
      <c r="O29" s="8">
        <f t="shared" si="2"/>
        <v>8.3637716776967306</v>
      </c>
    </row>
    <row r="30" spans="1:15" x14ac:dyDescent="0.4">
      <c r="A30" t="s">
        <v>58</v>
      </c>
      <c r="B30">
        <v>3547</v>
      </c>
      <c r="K30" t="s">
        <v>99</v>
      </c>
      <c r="L30" s="8" t="str">
        <f>A72</f>
        <v>F4</v>
      </c>
      <c r="M30" s="8">
        <f>B72</f>
        <v>3506</v>
      </c>
      <c r="N30" s="8">
        <f t="shared" si="1"/>
        <v>9.0026709030763416E-2</v>
      </c>
      <c r="O30" s="8">
        <f t="shared" si="2"/>
        <v>3.6010683612305368</v>
      </c>
    </row>
    <row r="31" spans="1:15" x14ac:dyDescent="0.4">
      <c r="A31" t="s">
        <v>66</v>
      </c>
      <c r="B31">
        <v>23475</v>
      </c>
      <c r="K31" t="s">
        <v>102</v>
      </c>
      <c r="L31" s="8" t="str">
        <f>A84</f>
        <v>G4</v>
      </c>
      <c r="M31" s="8">
        <f>B84</f>
        <v>3202</v>
      </c>
      <c r="N31" s="8">
        <f t="shared" si="1"/>
        <v>-3.609365753767934E-2</v>
      </c>
      <c r="O31" s="8">
        <f t="shared" si="2"/>
        <v>-1.4437463015071736</v>
      </c>
    </row>
    <row r="32" spans="1:15" x14ac:dyDescent="0.4">
      <c r="A32" t="s">
        <v>74</v>
      </c>
      <c r="B32">
        <v>5959</v>
      </c>
      <c r="K32" t="s">
        <v>105</v>
      </c>
      <c r="L32" t="str">
        <f>A96</f>
        <v>H4</v>
      </c>
      <c r="M32">
        <f>B96</f>
        <v>3236</v>
      </c>
      <c r="N32" s="8">
        <f t="shared" si="1"/>
        <v>-2.1988090224103508E-2</v>
      </c>
      <c r="O32" s="8">
        <f t="shared" si="2"/>
        <v>-0.87952360896414028</v>
      </c>
    </row>
    <row r="33" spans="1:15" x14ac:dyDescent="0.4">
      <c r="A33" t="s">
        <v>88</v>
      </c>
      <c r="B33">
        <v>22246</v>
      </c>
      <c r="K33" t="s">
        <v>16</v>
      </c>
      <c r="L33" t="str">
        <f>A97</f>
        <v>H5</v>
      </c>
      <c r="M33">
        <f>B97</f>
        <v>3446</v>
      </c>
      <c r="N33" s="8">
        <f t="shared" si="1"/>
        <v>6.5134531418570771E-2</v>
      </c>
      <c r="O33" s="8">
        <f t="shared" si="2"/>
        <v>2.6053812567428309</v>
      </c>
    </row>
    <row r="34" spans="1:15" x14ac:dyDescent="0.4">
      <c r="A34" t="s">
        <v>89</v>
      </c>
      <c r="B34">
        <v>3281</v>
      </c>
      <c r="K34" t="s">
        <v>15</v>
      </c>
      <c r="L34" t="str">
        <f>A85</f>
        <v>G5</v>
      </c>
      <c r="M34">
        <f>B85</f>
        <v>3248</v>
      </c>
      <c r="N34" s="8">
        <f t="shared" si="1"/>
        <v>-1.7009654701664979E-2</v>
      </c>
      <c r="O34" s="8">
        <f t="shared" si="2"/>
        <v>-0.68038618806659912</v>
      </c>
    </row>
    <row r="35" spans="1:15" x14ac:dyDescent="0.4">
      <c r="A35" t="s">
        <v>90</v>
      </c>
      <c r="B35">
        <v>12339</v>
      </c>
      <c r="K35" t="s">
        <v>14</v>
      </c>
      <c r="L35" t="str">
        <f>A73</f>
        <v>F5</v>
      </c>
      <c r="M35">
        <f>B73</f>
        <v>3401</v>
      </c>
      <c r="N35" s="8">
        <f t="shared" si="1"/>
        <v>4.646539820942628E-2</v>
      </c>
      <c r="O35" s="8">
        <f t="shared" si="2"/>
        <v>1.8586159283770511</v>
      </c>
    </row>
    <row r="36" spans="1:15" x14ac:dyDescent="0.4">
      <c r="A36" t="s">
        <v>11</v>
      </c>
      <c r="B36">
        <v>3916</v>
      </c>
      <c r="K36" t="s">
        <v>13</v>
      </c>
      <c r="L36" t="str">
        <f>A61</f>
        <v>E5</v>
      </c>
      <c r="M36">
        <f>B61</f>
        <v>3786</v>
      </c>
      <c r="N36" s="8">
        <f t="shared" si="1"/>
        <v>0.20619020455432913</v>
      </c>
      <c r="O36" s="8">
        <f t="shared" si="2"/>
        <v>8.247608182173165</v>
      </c>
    </row>
    <row r="37" spans="1:15" x14ac:dyDescent="0.4">
      <c r="A37" t="s">
        <v>19</v>
      </c>
      <c r="B37">
        <v>7026</v>
      </c>
      <c r="K37" t="s">
        <v>12</v>
      </c>
      <c r="L37" t="str">
        <f>A49</f>
        <v>D5</v>
      </c>
      <c r="M37">
        <f>B49</f>
        <v>4594</v>
      </c>
      <c r="N37" s="8">
        <f t="shared" si="1"/>
        <v>0.54140486306519009</v>
      </c>
      <c r="O37" s="8">
        <f t="shared" si="2"/>
        <v>21.656194522607603</v>
      </c>
    </row>
    <row r="38" spans="1:15" x14ac:dyDescent="0.4">
      <c r="A38" t="s">
        <v>27</v>
      </c>
      <c r="B38">
        <v>22179</v>
      </c>
      <c r="K38" t="s">
        <v>11</v>
      </c>
      <c r="L38" t="str">
        <f>A37</f>
        <v>C5</v>
      </c>
      <c r="M38">
        <f>B37</f>
        <v>7026</v>
      </c>
      <c r="N38" s="8">
        <f t="shared" si="1"/>
        <v>1.5503677956127322</v>
      </c>
      <c r="O38" s="8">
        <f t="shared" si="2"/>
        <v>62.014711824509291</v>
      </c>
    </row>
    <row r="39" spans="1:15" x14ac:dyDescent="0.4">
      <c r="A39" t="s">
        <v>36</v>
      </c>
      <c r="B39">
        <v>3236</v>
      </c>
      <c r="K39" t="s">
        <v>10</v>
      </c>
      <c r="L39" t="str">
        <f>A25</f>
        <v>B5</v>
      </c>
      <c r="M39">
        <f>B25</f>
        <v>19693</v>
      </c>
      <c r="N39" s="8">
        <f t="shared" si="1"/>
        <v>6.8055213591734702</v>
      </c>
      <c r="O39" s="8">
        <f t="shared" si="2"/>
        <v>272.2208543669388</v>
      </c>
    </row>
    <row r="40" spans="1:15" x14ac:dyDescent="0.4">
      <c r="A40" t="s">
        <v>43</v>
      </c>
      <c r="B40">
        <v>4610</v>
      </c>
      <c r="K40" t="s">
        <v>9</v>
      </c>
      <c r="L40" t="str">
        <f>A13</f>
        <v>A5</v>
      </c>
      <c r="M40">
        <f>B13</f>
        <v>44839</v>
      </c>
      <c r="N40" s="8">
        <f t="shared" si="1"/>
        <v>17.237832996443409</v>
      </c>
      <c r="O40" s="8">
        <f t="shared" si="2"/>
        <v>689.51331985773641</v>
      </c>
    </row>
    <row r="41" spans="1:15" x14ac:dyDescent="0.4">
      <c r="A41" t="s">
        <v>51</v>
      </c>
      <c r="B41">
        <v>4209</v>
      </c>
      <c r="K41" t="s">
        <v>17</v>
      </c>
      <c r="L41" t="str">
        <f>A14</f>
        <v>A6</v>
      </c>
      <c r="M41">
        <f>B14</f>
        <v>46607</v>
      </c>
      <c r="N41" s="8">
        <f t="shared" si="1"/>
        <v>17.971322496749352</v>
      </c>
      <c r="O41" s="8">
        <f t="shared" si="2"/>
        <v>718.85289986997407</v>
      </c>
    </row>
    <row r="42" spans="1:15" x14ac:dyDescent="0.4">
      <c r="A42" t="s">
        <v>59</v>
      </c>
      <c r="B42">
        <v>3216</v>
      </c>
      <c r="K42" t="s">
        <v>18</v>
      </c>
      <c r="L42" t="str">
        <f>A26</f>
        <v>B6</v>
      </c>
      <c r="M42">
        <f>B26</f>
        <v>39304</v>
      </c>
      <c r="N42" s="8">
        <f t="shared" si="1"/>
        <v>14.941529611718638</v>
      </c>
      <c r="O42" s="8">
        <f t="shared" si="2"/>
        <v>597.66118446874555</v>
      </c>
    </row>
    <row r="43" spans="1:15" x14ac:dyDescent="0.4">
      <c r="A43" t="s">
        <v>67</v>
      </c>
      <c r="B43">
        <v>38673</v>
      </c>
      <c r="K43" t="s">
        <v>19</v>
      </c>
      <c r="L43" t="str">
        <f>A38</f>
        <v>C6</v>
      </c>
      <c r="M43">
        <f>B38</f>
        <v>22179</v>
      </c>
      <c r="N43" s="8">
        <f t="shared" si="1"/>
        <v>7.8368872515719863</v>
      </c>
      <c r="O43" s="8">
        <f t="shared" si="2"/>
        <v>313.47549006287943</v>
      </c>
    </row>
    <row r="44" spans="1:15" x14ac:dyDescent="0.4">
      <c r="A44" t="s">
        <v>75</v>
      </c>
      <c r="B44">
        <v>4918</v>
      </c>
      <c r="K44" t="s">
        <v>20</v>
      </c>
      <c r="L44" t="str">
        <f>A50</f>
        <v>D6</v>
      </c>
      <c r="M44">
        <f>B50</f>
        <v>12121</v>
      </c>
      <c r="N44" s="8">
        <f t="shared" si="1"/>
        <v>3.664128544514758</v>
      </c>
      <c r="O44" s="8">
        <f t="shared" si="2"/>
        <v>146.56514178059032</v>
      </c>
    </row>
    <row r="45" spans="1:15" x14ac:dyDescent="0.4">
      <c r="A45" t="s">
        <v>91</v>
      </c>
      <c r="B45">
        <v>8518</v>
      </c>
      <c r="K45" t="s">
        <v>21</v>
      </c>
      <c r="L45" t="str">
        <f>A62</f>
        <v>E6</v>
      </c>
      <c r="M45">
        <f>B62</f>
        <v>7621</v>
      </c>
      <c r="N45" s="8">
        <f t="shared" si="1"/>
        <v>1.7972152236003094</v>
      </c>
      <c r="O45" s="8">
        <f t="shared" si="2"/>
        <v>71.888608944012375</v>
      </c>
    </row>
    <row r="46" spans="1:15" x14ac:dyDescent="0.4">
      <c r="A46" t="s">
        <v>92</v>
      </c>
      <c r="B46">
        <v>3298</v>
      </c>
      <c r="K46" t="s">
        <v>22</v>
      </c>
      <c r="L46" t="str">
        <f>A74</f>
        <v>F6</v>
      </c>
      <c r="M46">
        <f>B74</f>
        <v>5818</v>
      </c>
      <c r="N46" s="8">
        <f t="shared" si="1"/>
        <v>1.0492052863539203</v>
      </c>
      <c r="O46" s="8">
        <f t="shared" si="2"/>
        <v>41.968211454156815</v>
      </c>
    </row>
    <row r="47" spans="1:15" x14ac:dyDescent="0.4">
      <c r="A47" t="s">
        <v>93</v>
      </c>
      <c r="B47">
        <v>22689</v>
      </c>
      <c r="K47" t="s">
        <v>23</v>
      </c>
      <c r="L47" t="str">
        <f>A86</f>
        <v>G6</v>
      </c>
      <c r="M47">
        <f>B86</f>
        <v>4642</v>
      </c>
      <c r="N47" s="8">
        <f t="shared" si="1"/>
        <v>0.56131860515494425</v>
      </c>
      <c r="O47" s="8">
        <f t="shared" si="2"/>
        <v>22.452744206197771</v>
      </c>
    </row>
    <row r="48" spans="1:15" x14ac:dyDescent="0.4">
      <c r="A48" t="s">
        <v>12</v>
      </c>
      <c r="B48">
        <v>4014</v>
      </c>
      <c r="K48" t="s">
        <v>24</v>
      </c>
      <c r="L48" t="str">
        <f>A98</f>
        <v>H6</v>
      </c>
      <c r="M48">
        <f>B98</f>
        <v>4223</v>
      </c>
      <c r="N48" s="8">
        <f t="shared" si="1"/>
        <v>0.38748823149646561</v>
      </c>
      <c r="O48" s="8">
        <f t="shared" si="2"/>
        <v>15.499529259858624</v>
      </c>
    </row>
    <row r="49" spans="1:15" x14ac:dyDescent="0.4">
      <c r="A49" t="s">
        <v>20</v>
      </c>
      <c r="B49">
        <v>4594</v>
      </c>
      <c r="K49" t="s">
        <v>33</v>
      </c>
      <c r="L49" t="str">
        <f>A99</f>
        <v>H7</v>
      </c>
      <c r="M49">
        <f>B99</f>
        <v>4136</v>
      </c>
      <c r="N49" s="8">
        <f t="shared" si="1"/>
        <v>0.35139457395878626</v>
      </c>
      <c r="O49" s="8">
        <f t="shared" si="2"/>
        <v>14.05578295835145</v>
      </c>
    </row>
    <row r="50" spans="1:15" x14ac:dyDescent="0.4">
      <c r="A50" t="s">
        <v>28</v>
      </c>
      <c r="B50">
        <v>12121</v>
      </c>
      <c r="K50" t="s">
        <v>31</v>
      </c>
      <c r="L50" t="str">
        <f>A87</f>
        <v>G7</v>
      </c>
      <c r="M50">
        <f>B87</f>
        <v>4127</v>
      </c>
      <c r="N50" s="8">
        <f t="shared" si="1"/>
        <v>0.34766074731695734</v>
      </c>
      <c r="O50" s="8">
        <f t="shared" si="2"/>
        <v>13.906429892678293</v>
      </c>
    </row>
    <row r="51" spans="1:15" x14ac:dyDescent="0.4">
      <c r="A51" t="s">
        <v>37</v>
      </c>
      <c r="B51">
        <v>3249</v>
      </c>
      <c r="K51" t="s">
        <v>32</v>
      </c>
      <c r="L51" t="str">
        <f>A75</f>
        <v>F7</v>
      </c>
      <c r="M51">
        <f>B75</f>
        <v>3718</v>
      </c>
      <c r="N51" s="8">
        <f t="shared" si="1"/>
        <v>0.17797906992717744</v>
      </c>
      <c r="O51" s="8">
        <f t="shared" si="2"/>
        <v>7.1191627970870979</v>
      </c>
    </row>
    <row r="52" spans="1:15" x14ac:dyDescent="0.4">
      <c r="A52" t="s">
        <v>44</v>
      </c>
      <c r="B52">
        <v>8035</v>
      </c>
      <c r="K52" t="s">
        <v>29</v>
      </c>
      <c r="L52" t="str">
        <f>A63</f>
        <v>E7</v>
      </c>
      <c r="M52">
        <f>B63</f>
        <v>3506</v>
      </c>
      <c r="N52" s="8">
        <f t="shared" si="1"/>
        <v>9.0026709030763416E-2</v>
      </c>
      <c r="O52" s="8">
        <f t="shared" si="2"/>
        <v>3.6010683612305368</v>
      </c>
    </row>
    <row r="53" spans="1:15" x14ac:dyDescent="0.4">
      <c r="A53" t="s">
        <v>52</v>
      </c>
      <c r="B53">
        <v>4726</v>
      </c>
      <c r="K53" t="s">
        <v>28</v>
      </c>
      <c r="L53" t="str">
        <f>A51</f>
        <v>D7</v>
      </c>
      <c r="M53">
        <f>B51</f>
        <v>3249</v>
      </c>
      <c r="N53" s="8">
        <f t="shared" si="1"/>
        <v>-1.6594785074795101E-2</v>
      </c>
      <c r="O53" s="8">
        <f t="shared" si="2"/>
        <v>-0.66379140299180406</v>
      </c>
    </row>
    <row r="54" spans="1:15" x14ac:dyDescent="0.4">
      <c r="A54" t="s">
        <v>60</v>
      </c>
      <c r="B54">
        <v>3286</v>
      </c>
      <c r="K54" t="s">
        <v>27</v>
      </c>
      <c r="L54" s="8" t="str">
        <f>A39</f>
        <v>C7</v>
      </c>
      <c r="M54" s="8">
        <f>B39</f>
        <v>3236</v>
      </c>
      <c r="N54" s="8">
        <f t="shared" si="1"/>
        <v>-2.1988090224103508E-2</v>
      </c>
      <c r="O54" s="8">
        <f t="shared" si="2"/>
        <v>-0.87952360896414028</v>
      </c>
    </row>
    <row r="55" spans="1:15" x14ac:dyDescent="0.4">
      <c r="A55" t="s">
        <v>68</v>
      </c>
      <c r="B55">
        <v>41395</v>
      </c>
      <c r="K55" t="s">
        <v>26</v>
      </c>
      <c r="L55" s="8" t="str">
        <f>A27</f>
        <v>B7</v>
      </c>
      <c r="M55" s="8">
        <f>B27</f>
        <v>3288</v>
      </c>
      <c r="N55" s="8">
        <f t="shared" si="1"/>
        <v>-4.1486962686987751E-4</v>
      </c>
      <c r="O55" s="8">
        <f t="shared" si="2"/>
        <v>-1.6594785074795101E-2</v>
      </c>
    </row>
    <row r="56" spans="1:15" x14ac:dyDescent="0.4">
      <c r="A56" t="s">
        <v>76</v>
      </c>
      <c r="B56">
        <v>4481</v>
      </c>
      <c r="K56" t="s">
        <v>25</v>
      </c>
      <c r="L56" s="8" t="str">
        <f>A15</f>
        <v>A7</v>
      </c>
      <c r="M56" s="8">
        <f>B15</f>
        <v>3320</v>
      </c>
      <c r="N56" s="8">
        <f t="shared" si="1"/>
        <v>1.2860958432966202E-2</v>
      </c>
      <c r="O56" s="8">
        <f t="shared" si="2"/>
        <v>0.51443833731864808</v>
      </c>
    </row>
    <row r="57" spans="1:15" x14ac:dyDescent="0.4">
      <c r="A57" t="s">
        <v>94</v>
      </c>
      <c r="B57">
        <v>4592</v>
      </c>
      <c r="K57" t="s">
        <v>34</v>
      </c>
      <c r="L57" s="8" t="str">
        <f>A16</f>
        <v>A8</v>
      </c>
      <c r="M57" s="8">
        <f>B16</f>
        <v>3449</v>
      </c>
      <c r="N57" s="8">
        <f t="shared" si="1"/>
        <v>6.6379140299180406E-2</v>
      </c>
      <c r="O57" s="8">
        <f t="shared" si="2"/>
        <v>2.6551656119672162</v>
      </c>
    </row>
    <row r="58" spans="1:15" x14ac:dyDescent="0.4">
      <c r="A58" t="s">
        <v>95</v>
      </c>
      <c r="B58">
        <v>3389</v>
      </c>
      <c r="K58" t="s">
        <v>35</v>
      </c>
      <c r="L58" s="8" t="str">
        <f>A28</f>
        <v>B8</v>
      </c>
      <c r="M58" s="8">
        <f>B28</f>
        <v>3802</v>
      </c>
      <c r="N58" s="8">
        <f t="shared" si="1"/>
        <v>0.21282811858424716</v>
      </c>
      <c r="O58" s="8">
        <f t="shared" si="2"/>
        <v>8.513124743369886</v>
      </c>
    </row>
    <row r="59" spans="1:15" x14ac:dyDescent="0.4">
      <c r="A59" t="s">
        <v>96</v>
      </c>
      <c r="B59">
        <v>39553</v>
      </c>
      <c r="K59" t="s">
        <v>36</v>
      </c>
      <c r="L59" s="8" t="str">
        <f>A40</f>
        <v>C8</v>
      </c>
      <c r="M59" s="8">
        <f>B40</f>
        <v>4610</v>
      </c>
      <c r="N59" s="8">
        <f t="shared" si="1"/>
        <v>0.54804277709510818</v>
      </c>
      <c r="O59" s="8">
        <f t="shared" si="2"/>
        <v>21.921711083804325</v>
      </c>
    </row>
    <row r="60" spans="1:15" x14ac:dyDescent="0.4">
      <c r="A60" t="s">
        <v>13</v>
      </c>
      <c r="B60">
        <v>3793</v>
      </c>
      <c r="K60" t="s">
        <v>37</v>
      </c>
      <c r="L60" s="8" t="str">
        <f>A52</f>
        <v>D8</v>
      </c>
      <c r="M60" s="8">
        <f>B52</f>
        <v>8035</v>
      </c>
      <c r="N60" s="8">
        <f t="shared" si="1"/>
        <v>1.9689712491244387</v>
      </c>
      <c r="O60" s="8">
        <f t="shared" si="2"/>
        <v>78.758849964977543</v>
      </c>
    </row>
    <row r="61" spans="1:15" x14ac:dyDescent="0.4">
      <c r="A61" t="s">
        <v>21</v>
      </c>
      <c r="B61">
        <v>3786</v>
      </c>
      <c r="K61" t="s">
        <v>38</v>
      </c>
      <c r="L61" s="8" t="str">
        <f>A64</f>
        <v>E8</v>
      </c>
      <c r="M61" s="8">
        <f>B64</f>
        <v>25743</v>
      </c>
      <c r="N61" s="8">
        <f t="shared" si="1"/>
        <v>9.31548260173623</v>
      </c>
      <c r="O61" s="8">
        <f t="shared" si="2"/>
        <v>372.61930406944919</v>
      </c>
    </row>
    <row r="62" spans="1:15" x14ac:dyDescent="0.4">
      <c r="A62" t="s">
        <v>29</v>
      </c>
      <c r="B62">
        <v>7621</v>
      </c>
      <c r="K62" t="s">
        <v>30</v>
      </c>
      <c r="L62" s="8" t="str">
        <f>A76</f>
        <v>F8</v>
      </c>
      <c r="M62" s="8">
        <f>B76</f>
        <v>49889</v>
      </c>
      <c r="N62" s="8">
        <f t="shared" si="1"/>
        <v>19.332924612136292</v>
      </c>
      <c r="O62" s="8">
        <f t="shared" si="2"/>
        <v>773.31698448545171</v>
      </c>
    </row>
    <row r="63" spans="1:15" x14ac:dyDescent="0.4">
      <c r="A63" t="s">
        <v>38</v>
      </c>
      <c r="B63">
        <v>3506</v>
      </c>
      <c r="K63" t="s">
        <v>39</v>
      </c>
      <c r="L63" s="8" t="str">
        <f>A88</f>
        <v>G8</v>
      </c>
      <c r="M63" s="8">
        <f>B88</f>
        <v>43083</v>
      </c>
      <c r="N63" s="8">
        <f t="shared" si="1"/>
        <v>16.509321931659905</v>
      </c>
      <c r="O63" s="8">
        <f t="shared" si="2"/>
        <v>660.37287726639624</v>
      </c>
    </row>
    <row r="64" spans="1:15" x14ac:dyDescent="0.4">
      <c r="A64" t="s">
        <v>45</v>
      </c>
      <c r="B64">
        <v>25743</v>
      </c>
      <c r="K64" t="s">
        <v>40</v>
      </c>
      <c r="L64" s="8" t="str">
        <f>A100</f>
        <v>H8</v>
      </c>
      <c r="M64" s="8">
        <f>B100</f>
        <v>32492</v>
      </c>
      <c r="N64" s="8">
        <f t="shared" si="1"/>
        <v>12.115437713481032</v>
      </c>
      <c r="O64" s="8">
        <f t="shared" si="2"/>
        <v>484.61750853924127</v>
      </c>
    </row>
    <row r="65" spans="1:15" x14ac:dyDescent="0.4">
      <c r="A65" t="s">
        <v>53</v>
      </c>
      <c r="B65">
        <v>5892</v>
      </c>
      <c r="D65" s="14" t="s">
        <v>121</v>
      </c>
      <c r="E65" s="14"/>
      <c r="F65" s="14"/>
      <c r="G65" s="14" t="s">
        <v>122</v>
      </c>
      <c r="H65" s="14"/>
      <c r="I65" s="14"/>
      <c r="J65" t="s">
        <v>123</v>
      </c>
      <c r="K65" t="s">
        <v>48</v>
      </c>
      <c r="L65" s="8" t="str">
        <f>A101</f>
        <v>H9</v>
      </c>
      <c r="M65" s="8">
        <f>B101</f>
        <v>17110</v>
      </c>
      <c r="N65" s="8">
        <f t="shared" si="1"/>
        <v>5.733913112968577</v>
      </c>
      <c r="O65" s="8">
        <f t="shared" si="2"/>
        <v>229.35652451874307</v>
      </c>
    </row>
    <row r="66" spans="1:15" x14ac:dyDescent="0.4">
      <c r="A66" t="s">
        <v>61</v>
      </c>
      <c r="B66">
        <v>3262</v>
      </c>
      <c r="D66">
        <v>65001</v>
      </c>
      <c r="E66">
        <v>64991</v>
      </c>
      <c r="F66">
        <v>64965</v>
      </c>
      <c r="J66">
        <f>AVERAGE(D66:I66)</f>
        <v>64985.666666666664</v>
      </c>
      <c r="K66" t="s">
        <v>47</v>
      </c>
      <c r="L66" s="8" t="str">
        <f>A89</f>
        <v>G9</v>
      </c>
      <c r="M66" s="8">
        <f>B89</f>
        <v>9917</v>
      </c>
      <c r="N66" s="8">
        <f t="shared" si="1"/>
        <v>2.7497558868935479</v>
      </c>
      <c r="O66" s="8">
        <f t="shared" si="2"/>
        <v>109.99023547574191</v>
      </c>
    </row>
    <row r="67" spans="1:15" x14ac:dyDescent="0.4">
      <c r="A67" t="s">
        <v>69</v>
      </c>
      <c r="B67">
        <v>44496</v>
      </c>
      <c r="D67">
        <v>35848</v>
      </c>
      <c r="E67">
        <v>35427</v>
      </c>
      <c r="F67">
        <v>32451</v>
      </c>
      <c r="J67">
        <f t="shared" ref="J67:J72" si="4">AVERAGE(D67:I67)</f>
        <v>34575.333333333336</v>
      </c>
      <c r="K67" t="s">
        <v>46</v>
      </c>
      <c r="L67" s="8" t="str">
        <f>A77</f>
        <v>F9</v>
      </c>
      <c r="M67" s="8">
        <f>B77</f>
        <v>7397</v>
      </c>
      <c r="N67" s="8">
        <f t="shared" si="1"/>
        <v>1.7042844271814568</v>
      </c>
      <c r="O67" s="8">
        <f t="shared" si="2"/>
        <v>68.171377087258264</v>
      </c>
    </row>
    <row r="68" spans="1:15" x14ac:dyDescent="0.4">
      <c r="A68" t="s">
        <v>77</v>
      </c>
      <c r="B68">
        <v>4301</v>
      </c>
      <c r="G68">
        <v>23052</v>
      </c>
      <c r="H68">
        <v>22928</v>
      </c>
      <c r="I68">
        <v>21715</v>
      </c>
      <c r="J68">
        <f t="shared" si="4"/>
        <v>22565</v>
      </c>
      <c r="K68" t="s">
        <v>45</v>
      </c>
      <c r="L68" s="8" t="str">
        <f>A65</f>
        <v>E9</v>
      </c>
      <c r="M68" s="8">
        <f>B65</f>
        <v>5892</v>
      </c>
      <c r="N68" s="8">
        <f t="shared" si="1"/>
        <v>1.0799056387422912</v>
      </c>
      <c r="O68" s="8">
        <f t="shared" si="2"/>
        <v>43.196225549691647</v>
      </c>
    </row>
    <row r="69" spans="1:15" x14ac:dyDescent="0.4">
      <c r="A69" t="s">
        <v>97</v>
      </c>
      <c r="B69">
        <v>3610</v>
      </c>
      <c r="D69">
        <v>8359</v>
      </c>
      <c r="E69">
        <v>8357</v>
      </c>
      <c r="F69">
        <v>7933</v>
      </c>
      <c r="G69">
        <v>8338</v>
      </c>
      <c r="H69">
        <v>8271</v>
      </c>
      <c r="I69">
        <v>8089</v>
      </c>
      <c r="J69">
        <f t="shared" si="4"/>
        <v>8224.5</v>
      </c>
      <c r="K69" t="s">
        <v>44</v>
      </c>
      <c r="L69" s="8" t="str">
        <f>A53</f>
        <v>D9</v>
      </c>
      <c r="M69" s="8">
        <f>B53</f>
        <v>4726</v>
      </c>
      <c r="N69" s="8">
        <f t="shared" si="1"/>
        <v>0.59616765381201398</v>
      </c>
      <c r="O69" s="8">
        <f t="shared" si="2"/>
        <v>23.846706152480557</v>
      </c>
    </row>
    <row r="70" spans="1:15" x14ac:dyDescent="0.4">
      <c r="A70" t="s">
        <v>98</v>
      </c>
      <c r="B70">
        <v>3838</v>
      </c>
      <c r="D70">
        <v>4758</v>
      </c>
      <c r="E70">
        <v>4756</v>
      </c>
      <c r="F70">
        <v>4634</v>
      </c>
      <c r="G70">
        <v>4324</v>
      </c>
      <c r="H70">
        <v>4265</v>
      </c>
      <c r="I70">
        <v>4310</v>
      </c>
      <c r="J70">
        <f t="shared" si="4"/>
        <v>4507.833333333333</v>
      </c>
      <c r="K70" t="s">
        <v>43</v>
      </c>
      <c r="L70" s="8" t="str">
        <f>A41</f>
        <v>C9</v>
      </c>
      <c r="M70" s="8">
        <f>B41</f>
        <v>4209</v>
      </c>
      <c r="N70" s="8">
        <f t="shared" si="1"/>
        <v>0.38168005672028732</v>
      </c>
      <c r="O70" s="8">
        <f t="shared" si="2"/>
        <v>15.267202268811493</v>
      </c>
    </row>
    <row r="71" spans="1:15" x14ac:dyDescent="0.4">
      <c r="A71" t="s">
        <v>99</v>
      </c>
      <c r="B71">
        <v>49320</v>
      </c>
      <c r="D71">
        <v>3704</v>
      </c>
      <c r="E71">
        <v>3710</v>
      </c>
      <c r="F71">
        <v>3686</v>
      </c>
      <c r="G71">
        <v>3652</v>
      </c>
      <c r="H71">
        <v>3590</v>
      </c>
      <c r="I71">
        <v>3685</v>
      </c>
      <c r="J71">
        <f t="shared" si="4"/>
        <v>3671.1666666666665</v>
      </c>
      <c r="K71" t="s">
        <v>42</v>
      </c>
      <c r="L71" s="8" t="str">
        <f>A29</f>
        <v>B9</v>
      </c>
      <c r="M71" s="8">
        <f>B29</f>
        <v>4212</v>
      </c>
      <c r="N71" s="8">
        <f t="shared" si="1"/>
        <v>0.38292466560089694</v>
      </c>
      <c r="O71" s="8">
        <f t="shared" si="2"/>
        <v>15.316986624035877</v>
      </c>
    </row>
    <row r="72" spans="1:15" x14ac:dyDescent="0.4">
      <c r="A72" t="s">
        <v>14</v>
      </c>
      <c r="B72">
        <v>3506</v>
      </c>
      <c r="D72">
        <v>3440</v>
      </c>
      <c r="E72">
        <v>3430</v>
      </c>
      <c r="F72">
        <v>3425</v>
      </c>
      <c r="G72">
        <v>3392</v>
      </c>
      <c r="H72">
        <v>3355</v>
      </c>
      <c r="I72">
        <v>3452</v>
      </c>
      <c r="J72">
        <f t="shared" si="4"/>
        <v>3415.6666666666665</v>
      </c>
      <c r="K72" t="s">
        <v>41</v>
      </c>
      <c r="L72" s="8" t="str">
        <f>A17</f>
        <v>A9</v>
      </c>
      <c r="M72" s="8">
        <f>B17</f>
        <v>4080</v>
      </c>
      <c r="N72" s="8">
        <f t="shared" si="1"/>
        <v>0.32816187485407311</v>
      </c>
      <c r="O72" s="8">
        <f t="shared" si="2"/>
        <v>13.126474994162924</v>
      </c>
    </row>
    <row r="73" spans="1:15" x14ac:dyDescent="0.4">
      <c r="A73" t="s">
        <v>22</v>
      </c>
      <c r="B73">
        <v>3401</v>
      </c>
      <c r="K73" t="s">
        <v>49</v>
      </c>
      <c r="L73" s="8" t="str">
        <f>A18</f>
        <v>A10</v>
      </c>
      <c r="M73" s="8">
        <f>B18</f>
        <v>3828</v>
      </c>
      <c r="N73" s="8">
        <f t="shared" si="1"/>
        <v>0.22361472888286396</v>
      </c>
      <c r="O73" s="8">
        <f t="shared" si="2"/>
        <v>8.9445891553145582</v>
      </c>
    </row>
    <row r="74" spans="1:15" x14ac:dyDescent="0.4">
      <c r="A74" t="s">
        <v>32</v>
      </c>
      <c r="B74">
        <v>5818</v>
      </c>
      <c r="K74" t="s">
        <v>50</v>
      </c>
      <c r="L74" s="8" t="str">
        <f>A30</f>
        <v>B10</v>
      </c>
      <c r="M74" s="8">
        <f>B30</f>
        <v>3547</v>
      </c>
      <c r="N74" s="8">
        <f t="shared" ref="N74:N96" si="5">(M74-I$15)/I$16</f>
        <v>0.10703636373242839</v>
      </c>
      <c r="O74" s="8">
        <f t="shared" ref="O74:O96" si="6">N74*40</f>
        <v>4.2814545492971359</v>
      </c>
    </row>
    <row r="75" spans="1:15" x14ac:dyDescent="0.4">
      <c r="A75" t="s">
        <v>30</v>
      </c>
      <c r="B75">
        <v>3718</v>
      </c>
      <c r="K75" t="s">
        <v>51</v>
      </c>
      <c r="L75" s="8" t="str">
        <f>A42</f>
        <v>C10</v>
      </c>
      <c r="M75" s="8">
        <f>B42</f>
        <v>3216</v>
      </c>
      <c r="N75" s="8">
        <f t="shared" si="5"/>
        <v>-3.0285482761501056E-2</v>
      </c>
      <c r="O75" s="8">
        <f t="shared" si="6"/>
        <v>-1.2114193104600421</v>
      </c>
    </row>
    <row r="76" spans="1:15" x14ac:dyDescent="0.4">
      <c r="A76" t="s">
        <v>46</v>
      </c>
      <c r="B76">
        <v>49889</v>
      </c>
      <c r="K76" t="s">
        <v>52</v>
      </c>
      <c r="L76" t="str">
        <f>A54</f>
        <v>D10</v>
      </c>
      <c r="M76">
        <f>B54</f>
        <v>3286</v>
      </c>
      <c r="N76" s="8">
        <f t="shared" si="5"/>
        <v>-1.2446088806096324E-3</v>
      </c>
      <c r="O76" s="8">
        <f t="shared" si="6"/>
        <v>-4.9784355224385297E-2</v>
      </c>
    </row>
    <row r="77" spans="1:15" x14ac:dyDescent="0.4">
      <c r="A77" t="s">
        <v>54</v>
      </c>
      <c r="B77">
        <v>7397</v>
      </c>
      <c r="D77">
        <v>60185</v>
      </c>
      <c r="E77">
        <v>58868</v>
      </c>
      <c r="F77">
        <v>52982</v>
      </c>
      <c r="K77" t="s">
        <v>53</v>
      </c>
      <c r="L77" t="str">
        <f>A66</f>
        <v>E10</v>
      </c>
      <c r="M77">
        <f>B66</f>
        <v>3262</v>
      </c>
      <c r="N77" s="8">
        <f t="shared" si="5"/>
        <v>-1.1201479925486693E-2</v>
      </c>
      <c r="O77" s="8">
        <f t="shared" si="6"/>
        <v>-0.44805919701946773</v>
      </c>
    </row>
    <row r="78" spans="1:15" x14ac:dyDescent="0.4">
      <c r="A78" t="s">
        <v>62</v>
      </c>
      <c r="B78">
        <v>3349</v>
      </c>
      <c r="D78">
        <v>39397</v>
      </c>
      <c r="E78">
        <v>38449</v>
      </c>
      <c r="F78">
        <v>35224</v>
      </c>
      <c r="K78" t="s">
        <v>54</v>
      </c>
      <c r="L78" t="str">
        <f>A78</f>
        <v>F10</v>
      </c>
      <c r="M78">
        <f>B78</f>
        <v>3349</v>
      </c>
      <c r="N78" s="8">
        <f t="shared" si="5"/>
        <v>2.4892177612192649E-2</v>
      </c>
      <c r="O78" s="8">
        <f t="shared" si="6"/>
        <v>0.99568710448770592</v>
      </c>
    </row>
    <row r="79" spans="1:15" x14ac:dyDescent="0.4">
      <c r="A79" t="s">
        <v>70</v>
      </c>
      <c r="B79">
        <v>26261</v>
      </c>
      <c r="D79">
        <v>22246</v>
      </c>
      <c r="E79">
        <v>21895</v>
      </c>
      <c r="F79">
        <v>20068</v>
      </c>
      <c r="K79" t="s">
        <v>55</v>
      </c>
      <c r="L79" t="str">
        <f>A90</f>
        <v>G10</v>
      </c>
      <c r="M79">
        <f>B90</f>
        <v>3481</v>
      </c>
      <c r="N79" s="8">
        <f t="shared" si="5"/>
        <v>7.9654968359016476E-2</v>
      </c>
      <c r="O79" s="8">
        <f t="shared" si="6"/>
        <v>3.186198734360659</v>
      </c>
    </row>
    <row r="80" spans="1:15" x14ac:dyDescent="0.4">
      <c r="A80" t="s">
        <v>78</v>
      </c>
      <c r="B80">
        <v>4163</v>
      </c>
      <c r="D80">
        <v>8518</v>
      </c>
      <c r="E80">
        <v>8529</v>
      </c>
      <c r="F80">
        <v>8155</v>
      </c>
      <c r="K80" t="s">
        <v>56</v>
      </c>
      <c r="L80" t="str">
        <f>A102</f>
        <v>H10</v>
      </c>
      <c r="M80">
        <f>B102</f>
        <v>3845</v>
      </c>
      <c r="N80" s="8">
        <f t="shared" si="5"/>
        <v>0.2306675125396519</v>
      </c>
      <c r="O80" s="8">
        <f t="shared" si="6"/>
        <v>9.2267005015860768</v>
      </c>
    </row>
    <row r="81" spans="1:15" x14ac:dyDescent="0.4">
      <c r="A81" t="s">
        <v>100</v>
      </c>
      <c r="B81">
        <v>3289</v>
      </c>
      <c r="D81">
        <v>4592</v>
      </c>
      <c r="E81">
        <v>4671</v>
      </c>
      <c r="F81">
        <v>4474</v>
      </c>
      <c r="K81" t="s">
        <v>64</v>
      </c>
      <c r="L81" t="str">
        <f>A103</f>
        <v>H11</v>
      </c>
      <c r="M81">
        <f>B103</f>
        <v>4809</v>
      </c>
      <c r="N81" s="8">
        <f t="shared" si="5"/>
        <v>0.63060183284221383</v>
      </c>
      <c r="O81" s="8">
        <f t="shared" si="6"/>
        <v>25.224073313688553</v>
      </c>
    </row>
    <row r="82" spans="1:15" x14ac:dyDescent="0.4">
      <c r="A82" t="s">
        <v>101</v>
      </c>
      <c r="B82">
        <v>4784</v>
      </c>
      <c r="D82">
        <v>3610</v>
      </c>
      <c r="E82">
        <v>3666</v>
      </c>
      <c r="F82">
        <v>3618</v>
      </c>
      <c r="K82" t="s">
        <v>63</v>
      </c>
      <c r="L82" t="str">
        <f>A91</f>
        <v>G11</v>
      </c>
      <c r="M82">
        <f>B91</f>
        <v>8292</v>
      </c>
      <c r="N82" s="8">
        <f t="shared" si="5"/>
        <v>2.075592743229997</v>
      </c>
      <c r="O82" s="8">
        <f t="shared" si="6"/>
        <v>83.023709729199879</v>
      </c>
    </row>
    <row r="83" spans="1:15" x14ac:dyDescent="0.4">
      <c r="A83" t="s">
        <v>102</v>
      </c>
      <c r="B83">
        <v>48734</v>
      </c>
      <c r="D83">
        <v>3289</v>
      </c>
      <c r="E83">
        <v>3368</v>
      </c>
      <c r="F83">
        <v>3379</v>
      </c>
      <c r="K83" t="s">
        <v>62</v>
      </c>
      <c r="L83" t="str">
        <f>A79</f>
        <v>F11</v>
      </c>
      <c r="M83">
        <f>B79</f>
        <v>26261</v>
      </c>
      <c r="N83" s="8">
        <f t="shared" si="5"/>
        <v>9.5303850684548266</v>
      </c>
      <c r="O83" s="8">
        <f t="shared" si="6"/>
        <v>381.21540273819306</v>
      </c>
    </row>
    <row r="84" spans="1:15" x14ac:dyDescent="0.4">
      <c r="A84" t="s">
        <v>15</v>
      </c>
      <c r="B84">
        <v>3202</v>
      </c>
      <c r="K84" t="s">
        <v>61</v>
      </c>
      <c r="L84" t="str">
        <f>A67</f>
        <v>E11</v>
      </c>
      <c r="M84">
        <f>B67</f>
        <v>44496</v>
      </c>
      <c r="N84" s="8">
        <f t="shared" si="5"/>
        <v>17.095532714427041</v>
      </c>
      <c r="O84" s="8">
        <f t="shared" si="6"/>
        <v>683.8213085770816</v>
      </c>
    </row>
    <row r="85" spans="1:15" x14ac:dyDescent="0.4">
      <c r="A85" t="s">
        <v>23</v>
      </c>
      <c r="B85">
        <v>3248</v>
      </c>
      <c r="K85" t="s">
        <v>60</v>
      </c>
      <c r="L85" t="str">
        <f>A55</f>
        <v>D11</v>
      </c>
      <c r="M85">
        <f>B55</f>
        <v>41395</v>
      </c>
      <c r="N85" s="8">
        <f t="shared" si="5"/>
        <v>15.809022001503552</v>
      </c>
      <c r="O85" s="8">
        <f t="shared" si="6"/>
        <v>632.36088006014211</v>
      </c>
    </row>
    <row r="86" spans="1:15" x14ac:dyDescent="0.4">
      <c r="A86" t="s">
        <v>31</v>
      </c>
      <c r="B86">
        <v>4642</v>
      </c>
      <c r="K86" t="s">
        <v>59</v>
      </c>
      <c r="L86" t="str">
        <f>A43</f>
        <v>C11</v>
      </c>
      <c r="M86">
        <f>B43</f>
        <v>38673</v>
      </c>
      <c r="N86" s="8">
        <f t="shared" si="5"/>
        <v>14.679746877163746</v>
      </c>
      <c r="O86" s="8">
        <f t="shared" si="6"/>
        <v>587.18987508654982</v>
      </c>
    </row>
    <row r="87" spans="1:15" x14ac:dyDescent="0.4">
      <c r="A87" t="s">
        <v>39</v>
      </c>
      <c r="B87">
        <v>4127</v>
      </c>
      <c r="K87" t="s">
        <v>58</v>
      </c>
      <c r="L87" t="str">
        <f>A31</f>
        <v>B11</v>
      </c>
      <c r="M87">
        <f>B31</f>
        <v>23475</v>
      </c>
      <c r="N87" s="8">
        <f t="shared" si="5"/>
        <v>8.3745582879953471</v>
      </c>
      <c r="O87" s="8">
        <f t="shared" si="6"/>
        <v>334.9823315198139</v>
      </c>
    </row>
    <row r="88" spans="1:15" x14ac:dyDescent="0.4">
      <c r="A88" t="s">
        <v>47</v>
      </c>
      <c r="B88">
        <v>43083</v>
      </c>
      <c r="K88" t="s">
        <v>57</v>
      </c>
      <c r="L88" t="str">
        <f>A19</f>
        <v>A11</v>
      </c>
      <c r="M88">
        <f>B19</f>
        <v>12481</v>
      </c>
      <c r="N88" s="8">
        <f t="shared" si="5"/>
        <v>3.8134816101879139</v>
      </c>
      <c r="O88" s="8">
        <f t="shared" si="6"/>
        <v>152.53926440751655</v>
      </c>
    </row>
    <row r="89" spans="1:15" x14ac:dyDescent="0.4">
      <c r="A89" t="s">
        <v>55</v>
      </c>
      <c r="B89">
        <v>9917</v>
      </c>
      <c r="K89" t="s">
        <v>65</v>
      </c>
      <c r="L89" t="str">
        <f>A20</f>
        <v>A12</v>
      </c>
      <c r="M89">
        <f>B20</f>
        <v>8440</v>
      </c>
      <c r="N89" s="8">
        <f t="shared" si="5"/>
        <v>2.1369934480067392</v>
      </c>
      <c r="O89" s="8">
        <f t="shared" si="6"/>
        <v>85.479737920269571</v>
      </c>
    </row>
    <row r="90" spans="1:15" x14ac:dyDescent="0.4">
      <c r="A90" t="s">
        <v>63</v>
      </c>
      <c r="B90">
        <v>3481</v>
      </c>
      <c r="K90" t="s">
        <v>66</v>
      </c>
      <c r="L90" t="str">
        <f>A32</f>
        <v>B12</v>
      </c>
      <c r="M90">
        <f>B32</f>
        <v>5959</v>
      </c>
      <c r="N90" s="8">
        <f t="shared" si="5"/>
        <v>1.1077019037425728</v>
      </c>
      <c r="O90" s="8">
        <f t="shared" si="6"/>
        <v>44.308076149702913</v>
      </c>
    </row>
    <row r="91" spans="1:15" x14ac:dyDescent="0.4">
      <c r="A91" t="s">
        <v>71</v>
      </c>
      <c r="B91">
        <v>8292</v>
      </c>
      <c r="K91" t="s">
        <v>67</v>
      </c>
      <c r="L91" t="str">
        <f>A44</f>
        <v>C12</v>
      </c>
      <c r="M91">
        <f>B44</f>
        <v>4918</v>
      </c>
      <c r="N91" s="8">
        <f t="shared" si="5"/>
        <v>0.6758226221710304</v>
      </c>
      <c r="O91" s="8">
        <f t="shared" si="6"/>
        <v>27.032904886841216</v>
      </c>
    </row>
    <row r="92" spans="1:15" x14ac:dyDescent="0.4">
      <c r="A92" t="s">
        <v>79</v>
      </c>
      <c r="B92">
        <v>3852</v>
      </c>
      <c r="K92" t="s">
        <v>68</v>
      </c>
      <c r="L92" t="str">
        <f>A56</f>
        <v>D12</v>
      </c>
      <c r="M92">
        <f>B56</f>
        <v>4481</v>
      </c>
      <c r="N92" s="8">
        <f t="shared" si="5"/>
        <v>0.49452459522889397</v>
      </c>
      <c r="O92" s="8">
        <f t="shared" si="6"/>
        <v>19.78098380915576</v>
      </c>
    </row>
    <row r="93" spans="1:15" x14ac:dyDescent="0.4">
      <c r="A93" t="s">
        <v>103</v>
      </c>
      <c r="B93">
        <v>3236</v>
      </c>
      <c r="K93" t="s">
        <v>69</v>
      </c>
      <c r="L93" t="str">
        <f>A68</f>
        <v>E12</v>
      </c>
      <c r="M93">
        <f>B68</f>
        <v>4301</v>
      </c>
      <c r="N93" s="8">
        <f t="shared" si="5"/>
        <v>0.41984806239231603</v>
      </c>
      <c r="O93" s="8">
        <f t="shared" si="6"/>
        <v>16.793922495692641</v>
      </c>
    </row>
    <row r="94" spans="1:15" x14ac:dyDescent="0.4">
      <c r="A94" t="s">
        <v>104</v>
      </c>
      <c r="B94">
        <v>7038</v>
      </c>
      <c r="K94" t="s">
        <v>70</v>
      </c>
      <c r="L94" t="str">
        <f>A80</f>
        <v>F12</v>
      </c>
      <c r="M94">
        <f>B80</f>
        <v>4163</v>
      </c>
      <c r="N94" s="8">
        <f t="shared" si="5"/>
        <v>0.36259605388427291</v>
      </c>
      <c r="O94" s="8">
        <f t="shared" si="6"/>
        <v>14.503842155370917</v>
      </c>
    </row>
    <row r="95" spans="1:15" x14ac:dyDescent="0.4">
      <c r="A95" t="s">
        <v>105</v>
      </c>
      <c r="B95">
        <v>21834</v>
      </c>
      <c r="K95" t="s">
        <v>71</v>
      </c>
      <c r="L95" t="str">
        <f>A92</f>
        <v>G12</v>
      </c>
      <c r="M95">
        <f>B92</f>
        <v>3852</v>
      </c>
      <c r="N95" s="8">
        <f t="shared" si="5"/>
        <v>0.23357159992774104</v>
      </c>
      <c r="O95" s="8">
        <f t="shared" si="6"/>
        <v>9.3428639971096423</v>
      </c>
    </row>
    <row r="96" spans="1:15" x14ac:dyDescent="0.4">
      <c r="A96" t="s">
        <v>16</v>
      </c>
      <c r="B96">
        <v>3236</v>
      </c>
      <c r="K96" t="s">
        <v>72</v>
      </c>
      <c r="L96" t="str">
        <f>A104</f>
        <v>H12</v>
      </c>
      <c r="M96">
        <f>B104</f>
        <v>3675</v>
      </c>
      <c r="N96" s="8">
        <f t="shared" si="5"/>
        <v>0.16013967597177273</v>
      </c>
      <c r="O96" s="8">
        <f t="shared" si="6"/>
        <v>6.4055870388709089</v>
      </c>
    </row>
    <row r="97" spans="1:2" x14ac:dyDescent="0.4">
      <c r="A97" t="s">
        <v>24</v>
      </c>
      <c r="B97">
        <v>3446</v>
      </c>
    </row>
    <row r="98" spans="1:2" x14ac:dyDescent="0.4">
      <c r="A98" t="s">
        <v>33</v>
      </c>
      <c r="B98">
        <v>4223</v>
      </c>
    </row>
    <row r="99" spans="1:2" x14ac:dyDescent="0.4">
      <c r="A99" t="s">
        <v>40</v>
      </c>
      <c r="B99">
        <v>4136</v>
      </c>
    </row>
    <row r="100" spans="1:2" x14ac:dyDescent="0.4">
      <c r="A100" t="s">
        <v>48</v>
      </c>
      <c r="B100">
        <v>32492</v>
      </c>
    </row>
    <row r="101" spans="1:2" x14ac:dyDescent="0.4">
      <c r="A101" t="s">
        <v>56</v>
      </c>
      <c r="B101">
        <v>17110</v>
      </c>
    </row>
    <row r="102" spans="1:2" x14ac:dyDescent="0.4">
      <c r="A102" t="s">
        <v>64</v>
      </c>
      <c r="B102">
        <v>3845</v>
      </c>
    </row>
    <row r="103" spans="1:2" x14ac:dyDescent="0.4">
      <c r="A103" t="s">
        <v>72</v>
      </c>
      <c r="B103">
        <v>4809</v>
      </c>
    </row>
    <row r="104" spans="1:2" x14ac:dyDescent="0.4">
      <c r="A104" t="s">
        <v>80</v>
      </c>
      <c r="B104">
        <v>3675</v>
      </c>
    </row>
  </sheetData>
  <mergeCells count="2">
    <mergeCell ref="D65:F65"/>
    <mergeCell ref="G65:I65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58868</v>
      </c>
      <c r="D2">
        <v>3333</v>
      </c>
      <c r="E2">
        <v>6028</v>
      </c>
      <c r="F2">
        <v>4751</v>
      </c>
      <c r="G2">
        <v>45073</v>
      </c>
      <c r="H2">
        <v>46656</v>
      </c>
      <c r="I2">
        <v>3416</v>
      </c>
      <c r="J2">
        <v>3542</v>
      </c>
      <c r="K2">
        <v>4185</v>
      </c>
      <c r="L2">
        <v>3910</v>
      </c>
      <c r="M2">
        <v>12594</v>
      </c>
      <c r="N2">
        <v>8531</v>
      </c>
      <c r="O2">
        <v>38449</v>
      </c>
      <c r="P2">
        <v>3372</v>
      </c>
      <c r="Q2">
        <v>8480</v>
      </c>
      <c r="R2">
        <v>4130</v>
      </c>
      <c r="S2">
        <v>19905</v>
      </c>
      <c r="T2">
        <v>39583</v>
      </c>
      <c r="U2">
        <v>3371</v>
      </c>
      <c r="V2">
        <v>3867</v>
      </c>
      <c r="W2">
        <v>4265</v>
      </c>
      <c r="X2">
        <v>3617</v>
      </c>
      <c r="Y2">
        <v>23467</v>
      </c>
      <c r="Z2">
        <v>6007</v>
      </c>
      <c r="AA2">
        <v>21895</v>
      </c>
      <c r="AB2">
        <v>3386</v>
      </c>
      <c r="AC2">
        <v>12480</v>
      </c>
      <c r="AD2">
        <v>4015</v>
      </c>
      <c r="AE2">
        <v>7152</v>
      </c>
      <c r="AF2">
        <v>22462</v>
      </c>
      <c r="AG2">
        <v>3323</v>
      </c>
      <c r="AH2">
        <v>4712</v>
      </c>
      <c r="AI2">
        <v>4273</v>
      </c>
      <c r="AJ2">
        <v>3286</v>
      </c>
      <c r="AK2">
        <v>38673</v>
      </c>
      <c r="AL2">
        <v>5053</v>
      </c>
      <c r="AM2">
        <v>8529</v>
      </c>
      <c r="AN2">
        <v>3402</v>
      </c>
      <c r="AO2">
        <v>22802</v>
      </c>
      <c r="AP2">
        <v>4104</v>
      </c>
      <c r="AQ2">
        <v>4709</v>
      </c>
      <c r="AR2">
        <v>12235</v>
      </c>
      <c r="AS2">
        <v>3328</v>
      </c>
      <c r="AT2">
        <v>8175</v>
      </c>
      <c r="AU2">
        <v>4765</v>
      </c>
      <c r="AV2">
        <v>3347</v>
      </c>
      <c r="AW2">
        <v>40361</v>
      </c>
      <c r="AX2">
        <v>4525</v>
      </c>
      <c r="AY2">
        <v>4671</v>
      </c>
      <c r="AZ2">
        <v>3483</v>
      </c>
      <c r="BA2">
        <v>39720</v>
      </c>
      <c r="BB2">
        <v>3897</v>
      </c>
      <c r="BC2">
        <v>3881</v>
      </c>
      <c r="BD2">
        <v>7786</v>
      </c>
      <c r="BE2">
        <v>3590</v>
      </c>
      <c r="BF2">
        <v>26383</v>
      </c>
      <c r="BG2">
        <v>5912</v>
      </c>
      <c r="BH2">
        <v>3320</v>
      </c>
      <c r="BI2">
        <v>43460</v>
      </c>
      <c r="BJ2">
        <v>4428</v>
      </c>
      <c r="BK2">
        <v>3666</v>
      </c>
      <c r="BL2">
        <v>3923</v>
      </c>
      <c r="BM2">
        <v>48799</v>
      </c>
      <c r="BN2">
        <v>3600</v>
      </c>
      <c r="BO2">
        <v>3492</v>
      </c>
      <c r="BP2">
        <v>5863</v>
      </c>
      <c r="BQ2">
        <v>3799</v>
      </c>
      <c r="BR2">
        <v>49103</v>
      </c>
      <c r="BS2">
        <v>7379</v>
      </c>
      <c r="BT2">
        <v>3399</v>
      </c>
      <c r="BU2">
        <v>25960</v>
      </c>
      <c r="BV2">
        <v>4207</v>
      </c>
      <c r="BW2">
        <v>3368</v>
      </c>
      <c r="BX2">
        <v>4810</v>
      </c>
      <c r="BY2">
        <v>48491</v>
      </c>
      <c r="BZ2">
        <v>3294</v>
      </c>
      <c r="CA2">
        <v>3333</v>
      </c>
      <c r="CB2">
        <v>4724</v>
      </c>
      <c r="CC2">
        <v>3901</v>
      </c>
      <c r="CD2">
        <v>42911</v>
      </c>
      <c r="CE2">
        <v>9762</v>
      </c>
      <c r="CF2">
        <v>3540</v>
      </c>
      <c r="CG2">
        <v>8120</v>
      </c>
      <c r="CH2">
        <v>3920</v>
      </c>
      <c r="CI2">
        <v>3313</v>
      </c>
      <c r="CJ2">
        <v>6882</v>
      </c>
      <c r="CK2">
        <v>21351</v>
      </c>
      <c r="CL2">
        <v>3312</v>
      </c>
      <c r="CM2">
        <v>3297</v>
      </c>
      <c r="CN2">
        <v>4254</v>
      </c>
      <c r="CO2">
        <v>4166</v>
      </c>
      <c r="CP2">
        <v>31650</v>
      </c>
      <c r="CQ2">
        <v>16441</v>
      </c>
      <c r="CR2">
        <v>3841</v>
      </c>
      <c r="CS2">
        <v>4767</v>
      </c>
      <c r="CT2">
        <v>3697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58868</v>
      </c>
      <c r="G9">
        <f>'Plate 1'!G9</f>
        <v>30</v>
      </c>
      <c r="H9" t="str">
        <f t="shared" ref="H9:I9" si="0">A9</f>
        <v>A1</v>
      </c>
      <c r="I9">
        <f t="shared" si="0"/>
        <v>58868</v>
      </c>
      <c r="K9" t="s">
        <v>82</v>
      </c>
      <c r="L9" t="str">
        <f>A10</f>
        <v>A2</v>
      </c>
      <c r="M9">
        <f>B10</f>
        <v>3333</v>
      </c>
      <c r="N9" s="8">
        <f>(M9-I$15)/I$16</f>
        <v>-1.4942021387391547E-2</v>
      </c>
      <c r="O9">
        <f>N9*40</f>
        <v>-0.59768085549566186</v>
      </c>
    </row>
    <row r="10" spans="1:98" x14ac:dyDescent="0.4">
      <c r="A10" t="s">
        <v>83</v>
      </c>
      <c r="B10">
        <v>3333</v>
      </c>
      <c r="G10">
        <f>'Plate 1'!G10</f>
        <v>15</v>
      </c>
      <c r="H10" t="str">
        <f>A21</f>
        <v>B1</v>
      </c>
      <c r="I10">
        <f>B21</f>
        <v>38449</v>
      </c>
      <c r="K10" t="s">
        <v>85</v>
      </c>
      <c r="L10" t="str">
        <f>A22</f>
        <v>B2</v>
      </c>
      <c r="M10">
        <f>B22</f>
        <v>3372</v>
      </c>
      <c r="N10" s="8">
        <f t="shared" ref="N10:N73" si="1">(M10-I$15)/I$16</f>
        <v>1.7076595871304626E-3</v>
      </c>
      <c r="O10">
        <f t="shared" ref="O10:O73" si="2">N10*40</f>
        <v>6.8306383485218503E-2</v>
      </c>
    </row>
    <row r="11" spans="1:98" x14ac:dyDescent="0.4">
      <c r="A11" t="s">
        <v>84</v>
      </c>
      <c r="B11">
        <v>6028</v>
      </c>
      <c r="G11">
        <f>'Plate 1'!G11</f>
        <v>7.5</v>
      </c>
      <c r="H11" t="str">
        <f>A33</f>
        <v>C1</v>
      </c>
      <c r="I11">
        <f>B33</f>
        <v>21895</v>
      </c>
      <c r="K11" t="s">
        <v>88</v>
      </c>
      <c r="L11" t="str">
        <f>A34</f>
        <v>C2</v>
      </c>
      <c r="M11">
        <f>B34</f>
        <v>3386</v>
      </c>
      <c r="N11" s="8">
        <f t="shared" si="1"/>
        <v>7.6844681420870815E-3</v>
      </c>
      <c r="O11">
        <f t="shared" si="2"/>
        <v>0.30737872568348323</v>
      </c>
    </row>
    <row r="12" spans="1:98" x14ac:dyDescent="0.4">
      <c r="A12" t="s">
        <v>9</v>
      </c>
      <c r="B12">
        <v>4751</v>
      </c>
      <c r="G12">
        <f>'Plate 1'!G12</f>
        <v>1.875</v>
      </c>
      <c r="H12" t="str">
        <f>A45</f>
        <v>D1</v>
      </c>
      <c r="I12">
        <f>B45</f>
        <v>8529</v>
      </c>
      <c r="K12" t="s">
        <v>91</v>
      </c>
      <c r="L12" t="str">
        <f>A46</f>
        <v>D2</v>
      </c>
      <c r="M12">
        <f>B46</f>
        <v>3402</v>
      </c>
      <c r="N12" s="8">
        <f t="shared" si="1"/>
        <v>1.4515106490608932E-2</v>
      </c>
      <c r="O12">
        <f t="shared" si="2"/>
        <v>0.58060425962435724</v>
      </c>
    </row>
    <row r="13" spans="1:98" x14ac:dyDescent="0.4">
      <c r="A13" t="s">
        <v>17</v>
      </c>
      <c r="B13">
        <v>45073</v>
      </c>
      <c r="G13">
        <f>'Plate 1'!G13</f>
        <v>0.46875</v>
      </c>
      <c r="H13" t="str">
        <f>A57</f>
        <v>E1</v>
      </c>
      <c r="I13">
        <f>B57</f>
        <v>4671</v>
      </c>
      <c r="K13" t="s">
        <v>94</v>
      </c>
      <c r="L13" t="str">
        <f>A58</f>
        <v>E2</v>
      </c>
      <c r="M13">
        <f>B58</f>
        <v>3483</v>
      </c>
      <c r="N13" s="8">
        <f t="shared" si="1"/>
        <v>4.90952131300008E-2</v>
      </c>
      <c r="O13">
        <f t="shared" si="2"/>
        <v>1.9638085252000321</v>
      </c>
    </row>
    <row r="14" spans="1:98" x14ac:dyDescent="0.4">
      <c r="A14" t="s">
        <v>25</v>
      </c>
      <c r="B14">
        <v>46656</v>
      </c>
      <c r="G14">
        <f>'Plate 1'!G14</f>
        <v>0.1171875</v>
      </c>
      <c r="H14" t="str">
        <f>A69</f>
        <v>F1</v>
      </c>
      <c r="I14">
        <f>B69</f>
        <v>3666</v>
      </c>
      <c r="K14" t="s">
        <v>97</v>
      </c>
      <c r="L14" t="str">
        <f>A70</f>
        <v>F2</v>
      </c>
      <c r="M14">
        <f>B70</f>
        <v>3923</v>
      </c>
      <c r="N14" s="8">
        <f t="shared" si="1"/>
        <v>0.23693776771435168</v>
      </c>
      <c r="O14">
        <f t="shared" si="2"/>
        <v>9.4775107085740675</v>
      </c>
    </row>
    <row r="15" spans="1:98" x14ac:dyDescent="0.4">
      <c r="A15" t="s">
        <v>34</v>
      </c>
      <c r="B15">
        <v>3416</v>
      </c>
      <c r="G15">
        <f>'Plate 1'!G15</f>
        <v>0</v>
      </c>
      <c r="H15" t="str">
        <f>A81</f>
        <v>G1</v>
      </c>
      <c r="I15">
        <f>B81</f>
        <v>3368</v>
      </c>
      <c r="K15" t="s">
        <v>100</v>
      </c>
      <c r="L15" t="str">
        <f>A82</f>
        <v>G2</v>
      </c>
      <c r="M15">
        <f>B82</f>
        <v>4810</v>
      </c>
      <c r="N15" s="8">
        <f t="shared" si="1"/>
        <v>0.61561128116053176</v>
      </c>
      <c r="O15">
        <f t="shared" si="2"/>
        <v>24.62445124642127</v>
      </c>
    </row>
    <row r="16" spans="1:98" x14ac:dyDescent="0.4">
      <c r="A16" t="s">
        <v>41</v>
      </c>
      <c r="B16">
        <v>3542</v>
      </c>
      <c r="H16" t="s">
        <v>119</v>
      </c>
      <c r="I16">
        <f>SLOPE(I10:I15, G10:G15)</f>
        <v>2342.3872240963246</v>
      </c>
      <c r="K16" t="s">
        <v>103</v>
      </c>
      <c r="L16" t="str">
        <f>A94</f>
        <v>H2</v>
      </c>
      <c r="M16">
        <f>B94</f>
        <v>6882</v>
      </c>
      <c r="N16" s="8">
        <f t="shared" si="1"/>
        <v>1.5001789472941114</v>
      </c>
      <c r="O16">
        <f t="shared" si="2"/>
        <v>60.007157891764457</v>
      </c>
    </row>
    <row r="17" spans="1:15" x14ac:dyDescent="0.4">
      <c r="A17" t="s">
        <v>49</v>
      </c>
      <c r="B17">
        <v>4185</v>
      </c>
      <c r="K17" t="s">
        <v>104</v>
      </c>
      <c r="L17" t="str">
        <f>A95</f>
        <v>H3</v>
      </c>
      <c r="M17">
        <f>B95</f>
        <v>21351</v>
      </c>
      <c r="N17" s="8">
        <f t="shared" si="1"/>
        <v>7.6772105888417768</v>
      </c>
      <c r="O17">
        <f t="shared" si="2"/>
        <v>307.08842355367108</v>
      </c>
    </row>
    <row r="18" spans="1:15" x14ac:dyDescent="0.4">
      <c r="A18" t="s">
        <v>57</v>
      </c>
      <c r="B18">
        <v>3910</v>
      </c>
      <c r="K18" t="s">
        <v>101</v>
      </c>
      <c r="L18" t="str">
        <f>A83</f>
        <v>G3</v>
      </c>
      <c r="M18">
        <f>B83</f>
        <v>48491</v>
      </c>
      <c r="N18" s="8">
        <f t="shared" si="1"/>
        <v>19.263680887521964</v>
      </c>
      <c r="O18">
        <f t="shared" si="2"/>
        <v>770.54723550087851</v>
      </c>
    </row>
    <row r="19" spans="1:15" x14ac:dyDescent="0.4">
      <c r="A19" t="s">
        <v>65</v>
      </c>
      <c r="B19">
        <v>12594</v>
      </c>
      <c r="K19" t="s">
        <v>98</v>
      </c>
      <c r="L19" t="str">
        <f>A71</f>
        <v>F3</v>
      </c>
      <c r="M19">
        <f>B71</f>
        <v>48799</v>
      </c>
      <c r="N19" s="8">
        <f t="shared" si="1"/>
        <v>19.395170675731013</v>
      </c>
      <c r="O19">
        <f t="shared" si="2"/>
        <v>775.80682702924048</v>
      </c>
    </row>
    <row r="20" spans="1:15" x14ac:dyDescent="0.4">
      <c r="A20" t="s">
        <v>73</v>
      </c>
      <c r="B20">
        <v>8531</v>
      </c>
      <c r="K20" t="s">
        <v>95</v>
      </c>
      <c r="L20" t="str">
        <f>A59</f>
        <v>E3</v>
      </c>
      <c r="M20">
        <f>B59</f>
        <v>39720</v>
      </c>
      <c r="N20" s="8">
        <f t="shared" si="1"/>
        <v>15.519210327841643</v>
      </c>
      <c r="O20">
        <f t="shared" si="2"/>
        <v>620.7684131136657</v>
      </c>
    </row>
    <row r="21" spans="1:15" x14ac:dyDescent="0.4">
      <c r="A21" t="s">
        <v>85</v>
      </c>
      <c r="B21">
        <v>38449</v>
      </c>
      <c r="K21" t="s">
        <v>92</v>
      </c>
      <c r="L21" t="str">
        <f>A47</f>
        <v>D3</v>
      </c>
      <c r="M21">
        <f>B47</f>
        <v>22802</v>
      </c>
      <c r="N21" s="8">
        <f t="shared" si="1"/>
        <v>8.2966641040733524</v>
      </c>
      <c r="O21">
        <f t="shared" si="2"/>
        <v>331.86656416293408</v>
      </c>
    </row>
    <row r="22" spans="1:15" x14ac:dyDescent="0.4">
      <c r="A22" t="s">
        <v>86</v>
      </c>
      <c r="B22">
        <v>3372</v>
      </c>
      <c r="K22" t="s">
        <v>89</v>
      </c>
      <c r="L22" t="str">
        <f>A35</f>
        <v>C3</v>
      </c>
      <c r="M22">
        <f>B35</f>
        <v>12480</v>
      </c>
      <c r="N22" s="8">
        <f t="shared" si="1"/>
        <v>3.8900485394831938</v>
      </c>
      <c r="O22">
        <f t="shared" si="2"/>
        <v>155.60194157932776</v>
      </c>
    </row>
    <row r="23" spans="1:15" x14ac:dyDescent="0.4">
      <c r="A23" t="s">
        <v>87</v>
      </c>
      <c r="B23">
        <v>8480</v>
      </c>
      <c r="K23" t="s">
        <v>86</v>
      </c>
      <c r="L23" t="str">
        <f>A23</f>
        <v>B3</v>
      </c>
      <c r="M23">
        <f>B23</f>
        <v>8480</v>
      </c>
      <c r="N23" s="8">
        <f t="shared" si="1"/>
        <v>2.1823889523527313</v>
      </c>
      <c r="O23">
        <f t="shared" si="2"/>
        <v>87.295558094109253</v>
      </c>
    </row>
    <row r="24" spans="1:15" x14ac:dyDescent="0.4">
      <c r="A24" t="s">
        <v>10</v>
      </c>
      <c r="B24">
        <v>4130</v>
      </c>
      <c r="K24" t="s">
        <v>83</v>
      </c>
      <c r="L24" t="str">
        <f>A11</f>
        <v>A3</v>
      </c>
      <c r="M24">
        <f>B11</f>
        <v>6028</v>
      </c>
      <c r="N24" s="8">
        <f t="shared" si="1"/>
        <v>1.1355936254417576</v>
      </c>
      <c r="O24">
        <f t="shared" si="2"/>
        <v>45.423745017670299</v>
      </c>
    </row>
    <row r="25" spans="1:15" x14ac:dyDescent="0.4">
      <c r="A25" t="s">
        <v>18</v>
      </c>
      <c r="B25">
        <v>19905</v>
      </c>
      <c r="K25" t="s">
        <v>84</v>
      </c>
      <c r="L25" t="str">
        <f>A12</f>
        <v>A4</v>
      </c>
      <c r="M25">
        <f>B12</f>
        <v>4751</v>
      </c>
      <c r="N25" s="8">
        <f t="shared" si="1"/>
        <v>0.59042330225035744</v>
      </c>
      <c r="O25">
        <f t="shared" si="2"/>
        <v>23.616932090014298</v>
      </c>
    </row>
    <row r="26" spans="1:15" x14ac:dyDescent="0.4">
      <c r="A26" t="s">
        <v>26</v>
      </c>
      <c r="B26">
        <v>39583</v>
      </c>
      <c r="K26" t="s">
        <v>87</v>
      </c>
      <c r="L26" t="str">
        <f>A24</f>
        <v>B4</v>
      </c>
      <c r="M26">
        <f>B24</f>
        <v>4130</v>
      </c>
      <c r="N26" s="8">
        <f t="shared" si="1"/>
        <v>0.32530915134835314</v>
      </c>
      <c r="O26">
        <f t="shared" si="2"/>
        <v>13.012366053934127</v>
      </c>
    </row>
    <row r="27" spans="1:15" x14ac:dyDescent="0.4">
      <c r="A27" t="s">
        <v>35</v>
      </c>
      <c r="B27">
        <v>3371</v>
      </c>
      <c r="K27" t="s">
        <v>90</v>
      </c>
      <c r="L27" t="str">
        <f>A36</f>
        <v>C4</v>
      </c>
      <c r="M27">
        <f>B36</f>
        <v>4015</v>
      </c>
      <c r="N27" s="8">
        <f t="shared" si="1"/>
        <v>0.27621393821835233</v>
      </c>
      <c r="O27">
        <f t="shared" si="2"/>
        <v>11.048557528734094</v>
      </c>
    </row>
    <row r="28" spans="1:15" x14ac:dyDescent="0.4">
      <c r="A28" t="s">
        <v>42</v>
      </c>
      <c r="B28">
        <v>3867</v>
      </c>
      <c r="K28" t="s">
        <v>93</v>
      </c>
      <c r="L28" t="str">
        <f>A48</f>
        <v>D4</v>
      </c>
      <c r="M28">
        <f>B48</f>
        <v>4104</v>
      </c>
      <c r="N28" s="8">
        <f t="shared" si="1"/>
        <v>0.31420936403200511</v>
      </c>
      <c r="O28">
        <f t="shared" si="2"/>
        <v>12.568374561280205</v>
      </c>
    </row>
    <row r="29" spans="1:15" x14ac:dyDescent="0.4">
      <c r="A29" t="s">
        <v>50</v>
      </c>
      <c r="B29">
        <v>4265</v>
      </c>
      <c r="K29" t="s">
        <v>96</v>
      </c>
      <c r="L29" t="str">
        <f>A60</f>
        <v>E4</v>
      </c>
      <c r="M29">
        <f>B60</f>
        <v>3897</v>
      </c>
      <c r="N29" s="8">
        <f t="shared" si="1"/>
        <v>0.22583798039800368</v>
      </c>
      <c r="O29">
        <f t="shared" si="2"/>
        <v>9.0335192159201476</v>
      </c>
    </row>
    <row r="30" spans="1:15" x14ac:dyDescent="0.4">
      <c r="A30" t="s">
        <v>58</v>
      </c>
      <c r="B30">
        <v>3617</v>
      </c>
      <c r="K30" t="s">
        <v>99</v>
      </c>
      <c r="L30" t="str">
        <f>A72</f>
        <v>F4</v>
      </c>
      <c r="M30">
        <f>B72</f>
        <v>3600</v>
      </c>
      <c r="N30" s="8">
        <f t="shared" si="1"/>
        <v>9.9044256053566829E-2</v>
      </c>
      <c r="O30">
        <f t="shared" si="2"/>
        <v>3.961770242142673</v>
      </c>
    </row>
    <row r="31" spans="1:15" x14ac:dyDescent="0.4">
      <c r="A31" t="s">
        <v>66</v>
      </c>
      <c r="B31">
        <v>23467</v>
      </c>
      <c r="K31" t="s">
        <v>102</v>
      </c>
      <c r="L31" t="str">
        <f>A84</f>
        <v>G4</v>
      </c>
      <c r="M31">
        <f>B84</f>
        <v>3294</v>
      </c>
      <c r="N31" s="8">
        <f t="shared" si="1"/>
        <v>-3.1591702361913554E-2</v>
      </c>
      <c r="O31">
        <f t="shared" si="2"/>
        <v>-1.2636680944765422</v>
      </c>
    </row>
    <row r="32" spans="1:15" x14ac:dyDescent="0.4">
      <c r="A32" t="s">
        <v>74</v>
      </c>
      <c r="B32">
        <v>6007</v>
      </c>
      <c r="K32" t="s">
        <v>105</v>
      </c>
      <c r="L32" t="str">
        <f>A96</f>
        <v>H4</v>
      </c>
      <c r="M32">
        <f>B96</f>
        <v>3312</v>
      </c>
      <c r="N32" s="8">
        <f t="shared" si="1"/>
        <v>-2.3907234219826476E-2</v>
      </c>
      <c r="O32">
        <f t="shared" si="2"/>
        <v>-0.95628936879305904</v>
      </c>
    </row>
    <row r="33" spans="1:15" x14ac:dyDescent="0.4">
      <c r="A33" t="s">
        <v>88</v>
      </c>
      <c r="B33">
        <v>21895</v>
      </c>
      <c r="K33" t="s">
        <v>16</v>
      </c>
      <c r="L33" t="str">
        <f>A97</f>
        <v>H5</v>
      </c>
      <c r="M33">
        <f>B97</f>
        <v>3297</v>
      </c>
      <c r="N33" s="8">
        <f t="shared" si="1"/>
        <v>-3.0310957671565709E-2</v>
      </c>
      <c r="O33">
        <f t="shared" si="2"/>
        <v>-1.2124383068626283</v>
      </c>
    </row>
    <row r="34" spans="1:15" x14ac:dyDescent="0.4">
      <c r="A34" t="s">
        <v>89</v>
      </c>
      <c r="B34">
        <v>3386</v>
      </c>
      <c r="K34" t="s">
        <v>15</v>
      </c>
      <c r="L34" t="str">
        <f>A85</f>
        <v>G5</v>
      </c>
      <c r="M34">
        <f>B85</f>
        <v>3333</v>
      </c>
      <c r="N34" s="8">
        <f t="shared" si="1"/>
        <v>-1.4942021387391547E-2</v>
      </c>
      <c r="O34">
        <f t="shared" si="2"/>
        <v>-0.59768085549566186</v>
      </c>
    </row>
    <row r="35" spans="1:15" x14ac:dyDescent="0.4">
      <c r="A35" t="s">
        <v>90</v>
      </c>
      <c r="B35">
        <v>12480</v>
      </c>
      <c r="K35" t="s">
        <v>14</v>
      </c>
      <c r="L35" t="str">
        <f>A73</f>
        <v>F5</v>
      </c>
      <c r="M35">
        <f>B73</f>
        <v>3492</v>
      </c>
      <c r="N35" s="8">
        <f t="shared" si="1"/>
        <v>5.2937447201044339E-2</v>
      </c>
      <c r="O35">
        <f t="shared" si="2"/>
        <v>2.1174978880417736</v>
      </c>
    </row>
    <row r="36" spans="1:15" x14ac:dyDescent="0.4">
      <c r="A36" t="s">
        <v>11</v>
      </c>
      <c r="B36">
        <v>4015</v>
      </c>
      <c r="K36" t="s">
        <v>13</v>
      </c>
      <c r="L36" t="str">
        <f>A61</f>
        <v>E5</v>
      </c>
      <c r="M36">
        <f>B61</f>
        <v>3881</v>
      </c>
      <c r="N36" s="8">
        <f t="shared" si="1"/>
        <v>0.21900734204948183</v>
      </c>
      <c r="O36">
        <f t="shared" si="2"/>
        <v>8.7602936819792738</v>
      </c>
    </row>
    <row r="37" spans="1:15" x14ac:dyDescent="0.4">
      <c r="A37" t="s">
        <v>19</v>
      </c>
      <c r="B37">
        <v>7152</v>
      </c>
      <c r="K37" t="s">
        <v>12</v>
      </c>
      <c r="L37" t="str">
        <f>A49</f>
        <v>D5</v>
      </c>
      <c r="M37">
        <f>B49</f>
        <v>4709</v>
      </c>
      <c r="N37" s="8">
        <f t="shared" si="1"/>
        <v>0.57249287658548753</v>
      </c>
      <c r="O37">
        <f t="shared" si="2"/>
        <v>22.899715063419499</v>
      </c>
    </row>
    <row r="38" spans="1:15" x14ac:dyDescent="0.4">
      <c r="A38" t="s">
        <v>27</v>
      </c>
      <c r="B38">
        <v>22462</v>
      </c>
      <c r="K38" t="s">
        <v>11</v>
      </c>
      <c r="L38" t="str">
        <f>A37</f>
        <v>C5</v>
      </c>
      <c r="M38">
        <f>B37</f>
        <v>7152</v>
      </c>
      <c r="N38" s="8">
        <f t="shared" si="1"/>
        <v>1.6154459694254175</v>
      </c>
      <c r="O38">
        <f t="shared" si="2"/>
        <v>64.617838777016701</v>
      </c>
    </row>
    <row r="39" spans="1:15" x14ac:dyDescent="0.4">
      <c r="A39" t="s">
        <v>36</v>
      </c>
      <c r="B39">
        <v>3323</v>
      </c>
      <c r="K39" t="s">
        <v>10</v>
      </c>
      <c r="L39" t="str">
        <f>A25</f>
        <v>B5</v>
      </c>
      <c r="M39">
        <f>B25</f>
        <v>19905</v>
      </c>
      <c r="N39" s="8">
        <f t="shared" si="1"/>
        <v>7.0598916480941147</v>
      </c>
      <c r="O39">
        <f t="shared" si="2"/>
        <v>282.39566592376457</v>
      </c>
    </row>
    <row r="40" spans="1:15" x14ac:dyDescent="0.4">
      <c r="A40" t="s">
        <v>43</v>
      </c>
      <c r="B40">
        <v>4712</v>
      </c>
      <c r="K40" t="s">
        <v>9</v>
      </c>
      <c r="L40" t="str">
        <f>A13</f>
        <v>A5</v>
      </c>
      <c r="M40">
        <f>B13</f>
        <v>45073</v>
      </c>
      <c r="N40" s="8">
        <f t="shared" si="1"/>
        <v>17.804485770318983</v>
      </c>
      <c r="O40">
        <f t="shared" si="2"/>
        <v>712.17943081275939</v>
      </c>
    </row>
    <row r="41" spans="1:15" x14ac:dyDescent="0.4">
      <c r="A41" t="s">
        <v>51</v>
      </c>
      <c r="B41">
        <v>4273</v>
      </c>
      <c r="K41" t="s">
        <v>17</v>
      </c>
      <c r="L41" t="str">
        <f>A14</f>
        <v>A6</v>
      </c>
      <c r="M41">
        <f>B14</f>
        <v>46656</v>
      </c>
      <c r="N41" s="8">
        <f t="shared" si="1"/>
        <v>18.480292051925865</v>
      </c>
      <c r="O41">
        <f t="shared" si="2"/>
        <v>739.21168207703454</v>
      </c>
    </row>
    <row r="42" spans="1:15" x14ac:dyDescent="0.4">
      <c r="A42" t="s">
        <v>59</v>
      </c>
      <c r="B42">
        <v>3286</v>
      </c>
      <c r="K42" t="s">
        <v>18</v>
      </c>
      <c r="L42" t="str">
        <f>A26</f>
        <v>B6</v>
      </c>
      <c r="M42">
        <f>B26</f>
        <v>39583</v>
      </c>
      <c r="N42" s="8">
        <f t="shared" si="1"/>
        <v>15.460722986982425</v>
      </c>
      <c r="O42">
        <f t="shared" si="2"/>
        <v>618.42891947929706</v>
      </c>
    </row>
    <row r="43" spans="1:15" x14ac:dyDescent="0.4">
      <c r="A43" t="s">
        <v>67</v>
      </c>
      <c r="B43">
        <v>38673</v>
      </c>
      <c r="K43" t="s">
        <v>19</v>
      </c>
      <c r="L43" t="str">
        <f>A38</f>
        <v>C6</v>
      </c>
      <c r="M43">
        <f>B38</f>
        <v>22462</v>
      </c>
      <c r="N43" s="8">
        <f t="shared" si="1"/>
        <v>8.1515130391672628</v>
      </c>
      <c r="O43">
        <f t="shared" si="2"/>
        <v>326.06052156669051</v>
      </c>
    </row>
    <row r="44" spans="1:15" x14ac:dyDescent="0.4">
      <c r="A44" t="s">
        <v>75</v>
      </c>
      <c r="B44">
        <v>5053</v>
      </c>
      <c r="K44" t="s">
        <v>20</v>
      </c>
      <c r="L44" t="str">
        <f>A50</f>
        <v>D6</v>
      </c>
      <c r="M44">
        <f>B50</f>
        <v>12235</v>
      </c>
      <c r="N44" s="8">
        <f t="shared" si="1"/>
        <v>3.785454389771453</v>
      </c>
      <c r="O44">
        <f t="shared" si="2"/>
        <v>151.41817559085811</v>
      </c>
    </row>
    <row r="45" spans="1:15" x14ac:dyDescent="0.4">
      <c r="A45" t="s">
        <v>91</v>
      </c>
      <c r="B45">
        <v>8529</v>
      </c>
      <c r="K45" t="s">
        <v>21</v>
      </c>
      <c r="L45" t="str">
        <f>A62</f>
        <v>E6</v>
      </c>
      <c r="M45">
        <f>B62</f>
        <v>7786</v>
      </c>
      <c r="N45" s="8">
        <f t="shared" si="1"/>
        <v>1.886110013985596</v>
      </c>
      <c r="O45">
        <f t="shared" si="2"/>
        <v>75.44440055942384</v>
      </c>
    </row>
    <row r="46" spans="1:15" x14ac:dyDescent="0.4">
      <c r="A46" t="s">
        <v>92</v>
      </c>
      <c r="B46">
        <v>3402</v>
      </c>
      <c r="K46" t="s">
        <v>22</v>
      </c>
      <c r="L46" t="str">
        <f>A74</f>
        <v>F6</v>
      </c>
      <c r="M46">
        <f>B74</f>
        <v>5863</v>
      </c>
      <c r="N46" s="8">
        <f t="shared" si="1"/>
        <v>1.0651526674726259</v>
      </c>
      <c r="O46">
        <f t="shared" si="2"/>
        <v>42.606106698905037</v>
      </c>
    </row>
    <row r="47" spans="1:15" x14ac:dyDescent="0.4">
      <c r="A47" t="s">
        <v>93</v>
      </c>
      <c r="B47">
        <v>22802</v>
      </c>
      <c r="K47" t="s">
        <v>23</v>
      </c>
      <c r="L47" t="str">
        <f>A86</f>
        <v>G6</v>
      </c>
      <c r="M47">
        <f>B86</f>
        <v>4724</v>
      </c>
      <c r="N47" s="8">
        <f t="shared" si="1"/>
        <v>0.57889660003722676</v>
      </c>
      <c r="O47">
        <f t="shared" si="2"/>
        <v>23.155864001489071</v>
      </c>
    </row>
    <row r="48" spans="1:15" x14ac:dyDescent="0.4">
      <c r="A48" t="s">
        <v>12</v>
      </c>
      <c r="B48">
        <v>4104</v>
      </c>
      <c r="K48" t="s">
        <v>24</v>
      </c>
      <c r="L48" t="str">
        <f>A98</f>
        <v>H6</v>
      </c>
      <c r="M48">
        <f>B98</f>
        <v>4254</v>
      </c>
      <c r="N48" s="8">
        <f t="shared" si="1"/>
        <v>0.37824659854939746</v>
      </c>
      <c r="O48">
        <f t="shared" si="2"/>
        <v>15.129863941975898</v>
      </c>
    </row>
    <row r="49" spans="1:15" x14ac:dyDescent="0.4">
      <c r="A49" t="s">
        <v>20</v>
      </c>
      <c r="B49">
        <v>4709</v>
      </c>
      <c r="K49" t="s">
        <v>33</v>
      </c>
      <c r="L49" t="str">
        <f>A99</f>
        <v>H7</v>
      </c>
      <c r="M49">
        <f>B99</f>
        <v>4166</v>
      </c>
      <c r="N49" s="8">
        <f t="shared" si="1"/>
        <v>0.34067808763252727</v>
      </c>
      <c r="O49">
        <f t="shared" si="2"/>
        <v>13.627123505301091</v>
      </c>
    </row>
    <row r="50" spans="1:15" x14ac:dyDescent="0.4">
      <c r="A50" t="s">
        <v>28</v>
      </c>
      <c r="B50">
        <v>12235</v>
      </c>
      <c r="K50" t="s">
        <v>31</v>
      </c>
      <c r="L50" t="str">
        <f>A87</f>
        <v>G7</v>
      </c>
      <c r="M50">
        <f>B87</f>
        <v>3901</v>
      </c>
      <c r="N50" s="8">
        <f t="shared" si="1"/>
        <v>0.22754563998513413</v>
      </c>
      <c r="O50">
        <f t="shared" si="2"/>
        <v>9.1018255994053661</v>
      </c>
    </row>
    <row r="51" spans="1:15" x14ac:dyDescent="0.4">
      <c r="A51" t="s">
        <v>37</v>
      </c>
      <c r="B51">
        <v>3328</v>
      </c>
      <c r="K51" t="s">
        <v>32</v>
      </c>
      <c r="L51" t="str">
        <f>A75</f>
        <v>F7</v>
      </c>
      <c r="M51">
        <f>B75</f>
        <v>3799</v>
      </c>
      <c r="N51" s="8">
        <f t="shared" si="1"/>
        <v>0.18400032051330734</v>
      </c>
      <c r="O51">
        <f t="shared" si="2"/>
        <v>7.3600128205322939</v>
      </c>
    </row>
    <row r="52" spans="1:15" x14ac:dyDescent="0.4">
      <c r="A52" t="s">
        <v>44</v>
      </c>
      <c r="B52">
        <v>8175</v>
      </c>
      <c r="K52" t="s">
        <v>29</v>
      </c>
      <c r="L52" t="str">
        <f>A63</f>
        <v>E7</v>
      </c>
      <c r="M52">
        <f>B63</f>
        <v>3590</v>
      </c>
      <c r="N52" s="8">
        <f t="shared" si="1"/>
        <v>9.4775107085740676E-2</v>
      </c>
      <c r="O52">
        <f t="shared" si="2"/>
        <v>3.7910042834296269</v>
      </c>
    </row>
    <row r="53" spans="1:15" x14ac:dyDescent="0.4">
      <c r="A53" t="s">
        <v>52</v>
      </c>
      <c r="B53">
        <v>4765</v>
      </c>
      <c r="K53" t="s">
        <v>28</v>
      </c>
      <c r="L53" t="str">
        <f>A51</f>
        <v>D7</v>
      </c>
      <c r="M53">
        <f>B51</f>
        <v>3328</v>
      </c>
      <c r="N53" s="8">
        <f t="shared" si="1"/>
        <v>-1.7076595871304626E-2</v>
      </c>
      <c r="O53">
        <f t="shared" si="2"/>
        <v>-0.68306383485218503</v>
      </c>
    </row>
    <row r="54" spans="1:15" x14ac:dyDescent="0.4">
      <c r="A54" t="s">
        <v>60</v>
      </c>
      <c r="B54">
        <v>3347</v>
      </c>
      <c r="K54" t="s">
        <v>27</v>
      </c>
      <c r="L54" t="str">
        <f>A39</f>
        <v>C7</v>
      </c>
      <c r="M54">
        <f>B39</f>
        <v>3323</v>
      </c>
      <c r="N54" s="8">
        <f t="shared" si="1"/>
        <v>-1.9211170355217702E-2</v>
      </c>
      <c r="O54">
        <f t="shared" si="2"/>
        <v>-0.76844681420870808</v>
      </c>
    </row>
    <row r="55" spans="1:15" x14ac:dyDescent="0.4">
      <c r="A55" t="s">
        <v>68</v>
      </c>
      <c r="B55">
        <v>40361</v>
      </c>
      <c r="K55" t="s">
        <v>26</v>
      </c>
      <c r="L55" t="str">
        <f>A27</f>
        <v>B7</v>
      </c>
      <c r="M55">
        <f>B27</f>
        <v>3371</v>
      </c>
      <c r="N55" s="8">
        <f t="shared" si="1"/>
        <v>1.2807446903478469E-3</v>
      </c>
      <c r="O55">
        <f t="shared" si="2"/>
        <v>5.1229787613913877E-2</v>
      </c>
    </row>
    <row r="56" spans="1:15" x14ac:dyDescent="0.4">
      <c r="A56" t="s">
        <v>76</v>
      </c>
      <c r="B56">
        <v>4525</v>
      </c>
      <c r="K56" t="s">
        <v>25</v>
      </c>
      <c r="L56" t="str">
        <f>A15</f>
        <v>A7</v>
      </c>
      <c r="M56">
        <f>B15</f>
        <v>3416</v>
      </c>
      <c r="N56" s="8">
        <f t="shared" si="1"/>
        <v>2.0491915045565551E-2</v>
      </c>
      <c r="O56">
        <f t="shared" si="2"/>
        <v>0.81967660182262203</v>
      </c>
    </row>
    <row r="57" spans="1:15" x14ac:dyDescent="0.4">
      <c r="A57" t="s">
        <v>94</v>
      </c>
      <c r="B57">
        <v>4671</v>
      </c>
      <c r="K57" t="s">
        <v>34</v>
      </c>
      <c r="L57" t="str">
        <f>A16</f>
        <v>A8</v>
      </c>
      <c r="M57">
        <f>B16</f>
        <v>3542</v>
      </c>
      <c r="N57" s="8">
        <f t="shared" si="1"/>
        <v>7.4283192040175125E-2</v>
      </c>
      <c r="O57">
        <f t="shared" si="2"/>
        <v>2.9713276816070051</v>
      </c>
    </row>
    <row r="58" spans="1:15" x14ac:dyDescent="0.4">
      <c r="A58" t="s">
        <v>95</v>
      </c>
      <c r="B58">
        <v>3483</v>
      </c>
      <c r="K58" t="s">
        <v>35</v>
      </c>
      <c r="L58" t="str">
        <f>A28</f>
        <v>B8</v>
      </c>
      <c r="M58">
        <f>B28</f>
        <v>3867</v>
      </c>
      <c r="N58" s="8">
        <f t="shared" si="1"/>
        <v>0.21303053349452519</v>
      </c>
      <c r="O58">
        <f t="shared" si="2"/>
        <v>8.5212213397810075</v>
      </c>
    </row>
    <row r="59" spans="1:15" x14ac:dyDescent="0.4">
      <c r="A59" t="s">
        <v>96</v>
      </c>
      <c r="B59">
        <v>39720</v>
      </c>
      <c r="K59" t="s">
        <v>36</v>
      </c>
      <c r="L59" t="str">
        <f>A40</f>
        <v>C8</v>
      </c>
      <c r="M59">
        <f>B40</f>
        <v>4712</v>
      </c>
      <c r="N59" s="8">
        <f t="shared" si="1"/>
        <v>0.57377362127583542</v>
      </c>
      <c r="O59">
        <f t="shared" si="2"/>
        <v>22.950944851033416</v>
      </c>
    </row>
    <row r="60" spans="1:15" x14ac:dyDescent="0.4">
      <c r="A60" t="s">
        <v>13</v>
      </c>
      <c r="B60">
        <v>3897</v>
      </c>
      <c r="K60" t="s">
        <v>37</v>
      </c>
      <c r="L60" t="str">
        <f>A52</f>
        <v>D8</v>
      </c>
      <c r="M60">
        <f>B52</f>
        <v>8175</v>
      </c>
      <c r="N60" s="8">
        <f t="shared" si="1"/>
        <v>2.0521799088340336</v>
      </c>
      <c r="O60">
        <f t="shared" si="2"/>
        <v>82.08719635336135</v>
      </c>
    </row>
    <row r="61" spans="1:15" x14ac:dyDescent="0.4">
      <c r="A61" t="s">
        <v>21</v>
      </c>
      <c r="B61">
        <v>3881</v>
      </c>
      <c r="K61" t="s">
        <v>38</v>
      </c>
      <c r="L61" t="str">
        <f>A64</f>
        <v>E8</v>
      </c>
      <c r="M61">
        <f>B64</f>
        <v>26383</v>
      </c>
      <c r="N61" s="8">
        <f t="shared" si="1"/>
        <v>9.8254463494518998</v>
      </c>
      <c r="O61">
        <f t="shared" si="2"/>
        <v>393.017853978076</v>
      </c>
    </row>
    <row r="62" spans="1:15" x14ac:dyDescent="0.4">
      <c r="A62" t="s">
        <v>29</v>
      </c>
      <c r="B62">
        <v>7786</v>
      </c>
      <c r="K62" t="s">
        <v>30</v>
      </c>
      <c r="L62" t="str">
        <f>A76</f>
        <v>F8</v>
      </c>
      <c r="M62">
        <f>B76</f>
        <v>49103</v>
      </c>
      <c r="N62" s="8">
        <f t="shared" si="1"/>
        <v>19.524952804352925</v>
      </c>
      <c r="O62">
        <f t="shared" si="2"/>
        <v>780.99811217411695</v>
      </c>
    </row>
    <row r="63" spans="1:15" x14ac:dyDescent="0.4">
      <c r="A63" t="s">
        <v>38</v>
      </c>
      <c r="B63">
        <v>3590</v>
      </c>
      <c r="K63" t="s">
        <v>39</v>
      </c>
      <c r="L63" t="str">
        <f>A88</f>
        <v>G8</v>
      </c>
      <c r="M63">
        <f>B88</f>
        <v>42911</v>
      </c>
      <c r="N63" s="8">
        <f t="shared" si="1"/>
        <v>16.88149576347497</v>
      </c>
      <c r="O63">
        <f t="shared" si="2"/>
        <v>675.25983053899881</v>
      </c>
    </row>
    <row r="64" spans="1:15" x14ac:dyDescent="0.4">
      <c r="A64" t="s">
        <v>45</v>
      </c>
      <c r="B64">
        <v>26383</v>
      </c>
      <c r="K64" t="s">
        <v>40</v>
      </c>
      <c r="L64" t="str">
        <f>A100</f>
        <v>H8</v>
      </c>
      <c r="M64">
        <f>B100</f>
        <v>31650</v>
      </c>
      <c r="N64" s="8">
        <f t="shared" si="1"/>
        <v>12.074007110805935</v>
      </c>
      <c r="O64">
        <f t="shared" si="2"/>
        <v>482.96028443223742</v>
      </c>
    </row>
    <row r="65" spans="1:15" x14ac:dyDescent="0.4">
      <c r="A65" t="s">
        <v>53</v>
      </c>
      <c r="B65">
        <v>5912</v>
      </c>
      <c r="K65" t="s">
        <v>48</v>
      </c>
      <c r="L65" t="str">
        <f>A101</f>
        <v>H9</v>
      </c>
      <c r="M65">
        <f>B101</f>
        <v>16441</v>
      </c>
      <c r="N65" s="8">
        <f t="shared" si="1"/>
        <v>5.5810584456391341</v>
      </c>
      <c r="O65">
        <f t="shared" si="2"/>
        <v>223.24233782556536</v>
      </c>
    </row>
    <row r="66" spans="1:15" x14ac:dyDescent="0.4">
      <c r="A66" t="s">
        <v>61</v>
      </c>
      <c r="B66">
        <v>3320</v>
      </c>
      <c r="K66" t="s">
        <v>47</v>
      </c>
      <c r="L66" t="str">
        <f>A89</f>
        <v>G9</v>
      </c>
      <c r="M66">
        <f>B89</f>
        <v>9762</v>
      </c>
      <c r="N66" s="8">
        <f t="shared" si="1"/>
        <v>2.7296938500280445</v>
      </c>
      <c r="O66">
        <f t="shared" si="2"/>
        <v>109.18775400112179</v>
      </c>
    </row>
    <row r="67" spans="1:15" x14ac:dyDescent="0.4">
      <c r="A67" t="s">
        <v>69</v>
      </c>
      <c r="B67">
        <v>43460</v>
      </c>
      <c r="K67" t="s">
        <v>46</v>
      </c>
      <c r="L67" t="str">
        <f>A77</f>
        <v>F9</v>
      </c>
      <c r="M67">
        <f>B77</f>
        <v>7379</v>
      </c>
      <c r="N67" s="8">
        <f t="shared" si="1"/>
        <v>1.7123556509950713</v>
      </c>
      <c r="O67">
        <f t="shared" si="2"/>
        <v>68.494226039802854</v>
      </c>
    </row>
    <row r="68" spans="1:15" x14ac:dyDescent="0.4">
      <c r="A68" t="s">
        <v>77</v>
      </c>
      <c r="B68">
        <v>4428</v>
      </c>
      <c r="K68" t="s">
        <v>45</v>
      </c>
      <c r="L68" t="str">
        <f>A65</f>
        <v>E9</v>
      </c>
      <c r="M68">
        <f>B65</f>
        <v>5912</v>
      </c>
      <c r="N68" s="8">
        <f t="shared" si="1"/>
        <v>1.0860714974149741</v>
      </c>
      <c r="O68">
        <f t="shared" si="2"/>
        <v>43.442859896598961</v>
      </c>
    </row>
    <row r="69" spans="1:15" x14ac:dyDescent="0.4">
      <c r="A69" t="s">
        <v>97</v>
      </c>
      <c r="B69">
        <v>3666</v>
      </c>
      <c r="K69" t="s">
        <v>44</v>
      </c>
      <c r="L69" t="str">
        <f>A53</f>
        <v>D9</v>
      </c>
      <c r="M69">
        <f>B53</f>
        <v>4765</v>
      </c>
      <c r="N69" s="8">
        <f t="shared" si="1"/>
        <v>0.59640011080531408</v>
      </c>
      <c r="O69">
        <f t="shared" si="2"/>
        <v>23.856004432212565</v>
      </c>
    </row>
    <row r="70" spans="1:15" x14ac:dyDescent="0.4">
      <c r="A70" t="s">
        <v>98</v>
      </c>
      <c r="B70">
        <v>3923</v>
      </c>
      <c r="K70" t="s">
        <v>43</v>
      </c>
      <c r="L70" t="str">
        <f>A41</f>
        <v>C9</v>
      </c>
      <c r="M70">
        <f>B41</f>
        <v>4273</v>
      </c>
      <c r="N70" s="8">
        <f t="shared" si="1"/>
        <v>0.38635798158826717</v>
      </c>
      <c r="O70">
        <f t="shared" si="2"/>
        <v>15.454319263530687</v>
      </c>
    </row>
    <row r="71" spans="1:15" x14ac:dyDescent="0.4">
      <c r="A71" t="s">
        <v>99</v>
      </c>
      <c r="B71">
        <v>48799</v>
      </c>
      <c r="K71" t="s">
        <v>42</v>
      </c>
      <c r="L71" t="str">
        <f>A29</f>
        <v>B9</v>
      </c>
      <c r="M71">
        <f>B29</f>
        <v>4265</v>
      </c>
      <c r="N71" s="8">
        <f t="shared" si="1"/>
        <v>0.38294266241400621</v>
      </c>
      <c r="O71">
        <f t="shared" si="2"/>
        <v>15.317706496560248</v>
      </c>
    </row>
    <row r="72" spans="1:15" x14ac:dyDescent="0.4">
      <c r="A72" t="s">
        <v>14</v>
      </c>
      <c r="B72">
        <v>3600</v>
      </c>
      <c r="K72" t="s">
        <v>41</v>
      </c>
      <c r="L72" t="str">
        <f>A17</f>
        <v>A9</v>
      </c>
      <c r="M72">
        <f>B17</f>
        <v>4185</v>
      </c>
      <c r="N72" s="8">
        <f t="shared" si="1"/>
        <v>0.34878947067139698</v>
      </c>
      <c r="O72">
        <f t="shared" si="2"/>
        <v>13.951578826855879</v>
      </c>
    </row>
    <row r="73" spans="1:15" x14ac:dyDescent="0.4">
      <c r="A73" t="s">
        <v>22</v>
      </c>
      <c r="B73">
        <v>3492</v>
      </c>
      <c r="K73" t="s">
        <v>49</v>
      </c>
      <c r="L73" t="str">
        <f>A18</f>
        <v>A10</v>
      </c>
      <c r="M73">
        <f>B18</f>
        <v>3910</v>
      </c>
      <c r="N73" s="8">
        <f t="shared" si="1"/>
        <v>0.23138787405617767</v>
      </c>
      <c r="O73">
        <f t="shared" si="2"/>
        <v>9.2555149622471067</v>
      </c>
    </row>
    <row r="74" spans="1:15" x14ac:dyDescent="0.4">
      <c r="A74" t="s">
        <v>32</v>
      </c>
      <c r="B74">
        <v>5863</v>
      </c>
      <c r="K74" t="s">
        <v>50</v>
      </c>
      <c r="L74" t="str">
        <f>A30</f>
        <v>B10</v>
      </c>
      <c r="M74">
        <f>B30</f>
        <v>3617</v>
      </c>
      <c r="N74" s="8">
        <f t="shared" ref="N74:N96" si="3">(M74-I$15)/I$16</f>
        <v>0.1063018092988713</v>
      </c>
      <c r="O74">
        <f t="shared" ref="O74:O96" si="4">N74*40</f>
        <v>4.2520723719548519</v>
      </c>
    </row>
    <row r="75" spans="1:15" x14ac:dyDescent="0.4">
      <c r="A75" t="s">
        <v>30</v>
      </c>
      <c r="B75">
        <v>3799</v>
      </c>
      <c r="K75" t="s">
        <v>51</v>
      </c>
      <c r="L75" t="str">
        <f>A42</f>
        <v>C10</v>
      </c>
      <c r="M75">
        <f>B42</f>
        <v>3286</v>
      </c>
      <c r="N75" s="8">
        <f t="shared" si="3"/>
        <v>-3.5007021536174479E-2</v>
      </c>
      <c r="O75">
        <f t="shared" si="4"/>
        <v>-1.4002808614469791</v>
      </c>
    </row>
    <row r="76" spans="1:15" x14ac:dyDescent="0.4">
      <c r="A76" t="s">
        <v>46</v>
      </c>
      <c r="B76">
        <v>49103</v>
      </c>
      <c r="K76" t="s">
        <v>52</v>
      </c>
      <c r="L76" t="str">
        <f>A54</f>
        <v>D10</v>
      </c>
      <c r="M76">
        <f>B54</f>
        <v>3347</v>
      </c>
      <c r="N76" s="8">
        <f t="shared" si="3"/>
        <v>-8.9652128324349285E-3</v>
      </c>
      <c r="O76">
        <f t="shared" si="4"/>
        <v>-0.35860851329739712</v>
      </c>
    </row>
    <row r="77" spans="1:15" x14ac:dyDescent="0.4">
      <c r="A77" t="s">
        <v>54</v>
      </c>
      <c r="B77">
        <v>7379</v>
      </c>
      <c r="K77" t="s">
        <v>53</v>
      </c>
      <c r="L77" t="str">
        <f>A66</f>
        <v>E10</v>
      </c>
      <c r="M77">
        <f>B66</f>
        <v>3320</v>
      </c>
      <c r="N77" s="8">
        <f t="shared" si="3"/>
        <v>-2.0491915045565551E-2</v>
      </c>
      <c r="O77">
        <f t="shared" si="4"/>
        <v>-0.81967660182262203</v>
      </c>
    </row>
    <row r="78" spans="1:15" x14ac:dyDescent="0.4">
      <c r="A78" t="s">
        <v>62</v>
      </c>
      <c r="B78">
        <v>3399</v>
      </c>
      <c r="K78" t="s">
        <v>54</v>
      </c>
      <c r="L78" t="str">
        <f>A78</f>
        <v>F10</v>
      </c>
      <c r="M78">
        <f>B78</f>
        <v>3399</v>
      </c>
      <c r="N78" s="8">
        <f t="shared" si="3"/>
        <v>1.3234361800261085E-2</v>
      </c>
      <c r="O78">
        <f t="shared" si="4"/>
        <v>0.52937447201044341</v>
      </c>
    </row>
    <row r="79" spans="1:15" x14ac:dyDescent="0.4">
      <c r="A79" t="s">
        <v>70</v>
      </c>
      <c r="B79">
        <v>25960</v>
      </c>
      <c r="K79" t="s">
        <v>55</v>
      </c>
      <c r="L79" t="str">
        <f>A90</f>
        <v>G10</v>
      </c>
      <c r="M79">
        <f>B90</f>
        <v>3540</v>
      </c>
      <c r="N79" s="8">
        <f t="shared" si="3"/>
        <v>7.3429362246609883E-2</v>
      </c>
      <c r="O79">
        <f t="shared" si="4"/>
        <v>2.9371744898643954</v>
      </c>
    </row>
    <row r="80" spans="1:15" x14ac:dyDescent="0.4">
      <c r="A80" t="s">
        <v>78</v>
      </c>
      <c r="B80">
        <v>4207</v>
      </c>
      <c r="K80" t="s">
        <v>56</v>
      </c>
      <c r="L80" t="str">
        <f>A102</f>
        <v>H10</v>
      </c>
      <c r="M80">
        <f>B102</f>
        <v>3841</v>
      </c>
      <c r="N80" s="8">
        <f t="shared" si="3"/>
        <v>0.20193074617817719</v>
      </c>
      <c r="O80">
        <f t="shared" si="4"/>
        <v>8.0772298471270876</v>
      </c>
    </row>
    <row r="81" spans="1:15" x14ac:dyDescent="0.4">
      <c r="A81" t="s">
        <v>100</v>
      </c>
      <c r="B81">
        <v>3368</v>
      </c>
      <c r="K81" t="s">
        <v>64</v>
      </c>
      <c r="L81" t="str">
        <f>A103</f>
        <v>H11</v>
      </c>
      <c r="M81">
        <f>B103</f>
        <v>4767</v>
      </c>
      <c r="N81" s="8">
        <f t="shared" si="3"/>
        <v>0.59725394059887926</v>
      </c>
      <c r="O81">
        <f t="shared" si="4"/>
        <v>23.890157623955169</v>
      </c>
    </row>
    <row r="82" spans="1:15" x14ac:dyDescent="0.4">
      <c r="A82" t="s">
        <v>101</v>
      </c>
      <c r="B82">
        <v>4810</v>
      </c>
      <c r="K82" t="s">
        <v>63</v>
      </c>
      <c r="L82" t="str">
        <f>A91</f>
        <v>G11</v>
      </c>
      <c r="M82">
        <f>B91</f>
        <v>8120</v>
      </c>
      <c r="N82" s="8">
        <f t="shared" si="3"/>
        <v>2.0286995895109894</v>
      </c>
      <c r="O82">
        <f t="shared" si="4"/>
        <v>81.147983580439572</v>
      </c>
    </row>
    <row r="83" spans="1:15" x14ac:dyDescent="0.4">
      <c r="A83" t="s">
        <v>102</v>
      </c>
      <c r="B83">
        <v>48491</v>
      </c>
      <c r="K83" t="s">
        <v>62</v>
      </c>
      <c r="L83" t="str">
        <f>A79</f>
        <v>F11</v>
      </c>
      <c r="M83">
        <f>B79</f>
        <v>25960</v>
      </c>
      <c r="N83" s="8">
        <f t="shared" si="3"/>
        <v>9.6448613481128529</v>
      </c>
      <c r="O83">
        <f t="shared" si="4"/>
        <v>385.79445392451413</v>
      </c>
    </row>
    <row r="84" spans="1:15" x14ac:dyDescent="0.4">
      <c r="A84" t="s">
        <v>15</v>
      </c>
      <c r="B84">
        <v>3294</v>
      </c>
      <c r="K84" t="s">
        <v>61</v>
      </c>
      <c r="L84" t="str">
        <f>A67</f>
        <v>E11</v>
      </c>
      <c r="M84">
        <f>B67</f>
        <v>43460</v>
      </c>
      <c r="N84" s="8">
        <f t="shared" si="3"/>
        <v>17.115872041808625</v>
      </c>
      <c r="O84">
        <f t="shared" si="4"/>
        <v>684.63488167234505</v>
      </c>
    </row>
    <row r="85" spans="1:15" x14ac:dyDescent="0.4">
      <c r="A85" t="s">
        <v>23</v>
      </c>
      <c r="B85">
        <v>3333</v>
      </c>
      <c r="K85" t="s">
        <v>60</v>
      </c>
      <c r="L85" t="str">
        <f>A55</f>
        <v>D11</v>
      </c>
      <c r="M85">
        <f>B55</f>
        <v>40361</v>
      </c>
      <c r="N85" s="8">
        <f t="shared" si="3"/>
        <v>15.7928627766793</v>
      </c>
      <c r="O85">
        <f t="shared" si="4"/>
        <v>631.714511067172</v>
      </c>
    </row>
    <row r="86" spans="1:15" x14ac:dyDescent="0.4">
      <c r="A86" t="s">
        <v>31</v>
      </c>
      <c r="B86">
        <v>4724</v>
      </c>
      <c r="K86" t="s">
        <v>59</v>
      </c>
      <c r="L86" t="str">
        <f>A43</f>
        <v>C11</v>
      </c>
      <c r="M86">
        <f>B43</f>
        <v>38673</v>
      </c>
      <c r="N86" s="8">
        <f t="shared" si="3"/>
        <v>15.072230430910246</v>
      </c>
      <c r="O86">
        <f t="shared" si="4"/>
        <v>602.88921723640988</v>
      </c>
    </row>
    <row r="87" spans="1:15" x14ac:dyDescent="0.4">
      <c r="A87" t="s">
        <v>39</v>
      </c>
      <c r="B87">
        <v>3901</v>
      </c>
      <c r="K87" t="s">
        <v>58</v>
      </c>
      <c r="L87" t="str">
        <f>A31</f>
        <v>B11</v>
      </c>
      <c r="M87">
        <f>B31</f>
        <v>23467</v>
      </c>
      <c r="N87" s="8">
        <f t="shared" si="3"/>
        <v>8.5805625104337917</v>
      </c>
      <c r="O87">
        <f t="shared" si="4"/>
        <v>343.22250041735168</v>
      </c>
    </row>
    <row r="88" spans="1:15" x14ac:dyDescent="0.4">
      <c r="A88" t="s">
        <v>47</v>
      </c>
      <c r="B88">
        <v>42911</v>
      </c>
      <c r="K88" t="s">
        <v>57</v>
      </c>
      <c r="L88" t="str">
        <f>A19</f>
        <v>A11</v>
      </c>
      <c r="M88">
        <f>B19</f>
        <v>12594</v>
      </c>
      <c r="N88" s="8">
        <f t="shared" si="3"/>
        <v>3.9387168377164117</v>
      </c>
      <c r="O88">
        <f t="shared" si="4"/>
        <v>157.54867350865646</v>
      </c>
    </row>
    <row r="89" spans="1:15" x14ac:dyDescent="0.4">
      <c r="A89" t="s">
        <v>55</v>
      </c>
      <c r="B89">
        <v>9762</v>
      </c>
      <c r="K89" t="s">
        <v>65</v>
      </c>
      <c r="L89" t="str">
        <f>A20</f>
        <v>A12</v>
      </c>
      <c r="M89">
        <f>B20</f>
        <v>8531</v>
      </c>
      <c r="N89" s="8">
        <f t="shared" si="3"/>
        <v>2.2041616120886447</v>
      </c>
      <c r="O89">
        <f t="shared" si="4"/>
        <v>88.166464483545781</v>
      </c>
    </row>
    <row r="90" spans="1:15" x14ac:dyDescent="0.4">
      <c r="A90" t="s">
        <v>63</v>
      </c>
      <c r="B90">
        <v>3540</v>
      </c>
      <c r="K90" t="s">
        <v>66</v>
      </c>
      <c r="L90" t="str">
        <f>A32</f>
        <v>B12</v>
      </c>
      <c r="M90">
        <f>B32</f>
        <v>6007</v>
      </c>
      <c r="N90" s="8">
        <f t="shared" si="3"/>
        <v>1.1266284126093227</v>
      </c>
      <c r="O90">
        <f t="shared" si="4"/>
        <v>45.065136504372909</v>
      </c>
    </row>
    <row r="91" spans="1:15" x14ac:dyDescent="0.4">
      <c r="A91" t="s">
        <v>71</v>
      </c>
      <c r="B91">
        <v>8120</v>
      </c>
      <c r="K91" t="s">
        <v>67</v>
      </c>
      <c r="L91" t="str">
        <f>A44</f>
        <v>C12</v>
      </c>
      <c r="M91">
        <f>B44</f>
        <v>5053</v>
      </c>
      <c r="N91" s="8">
        <f t="shared" si="3"/>
        <v>0.71935160107870733</v>
      </c>
      <c r="O91">
        <f t="shared" si="4"/>
        <v>28.774064043148293</v>
      </c>
    </row>
    <row r="92" spans="1:15" x14ac:dyDescent="0.4">
      <c r="A92" t="s">
        <v>79</v>
      </c>
      <c r="B92">
        <v>3920</v>
      </c>
      <c r="K92" t="s">
        <v>68</v>
      </c>
      <c r="L92" t="str">
        <f>A56</f>
        <v>D12</v>
      </c>
      <c r="M92">
        <f>B56</f>
        <v>4525</v>
      </c>
      <c r="N92" s="8">
        <f t="shared" si="3"/>
        <v>0.49394053557748629</v>
      </c>
      <c r="O92">
        <f t="shared" si="4"/>
        <v>19.757621423099451</v>
      </c>
    </row>
    <row r="93" spans="1:15" x14ac:dyDescent="0.4">
      <c r="A93" t="s">
        <v>103</v>
      </c>
      <c r="B93">
        <v>3313</v>
      </c>
      <c r="K93" t="s">
        <v>69</v>
      </c>
      <c r="L93" t="str">
        <f>A68</f>
        <v>E12</v>
      </c>
      <c r="M93">
        <f>B68</f>
        <v>4428</v>
      </c>
      <c r="N93" s="8">
        <f t="shared" si="3"/>
        <v>0.4525297905895726</v>
      </c>
      <c r="O93">
        <f t="shared" si="4"/>
        <v>18.101191623582903</v>
      </c>
    </row>
    <row r="94" spans="1:15" x14ac:dyDescent="0.4">
      <c r="A94" t="s">
        <v>104</v>
      </c>
      <c r="B94">
        <v>6882</v>
      </c>
      <c r="K94" t="s">
        <v>70</v>
      </c>
      <c r="L94" t="str">
        <f>A80</f>
        <v>F12</v>
      </c>
      <c r="M94">
        <f>B80</f>
        <v>4207</v>
      </c>
      <c r="N94" s="8">
        <f t="shared" si="3"/>
        <v>0.35818159840061453</v>
      </c>
      <c r="O94">
        <f t="shared" si="4"/>
        <v>14.327263936024581</v>
      </c>
    </row>
    <row r="95" spans="1:15" x14ac:dyDescent="0.4">
      <c r="A95" t="s">
        <v>105</v>
      </c>
      <c r="B95">
        <v>21351</v>
      </c>
      <c r="K95" t="s">
        <v>71</v>
      </c>
      <c r="L95" t="str">
        <f>A92</f>
        <v>G12</v>
      </c>
      <c r="M95">
        <f>B92</f>
        <v>3920</v>
      </c>
      <c r="N95" s="8">
        <f t="shared" si="3"/>
        <v>0.23565702302400382</v>
      </c>
      <c r="O95">
        <f t="shared" si="4"/>
        <v>9.4262809209601528</v>
      </c>
    </row>
    <row r="96" spans="1:15" x14ac:dyDescent="0.4">
      <c r="A96" t="s">
        <v>16</v>
      </c>
      <c r="B96">
        <v>3312</v>
      </c>
      <c r="K96" t="s">
        <v>72</v>
      </c>
      <c r="L96" t="str">
        <f>A104</f>
        <v>H12</v>
      </c>
      <c r="M96">
        <f>B104</f>
        <v>3697</v>
      </c>
      <c r="N96" s="8">
        <f t="shared" si="3"/>
        <v>0.14045500104148054</v>
      </c>
      <c r="O96">
        <f t="shared" si="4"/>
        <v>5.6182000416592217</v>
      </c>
    </row>
    <row r="97" spans="1:2" x14ac:dyDescent="0.4">
      <c r="A97" t="s">
        <v>24</v>
      </c>
      <c r="B97">
        <v>3297</v>
      </c>
    </row>
    <row r="98" spans="1:2" x14ac:dyDescent="0.4">
      <c r="A98" t="s">
        <v>33</v>
      </c>
      <c r="B98">
        <v>4254</v>
      </c>
    </row>
    <row r="99" spans="1:2" x14ac:dyDescent="0.4">
      <c r="A99" t="s">
        <v>40</v>
      </c>
      <c r="B99">
        <v>4166</v>
      </c>
    </row>
    <row r="100" spans="1:2" x14ac:dyDescent="0.4">
      <c r="A100" t="s">
        <v>48</v>
      </c>
      <c r="B100">
        <v>31650</v>
      </c>
    </row>
    <row r="101" spans="1:2" x14ac:dyDescent="0.4">
      <c r="A101" t="s">
        <v>56</v>
      </c>
      <c r="B101">
        <v>16441</v>
      </c>
    </row>
    <row r="102" spans="1:2" x14ac:dyDescent="0.4">
      <c r="A102" t="s">
        <v>64</v>
      </c>
      <c r="B102">
        <v>3841</v>
      </c>
    </row>
    <row r="103" spans="1:2" x14ac:dyDescent="0.4">
      <c r="A103" t="s">
        <v>72</v>
      </c>
      <c r="B103">
        <v>4767</v>
      </c>
    </row>
    <row r="104" spans="1:2" x14ac:dyDescent="0.4">
      <c r="A104" t="s">
        <v>80</v>
      </c>
      <c r="B104">
        <v>3697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J11" sqref="J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52982</v>
      </c>
      <c r="D2">
        <v>3340</v>
      </c>
      <c r="E2">
        <v>5766</v>
      </c>
      <c r="F2">
        <v>4620</v>
      </c>
      <c r="G2">
        <v>41185</v>
      </c>
      <c r="H2">
        <v>43097</v>
      </c>
      <c r="I2">
        <v>3431</v>
      </c>
      <c r="J2">
        <v>3544</v>
      </c>
      <c r="K2">
        <v>4092</v>
      </c>
      <c r="L2">
        <v>3906</v>
      </c>
      <c r="M2">
        <v>11553</v>
      </c>
      <c r="N2">
        <v>8069</v>
      </c>
      <c r="O2">
        <v>35224</v>
      </c>
      <c r="P2">
        <v>3345</v>
      </c>
      <c r="Q2">
        <v>7777</v>
      </c>
      <c r="R2">
        <v>4046</v>
      </c>
      <c r="S2">
        <v>18304</v>
      </c>
      <c r="T2">
        <v>36336</v>
      </c>
      <c r="U2">
        <v>3379</v>
      </c>
      <c r="V2">
        <v>3909</v>
      </c>
      <c r="W2">
        <v>4201</v>
      </c>
      <c r="X2">
        <v>3550</v>
      </c>
      <c r="Y2">
        <v>21223</v>
      </c>
      <c r="Z2">
        <v>5698</v>
      </c>
      <c r="AA2">
        <v>20068</v>
      </c>
      <c r="AB2">
        <v>3336</v>
      </c>
      <c r="AC2">
        <v>11668</v>
      </c>
      <c r="AD2">
        <v>3991</v>
      </c>
      <c r="AE2">
        <v>6805</v>
      </c>
      <c r="AF2">
        <v>20838</v>
      </c>
      <c r="AG2">
        <v>3370</v>
      </c>
      <c r="AH2">
        <v>4546</v>
      </c>
      <c r="AI2">
        <v>4180</v>
      </c>
      <c r="AJ2">
        <v>3379</v>
      </c>
      <c r="AK2">
        <v>34374</v>
      </c>
      <c r="AL2">
        <v>4852</v>
      </c>
      <c r="AM2">
        <v>8155</v>
      </c>
      <c r="AN2">
        <v>3455</v>
      </c>
      <c r="AO2">
        <v>20780</v>
      </c>
      <c r="AP2">
        <v>4037</v>
      </c>
      <c r="AQ2">
        <v>4554</v>
      </c>
      <c r="AR2">
        <v>11499</v>
      </c>
      <c r="AS2">
        <v>3355</v>
      </c>
      <c r="AT2">
        <v>7618</v>
      </c>
      <c r="AU2">
        <v>4643</v>
      </c>
      <c r="AV2">
        <v>3325</v>
      </c>
      <c r="AW2">
        <v>36089</v>
      </c>
      <c r="AX2">
        <v>4297</v>
      </c>
      <c r="AY2">
        <v>4474</v>
      </c>
      <c r="AZ2">
        <v>3487</v>
      </c>
      <c r="BA2">
        <v>35799</v>
      </c>
      <c r="BB2">
        <v>3843</v>
      </c>
      <c r="BC2">
        <v>3822</v>
      </c>
      <c r="BD2">
        <v>7297</v>
      </c>
      <c r="BE2">
        <v>3570</v>
      </c>
      <c r="BF2">
        <v>24941</v>
      </c>
      <c r="BG2">
        <v>5748</v>
      </c>
      <c r="BH2">
        <v>3368</v>
      </c>
      <c r="BI2">
        <v>38799</v>
      </c>
      <c r="BJ2">
        <v>4225</v>
      </c>
      <c r="BK2">
        <v>3618</v>
      </c>
      <c r="BL2">
        <v>3814</v>
      </c>
      <c r="BM2">
        <v>43630</v>
      </c>
      <c r="BN2">
        <v>3526</v>
      </c>
      <c r="BO2">
        <v>3478</v>
      </c>
      <c r="BP2">
        <v>5593</v>
      </c>
      <c r="BQ2">
        <v>3716</v>
      </c>
      <c r="BR2">
        <v>43634</v>
      </c>
      <c r="BS2">
        <v>6978</v>
      </c>
      <c r="BT2">
        <v>3388</v>
      </c>
      <c r="BU2">
        <v>23773</v>
      </c>
      <c r="BV2">
        <v>4112</v>
      </c>
      <c r="BW2">
        <v>3379</v>
      </c>
      <c r="BX2">
        <v>4700</v>
      </c>
      <c r="BY2">
        <v>44234</v>
      </c>
      <c r="BZ2">
        <v>3324</v>
      </c>
      <c r="CA2">
        <v>3389</v>
      </c>
      <c r="CB2">
        <v>4663</v>
      </c>
      <c r="CC2">
        <v>4138</v>
      </c>
      <c r="CD2">
        <v>39783</v>
      </c>
      <c r="CE2">
        <v>9250</v>
      </c>
      <c r="CF2">
        <v>3574</v>
      </c>
      <c r="CG2">
        <v>7666</v>
      </c>
      <c r="CH2">
        <v>3894</v>
      </c>
      <c r="CI2">
        <v>3383</v>
      </c>
      <c r="CJ2">
        <v>6690</v>
      </c>
      <c r="CK2">
        <v>20094</v>
      </c>
      <c r="CL2">
        <v>3469</v>
      </c>
      <c r="CM2">
        <v>3336</v>
      </c>
      <c r="CN2">
        <v>4210</v>
      </c>
      <c r="CO2">
        <v>4201</v>
      </c>
      <c r="CP2">
        <v>28747</v>
      </c>
      <c r="CQ2">
        <v>15453</v>
      </c>
      <c r="CR2">
        <v>3794</v>
      </c>
      <c r="CS2">
        <v>4690</v>
      </c>
      <c r="CT2">
        <v>3662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52982</v>
      </c>
      <c r="G9">
        <f>'Plate 1'!G9</f>
        <v>30</v>
      </c>
      <c r="H9" t="str">
        <f t="shared" ref="H9:I9" si="0">A9</f>
        <v>A1</v>
      </c>
      <c r="I9">
        <f t="shared" si="0"/>
        <v>52982</v>
      </c>
      <c r="K9" t="s">
        <v>82</v>
      </c>
      <c r="L9" t="str">
        <f>A10</f>
        <v>A2</v>
      </c>
      <c r="M9">
        <f>B10</f>
        <v>3340</v>
      </c>
      <c r="N9" s="8">
        <f>(M9-I$15)/I$16</f>
        <v>-1.8350503798362408E-2</v>
      </c>
      <c r="O9">
        <f>N9*40</f>
        <v>-0.73402015193449632</v>
      </c>
    </row>
    <row r="10" spans="1:98" x14ac:dyDescent="0.4">
      <c r="A10" t="s">
        <v>83</v>
      </c>
      <c r="B10">
        <v>3340</v>
      </c>
      <c r="G10">
        <f>'Plate 1'!G10</f>
        <v>15</v>
      </c>
      <c r="H10" t="str">
        <f>A21</f>
        <v>B1</v>
      </c>
      <c r="I10">
        <f>B21</f>
        <v>35224</v>
      </c>
      <c r="K10" t="s">
        <v>85</v>
      </c>
      <c r="L10" t="str">
        <f>A22</f>
        <v>B2</v>
      </c>
      <c r="M10">
        <f>B22</f>
        <v>3345</v>
      </c>
      <c r="N10" s="8">
        <f t="shared" ref="N10:N73" si="1">(M10-I$15)/I$16</f>
        <v>-1.5997875106264665E-2</v>
      </c>
      <c r="O10">
        <f t="shared" ref="O10:O73" si="2">N10*40</f>
        <v>-0.63991500425058656</v>
      </c>
    </row>
    <row r="11" spans="1:98" x14ac:dyDescent="0.4">
      <c r="A11" t="s">
        <v>84</v>
      </c>
      <c r="B11">
        <v>5766</v>
      </c>
      <c r="G11">
        <f>'Plate 1'!G11</f>
        <v>7.5</v>
      </c>
      <c r="H11" t="str">
        <f>A33</f>
        <v>C1</v>
      </c>
      <c r="I11">
        <f>B33</f>
        <v>20068</v>
      </c>
      <c r="K11" t="s">
        <v>88</v>
      </c>
      <c r="L11" t="str">
        <f>A34</f>
        <v>C2</v>
      </c>
      <c r="M11">
        <f>B34</f>
        <v>3336</v>
      </c>
      <c r="N11" s="8">
        <f t="shared" si="1"/>
        <v>-2.0232606752040607E-2</v>
      </c>
      <c r="O11">
        <f t="shared" si="2"/>
        <v>-0.80930427008162431</v>
      </c>
    </row>
    <row r="12" spans="1:98" x14ac:dyDescent="0.4">
      <c r="A12" t="s">
        <v>9</v>
      </c>
      <c r="B12">
        <v>4620</v>
      </c>
      <c r="G12">
        <f>'Plate 1'!G12</f>
        <v>1.875</v>
      </c>
      <c r="H12" t="str">
        <f>A45</f>
        <v>D1</v>
      </c>
      <c r="I12">
        <f>B45</f>
        <v>8155</v>
      </c>
      <c r="K12" t="s">
        <v>91</v>
      </c>
      <c r="L12" t="str">
        <f>A46</f>
        <v>D2</v>
      </c>
      <c r="M12">
        <f>B46</f>
        <v>3455</v>
      </c>
      <c r="N12" s="8">
        <f t="shared" si="1"/>
        <v>3.5759956119885722E-2</v>
      </c>
      <c r="O12">
        <f t="shared" si="2"/>
        <v>1.4303982447954289</v>
      </c>
    </row>
    <row r="13" spans="1:98" x14ac:dyDescent="0.4">
      <c r="A13" t="s">
        <v>17</v>
      </c>
      <c r="B13">
        <v>41185</v>
      </c>
      <c r="G13">
        <f>'Plate 1'!G13</f>
        <v>0.46875</v>
      </c>
      <c r="H13" t="str">
        <f>A57</f>
        <v>E1</v>
      </c>
      <c r="I13">
        <f>B57</f>
        <v>4474</v>
      </c>
      <c r="K13" t="s">
        <v>94</v>
      </c>
      <c r="L13" t="str">
        <f>A58</f>
        <v>E2</v>
      </c>
      <c r="M13">
        <f>B58</f>
        <v>3487</v>
      </c>
      <c r="N13" s="8">
        <f t="shared" si="1"/>
        <v>5.0816779749311286E-2</v>
      </c>
      <c r="O13">
        <f t="shared" si="2"/>
        <v>2.0326711899724517</v>
      </c>
    </row>
    <row r="14" spans="1:98" x14ac:dyDescent="0.4">
      <c r="A14" t="s">
        <v>25</v>
      </c>
      <c r="B14">
        <v>43097</v>
      </c>
      <c r="G14">
        <f>'Plate 1'!G14</f>
        <v>0.1171875</v>
      </c>
      <c r="H14" t="str">
        <f>A69</f>
        <v>F1</v>
      </c>
      <c r="I14">
        <f>B69</f>
        <v>3618</v>
      </c>
      <c r="K14" t="s">
        <v>97</v>
      </c>
      <c r="L14" t="str">
        <f>A70</f>
        <v>F2</v>
      </c>
      <c r="M14">
        <f>B70</f>
        <v>3814</v>
      </c>
      <c r="N14" s="8">
        <f t="shared" si="1"/>
        <v>0.20467869621250381</v>
      </c>
      <c r="O14">
        <f t="shared" si="2"/>
        <v>8.1871478485001532</v>
      </c>
    </row>
    <row r="15" spans="1:98" x14ac:dyDescent="0.4">
      <c r="A15" t="s">
        <v>34</v>
      </c>
      <c r="B15">
        <v>3431</v>
      </c>
      <c r="G15">
        <f>'Plate 1'!G15</f>
        <v>0</v>
      </c>
      <c r="H15" t="str">
        <f>A81</f>
        <v>G1</v>
      </c>
      <c r="I15">
        <f>B81</f>
        <v>3379</v>
      </c>
      <c r="K15" t="s">
        <v>100</v>
      </c>
      <c r="L15" t="str">
        <f>A82</f>
        <v>G2</v>
      </c>
      <c r="M15">
        <f>B82</f>
        <v>4700</v>
      </c>
      <c r="N15" s="8">
        <f t="shared" si="1"/>
        <v>0.62156450045222422</v>
      </c>
      <c r="O15">
        <f t="shared" si="2"/>
        <v>24.86258001808897</v>
      </c>
    </row>
    <row r="16" spans="1:98" x14ac:dyDescent="0.4">
      <c r="A16" t="s">
        <v>41</v>
      </c>
      <c r="B16">
        <v>3544</v>
      </c>
      <c r="H16" t="s">
        <v>119</v>
      </c>
      <c r="I16">
        <f>SLOPE(I10:I15, G10:G15)</f>
        <v>2125.2822499336689</v>
      </c>
      <c r="K16" t="s">
        <v>103</v>
      </c>
      <c r="L16" t="str">
        <f>A94</f>
        <v>H2</v>
      </c>
      <c r="M16">
        <f>B94</f>
        <v>6690</v>
      </c>
      <c r="N16" s="8">
        <f t="shared" si="1"/>
        <v>1.5579107199071267</v>
      </c>
      <c r="O16">
        <f t="shared" si="2"/>
        <v>62.316428796285066</v>
      </c>
    </row>
    <row r="17" spans="1:15" x14ac:dyDescent="0.4">
      <c r="A17" t="s">
        <v>49</v>
      </c>
      <c r="B17">
        <v>4092</v>
      </c>
      <c r="K17" t="s">
        <v>104</v>
      </c>
      <c r="L17" t="str">
        <f>A95</f>
        <v>H3</v>
      </c>
      <c r="M17">
        <f>B95</f>
        <v>20094</v>
      </c>
      <c r="N17" s="8">
        <f t="shared" si="1"/>
        <v>7.8648377176827609</v>
      </c>
      <c r="O17">
        <f t="shared" si="2"/>
        <v>314.59350870731043</v>
      </c>
    </row>
    <row r="18" spans="1:15" x14ac:dyDescent="0.4">
      <c r="A18" t="s">
        <v>57</v>
      </c>
      <c r="B18">
        <v>3906</v>
      </c>
      <c r="K18" t="s">
        <v>101</v>
      </c>
      <c r="L18" t="str">
        <f>A83</f>
        <v>G3</v>
      </c>
      <c r="M18">
        <f>B83</f>
        <v>44234</v>
      </c>
      <c r="N18" s="8">
        <f t="shared" si="1"/>
        <v>19.223329043130672</v>
      </c>
      <c r="O18">
        <f t="shared" si="2"/>
        <v>768.93316172522691</v>
      </c>
    </row>
    <row r="19" spans="1:15" x14ac:dyDescent="0.4">
      <c r="A19" t="s">
        <v>65</v>
      </c>
      <c r="B19">
        <v>11553</v>
      </c>
      <c r="K19" t="s">
        <v>98</v>
      </c>
      <c r="L19" t="str">
        <f>A71</f>
        <v>F3</v>
      </c>
      <c r="M19">
        <f>B71</f>
        <v>43630</v>
      </c>
      <c r="N19" s="8">
        <f t="shared" si="1"/>
        <v>18.939131497125267</v>
      </c>
      <c r="O19">
        <f t="shared" si="2"/>
        <v>757.56525988501062</v>
      </c>
    </row>
    <row r="20" spans="1:15" x14ac:dyDescent="0.4">
      <c r="A20" t="s">
        <v>73</v>
      </c>
      <c r="B20">
        <v>8069</v>
      </c>
      <c r="K20" t="s">
        <v>95</v>
      </c>
      <c r="L20" t="str">
        <f>A59</f>
        <v>E3</v>
      </c>
      <c r="M20">
        <f>B59</f>
        <v>35799</v>
      </c>
      <c r="N20" s="8">
        <f t="shared" si="1"/>
        <v>15.254444439561777</v>
      </c>
      <c r="O20">
        <f t="shared" si="2"/>
        <v>610.17777758247109</v>
      </c>
    </row>
    <row r="21" spans="1:15" x14ac:dyDescent="0.4">
      <c r="A21" t="s">
        <v>85</v>
      </c>
      <c r="B21">
        <v>35224</v>
      </c>
      <c r="K21" t="s">
        <v>92</v>
      </c>
      <c r="L21" t="str">
        <f>A47</f>
        <v>D3</v>
      </c>
      <c r="M21">
        <f>B47</f>
        <v>20780</v>
      </c>
      <c r="N21" s="8">
        <f t="shared" si="1"/>
        <v>8.1876183742385713</v>
      </c>
      <c r="O21">
        <f t="shared" si="2"/>
        <v>327.50473496954282</v>
      </c>
    </row>
    <row r="22" spans="1:15" x14ac:dyDescent="0.4">
      <c r="A22" t="s">
        <v>86</v>
      </c>
      <c r="B22">
        <v>3345</v>
      </c>
      <c r="K22" t="s">
        <v>89</v>
      </c>
      <c r="L22" t="str">
        <f>A35</f>
        <v>C3</v>
      </c>
      <c r="M22">
        <f>B35</f>
        <v>11668</v>
      </c>
      <c r="N22" s="8">
        <f t="shared" si="1"/>
        <v>3.9001878457596413</v>
      </c>
      <c r="O22">
        <f t="shared" si="2"/>
        <v>156.00751383038565</v>
      </c>
    </row>
    <row r="23" spans="1:15" x14ac:dyDescent="0.4">
      <c r="A23" t="s">
        <v>87</v>
      </c>
      <c r="B23">
        <v>7777</v>
      </c>
      <c r="K23" t="s">
        <v>86</v>
      </c>
      <c r="L23" t="str">
        <f>A23</f>
        <v>B3</v>
      </c>
      <c r="M23">
        <f>B23</f>
        <v>7777</v>
      </c>
      <c r="N23" s="8">
        <f t="shared" si="1"/>
        <v>2.0693721975691766</v>
      </c>
      <c r="O23">
        <f t="shared" si="2"/>
        <v>82.774887902767063</v>
      </c>
    </row>
    <row r="24" spans="1:15" x14ac:dyDescent="0.4">
      <c r="A24" t="s">
        <v>10</v>
      </c>
      <c r="B24">
        <v>4046</v>
      </c>
      <c r="K24" t="s">
        <v>83</v>
      </c>
      <c r="L24" t="str">
        <f>A11</f>
        <v>A3</v>
      </c>
      <c r="M24">
        <f>B11</f>
        <v>5766</v>
      </c>
      <c r="N24" s="8">
        <f t="shared" si="1"/>
        <v>1.1231449376074634</v>
      </c>
      <c r="O24">
        <f t="shared" si="2"/>
        <v>44.925797504298536</v>
      </c>
    </row>
    <row r="25" spans="1:15" x14ac:dyDescent="0.4">
      <c r="A25" t="s">
        <v>18</v>
      </c>
      <c r="B25">
        <v>18304</v>
      </c>
      <c r="K25" t="s">
        <v>84</v>
      </c>
      <c r="L25" t="str">
        <f>A12</f>
        <v>A4</v>
      </c>
      <c r="M25">
        <f>B12</f>
        <v>4620</v>
      </c>
      <c r="N25" s="8">
        <f t="shared" si="1"/>
        <v>0.58392244137866023</v>
      </c>
      <c r="O25">
        <f t="shared" si="2"/>
        <v>23.356897655146408</v>
      </c>
    </row>
    <row r="26" spans="1:15" x14ac:dyDescent="0.4">
      <c r="A26" t="s">
        <v>26</v>
      </c>
      <c r="B26">
        <v>36336</v>
      </c>
      <c r="K26" t="s">
        <v>87</v>
      </c>
      <c r="L26" t="str">
        <f>A24</f>
        <v>B4</v>
      </c>
      <c r="M26">
        <f>B24</f>
        <v>4046</v>
      </c>
      <c r="N26" s="8">
        <f t="shared" si="1"/>
        <v>0.31384066752583917</v>
      </c>
      <c r="O26">
        <f t="shared" si="2"/>
        <v>12.553626701033567</v>
      </c>
    </row>
    <row r="27" spans="1:15" x14ac:dyDescent="0.4">
      <c r="A27" t="s">
        <v>35</v>
      </c>
      <c r="B27">
        <v>3379</v>
      </c>
      <c r="K27" t="s">
        <v>90</v>
      </c>
      <c r="L27" t="str">
        <f>A36</f>
        <v>C4</v>
      </c>
      <c r="M27">
        <f>B36</f>
        <v>3991</v>
      </c>
      <c r="N27" s="8">
        <f t="shared" si="1"/>
        <v>0.28796175191276396</v>
      </c>
      <c r="O27">
        <f t="shared" si="2"/>
        <v>11.518470076510559</v>
      </c>
    </row>
    <row r="28" spans="1:15" x14ac:dyDescent="0.4">
      <c r="A28" t="s">
        <v>42</v>
      </c>
      <c r="B28">
        <v>3909</v>
      </c>
      <c r="K28" t="s">
        <v>93</v>
      </c>
      <c r="L28" t="str">
        <f>A48</f>
        <v>D4</v>
      </c>
      <c r="M28">
        <f>B48</f>
        <v>4037</v>
      </c>
      <c r="N28" s="8">
        <f t="shared" si="1"/>
        <v>0.30960593588006324</v>
      </c>
      <c r="O28">
        <f t="shared" si="2"/>
        <v>12.384237435202529</v>
      </c>
    </row>
    <row r="29" spans="1:15" x14ac:dyDescent="0.4">
      <c r="A29" t="s">
        <v>50</v>
      </c>
      <c r="B29">
        <v>4201</v>
      </c>
      <c r="K29" t="s">
        <v>96</v>
      </c>
      <c r="L29" t="str">
        <f>A60</f>
        <v>E4</v>
      </c>
      <c r="M29">
        <f>B60</f>
        <v>3843</v>
      </c>
      <c r="N29" s="8">
        <f t="shared" si="1"/>
        <v>0.21832394262667071</v>
      </c>
      <c r="O29">
        <f t="shared" si="2"/>
        <v>8.7329577050668288</v>
      </c>
    </row>
    <row r="30" spans="1:15" x14ac:dyDescent="0.4">
      <c r="A30" t="s">
        <v>58</v>
      </c>
      <c r="B30">
        <v>3550</v>
      </c>
      <c r="K30" t="s">
        <v>99</v>
      </c>
      <c r="L30" t="str">
        <f>A72</f>
        <v>F4</v>
      </c>
      <c r="M30">
        <f>B72</f>
        <v>3526</v>
      </c>
      <c r="N30" s="8">
        <f t="shared" si="1"/>
        <v>6.9167283547673694E-2</v>
      </c>
      <c r="O30">
        <f t="shared" si="2"/>
        <v>2.7666913419069479</v>
      </c>
    </row>
    <row r="31" spans="1:15" x14ac:dyDescent="0.4">
      <c r="A31" t="s">
        <v>66</v>
      </c>
      <c r="B31">
        <v>21223</v>
      </c>
      <c r="K31" t="s">
        <v>102</v>
      </c>
      <c r="L31" t="str">
        <f>A84</f>
        <v>G4</v>
      </c>
      <c r="M31">
        <f>B84</f>
        <v>3324</v>
      </c>
      <c r="N31" s="8">
        <f t="shared" si="1"/>
        <v>-2.5878915613075194E-2</v>
      </c>
      <c r="O31">
        <f t="shared" si="2"/>
        <v>-1.0351566245230077</v>
      </c>
    </row>
    <row r="32" spans="1:15" x14ac:dyDescent="0.4">
      <c r="A32" t="s">
        <v>74</v>
      </c>
      <c r="B32">
        <v>5698</v>
      </c>
      <c r="K32" t="s">
        <v>105</v>
      </c>
      <c r="L32" t="str">
        <f>A96</f>
        <v>H4</v>
      </c>
      <c r="M32">
        <f>B96</f>
        <v>3469</v>
      </c>
      <c r="N32" s="8">
        <f t="shared" si="1"/>
        <v>4.234731645775941E-2</v>
      </c>
      <c r="O32">
        <f t="shared" si="2"/>
        <v>1.6938926583103764</v>
      </c>
    </row>
    <row r="33" spans="1:15" x14ac:dyDescent="0.4">
      <c r="A33" t="s">
        <v>88</v>
      </c>
      <c r="B33">
        <v>20068</v>
      </c>
      <c r="K33" t="s">
        <v>16</v>
      </c>
      <c r="L33" t="str">
        <f>A97</f>
        <v>H5</v>
      </c>
      <c r="M33">
        <f>B97</f>
        <v>3336</v>
      </c>
      <c r="N33" s="8">
        <f t="shared" si="1"/>
        <v>-2.0232606752040607E-2</v>
      </c>
      <c r="O33">
        <f t="shared" si="2"/>
        <v>-0.80930427008162431</v>
      </c>
    </row>
    <row r="34" spans="1:15" x14ac:dyDescent="0.4">
      <c r="A34" t="s">
        <v>89</v>
      </c>
      <c r="B34">
        <v>3336</v>
      </c>
      <c r="K34" t="s">
        <v>15</v>
      </c>
      <c r="L34" t="str">
        <f>A85</f>
        <v>G5</v>
      </c>
      <c r="M34">
        <f>B85</f>
        <v>3389</v>
      </c>
      <c r="N34" s="8">
        <f t="shared" si="1"/>
        <v>4.7052573841954897E-3</v>
      </c>
      <c r="O34">
        <f t="shared" si="2"/>
        <v>0.18821029536781958</v>
      </c>
    </row>
    <row r="35" spans="1:15" x14ac:dyDescent="0.4">
      <c r="A35" t="s">
        <v>90</v>
      </c>
      <c r="B35">
        <v>11668</v>
      </c>
      <c r="K35" t="s">
        <v>14</v>
      </c>
      <c r="L35" t="str">
        <f>A73</f>
        <v>F5</v>
      </c>
      <c r="M35">
        <f>B73</f>
        <v>3478</v>
      </c>
      <c r="N35" s="8">
        <f t="shared" si="1"/>
        <v>4.6582048103535348E-2</v>
      </c>
      <c r="O35">
        <f t="shared" si="2"/>
        <v>1.8632819241414138</v>
      </c>
    </row>
    <row r="36" spans="1:15" x14ac:dyDescent="0.4">
      <c r="A36" t="s">
        <v>11</v>
      </c>
      <c r="B36">
        <v>3991</v>
      </c>
      <c r="K36" t="s">
        <v>13</v>
      </c>
      <c r="L36" t="str">
        <f>A61</f>
        <v>E5</v>
      </c>
      <c r="M36">
        <f>B61</f>
        <v>3822</v>
      </c>
      <c r="N36" s="8">
        <f t="shared" si="1"/>
        <v>0.20844290211986019</v>
      </c>
      <c r="O36">
        <f t="shared" si="2"/>
        <v>8.3377160847944083</v>
      </c>
    </row>
    <row r="37" spans="1:15" x14ac:dyDescent="0.4">
      <c r="A37" t="s">
        <v>19</v>
      </c>
      <c r="B37">
        <v>6805</v>
      </c>
      <c r="K37" t="s">
        <v>12</v>
      </c>
      <c r="L37" t="str">
        <f>A49</f>
        <v>D5</v>
      </c>
      <c r="M37">
        <f>B49</f>
        <v>4554</v>
      </c>
      <c r="N37" s="8">
        <f t="shared" si="1"/>
        <v>0.55286774264297001</v>
      </c>
      <c r="O37">
        <f t="shared" si="2"/>
        <v>22.114709705718802</v>
      </c>
    </row>
    <row r="38" spans="1:15" x14ac:dyDescent="0.4">
      <c r="A38" t="s">
        <v>27</v>
      </c>
      <c r="B38">
        <v>20838</v>
      </c>
      <c r="K38" t="s">
        <v>11</v>
      </c>
      <c r="L38" t="str">
        <f>A37</f>
        <v>C5</v>
      </c>
      <c r="M38">
        <f>B37</f>
        <v>6805</v>
      </c>
      <c r="N38" s="8">
        <f t="shared" si="1"/>
        <v>1.6120211798253747</v>
      </c>
      <c r="O38">
        <f t="shared" si="2"/>
        <v>64.480847193014995</v>
      </c>
    </row>
    <row r="39" spans="1:15" x14ac:dyDescent="0.4">
      <c r="A39" t="s">
        <v>36</v>
      </c>
      <c r="B39">
        <v>3370</v>
      </c>
      <c r="K39" t="s">
        <v>10</v>
      </c>
      <c r="L39" t="str">
        <f>A25</f>
        <v>B5</v>
      </c>
      <c r="M39">
        <f>B25</f>
        <v>18304</v>
      </c>
      <c r="N39" s="8">
        <f t="shared" si="1"/>
        <v>7.0225966459117686</v>
      </c>
      <c r="O39">
        <f t="shared" si="2"/>
        <v>280.90386583647074</v>
      </c>
    </row>
    <row r="40" spans="1:15" x14ac:dyDescent="0.4">
      <c r="A40" t="s">
        <v>43</v>
      </c>
      <c r="B40">
        <v>4546</v>
      </c>
      <c r="K40" t="s">
        <v>9</v>
      </c>
      <c r="L40" t="str">
        <f>A13</f>
        <v>A5</v>
      </c>
      <c r="M40">
        <f>B13</f>
        <v>41185</v>
      </c>
      <c r="N40" s="8">
        <f t="shared" si="1"/>
        <v>17.788696066689468</v>
      </c>
      <c r="O40">
        <f t="shared" si="2"/>
        <v>711.54784266757872</v>
      </c>
    </row>
    <row r="41" spans="1:15" x14ac:dyDescent="0.4">
      <c r="A41" t="s">
        <v>51</v>
      </c>
      <c r="B41">
        <v>4180</v>
      </c>
      <c r="K41" t="s">
        <v>17</v>
      </c>
      <c r="L41" t="str">
        <f>A14</f>
        <v>A6</v>
      </c>
      <c r="M41">
        <f>B14</f>
        <v>43097</v>
      </c>
      <c r="N41" s="8">
        <f t="shared" si="1"/>
        <v>18.688341278547647</v>
      </c>
      <c r="O41">
        <f t="shared" si="2"/>
        <v>747.53365114190592</v>
      </c>
    </row>
    <row r="42" spans="1:15" x14ac:dyDescent="0.4">
      <c r="A42" t="s">
        <v>59</v>
      </c>
      <c r="B42">
        <v>3379</v>
      </c>
      <c r="K42" t="s">
        <v>18</v>
      </c>
      <c r="L42" t="str">
        <f>A26</f>
        <v>B6</v>
      </c>
      <c r="M42">
        <f>B26</f>
        <v>36336</v>
      </c>
      <c r="N42" s="8">
        <f t="shared" si="1"/>
        <v>15.507116761093075</v>
      </c>
      <c r="O42">
        <f t="shared" si="2"/>
        <v>620.28467044372303</v>
      </c>
    </row>
    <row r="43" spans="1:15" x14ac:dyDescent="0.4">
      <c r="A43" t="s">
        <v>67</v>
      </c>
      <c r="B43">
        <v>34374</v>
      </c>
      <c r="K43" t="s">
        <v>19</v>
      </c>
      <c r="L43" t="str">
        <f>A38</f>
        <v>C6</v>
      </c>
      <c r="M43">
        <f>B38</f>
        <v>20838</v>
      </c>
      <c r="N43" s="8">
        <f t="shared" si="1"/>
        <v>8.2149088670669048</v>
      </c>
      <c r="O43">
        <f t="shared" si="2"/>
        <v>328.59635468267618</v>
      </c>
    </row>
    <row r="44" spans="1:15" x14ac:dyDescent="0.4">
      <c r="A44" t="s">
        <v>75</v>
      </c>
      <c r="B44">
        <v>4852</v>
      </c>
      <c r="K44" t="s">
        <v>20</v>
      </c>
      <c r="L44" t="str">
        <f>A50</f>
        <v>D6</v>
      </c>
      <c r="M44">
        <f>B50</f>
        <v>11499</v>
      </c>
      <c r="N44" s="8">
        <f t="shared" si="1"/>
        <v>3.8206689959667375</v>
      </c>
      <c r="O44">
        <f t="shared" si="2"/>
        <v>152.82675983866949</v>
      </c>
    </row>
    <row r="45" spans="1:15" x14ac:dyDescent="0.4">
      <c r="A45" t="s">
        <v>91</v>
      </c>
      <c r="B45">
        <v>8155</v>
      </c>
      <c r="K45" t="s">
        <v>21</v>
      </c>
      <c r="L45" t="str">
        <f>A62</f>
        <v>E6</v>
      </c>
      <c r="M45">
        <f>B62</f>
        <v>7297</v>
      </c>
      <c r="N45" s="8">
        <f t="shared" si="1"/>
        <v>1.8435198431277928</v>
      </c>
      <c r="O45">
        <f t="shared" si="2"/>
        <v>73.740793725111715</v>
      </c>
    </row>
    <row r="46" spans="1:15" x14ac:dyDescent="0.4">
      <c r="A46" t="s">
        <v>92</v>
      </c>
      <c r="B46">
        <v>3455</v>
      </c>
      <c r="K46" t="s">
        <v>22</v>
      </c>
      <c r="L46" t="str">
        <f>A74</f>
        <v>F6</v>
      </c>
      <c r="M46">
        <f>B74</f>
        <v>5593</v>
      </c>
      <c r="N46" s="8">
        <f t="shared" si="1"/>
        <v>1.0417439848608814</v>
      </c>
      <c r="O46">
        <f t="shared" si="2"/>
        <v>41.669759394435253</v>
      </c>
    </row>
    <row r="47" spans="1:15" x14ac:dyDescent="0.4">
      <c r="A47" t="s">
        <v>93</v>
      </c>
      <c r="B47">
        <v>20780</v>
      </c>
      <c r="K47" t="s">
        <v>23</v>
      </c>
      <c r="L47" t="str">
        <f>A86</f>
        <v>G6</v>
      </c>
      <c r="M47">
        <f>B86</f>
        <v>4663</v>
      </c>
      <c r="N47" s="8">
        <f t="shared" si="1"/>
        <v>0.60415504813070087</v>
      </c>
      <c r="O47">
        <f t="shared" si="2"/>
        <v>24.166201925228034</v>
      </c>
    </row>
    <row r="48" spans="1:15" x14ac:dyDescent="0.4">
      <c r="A48" t="s">
        <v>12</v>
      </c>
      <c r="B48">
        <v>4037</v>
      </c>
      <c r="K48" t="s">
        <v>24</v>
      </c>
      <c r="L48" t="str">
        <f>A98</f>
        <v>H6</v>
      </c>
      <c r="M48">
        <f>B98</f>
        <v>4210</v>
      </c>
      <c r="N48" s="8">
        <f t="shared" si="1"/>
        <v>0.39100688862664518</v>
      </c>
      <c r="O48">
        <f t="shared" si="2"/>
        <v>15.640275545065807</v>
      </c>
    </row>
    <row r="49" spans="1:15" x14ac:dyDescent="0.4">
      <c r="A49" t="s">
        <v>20</v>
      </c>
      <c r="B49">
        <v>4554</v>
      </c>
      <c r="K49" t="s">
        <v>33</v>
      </c>
      <c r="L49" t="str">
        <f>A99</f>
        <v>H7</v>
      </c>
      <c r="M49">
        <f>B99</f>
        <v>4201</v>
      </c>
      <c r="N49" s="8">
        <f t="shared" si="1"/>
        <v>0.38677215698086925</v>
      </c>
      <c r="O49">
        <f t="shared" si="2"/>
        <v>15.470886279234771</v>
      </c>
    </row>
    <row r="50" spans="1:15" x14ac:dyDescent="0.4">
      <c r="A50" t="s">
        <v>28</v>
      </c>
      <c r="B50">
        <v>11499</v>
      </c>
      <c r="K50" t="s">
        <v>31</v>
      </c>
      <c r="L50" t="str">
        <f>A87</f>
        <v>G7</v>
      </c>
      <c r="M50">
        <f>B87</f>
        <v>4138</v>
      </c>
      <c r="N50" s="8">
        <f t="shared" si="1"/>
        <v>0.35712903546043767</v>
      </c>
      <c r="O50">
        <f t="shared" si="2"/>
        <v>14.285161418417507</v>
      </c>
    </row>
    <row r="51" spans="1:15" x14ac:dyDescent="0.4">
      <c r="A51" t="s">
        <v>37</v>
      </c>
      <c r="B51">
        <v>3355</v>
      </c>
      <c r="K51" t="s">
        <v>32</v>
      </c>
      <c r="L51" t="str">
        <f>A75</f>
        <v>F7</v>
      </c>
      <c r="M51">
        <f>B75</f>
        <v>3716</v>
      </c>
      <c r="N51" s="8">
        <f t="shared" si="1"/>
        <v>0.158567173847388</v>
      </c>
      <c r="O51">
        <f t="shared" si="2"/>
        <v>6.3426869538955195</v>
      </c>
    </row>
    <row r="52" spans="1:15" x14ac:dyDescent="0.4">
      <c r="A52" t="s">
        <v>44</v>
      </c>
      <c r="B52">
        <v>7618</v>
      </c>
      <c r="K52" t="s">
        <v>29</v>
      </c>
      <c r="L52" t="str">
        <f>A63</f>
        <v>E7</v>
      </c>
      <c r="M52">
        <f>B63</f>
        <v>3570</v>
      </c>
      <c r="N52" s="8">
        <f t="shared" si="1"/>
        <v>8.9870416038133852E-2</v>
      </c>
      <c r="O52">
        <f t="shared" si="2"/>
        <v>3.594816641525354</v>
      </c>
    </row>
    <row r="53" spans="1:15" x14ac:dyDescent="0.4">
      <c r="A53" t="s">
        <v>52</v>
      </c>
      <c r="B53">
        <v>4643</v>
      </c>
      <c r="K53" t="s">
        <v>28</v>
      </c>
      <c r="L53" t="str">
        <f>A51</f>
        <v>D7</v>
      </c>
      <c r="M53">
        <f>B51</f>
        <v>3355</v>
      </c>
      <c r="N53" s="8">
        <f t="shared" si="1"/>
        <v>-1.1292617722069175E-2</v>
      </c>
      <c r="O53">
        <f t="shared" si="2"/>
        <v>-0.45170470888276698</v>
      </c>
    </row>
    <row r="54" spans="1:15" x14ac:dyDescent="0.4">
      <c r="A54" t="s">
        <v>60</v>
      </c>
      <c r="B54">
        <v>3325</v>
      </c>
      <c r="K54" t="s">
        <v>27</v>
      </c>
      <c r="L54" t="str">
        <f>A39</f>
        <v>C7</v>
      </c>
      <c r="M54">
        <f>B39</f>
        <v>3370</v>
      </c>
      <c r="N54" s="8">
        <f t="shared" si="1"/>
        <v>-4.2347316457759408E-3</v>
      </c>
      <c r="O54">
        <f t="shared" si="2"/>
        <v>-0.16938926583103764</v>
      </c>
    </row>
    <row r="55" spans="1:15" x14ac:dyDescent="0.4">
      <c r="A55" t="s">
        <v>68</v>
      </c>
      <c r="B55">
        <v>36089</v>
      </c>
      <c r="K55" t="s">
        <v>26</v>
      </c>
      <c r="L55" t="str">
        <f>A27</f>
        <v>B7</v>
      </c>
      <c r="M55">
        <f>B27</f>
        <v>3379</v>
      </c>
      <c r="N55" s="8">
        <f t="shared" si="1"/>
        <v>0</v>
      </c>
      <c r="O55">
        <f t="shared" si="2"/>
        <v>0</v>
      </c>
    </row>
    <row r="56" spans="1:15" x14ac:dyDescent="0.4">
      <c r="A56" t="s">
        <v>76</v>
      </c>
      <c r="B56">
        <v>4297</v>
      </c>
      <c r="K56" t="s">
        <v>25</v>
      </c>
      <c r="L56" t="str">
        <f>A15</f>
        <v>A7</v>
      </c>
      <c r="M56">
        <f>B15</f>
        <v>3431</v>
      </c>
      <c r="N56" s="8">
        <f t="shared" si="1"/>
        <v>2.4467338397816545E-2</v>
      </c>
      <c r="O56">
        <f t="shared" si="2"/>
        <v>0.97869353591266184</v>
      </c>
    </row>
    <row r="57" spans="1:15" x14ac:dyDescent="0.4">
      <c r="A57" t="s">
        <v>94</v>
      </c>
      <c r="B57">
        <v>4474</v>
      </c>
      <c r="K57" t="s">
        <v>34</v>
      </c>
      <c r="L57" t="str">
        <f>A16</f>
        <v>A8</v>
      </c>
      <c r="M57">
        <f>B16</f>
        <v>3544</v>
      </c>
      <c r="N57" s="8">
        <f t="shared" si="1"/>
        <v>7.7636746839225584E-2</v>
      </c>
      <c r="O57">
        <f t="shared" si="2"/>
        <v>3.1054698735690236</v>
      </c>
    </row>
    <row r="58" spans="1:15" x14ac:dyDescent="0.4">
      <c r="A58" t="s">
        <v>95</v>
      </c>
      <c r="B58">
        <v>3487</v>
      </c>
      <c r="K58" t="s">
        <v>35</v>
      </c>
      <c r="L58" t="str">
        <f>A28</f>
        <v>B8</v>
      </c>
      <c r="M58">
        <f>B28</f>
        <v>3909</v>
      </c>
      <c r="N58" s="8">
        <f t="shared" si="1"/>
        <v>0.24937864136236096</v>
      </c>
      <c r="O58">
        <f t="shared" si="2"/>
        <v>9.9751456544944386</v>
      </c>
    </row>
    <row r="59" spans="1:15" x14ac:dyDescent="0.4">
      <c r="A59" t="s">
        <v>96</v>
      </c>
      <c r="B59">
        <v>35799</v>
      </c>
      <c r="K59" t="s">
        <v>36</v>
      </c>
      <c r="L59" t="str">
        <f>A40</f>
        <v>C8</v>
      </c>
      <c r="M59">
        <f>B40</f>
        <v>4546</v>
      </c>
      <c r="N59" s="8">
        <f t="shared" si="1"/>
        <v>0.54910353673561363</v>
      </c>
      <c r="O59">
        <f t="shared" si="2"/>
        <v>21.964141469424547</v>
      </c>
    </row>
    <row r="60" spans="1:15" x14ac:dyDescent="0.4">
      <c r="A60" t="s">
        <v>13</v>
      </c>
      <c r="B60">
        <v>3843</v>
      </c>
      <c r="K60" t="s">
        <v>37</v>
      </c>
      <c r="L60" t="str">
        <f>A52</f>
        <v>D8</v>
      </c>
      <c r="M60">
        <f>B52</f>
        <v>7618</v>
      </c>
      <c r="N60" s="8">
        <f t="shared" si="1"/>
        <v>1.994558605160468</v>
      </c>
      <c r="O60">
        <f t="shared" si="2"/>
        <v>79.782344206418713</v>
      </c>
    </row>
    <row r="61" spans="1:15" x14ac:dyDescent="0.4">
      <c r="A61" t="s">
        <v>21</v>
      </c>
      <c r="B61">
        <v>3822</v>
      </c>
      <c r="K61" t="s">
        <v>38</v>
      </c>
      <c r="L61" t="str">
        <f>A64</f>
        <v>E8</v>
      </c>
      <c r="M61">
        <f>B64</f>
        <v>24941</v>
      </c>
      <c r="N61" s="8">
        <f t="shared" si="1"/>
        <v>10.145475971802314</v>
      </c>
      <c r="O61">
        <f t="shared" si="2"/>
        <v>405.81903887209256</v>
      </c>
    </row>
    <row r="62" spans="1:15" x14ac:dyDescent="0.4">
      <c r="A62" t="s">
        <v>29</v>
      </c>
      <c r="B62">
        <v>7297</v>
      </c>
      <c r="K62" t="s">
        <v>30</v>
      </c>
      <c r="L62" t="str">
        <f>A76</f>
        <v>F8</v>
      </c>
      <c r="M62">
        <f>B76</f>
        <v>43634</v>
      </c>
      <c r="N62" s="8">
        <f t="shared" si="1"/>
        <v>18.941013600078943</v>
      </c>
      <c r="O62">
        <f t="shared" si="2"/>
        <v>757.64054400315774</v>
      </c>
    </row>
    <row r="63" spans="1:15" x14ac:dyDescent="0.4">
      <c r="A63" t="s">
        <v>38</v>
      </c>
      <c r="B63">
        <v>3570</v>
      </c>
      <c r="K63" t="s">
        <v>39</v>
      </c>
      <c r="L63" t="str">
        <f>A88</f>
        <v>G8</v>
      </c>
      <c r="M63">
        <f>B88</f>
        <v>39783</v>
      </c>
      <c r="N63" s="8">
        <f t="shared" si="1"/>
        <v>17.129018981425261</v>
      </c>
      <c r="O63">
        <f t="shared" si="2"/>
        <v>685.16075925701045</v>
      </c>
    </row>
    <row r="64" spans="1:15" x14ac:dyDescent="0.4">
      <c r="A64" t="s">
        <v>45</v>
      </c>
      <c r="B64">
        <v>24941</v>
      </c>
      <c r="K64" t="s">
        <v>40</v>
      </c>
      <c r="L64" t="str">
        <f>A100</f>
        <v>H8</v>
      </c>
      <c r="M64">
        <f>B100</f>
        <v>28747</v>
      </c>
      <c r="N64" s="8">
        <f t="shared" si="1"/>
        <v>11.936296932227119</v>
      </c>
      <c r="O64">
        <f t="shared" si="2"/>
        <v>477.45187728908479</v>
      </c>
    </row>
    <row r="65" spans="1:15" x14ac:dyDescent="0.4">
      <c r="A65" t="s">
        <v>53</v>
      </c>
      <c r="B65">
        <v>5748</v>
      </c>
      <c r="K65" t="s">
        <v>48</v>
      </c>
      <c r="L65" t="str">
        <f>A101</f>
        <v>H9</v>
      </c>
      <c r="M65">
        <f>B101</f>
        <v>15453</v>
      </c>
      <c r="N65" s="8">
        <f t="shared" si="1"/>
        <v>5.6811277656776342</v>
      </c>
      <c r="O65">
        <f t="shared" si="2"/>
        <v>227.24511062710536</v>
      </c>
    </row>
    <row r="66" spans="1:15" x14ac:dyDescent="0.4">
      <c r="A66" t="s">
        <v>61</v>
      </c>
      <c r="B66">
        <v>3368</v>
      </c>
      <c r="K66" t="s">
        <v>47</v>
      </c>
      <c r="L66" t="str">
        <f>A89</f>
        <v>G9</v>
      </c>
      <c r="M66">
        <f>B89</f>
        <v>9250</v>
      </c>
      <c r="N66" s="8">
        <f t="shared" si="1"/>
        <v>2.7624566102611721</v>
      </c>
      <c r="O66">
        <f t="shared" si="2"/>
        <v>110.49826441044688</v>
      </c>
    </row>
    <row r="67" spans="1:15" x14ac:dyDescent="0.4">
      <c r="A67" t="s">
        <v>69</v>
      </c>
      <c r="B67">
        <v>38799</v>
      </c>
      <c r="K67" t="s">
        <v>46</v>
      </c>
      <c r="L67" t="str">
        <f>A77</f>
        <v>F9</v>
      </c>
      <c r="M67">
        <f>B77</f>
        <v>6978</v>
      </c>
      <c r="N67" s="8">
        <f t="shared" si="1"/>
        <v>1.6934221325719567</v>
      </c>
      <c r="O67">
        <f t="shared" si="2"/>
        <v>67.736885302878264</v>
      </c>
    </row>
    <row r="68" spans="1:15" x14ac:dyDescent="0.4">
      <c r="A68" t="s">
        <v>77</v>
      </c>
      <c r="B68">
        <v>4225</v>
      </c>
      <c r="K68" t="s">
        <v>45</v>
      </c>
      <c r="L68" t="str">
        <f>A65</f>
        <v>E9</v>
      </c>
      <c r="M68">
        <f>B65</f>
        <v>5748</v>
      </c>
      <c r="N68" s="8">
        <f t="shared" si="1"/>
        <v>1.1146754743159115</v>
      </c>
      <c r="O68">
        <f t="shared" si="2"/>
        <v>44.587018972636457</v>
      </c>
    </row>
    <row r="69" spans="1:15" x14ac:dyDescent="0.4">
      <c r="A69" t="s">
        <v>97</v>
      </c>
      <c r="B69">
        <v>3618</v>
      </c>
      <c r="K69" t="s">
        <v>44</v>
      </c>
      <c r="L69" t="str">
        <f>A53</f>
        <v>D9</v>
      </c>
      <c r="M69">
        <f>B53</f>
        <v>4643</v>
      </c>
      <c r="N69" s="8">
        <f t="shared" si="1"/>
        <v>0.59474453336230992</v>
      </c>
      <c r="O69">
        <f t="shared" si="2"/>
        <v>23.789781334492396</v>
      </c>
    </row>
    <row r="70" spans="1:15" x14ac:dyDescent="0.4">
      <c r="A70" t="s">
        <v>98</v>
      </c>
      <c r="B70">
        <v>3814</v>
      </c>
      <c r="K70" t="s">
        <v>43</v>
      </c>
      <c r="L70" t="str">
        <f>A41</f>
        <v>C9</v>
      </c>
      <c r="M70">
        <f>B41</f>
        <v>4180</v>
      </c>
      <c r="N70" s="8">
        <f t="shared" si="1"/>
        <v>0.37689111647405871</v>
      </c>
      <c r="O70">
        <f t="shared" si="2"/>
        <v>15.075644658962348</v>
      </c>
    </row>
    <row r="71" spans="1:15" x14ac:dyDescent="0.4">
      <c r="A71" t="s">
        <v>99</v>
      </c>
      <c r="B71">
        <v>43630</v>
      </c>
      <c r="K71" t="s">
        <v>42</v>
      </c>
      <c r="L71" t="str">
        <f>A29</f>
        <v>B9</v>
      </c>
      <c r="M71">
        <f>B29</f>
        <v>4201</v>
      </c>
      <c r="N71" s="8">
        <f t="shared" si="1"/>
        <v>0.38677215698086925</v>
      </c>
      <c r="O71">
        <f t="shared" si="2"/>
        <v>15.470886279234771</v>
      </c>
    </row>
    <row r="72" spans="1:15" x14ac:dyDescent="0.4">
      <c r="A72" t="s">
        <v>14</v>
      </c>
      <c r="B72">
        <v>3526</v>
      </c>
      <c r="K72" t="s">
        <v>41</v>
      </c>
      <c r="L72" t="str">
        <f>A17</f>
        <v>A9</v>
      </c>
      <c r="M72">
        <f>B17</f>
        <v>4092</v>
      </c>
      <c r="N72" s="8">
        <f t="shared" si="1"/>
        <v>0.33548485149313839</v>
      </c>
      <c r="O72">
        <f t="shared" si="2"/>
        <v>13.419394059725535</v>
      </c>
    </row>
    <row r="73" spans="1:15" x14ac:dyDescent="0.4">
      <c r="A73" t="s">
        <v>22</v>
      </c>
      <c r="B73">
        <v>3478</v>
      </c>
      <c r="K73" t="s">
        <v>49</v>
      </c>
      <c r="L73" t="str">
        <f>A18</f>
        <v>A10</v>
      </c>
      <c r="M73">
        <f>B18</f>
        <v>3906</v>
      </c>
      <c r="N73" s="8">
        <f t="shared" si="1"/>
        <v>0.24796706414710232</v>
      </c>
      <c r="O73">
        <f t="shared" si="2"/>
        <v>9.918682565884092</v>
      </c>
    </row>
    <row r="74" spans="1:15" x14ac:dyDescent="0.4">
      <c r="A74" t="s">
        <v>32</v>
      </c>
      <c r="B74">
        <v>5593</v>
      </c>
      <c r="K74" t="s">
        <v>50</v>
      </c>
      <c r="L74" t="str">
        <f>A30</f>
        <v>B10</v>
      </c>
      <c r="M74">
        <f>B30</f>
        <v>3550</v>
      </c>
      <c r="N74" s="8">
        <f t="shared" ref="N74:N96" si="3">(M74-I$15)/I$16</f>
        <v>8.0459901269742867E-2</v>
      </c>
      <c r="O74">
        <f t="shared" ref="O74:O96" si="4">N74*40</f>
        <v>3.2183960507897149</v>
      </c>
    </row>
    <row r="75" spans="1:15" x14ac:dyDescent="0.4">
      <c r="A75" t="s">
        <v>30</v>
      </c>
      <c r="B75">
        <v>3716</v>
      </c>
      <c r="K75" t="s">
        <v>51</v>
      </c>
      <c r="L75" t="str">
        <f>A42</f>
        <v>C10</v>
      </c>
      <c r="M75">
        <f>B42</f>
        <v>3379</v>
      </c>
      <c r="N75" s="8">
        <f t="shared" si="3"/>
        <v>0</v>
      </c>
      <c r="O75">
        <f t="shared" si="4"/>
        <v>0</v>
      </c>
    </row>
    <row r="76" spans="1:15" x14ac:dyDescent="0.4">
      <c r="A76" t="s">
        <v>46</v>
      </c>
      <c r="B76">
        <v>43634</v>
      </c>
      <c r="K76" t="s">
        <v>52</v>
      </c>
      <c r="L76" t="str">
        <f>A54</f>
        <v>D10</v>
      </c>
      <c r="M76">
        <f>B54</f>
        <v>3325</v>
      </c>
      <c r="N76" s="8">
        <f t="shared" si="3"/>
        <v>-2.5408389874655643E-2</v>
      </c>
      <c r="O76">
        <f t="shared" si="4"/>
        <v>-1.0163355949862258</v>
      </c>
    </row>
    <row r="77" spans="1:15" x14ac:dyDescent="0.4">
      <c r="A77" t="s">
        <v>54</v>
      </c>
      <c r="B77">
        <v>6978</v>
      </c>
      <c r="K77" t="s">
        <v>53</v>
      </c>
      <c r="L77" t="str">
        <f>A66</f>
        <v>E10</v>
      </c>
      <c r="M77">
        <f>B66</f>
        <v>3368</v>
      </c>
      <c r="N77" s="8">
        <f t="shared" si="3"/>
        <v>-5.1757831226150386E-3</v>
      </c>
      <c r="O77">
        <f t="shared" si="4"/>
        <v>-0.20703132490460155</v>
      </c>
    </row>
    <row r="78" spans="1:15" x14ac:dyDescent="0.4">
      <c r="A78" t="s">
        <v>62</v>
      </c>
      <c r="B78">
        <v>3388</v>
      </c>
      <c r="K78" t="s">
        <v>54</v>
      </c>
      <c r="L78" t="str">
        <f>A78</f>
        <v>F10</v>
      </c>
      <c r="M78">
        <f>B78</f>
        <v>3388</v>
      </c>
      <c r="N78" s="8">
        <f t="shared" si="3"/>
        <v>4.2347316457759408E-3</v>
      </c>
      <c r="O78">
        <f t="shared" si="4"/>
        <v>0.16938926583103764</v>
      </c>
    </row>
    <row r="79" spans="1:15" x14ac:dyDescent="0.4">
      <c r="A79" t="s">
        <v>70</v>
      </c>
      <c r="B79">
        <v>23773</v>
      </c>
      <c r="K79" t="s">
        <v>55</v>
      </c>
      <c r="L79" t="str">
        <f>A90</f>
        <v>G10</v>
      </c>
      <c r="M79">
        <f>B90</f>
        <v>3574</v>
      </c>
      <c r="N79" s="8">
        <f t="shared" si="3"/>
        <v>9.1752518991812054E-2</v>
      </c>
      <c r="O79">
        <f t="shared" si="4"/>
        <v>3.6701007596724819</v>
      </c>
    </row>
    <row r="80" spans="1:15" x14ac:dyDescent="0.4">
      <c r="A80" t="s">
        <v>78</v>
      </c>
      <c r="B80">
        <v>4112</v>
      </c>
      <c r="K80" t="s">
        <v>56</v>
      </c>
      <c r="L80" t="str">
        <f>A102</f>
        <v>H10</v>
      </c>
      <c r="M80">
        <f>B102</f>
        <v>3794</v>
      </c>
      <c r="N80" s="8">
        <f t="shared" si="3"/>
        <v>0.19526818144411281</v>
      </c>
      <c r="O80">
        <f t="shared" si="4"/>
        <v>7.8107272577645128</v>
      </c>
    </row>
    <row r="81" spans="1:15" x14ac:dyDescent="0.4">
      <c r="A81" t="s">
        <v>100</v>
      </c>
      <c r="B81">
        <v>3379</v>
      </c>
      <c r="K81" t="s">
        <v>64</v>
      </c>
      <c r="L81" t="str">
        <f>A103</f>
        <v>H11</v>
      </c>
      <c r="M81">
        <f>B103</f>
        <v>4690</v>
      </c>
      <c r="N81" s="8">
        <f t="shared" si="3"/>
        <v>0.61685924306802875</v>
      </c>
      <c r="O81">
        <f t="shared" si="4"/>
        <v>24.674369722721149</v>
      </c>
    </row>
    <row r="82" spans="1:15" x14ac:dyDescent="0.4">
      <c r="A82" t="s">
        <v>101</v>
      </c>
      <c r="B82">
        <v>4700</v>
      </c>
      <c r="K82" t="s">
        <v>63</v>
      </c>
      <c r="L82" t="str">
        <f>A91</f>
        <v>G11</v>
      </c>
      <c r="M82">
        <f>B91</f>
        <v>7666</v>
      </c>
      <c r="N82" s="8">
        <f t="shared" si="3"/>
        <v>2.0171438406046063</v>
      </c>
      <c r="O82">
        <f t="shared" si="4"/>
        <v>80.685753624184258</v>
      </c>
    </row>
    <row r="83" spans="1:15" x14ac:dyDescent="0.4">
      <c r="A83" t="s">
        <v>102</v>
      </c>
      <c r="B83">
        <v>44234</v>
      </c>
      <c r="K83" t="s">
        <v>62</v>
      </c>
      <c r="L83" t="str">
        <f>A79</f>
        <v>F11</v>
      </c>
      <c r="M83">
        <f>B79</f>
        <v>23773</v>
      </c>
      <c r="N83" s="8">
        <f t="shared" si="3"/>
        <v>9.5959019093282816</v>
      </c>
      <c r="O83">
        <f t="shared" si="4"/>
        <v>383.83607637313128</v>
      </c>
    </row>
    <row r="84" spans="1:15" x14ac:dyDescent="0.4">
      <c r="A84" t="s">
        <v>15</v>
      </c>
      <c r="B84">
        <v>3324</v>
      </c>
      <c r="K84" t="s">
        <v>61</v>
      </c>
      <c r="L84" t="str">
        <f>A67</f>
        <v>E11</v>
      </c>
      <c r="M84">
        <f>B67</f>
        <v>38799</v>
      </c>
      <c r="N84" s="8">
        <f t="shared" si="3"/>
        <v>16.666021654820426</v>
      </c>
      <c r="O84">
        <f t="shared" si="4"/>
        <v>666.64086619281704</v>
      </c>
    </row>
    <row r="85" spans="1:15" x14ac:dyDescent="0.4">
      <c r="A85" t="s">
        <v>23</v>
      </c>
      <c r="B85">
        <v>3389</v>
      </c>
      <c r="K85" t="s">
        <v>60</v>
      </c>
      <c r="L85" t="str">
        <f>A55</f>
        <v>D11</v>
      </c>
      <c r="M85">
        <f>B55</f>
        <v>36089</v>
      </c>
      <c r="N85" s="8">
        <f t="shared" si="3"/>
        <v>15.390896903703446</v>
      </c>
      <c r="O85">
        <f t="shared" si="4"/>
        <v>615.63587614813787</v>
      </c>
    </row>
    <row r="86" spans="1:15" x14ac:dyDescent="0.4">
      <c r="A86" t="s">
        <v>31</v>
      </c>
      <c r="B86">
        <v>4663</v>
      </c>
      <c r="K86" t="s">
        <v>59</v>
      </c>
      <c r="L86" t="str">
        <f>A43</f>
        <v>C11</v>
      </c>
      <c r="M86">
        <f>B43</f>
        <v>34374</v>
      </c>
      <c r="N86" s="8">
        <f t="shared" si="3"/>
        <v>14.58394526231392</v>
      </c>
      <c r="O86">
        <f t="shared" si="4"/>
        <v>583.35781049255684</v>
      </c>
    </row>
    <row r="87" spans="1:15" x14ac:dyDescent="0.4">
      <c r="A87" t="s">
        <v>39</v>
      </c>
      <c r="B87">
        <v>4138</v>
      </c>
      <c r="K87" t="s">
        <v>58</v>
      </c>
      <c r="L87" t="str">
        <f>A31</f>
        <v>B11</v>
      </c>
      <c r="M87">
        <f>B31</f>
        <v>21223</v>
      </c>
      <c r="N87" s="8">
        <f t="shared" si="3"/>
        <v>8.3960612763584326</v>
      </c>
      <c r="O87">
        <f t="shared" si="4"/>
        <v>335.84245105433729</v>
      </c>
    </row>
    <row r="88" spans="1:15" x14ac:dyDescent="0.4">
      <c r="A88" t="s">
        <v>47</v>
      </c>
      <c r="B88">
        <v>39783</v>
      </c>
      <c r="K88" t="s">
        <v>57</v>
      </c>
      <c r="L88" t="str">
        <f>A19</f>
        <v>A11</v>
      </c>
      <c r="M88">
        <f>B19</f>
        <v>11553</v>
      </c>
      <c r="N88" s="8">
        <f t="shared" si="3"/>
        <v>3.8460773858413932</v>
      </c>
      <c r="O88">
        <f t="shared" si="4"/>
        <v>153.84309543365572</v>
      </c>
    </row>
    <row r="89" spans="1:15" x14ac:dyDescent="0.4">
      <c r="A89" t="s">
        <v>55</v>
      </c>
      <c r="B89">
        <v>9250</v>
      </c>
      <c r="K89" t="s">
        <v>65</v>
      </c>
      <c r="L89" t="str">
        <f>A20</f>
        <v>A12</v>
      </c>
      <c r="M89">
        <f>B20</f>
        <v>8069</v>
      </c>
      <c r="N89" s="8">
        <f t="shared" si="3"/>
        <v>2.2067657131876848</v>
      </c>
      <c r="O89">
        <f t="shared" si="4"/>
        <v>88.270628527507398</v>
      </c>
    </row>
    <row r="90" spans="1:15" x14ac:dyDescent="0.4">
      <c r="A90" t="s">
        <v>63</v>
      </c>
      <c r="B90">
        <v>3574</v>
      </c>
      <c r="K90" t="s">
        <v>66</v>
      </c>
      <c r="L90" t="str">
        <f>A32</f>
        <v>B12</v>
      </c>
      <c r="M90">
        <f>B32</f>
        <v>5698</v>
      </c>
      <c r="N90" s="8">
        <f t="shared" si="3"/>
        <v>1.0911491873949342</v>
      </c>
      <c r="O90">
        <f t="shared" si="4"/>
        <v>43.645967495797365</v>
      </c>
    </row>
    <row r="91" spans="1:15" x14ac:dyDescent="0.4">
      <c r="A91" t="s">
        <v>71</v>
      </c>
      <c r="B91">
        <v>7666</v>
      </c>
      <c r="K91" t="s">
        <v>67</v>
      </c>
      <c r="L91" t="str">
        <f>A44</f>
        <v>C12</v>
      </c>
      <c r="M91">
        <f>B44</f>
        <v>4852</v>
      </c>
      <c r="N91" s="8">
        <f t="shared" si="3"/>
        <v>0.69308441269199561</v>
      </c>
      <c r="O91">
        <f t="shared" si="4"/>
        <v>27.723376507679824</v>
      </c>
    </row>
    <row r="92" spans="1:15" x14ac:dyDescent="0.4">
      <c r="A92" t="s">
        <v>79</v>
      </c>
      <c r="B92">
        <v>3894</v>
      </c>
      <c r="K92" t="s">
        <v>68</v>
      </c>
      <c r="L92" t="str">
        <f>A56</f>
        <v>D12</v>
      </c>
      <c r="M92">
        <f>B56</f>
        <v>4297</v>
      </c>
      <c r="N92" s="8">
        <f t="shared" si="3"/>
        <v>0.43194262786914595</v>
      </c>
      <c r="O92">
        <f t="shared" si="4"/>
        <v>17.277705114765837</v>
      </c>
    </row>
    <row r="93" spans="1:15" x14ac:dyDescent="0.4">
      <c r="A93" t="s">
        <v>103</v>
      </c>
      <c r="B93">
        <v>3383</v>
      </c>
      <c r="K93" t="s">
        <v>69</v>
      </c>
      <c r="L93" t="str">
        <f>A68</f>
        <v>E12</v>
      </c>
      <c r="M93">
        <f>B68</f>
        <v>4225</v>
      </c>
      <c r="N93" s="8">
        <f t="shared" si="3"/>
        <v>0.39806477470293844</v>
      </c>
      <c r="O93">
        <f t="shared" si="4"/>
        <v>15.922590988117538</v>
      </c>
    </row>
    <row r="94" spans="1:15" x14ac:dyDescent="0.4">
      <c r="A94" t="s">
        <v>104</v>
      </c>
      <c r="B94">
        <v>6690</v>
      </c>
      <c r="K94" t="s">
        <v>70</v>
      </c>
      <c r="L94" t="str">
        <f>A80</f>
        <v>F12</v>
      </c>
      <c r="M94">
        <f>B80</f>
        <v>4112</v>
      </c>
      <c r="N94" s="8">
        <f t="shared" si="3"/>
        <v>0.34489536626152939</v>
      </c>
      <c r="O94">
        <f t="shared" si="4"/>
        <v>13.795814650461175</v>
      </c>
    </row>
    <row r="95" spans="1:15" x14ac:dyDescent="0.4">
      <c r="A95" t="s">
        <v>105</v>
      </c>
      <c r="B95">
        <v>20094</v>
      </c>
      <c r="K95" t="s">
        <v>71</v>
      </c>
      <c r="L95" t="str">
        <f>A92</f>
        <v>G12</v>
      </c>
      <c r="M95">
        <f>B92</f>
        <v>3894</v>
      </c>
      <c r="N95" s="8">
        <f t="shared" si="3"/>
        <v>0.24232075528606772</v>
      </c>
      <c r="O95">
        <f t="shared" si="4"/>
        <v>9.6928302114427094</v>
      </c>
    </row>
    <row r="96" spans="1:15" x14ac:dyDescent="0.4">
      <c r="A96" t="s">
        <v>16</v>
      </c>
      <c r="B96">
        <v>3469</v>
      </c>
      <c r="K96" t="s">
        <v>72</v>
      </c>
      <c r="L96" t="str">
        <f>A104</f>
        <v>H12</v>
      </c>
      <c r="M96">
        <f>B104</f>
        <v>3662</v>
      </c>
      <c r="N96" s="8">
        <f t="shared" si="3"/>
        <v>0.13315878397273237</v>
      </c>
      <c r="O96">
        <f t="shared" si="4"/>
        <v>5.326351358909295</v>
      </c>
    </row>
    <row r="97" spans="1:2" x14ac:dyDescent="0.4">
      <c r="A97" t="s">
        <v>24</v>
      </c>
      <c r="B97">
        <v>3336</v>
      </c>
    </row>
    <row r="98" spans="1:2" x14ac:dyDescent="0.4">
      <c r="A98" t="s">
        <v>33</v>
      </c>
      <c r="B98">
        <v>4210</v>
      </c>
    </row>
    <row r="99" spans="1:2" x14ac:dyDescent="0.4">
      <c r="A99" t="s">
        <v>40</v>
      </c>
      <c r="B99">
        <v>4201</v>
      </c>
    </row>
    <row r="100" spans="1:2" x14ac:dyDescent="0.4">
      <c r="A100" t="s">
        <v>48</v>
      </c>
      <c r="B100">
        <v>28747</v>
      </c>
    </row>
    <row r="101" spans="1:2" x14ac:dyDescent="0.4">
      <c r="A101" t="s">
        <v>56</v>
      </c>
      <c r="B101">
        <v>15453</v>
      </c>
    </row>
    <row r="102" spans="1:2" x14ac:dyDescent="0.4">
      <c r="A102" t="s">
        <v>64</v>
      </c>
      <c r="B102">
        <v>3794</v>
      </c>
    </row>
    <row r="103" spans="1:2" x14ac:dyDescent="0.4">
      <c r="A103" t="s">
        <v>72</v>
      </c>
      <c r="B103">
        <v>4690</v>
      </c>
    </row>
    <row r="104" spans="1:2" x14ac:dyDescent="0.4">
      <c r="A104" t="s">
        <v>80</v>
      </c>
      <c r="B104">
        <v>3662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E62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-2.4062438358452894E-2</v>
      </c>
      <c r="E2" s="7">
        <f>'Plate 2'!N9</f>
        <v>-1.4942021387391547E-2</v>
      </c>
      <c r="F2" s="7">
        <f>'Plate 3'!N9</f>
        <v>-1.8350503798362408E-2</v>
      </c>
      <c r="G2" s="7">
        <f>AVERAGE(D2:F2)</f>
        <v>-1.9118321181402283E-2</v>
      </c>
      <c r="H2" s="7">
        <f>STDEV(D2:F2)</f>
        <v>4.6084334737283147E-3</v>
      </c>
      <c r="I2" s="7">
        <f>G2*40</f>
        <v>-0.76473284725609125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-9.5420014180071823E-3</v>
      </c>
      <c r="E3" s="7">
        <f>'Plate 2'!N10</f>
        <v>1.7076595871304626E-3</v>
      </c>
      <c r="F3" s="7">
        <f>'Plate 3'!N10</f>
        <v>-1.5997875106264665E-2</v>
      </c>
      <c r="G3" s="7">
        <f t="shared" ref="G3:G66" si="0">AVERAGE(D3:F3)</f>
        <v>-7.9440723123804617E-3</v>
      </c>
      <c r="H3" s="7">
        <f t="shared" ref="H3:H66" si="1">STDEV(D3:F3)</f>
        <v>8.9602747036411443E-3</v>
      </c>
      <c r="I3" s="7">
        <f t="shared" ref="I3:I66" si="2">G3*40</f>
        <v>-0.3177628924952185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-3.3189570149590201E-3</v>
      </c>
      <c r="E4" s="7">
        <f>'Plate 2'!N11</f>
        <v>7.6844681420870815E-3</v>
      </c>
      <c r="F4" s="7">
        <f>'Plate 3'!N11</f>
        <v>-2.0232606752040607E-2</v>
      </c>
      <c r="G4" s="7">
        <f t="shared" si="0"/>
        <v>-5.2890318749708488E-3</v>
      </c>
      <c r="H4" s="7">
        <f t="shared" si="1"/>
        <v>1.406242027094275E-2</v>
      </c>
      <c r="I4" s="7">
        <f t="shared" si="2"/>
        <v>-0.21156127499883395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3.7338266418288973E-3</v>
      </c>
      <c r="E5" s="7">
        <f>'Plate 2'!N12</f>
        <v>1.4515106490608932E-2</v>
      </c>
      <c r="F5" s="7">
        <f>'Plate 3'!N12</f>
        <v>3.5759956119885722E-2</v>
      </c>
      <c r="G5" s="7">
        <f t="shared" si="0"/>
        <v>1.8002963084107853E-2</v>
      </c>
      <c r="H5" s="7">
        <f t="shared" si="1"/>
        <v>1.6295462560140028E-2</v>
      </c>
      <c r="I5" s="7">
        <f t="shared" si="2"/>
        <v>0.72011852336431414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4.1486962686987747E-2</v>
      </c>
      <c r="E6" s="7">
        <f>'Plate 2'!N13</f>
        <v>4.90952131300008E-2</v>
      </c>
      <c r="F6" s="7">
        <f>'Plate 3'!N13</f>
        <v>5.0816779749311286E-2</v>
      </c>
      <c r="G6" s="7">
        <f t="shared" si="0"/>
        <v>4.7132985188766609E-2</v>
      </c>
      <c r="H6" s="7">
        <f t="shared" si="1"/>
        <v>4.9647885628822082E-3</v>
      </c>
      <c r="I6" s="7">
        <f t="shared" si="2"/>
        <v>1.8853194075506643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0.22776342515156275</v>
      </c>
      <c r="E7" s="7">
        <f>'Plate 2'!N14</f>
        <v>0.23693776771435168</v>
      </c>
      <c r="F7" s="7">
        <f>'Plate 3'!N14</f>
        <v>0.20467869621250381</v>
      </c>
      <c r="G7" s="7">
        <f t="shared" si="0"/>
        <v>0.22312662969280608</v>
      </c>
      <c r="H7" s="7">
        <f t="shared" si="1"/>
        <v>1.6621877981596821E-2</v>
      </c>
      <c r="I7" s="7">
        <f t="shared" si="2"/>
        <v>8.925065187712244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0.62023009217046687</v>
      </c>
      <c r="E8" s="7">
        <f>'Plate 2'!N15</f>
        <v>0.61561128116053176</v>
      </c>
      <c r="F8" s="7">
        <f>'Plate 3'!N15</f>
        <v>0.62156450045222422</v>
      </c>
      <c r="G8" s="7">
        <f t="shared" si="0"/>
        <v>0.61913529126107436</v>
      </c>
      <c r="H8" s="7">
        <f t="shared" si="1"/>
        <v>3.1239633091875354E-3</v>
      </c>
      <c r="I8" s="7">
        <f t="shared" si="2"/>
        <v>24.765411650442974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1.5553462311351707</v>
      </c>
      <c r="E9" s="7">
        <f>'Plate 2'!N16</f>
        <v>1.5001789472941114</v>
      </c>
      <c r="F9" s="7">
        <f>'Plate 3'!N16</f>
        <v>1.5579107199071267</v>
      </c>
      <c r="G9" s="7">
        <f t="shared" si="0"/>
        <v>1.5378119661121363</v>
      </c>
      <c r="H9" s="7">
        <f t="shared" si="1"/>
        <v>3.2616364446144706E-2</v>
      </c>
      <c r="I9" s="7">
        <f t="shared" si="2"/>
        <v>61.512478644485455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7.6937572303018777</v>
      </c>
      <c r="E10" s="7">
        <f>'Plate 2'!N17</f>
        <v>7.6772105888417768</v>
      </c>
      <c r="F10" s="7">
        <f>'Plate 3'!N17</f>
        <v>7.8648377176827609</v>
      </c>
      <c r="G10" s="7">
        <f t="shared" si="0"/>
        <v>7.7452685122754721</v>
      </c>
      <c r="H10" s="7">
        <f t="shared" si="1"/>
        <v>0.1038799499287526</v>
      </c>
      <c r="I10" s="7">
        <f t="shared" si="2"/>
        <v>309.81074049101886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18.853750193101583</v>
      </c>
      <c r="E11" s="7">
        <f>'Plate 2'!N18</f>
        <v>19.263680887521964</v>
      </c>
      <c r="F11" s="7">
        <f>'Plate 3'!N18</f>
        <v>19.223329043130672</v>
      </c>
      <c r="G11" s="7">
        <f t="shared" si="0"/>
        <v>19.113586707918074</v>
      </c>
      <c r="H11" s="7">
        <f t="shared" si="1"/>
        <v>0.22592770671263399</v>
      </c>
      <c r="I11" s="7">
        <f t="shared" si="2"/>
        <v>764.54346831672297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19.09686379444733</v>
      </c>
      <c r="E12" s="7">
        <f>'Plate 2'!N19</f>
        <v>19.395170675731013</v>
      </c>
      <c r="F12" s="7">
        <f>'Plate 3'!N19</f>
        <v>18.939131497125267</v>
      </c>
      <c r="G12" s="7">
        <f t="shared" si="0"/>
        <v>19.143721989101202</v>
      </c>
      <c r="H12" s="7">
        <f t="shared" si="1"/>
        <v>0.23160246309250693</v>
      </c>
      <c r="I12" s="7">
        <f t="shared" si="2"/>
        <v>765.74887956404814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15.044832148809238</v>
      </c>
      <c r="E13" s="7">
        <f>'Plate 2'!N20</f>
        <v>15.519210327841643</v>
      </c>
      <c r="F13" s="7">
        <f>'Plate 3'!N20</f>
        <v>15.254444439561777</v>
      </c>
      <c r="G13" s="7">
        <f t="shared" si="0"/>
        <v>15.272828972070888</v>
      </c>
      <c r="H13" s="7">
        <f t="shared" si="1"/>
        <v>0.2377228585185045</v>
      </c>
      <c r="I13" s="7">
        <f t="shared" si="2"/>
        <v>610.91315888283555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8.0484707612756239</v>
      </c>
      <c r="E14" s="7">
        <f>'Plate 2'!N21</f>
        <v>8.2966641040733524</v>
      </c>
      <c r="F14" s="7">
        <f>'Plate 3'!N21</f>
        <v>8.1876183742385713</v>
      </c>
      <c r="G14" s="7">
        <f t="shared" si="0"/>
        <v>8.1775844131958486</v>
      </c>
      <c r="H14" s="7">
        <f t="shared" si="1"/>
        <v>0.1244005391183368</v>
      </c>
      <c r="I14" s="7">
        <f t="shared" si="2"/>
        <v>327.10337652783392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3.7545701231723911</v>
      </c>
      <c r="E15" s="7">
        <f>'Plate 2'!N22</f>
        <v>3.8900485394831938</v>
      </c>
      <c r="F15" s="7">
        <f>'Plate 3'!N22</f>
        <v>3.9001878457596413</v>
      </c>
      <c r="G15" s="7">
        <f t="shared" si="0"/>
        <v>3.8482688361384088</v>
      </c>
      <c r="H15" s="7">
        <f t="shared" si="1"/>
        <v>8.1303677601680613E-2</v>
      </c>
      <c r="I15" s="7">
        <f t="shared" si="2"/>
        <v>153.93075344553634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2.076422482483737</v>
      </c>
      <c r="E16" s="7">
        <f>'Plate 2'!N23</f>
        <v>2.1823889523527313</v>
      </c>
      <c r="F16" s="7">
        <f>'Plate 3'!N23</f>
        <v>2.0693721975691766</v>
      </c>
      <c r="G16" s="7">
        <f t="shared" si="0"/>
        <v>2.1093945441352151</v>
      </c>
      <c r="H16" s="7">
        <f t="shared" si="1"/>
        <v>6.3313224152724903E-2</v>
      </c>
      <c r="I16" s="7">
        <f t="shared" si="2"/>
        <v>84.375781765408604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1.0695338980705442</v>
      </c>
      <c r="E17" s="7">
        <f>'Plate 2'!N24</f>
        <v>1.1355936254417576</v>
      </c>
      <c r="F17" s="7">
        <f>'Plate 3'!N24</f>
        <v>1.1231449376074634</v>
      </c>
      <c r="G17" s="7">
        <f t="shared" si="0"/>
        <v>1.1094241537065885</v>
      </c>
      <c r="H17" s="7">
        <f t="shared" si="1"/>
        <v>3.5102233949289345E-2</v>
      </c>
      <c r="I17" s="7">
        <f t="shared" si="2"/>
        <v>44.376966148263541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0.55551043037876602</v>
      </c>
      <c r="E18" s="7">
        <f>'Plate 2'!N25</f>
        <v>0.59042330225035744</v>
      </c>
      <c r="F18" s="7">
        <f>'Plate 3'!N25</f>
        <v>0.58392244137866023</v>
      </c>
      <c r="G18" s="7">
        <f t="shared" si="0"/>
        <v>0.57661872466926123</v>
      </c>
      <c r="H18" s="7">
        <f t="shared" si="1"/>
        <v>1.8567050490288044E-2</v>
      </c>
      <c r="I18" s="7">
        <f t="shared" si="2"/>
        <v>23.06474898677045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0.43395362970589185</v>
      </c>
      <c r="E19" s="7">
        <f>'Plate 2'!N26</f>
        <v>0.32530915134835314</v>
      </c>
      <c r="F19" s="7">
        <f>'Plate 3'!N26</f>
        <v>0.31384066752583917</v>
      </c>
      <c r="G19" s="7">
        <f t="shared" si="0"/>
        <v>0.35770114952669468</v>
      </c>
      <c r="H19" s="7">
        <f t="shared" si="1"/>
        <v>6.6285081884282088E-2</v>
      </c>
      <c r="I19" s="7">
        <f t="shared" si="2"/>
        <v>14.308045981067787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0.26012325604741321</v>
      </c>
      <c r="E20" s="7">
        <f>'Plate 2'!N27</f>
        <v>0.27621393821835233</v>
      </c>
      <c r="F20" s="7">
        <f>'Plate 3'!N27</f>
        <v>0.28796175191276396</v>
      </c>
      <c r="G20" s="7">
        <f t="shared" si="0"/>
        <v>0.27476631539284319</v>
      </c>
      <c r="H20" s="7">
        <f t="shared" si="1"/>
        <v>1.3975592005170625E-2</v>
      </c>
      <c r="I20" s="7">
        <f t="shared" si="2"/>
        <v>10.990652615713728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0.30078047948066117</v>
      </c>
      <c r="E21" s="7">
        <f>'Plate 2'!N28</f>
        <v>0.31420936403200511</v>
      </c>
      <c r="F21" s="7">
        <f>'Plate 3'!N28</f>
        <v>0.30960593588006324</v>
      </c>
      <c r="G21" s="7">
        <f t="shared" si="0"/>
        <v>0.30819859313090986</v>
      </c>
      <c r="H21" s="7">
        <f t="shared" si="1"/>
        <v>6.8241626067618733E-3</v>
      </c>
      <c r="I21" s="7">
        <f t="shared" si="2"/>
        <v>12.327943725236395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0.20909429194241827</v>
      </c>
      <c r="E22" s="7">
        <f>'Plate 2'!N29</f>
        <v>0.22583798039800368</v>
      </c>
      <c r="F22" s="7">
        <f>'Plate 3'!N29</f>
        <v>0.21832394262667071</v>
      </c>
      <c r="G22" s="7">
        <f t="shared" si="0"/>
        <v>0.21775207165569754</v>
      </c>
      <c r="H22" s="7">
        <f t="shared" si="1"/>
        <v>8.3864803749849285E-3</v>
      </c>
      <c r="I22" s="7">
        <f t="shared" si="2"/>
        <v>8.7100828662279017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9.0026709030763416E-2</v>
      </c>
      <c r="E23" s="7">
        <f>'Plate 2'!N30</f>
        <v>9.9044256053566829E-2</v>
      </c>
      <c r="F23" s="7">
        <f>'Plate 3'!N30</f>
        <v>6.9167283547673694E-2</v>
      </c>
      <c r="G23" s="7">
        <f t="shared" si="0"/>
        <v>8.6079416210667989E-2</v>
      </c>
      <c r="H23" s="7">
        <f t="shared" si="1"/>
        <v>1.5324627629575753E-2</v>
      </c>
      <c r="I23" s="7">
        <f t="shared" si="2"/>
        <v>3.4431766484267197</v>
      </c>
      <c r="J23">
        <f>SUM(I2:I23)</f>
        <v>3230.1621123639165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-3.609365753767934E-2</v>
      </c>
      <c r="E24">
        <f>'Plate 2'!N31</f>
        <v>-3.1591702361913554E-2</v>
      </c>
      <c r="F24">
        <f>'Plate 3'!N31</f>
        <v>-2.5878915613075194E-2</v>
      </c>
      <c r="G24">
        <f t="shared" si="0"/>
        <v>-3.1188091837556029E-2</v>
      </c>
      <c r="H24">
        <f t="shared" si="1"/>
        <v>5.1193177512336074E-3</v>
      </c>
      <c r="I24" s="7">
        <f t="shared" si="2"/>
        <v>-1.2475236735022412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-2.1988090224103508E-2</v>
      </c>
      <c r="E25">
        <f>'Plate 2'!N32</f>
        <v>-2.3907234219826476E-2</v>
      </c>
      <c r="F25">
        <f>'Plate 3'!N32</f>
        <v>4.234731645775941E-2</v>
      </c>
      <c r="G25">
        <f t="shared" si="0"/>
        <v>-1.1826693287235249E-3</v>
      </c>
      <c r="H25">
        <f t="shared" si="1"/>
        <v>3.7710284079381241E-2</v>
      </c>
      <c r="I25" s="7">
        <f t="shared" si="2"/>
        <v>-4.7306773148940995E-2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6.5134531418570771E-2</v>
      </c>
      <c r="E26">
        <f>'Plate 2'!N33</f>
        <v>-3.0310957671565709E-2</v>
      </c>
      <c r="F26">
        <f>'Plate 3'!N33</f>
        <v>-2.0232606752040607E-2</v>
      </c>
      <c r="G26">
        <f t="shared" si="0"/>
        <v>4.8636556649881528E-3</v>
      </c>
      <c r="H26">
        <f t="shared" si="1"/>
        <v>5.2438794202309021E-2</v>
      </c>
      <c r="I26" s="7">
        <f t="shared" si="2"/>
        <v>0.19454622659952611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-1.7009654701664979E-2</v>
      </c>
      <c r="E27">
        <f>'Plate 2'!N34</f>
        <v>-1.4942021387391547E-2</v>
      </c>
      <c r="F27">
        <f>'Plate 3'!N34</f>
        <v>4.7052573841954897E-3</v>
      </c>
      <c r="G27">
        <f t="shared" si="0"/>
        <v>-9.0821395682870124E-3</v>
      </c>
      <c r="H27">
        <f t="shared" si="1"/>
        <v>1.1984907714478497E-2</v>
      </c>
      <c r="I27" s="7">
        <f t="shared" si="2"/>
        <v>-0.36328558273148048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4.646539820942628E-2</v>
      </c>
      <c r="E28">
        <f>'Plate 2'!N35</f>
        <v>5.2937447201044339E-2</v>
      </c>
      <c r="F28">
        <f>'Plate 3'!N35</f>
        <v>4.6582048103535348E-2</v>
      </c>
      <c r="G28">
        <f t="shared" si="0"/>
        <v>4.8661631171335318E-2</v>
      </c>
      <c r="H28">
        <f t="shared" si="1"/>
        <v>3.7034246096533884E-3</v>
      </c>
      <c r="I28" s="7">
        <f t="shared" si="2"/>
        <v>1.9464652468534127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0.20619020455432913</v>
      </c>
      <c r="E29">
        <f>'Plate 2'!N36</f>
        <v>0.21900734204948183</v>
      </c>
      <c r="F29">
        <f>'Plate 3'!N36</f>
        <v>0.20844290211986019</v>
      </c>
      <c r="G29">
        <f t="shared" si="0"/>
        <v>0.21121348290789035</v>
      </c>
      <c r="H29">
        <f t="shared" si="1"/>
        <v>6.8430140888108525E-3</v>
      </c>
      <c r="I29" s="7">
        <f t="shared" si="2"/>
        <v>8.4485393163156139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0.54140486306519009</v>
      </c>
      <c r="E30">
        <f>'Plate 2'!N37</f>
        <v>0.57249287658548753</v>
      </c>
      <c r="F30">
        <f>'Plate 3'!N37</f>
        <v>0.55286774264297001</v>
      </c>
      <c r="G30">
        <f t="shared" si="0"/>
        <v>0.55558849409788258</v>
      </c>
      <c r="H30">
        <f t="shared" si="1"/>
        <v>1.5721577927139047E-2</v>
      </c>
      <c r="I30" s="7">
        <f t="shared" si="2"/>
        <v>22.223539763915305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1.5503677956127322</v>
      </c>
      <c r="E31">
        <f>'Plate 2'!N38</f>
        <v>1.6154459694254175</v>
      </c>
      <c r="F31">
        <f>'Plate 3'!N38</f>
        <v>1.6120211798253747</v>
      </c>
      <c r="G31">
        <f t="shared" si="0"/>
        <v>1.5926116482878416</v>
      </c>
      <c r="H31">
        <f t="shared" si="1"/>
        <v>3.6624303578066765E-2</v>
      </c>
      <c r="I31" s="7">
        <f t="shared" si="2"/>
        <v>63.704465931513667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6.8055213591734702</v>
      </c>
      <c r="E32">
        <f>'Plate 2'!N39</f>
        <v>7.0598916480941147</v>
      </c>
      <c r="F32">
        <f>'Plate 3'!N39</f>
        <v>7.0225966459117686</v>
      </c>
      <c r="G32">
        <f t="shared" si="0"/>
        <v>6.9626698843931178</v>
      </c>
      <c r="H32">
        <f t="shared" si="1"/>
        <v>0.13736620228781884</v>
      </c>
      <c r="I32" s="7">
        <f t="shared" si="2"/>
        <v>278.50679537572472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17.237832996443409</v>
      </c>
      <c r="E33">
        <f>'Plate 2'!N40</f>
        <v>17.804485770318983</v>
      </c>
      <c r="F33">
        <f>'Plate 3'!N40</f>
        <v>17.788696066689468</v>
      </c>
      <c r="G33">
        <f t="shared" si="0"/>
        <v>17.610338277817288</v>
      </c>
      <c r="H33">
        <f t="shared" si="1"/>
        <v>0.32269562620796549</v>
      </c>
      <c r="I33" s="7">
        <f t="shared" si="2"/>
        <v>704.41353111269154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17.971322496749352</v>
      </c>
      <c r="E34">
        <f>'Plate 2'!N41</f>
        <v>18.480292051925865</v>
      </c>
      <c r="F34">
        <f>'Plate 3'!N41</f>
        <v>18.688341278547647</v>
      </c>
      <c r="G34">
        <f t="shared" si="0"/>
        <v>18.379985275740953</v>
      </c>
      <c r="H34">
        <f t="shared" si="1"/>
        <v>0.36888354581674559</v>
      </c>
      <c r="I34" s="7">
        <f t="shared" si="2"/>
        <v>735.1994110296381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14.941529611718638</v>
      </c>
      <c r="E35">
        <f>'Plate 2'!N42</f>
        <v>15.460722986982425</v>
      </c>
      <c r="F35">
        <f>'Plate 3'!N42</f>
        <v>15.507116761093075</v>
      </c>
      <c r="G35">
        <f t="shared" si="0"/>
        <v>15.303123119931378</v>
      </c>
      <c r="H35">
        <f t="shared" si="1"/>
        <v>0.3140071566943276</v>
      </c>
      <c r="I35" s="7">
        <f t="shared" si="2"/>
        <v>612.12492479725506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7.8368872515719863</v>
      </c>
      <c r="E36">
        <f>'Plate 2'!N43</f>
        <v>8.1515130391672628</v>
      </c>
      <c r="F36">
        <f>'Plate 3'!N43</f>
        <v>8.2149088670669048</v>
      </c>
      <c r="G36">
        <f t="shared" si="0"/>
        <v>8.0677697192687177</v>
      </c>
      <c r="H36">
        <f t="shared" si="1"/>
        <v>0.20244701323079459</v>
      </c>
      <c r="I36" s="7">
        <f t="shared" si="2"/>
        <v>322.71078877074871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3.664128544514758</v>
      </c>
      <c r="E37">
        <f>'Plate 2'!N44</f>
        <v>3.785454389771453</v>
      </c>
      <c r="F37">
        <f>'Plate 3'!N44</f>
        <v>3.8206689959667375</v>
      </c>
      <c r="G37">
        <f t="shared" si="0"/>
        <v>3.7567506434176496</v>
      </c>
      <c r="H37">
        <f t="shared" si="1"/>
        <v>8.2122816721389921E-2</v>
      </c>
      <c r="I37" s="7">
        <f t="shared" si="2"/>
        <v>150.27002573670597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1.7972152236003094</v>
      </c>
      <c r="E38">
        <f>'Plate 2'!N45</f>
        <v>1.886110013985596</v>
      </c>
      <c r="F38">
        <f>'Plate 3'!N45</f>
        <v>1.8435198431277928</v>
      </c>
      <c r="G38">
        <f t="shared" si="0"/>
        <v>1.8422816935712329</v>
      </c>
      <c r="H38">
        <f t="shared" si="1"/>
        <v>4.4460327260989849E-2</v>
      </c>
      <c r="I38" s="7">
        <f t="shared" si="2"/>
        <v>73.69126774284932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1.0492052863539203</v>
      </c>
      <c r="E39">
        <f>'Plate 2'!N46</f>
        <v>1.0651526674726259</v>
      </c>
      <c r="F39">
        <f>'Plate 3'!N46</f>
        <v>1.0417439848608814</v>
      </c>
      <c r="G39">
        <f t="shared" si="0"/>
        <v>1.052033979562476</v>
      </c>
      <c r="H39">
        <f t="shared" si="1"/>
        <v>1.1957956947382121E-2</v>
      </c>
      <c r="I39" s="7">
        <f t="shared" si="2"/>
        <v>42.081359182499043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0.56131860515494425</v>
      </c>
      <c r="E40">
        <f>'Plate 2'!N47</f>
        <v>0.57889660003722676</v>
      </c>
      <c r="F40">
        <f>'Plate 3'!N47</f>
        <v>0.60415504813070087</v>
      </c>
      <c r="G40">
        <f t="shared" si="0"/>
        <v>0.58145675110762396</v>
      </c>
      <c r="H40">
        <f t="shared" si="1"/>
        <v>2.1532672658805131E-2</v>
      </c>
      <c r="I40" s="7">
        <f t="shared" si="2"/>
        <v>23.258270044304957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0.38748823149646561</v>
      </c>
      <c r="E41">
        <f>'Plate 2'!N48</f>
        <v>0.37824659854939746</v>
      </c>
      <c r="F41">
        <f>'Plate 3'!N48</f>
        <v>0.39100688862664518</v>
      </c>
      <c r="G41">
        <f t="shared" si="0"/>
        <v>0.38558057289083608</v>
      </c>
      <c r="H41">
        <f t="shared" si="1"/>
        <v>6.5905706680530265E-3</v>
      </c>
      <c r="I41" s="7">
        <f t="shared" si="2"/>
        <v>15.423222915633444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0.35139457395878626</v>
      </c>
      <c r="E42">
        <f>'Plate 2'!N49</f>
        <v>0.34067808763252727</v>
      </c>
      <c r="F42">
        <f>'Plate 3'!N49</f>
        <v>0.38677215698086925</v>
      </c>
      <c r="G42">
        <f t="shared" si="0"/>
        <v>0.35961493952406093</v>
      </c>
      <c r="H42">
        <f t="shared" si="1"/>
        <v>2.4121496943442483E-2</v>
      </c>
      <c r="I42" s="7">
        <f t="shared" si="2"/>
        <v>14.384597580962437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0.34766074731695734</v>
      </c>
      <c r="E43">
        <f>'Plate 2'!N50</f>
        <v>0.22754563998513413</v>
      </c>
      <c r="F43">
        <f>'Plate 3'!N50</f>
        <v>0.35712903546043767</v>
      </c>
      <c r="G43">
        <f t="shared" si="0"/>
        <v>0.31077847425417637</v>
      </c>
      <c r="H43">
        <f t="shared" si="1"/>
        <v>7.2237044827673999E-2</v>
      </c>
      <c r="I43" s="7">
        <f t="shared" si="2"/>
        <v>12.431138970167055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0.17797906992717744</v>
      </c>
      <c r="E44">
        <f>'Plate 2'!N51</f>
        <v>0.18400032051330734</v>
      </c>
      <c r="F44">
        <f>'Plate 3'!N51</f>
        <v>0.158567173847388</v>
      </c>
      <c r="G44">
        <f t="shared" si="0"/>
        <v>0.17351552142929094</v>
      </c>
      <c r="H44">
        <f t="shared" si="1"/>
        <v>1.32911130544917E-2</v>
      </c>
      <c r="I44" s="7">
        <f t="shared" si="2"/>
        <v>6.9406208571716377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9.0026709030763416E-2</v>
      </c>
      <c r="E45">
        <f>'Plate 2'!N52</f>
        <v>9.4775107085740676E-2</v>
      </c>
      <c r="F45">
        <f>'Plate 3'!N52</f>
        <v>8.9870416038133852E-2</v>
      </c>
      <c r="G45">
        <f t="shared" si="0"/>
        <v>9.1557410718212648E-2</v>
      </c>
      <c r="H45">
        <f t="shared" si="1"/>
        <v>2.7877023352733655E-3</v>
      </c>
      <c r="I45" s="7">
        <f t="shared" si="2"/>
        <v>3.662296428728506</v>
      </c>
      <c r="J45">
        <f>SUM(I24:I45)</f>
        <v>3089.9576910008955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-1.6594785074795101E-2</v>
      </c>
      <c r="E46" s="6">
        <f>'Plate 2'!N53</f>
        <v>-1.7076595871304626E-2</v>
      </c>
      <c r="F46" s="6">
        <f>'Plate 3'!N53</f>
        <v>-1.1292617722069175E-2</v>
      </c>
      <c r="G46" s="6">
        <f t="shared" si="0"/>
        <v>-1.49879995560563E-2</v>
      </c>
      <c r="H46" s="6">
        <f t="shared" si="1"/>
        <v>3.2093489347731923E-3</v>
      </c>
      <c r="I46" s="7">
        <f t="shared" si="2"/>
        <v>-0.599519982242252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-2.1988090224103508E-2</v>
      </c>
      <c r="E47" s="6">
        <f>'Plate 2'!N54</f>
        <v>-1.9211170355217702E-2</v>
      </c>
      <c r="F47" s="6">
        <f>'Plate 3'!N54</f>
        <v>-4.2347316457759408E-3</v>
      </c>
      <c r="G47" s="6">
        <f t="shared" si="0"/>
        <v>-1.5144664075032383E-2</v>
      </c>
      <c r="H47" s="6">
        <f t="shared" si="1"/>
        <v>9.549753410311666E-3</v>
      </c>
      <c r="I47" s="7">
        <f t="shared" si="2"/>
        <v>-0.6057865630012953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-4.1486962686987751E-4</v>
      </c>
      <c r="E48" s="6">
        <f>'Plate 2'!N55</f>
        <v>1.2807446903478469E-3</v>
      </c>
      <c r="F48" s="6">
        <f>'Plate 3'!N55</f>
        <v>0</v>
      </c>
      <c r="G48" s="6">
        <f t="shared" si="0"/>
        <v>2.8862502115932314E-4</v>
      </c>
      <c r="H48" s="6">
        <f t="shared" si="1"/>
        <v>8.8388646347698256E-4</v>
      </c>
      <c r="I48" s="7">
        <f t="shared" si="2"/>
        <v>1.1545000846372926E-2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1.2860958432966202E-2</v>
      </c>
      <c r="E49" s="6">
        <f>'Plate 2'!N56</f>
        <v>2.0491915045565551E-2</v>
      </c>
      <c r="F49" s="6">
        <f>'Plate 3'!N56</f>
        <v>2.4467338397816545E-2</v>
      </c>
      <c r="G49" s="6">
        <f t="shared" si="0"/>
        <v>1.9273403958782766E-2</v>
      </c>
      <c r="H49" s="6">
        <f t="shared" si="1"/>
        <v>5.8983549336725505E-3</v>
      </c>
      <c r="I49" s="7">
        <f t="shared" si="2"/>
        <v>0.77093615835131069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6.6379140299180406E-2</v>
      </c>
      <c r="E50" s="6">
        <f>'Plate 2'!N57</f>
        <v>7.4283192040175125E-2</v>
      </c>
      <c r="F50" s="6">
        <f>'Plate 3'!N57</f>
        <v>7.7636746839225584E-2</v>
      </c>
      <c r="G50" s="6">
        <f t="shared" si="0"/>
        <v>7.2766359726193705E-2</v>
      </c>
      <c r="H50" s="6">
        <f t="shared" si="1"/>
        <v>5.7800528937173804E-3</v>
      </c>
      <c r="I50" s="7">
        <f t="shared" si="2"/>
        <v>2.9106543890477483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0.21282811858424716</v>
      </c>
      <c r="E51" s="6">
        <f>'Plate 2'!N58</f>
        <v>0.21303053349452519</v>
      </c>
      <c r="F51" s="6">
        <f>'Plate 3'!N58</f>
        <v>0.24937864136236096</v>
      </c>
      <c r="G51" s="6">
        <f t="shared" si="0"/>
        <v>0.22507909781371113</v>
      </c>
      <c r="H51" s="6">
        <f t="shared" si="1"/>
        <v>2.1044265381655016E-2</v>
      </c>
      <c r="I51" s="7">
        <f t="shared" si="2"/>
        <v>9.0031639125484446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0.54804277709510818</v>
      </c>
      <c r="E52" s="6">
        <f>'Plate 2'!N59</f>
        <v>0.57377362127583542</v>
      </c>
      <c r="F52" s="6">
        <f>'Plate 3'!N59</f>
        <v>0.54910353673561363</v>
      </c>
      <c r="G52" s="6">
        <f t="shared" si="0"/>
        <v>0.55697331170218578</v>
      </c>
      <c r="H52" s="6">
        <f t="shared" si="1"/>
        <v>1.4559158769708506E-2</v>
      </c>
      <c r="I52" s="7">
        <f t="shared" si="2"/>
        <v>22.278932468087433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1.9689712491244387</v>
      </c>
      <c r="E53" s="6">
        <f>'Plate 2'!N60</f>
        <v>2.0521799088340336</v>
      </c>
      <c r="F53" s="6">
        <f>'Plate 3'!N60</f>
        <v>1.994558605160468</v>
      </c>
      <c r="G53" s="6">
        <f t="shared" si="0"/>
        <v>2.0052365877063134</v>
      </c>
      <c r="H53" s="6">
        <f t="shared" si="1"/>
        <v>4.2619652111482852E-2</v>
      </c>
      <c r="I53" s="7">
        <f t="shared" si="2"/>
        <v>80.20946350825254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9.31548260173623</v>
      </c>
      <c r="E54" s="6">
        <f>'Plate 2'!N61</f>
        <v>9.8254463494518998</v>
      </c>
      <c r="F54" s="6">
        <f>'Plate 3'!N61</f>
        <v>10.145475971802314</v>
      </c>
      <c r="G54" s="6">
        <f t="shared" si="0"/>
        <v>9.7621349743301469</v>
      </c>
      <c r="H54" s="6">
        <f t="shared" si="1"/>
        <v>0.41860302943632577</v>
      </c>
      <c r="I54" s="7">
        <f t="shared" si="2"/>
        <v>390.48539897320586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19.332924612136292</v>
      </c>
      <c r="E55" s="6">
        <f>'Plate 2'!N62</f>
        <v>19.524952804352925</v>
      </c>
      <c r="F55" s="6">
        <f>'Plate 3'!N62</f>
        <v>18.941013600078943</v>
      </c>
      <c r="G55" s="6">
        <f t="shared" si="0"/>
        <v>19.26629700552272</v>
      </c>
      <c r="H55" s="6">
        <f t="shared" si="1"/>
        <v>0.29761666123441821</v>
      </c>
      <c r="I55" s="7">
        <f t="shared" si="2"/>
        <v>770.65188022090877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16.509321931659905</v>
      </c>
      <c r="E56" s="6">
        <f>'Plate 2'!N63</f>
        <v>16.88149576347497</v>
      </c>
      <c r="F56" s="6">
        <f>'Plate 3'!N63</f>
        <v>17.129018981425261</v>
      </c>
      <c r="G56" s="6">
        <f t="shared" si="0"/>
        <v>16.839945558853376</v>
      </c>
      <c r="H56" s="6">
        <f t="shared" si="1"/>
        <v>0.3119309587072816</v>
      </c>
      <c r="I56" s="7">
        <f t="shared" si="2"/>
        <v>673.59782235413502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12.115437713481032</v>
      </c>
      <c r="E57" s="6">
        <f>'Plate 2'!N64</f>
        <v>12.074007110805935</v>
      </c>
      <c r="F57" s="6">
        <f>'Plate 3'!N64</f>
        <v>11.936296932227119</v>
      </c>
      <c r="G57" s="6">
        <f t="shared" si="0"/>
        <v>12.041913918838029</v>
      </c>
      <c r="H57" s="6">
        <f t="shared" si="1"/>
        <v>9.3783445261316101E-2</v>
      </c>
      <c r="I57" s="7">
        <f t="shared" si="2"/>
        <v>481.67655675352114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5.733913112968577</v>
      </c>
      <c r="E58" s="6">
        <f>'Plate 2'!N65</f>
        <v>5.5810584456391341</v>
      </c>
      <c r="F58" s="6">
        <f>'Plate 3'!N65</f>
        <v>5.6811277656776342</v>
      </c>
      <c r="G58" s="6">
        <f t="shared" si="0"/>
        <v>5.665366441428449</v>
      </c>
      <c r="H58" s="6">
        <f t="shared" si="1"/>
        <v>7.7636665549627004E-2</v>
      </c>
      <c r="I58" s="7">
        <f t="shared" si="2"/>
        <v>226.61465765713797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2.7497558868935479</v>
      </c>
      <c r="E59" s="6">
        <f>'Plate 2'!N66</f>
        <v>2.7296938500280445</v>
      </c>
      <c r="F59" s="6">
        <f>'Plate 3'!N66</f>
        <v>2.7624566102611721</v>
      </c>
      <c r="G59" s="6">
        <f t="shared" si="0"/>
        <v>2.7473021157275883</v>
      </c>
      <c r="H59" s="6">
        <f t="shared" si="1"/>
        <v>1.6518636724152571E-2</v>
      </c>
      <c r="I59" s="7">
        <f t="shared" si="2"/>
        <v>109.89208462910354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1.7042844271814568</v>
      </c>
      <c r="E60" s="6">
        <f>'Plate 2'!N67</f>
        <v>1.7123556509950713</v>
      </c>
      <c r="F60" s="6">
        <f>'Plate 3'!N67</f>
        <v>1.6934221325719567</v>
      </c>
      <c r="G60" s="6">
        <f t="shared" si="0"/>
        <v>1.7033540702494949</v>
      </c>
      <c r="H60" s="6">
        <f t="shared" si="1"/>
        <v>9.5009843166506385E-3</v>
      </c>
      <c r="I60" s="7">
        <f t="shared" si="2"/>
        <v>68.134162809979799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1.0799056387422912</v>
      </c>
      <c r="E61" s="6">
        <f>'Plate 2'!N68</f>
        <v>1.0860714974149741</v>
      </c>
      <c r="F61" s="6">
        <f>'Plate 3'!N68</f>
        <v>1.1146754743159115</v>
      </c>
      <c r="G61" s="6">
        <f t="shared" si="0"/>
        <v>1.0935508701577257</v>
      </c>
      <c r="H61" s="6">
        <f t="shared" si="1"/>
        <v>1.855238876594896E-2</v>
      </c>
      <c r="I61" s="7">
        <f t="shared" si="2"/>
        <v>43.742034806309029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0.59616765381201398</v>
      </c>
      <c r="E62" s="6">
        <f>'Plate 2'!N69</f>
        <v>0.59640011080531408</v>
      </c>
      <c r="F62" s="6">
        <f>'Plate 3'!N69</f>
        <v>0.59474453336230992</v>
      </c>
      <c r="G62" s="6">
        <f t="shared" si="0"/>
        <v>0.59577076599321266</v>
      </c>
      <c r="H62" s="6">
        <f t="shared" si="1"/>
        <v>8.9631139844402973E-4</v>
      </c>
      <c r="I62" s="7">
        <f t="shared" si="2"/>
        <v>23.830830639728507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0.38168005672028732</v>
      </c>
      <c r="E63" s="6">
        <f>'Plate 2'!N70</f>
        <v>0.38635798158826717</v>
      </c>
      <c r="F63" s="6">
        <f>'Plate 3'!N70</f>
        <v>0.37689111647405871</v>
      </c>
      <c r="G63" s="6">
        <f t="shared" si="0"/>
        <v>0.38164305159420442</v>
      </c>
      <c r="H63" s="6">
        <f t="shared" si="1"/>
        <v>4.7335410431485255E-3</v>
      </c>
      <c r="I63" s="7">
        <f t="shared" si="2"/>
        <v>15.265722063768177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0.38292466560089694</v>
      </c>
      <c r="E64" s="6">
        <f>'Plate 2'!N71</f>
        <v>0.38294266241400621</v>
      </c>
      <c r="F64" s="6">
        <f>'Plate 3'!N71</f>
        <v>0.38677215698086925</v>
      </c>
      <c r="G64" s="6">
        <f t="shared" si="0"/>
        <v>0.38421316166525749</v>
      </c>
      <c r="H64" s="6">
        <f t="shared" si="1"/>
        <v>2.2161732198347716E-3</v>
      </c>
      <c r="I64" s="7">
        <f t="shared" si="2"/>
        <v>15.3685264666103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0.32816187485407311</v>
      </c>
      <c r="E65" s="6">
        <f>'Plate 2'!N72</f>
        <v>0.34878947067139698</v>
      </c>
      <c r="F65" s="6">
        <f>'Plate 3'!N72</f>
        <v>0.33548485149313839</v>
      </c>
      <c r="G65" s="6">
        <f t="shared" si="0"/>
        <v>0.33747873233953612</v>
      </c>
      <c r="H65" s="6">
        <f t="shared" si="1"/>
        <v>1.0457346600497817E-2</v>
      </c>
      <c r="I65" s="7">
        <f t="shared" si="2"/>
        <v>13.499149293581445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0.22361472888286396</v>
      </c>
      <c r="E66" s="6">
        <f>'Plate 2'!N73</f>
        <v>0.23138787405617767</v>
      </c>
      <c r="F66" s="6">
        <f>'Plate 3'!N73</f>
        <v>0.24796706414710232</v>
      </c>
      <c r="G66" s="6">
        <f t="shared" si="0"/>
        <v>0.23432322236204797</v>
      </c>
      <c r="H66" s="6">
        <f t="shared" si="1"/>
        <v>1.2438700111468583E-2</v>
      </c>
      <c r="I66" s="7">
        <f t="shared" si="2"/>
        <v>9.3729288944819196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0.10703636373242839</v>
      </c>
      <c r="E67" s="6">
        <f>'Plate 2'!N74</f>
        <v>0.1063018092988713</v>
      </c>
      <c r="F67" s="6">
        <f>'Plate 3'!N74</f>
        <v>8.0459901269742867E-2</v>
      </c>
      <c r="G67" s="6">
        <f t="shared" ref="G67:G73" si="3">AVERAGE(D67:F67)</f>
        <v>9.7932691433680844E-2</v>
      </c>
      <c r="H67" s="6">
        <f t="shared" ref="H67:H73" si="4">STDEV(D67:F67)</f>
        <v>1.5136336731148708E-2</v>
      </c>
      <c r="I67" s="7">
        <f t="shared" ref="I67:I89" si="5">G67*40</f>
        <v>3.9173076573472336</v>
      </c>
      <c r="J67">
        <f>SUM(I46:I67)</f>
        <v>2960.0284521117082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-3.0285482761501056E-2</v>
      </c>
      <c r="E68">
        <f>'Plate 2'!N75</f>
        <v>-3.5007021536174479E-2</v>
      </c>
      <c r="F68">
        <f>'Plate 3'!N75</f>
        <v>0</v>
      </c>
      <c r="G68">
        <f t="shared" si="3"/>
        <v>-2.1764168099225181E-2</v>
      </c>
      <c r="H68">
        <f t="shared" si="4"/>
        <v>1.899559138033571E-2</v>
      </c>
      <c r="I68" s="7">
        <f t="shared" si="5"/>
        <v>-0.87056672396900725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-1.2446088806096324E-3</v>
      </c>
      <c r="E69">
        <f>'Plate 2'!N76</f>
        <v>-8.9652128324349285E-3</v>
      </c>
      <c r="F69">
        <f>'Plate 3'!N76</f>
        <v>-2.5408389874655643E-2</v>
      </c>
      <c r="G69">
        <f t="shared" si="3"/>
        <v>-1.1872737195900068E-2</v>
      </c>
      <c r="H69">
        <f t="shared" si="4"/>
        <v>1.2341489027875133E-2</v>
      </c>
      <c r="I69" s="7">
        <f t="shared" si="5"/>
        <v>-0.47490948783600273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-1.1201479925486693E-2</v>
      </c>
      <c r="E70">
        <f>'Plate 2'!N77</f>
        <v>-2.0491915045565551E-2</v>
      </c>
      <c r="F70">
        <f>'Plate 3'!N77</f>
        <v>-5.1757831226150386E-3</v>
      </c>
      <c r="G70">
        <f t="shared" si="3"/>
        <v>-1.2289726031222428E-2</v>
      </c>
      <c r="H70">
        <f t="shared" si="4"/>
        <v>7.715839809138903E-3</v>
      </c>
      <c r="I70" s="7">
        <f t="shared" si="5"/>
        <v>-0.49158904124889713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2.4892177612192649E-2</v>
      </c>
      <c r="E71">
        <f>'Plate 2'!N78</f>
        <v>1.3234361800261085E-2</v>
      </c>
      <c r="F71">
        <f>'Plate 3'!N78</f>
        <v>4.2347316457759408E-3</v>
      </c>
      <c r="G71">
        <f t="shared" si="3"/>
        <v>1.4120423686076557E-2</v>
      </c>
      <c r="H71">
        <f t="shared" si="4"/>
        <v>1.0357188214615865E-2</v>
      </c>
      <c r="I71" s="7">
        <f t="shared" si="5"/>
        <v>0.56481694744306221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7.9654968359016476E-2</v>
      </c>
      <c r="E72">
        <f>'Plate 2'!N79</f>
        <v>7.3429362246609883E-2</v>
      </c>
      <c r="F72">
        <f>'Plate 3'!N79</f>
        <v>9.1752518991812054E-2</v>
      </c>
      <c r="G72">
        <f t="shared" si="3"/>
        <v>8.1612283199146138E-2</v>
      </c>
      <c r="H72">
        <f t="shared" si="4"/>
        <v>9.3170719281787124E-3</v>
      </c>
      <c r="I72" s="7">
        <f t="shared" si="5"/>
        <v>3.2644913279658456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0.2306675125396519</v>
      </c>
      <c r="E73">
        <f>'Plate 2'!N80</f>
        <v>0.20193074617817719</v>
      </c>
      <c r="F73">
        <f>'Plate 3'!N80</f>
        <v>0.19526818144411281</v>
      </c>
      <c r="G73">
        <f t="shared" si="3"/>
        <v>0.20928881338731398</v>
      </c>
      <c r="H73">
        <f t="shared" si="4"/>
        <v>1.8811805476708781E-2</v>
      </c>
      <c r="I73" s="7">
        <f t="shared" si="5"/>
        <v>8.3715525354925582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0.63060183284221383</v>
      </c>
      <c r="E74">
        <f>'Plate 2'!N81</f>
        <v>0.59725394059887926</v>
      </c>
      <c r="F74">
        <f>'Plate 3'!N81</f>
        <v>0.61685924306802875</v>
      </c>
      <c r="G74">
        <f t="shared" ref="G74:G89" si="6">AVERAGE(D74:F74)</f>
        <v>0.61490500550304061</v>
      </c>
      <c r="H74">
        <f t="shared" ref="H74:H89" si="7">STDEV(D74:F74)</f>
        <v>1.6759617018702173E-2</v>
      </c>
      <c r="I74" s="7">
        <f t="shared" si="5"/>
        <v>24.596200220121624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2.075592743229997</v>
      </c>
      <c r="E75">
        <f>'Plate 2'!N82</f>
        <v>2.0286995895109894</v>
      </c>
      <c r="F75">
        <f>'Plate 3'!N82</f>
        <v>2.0171438406046063</v>
      </c>
      <c r="G75">
        <f t="shared" si="6"/>
        <v>2.0404787244485307</v>
      </c>
      <c r="H75">
        <f t="shared" si="7"/>
        <v>3.0953668109542514E-2</v>
      </c>
      <c r="I75" s="7">
        <f t="shared" si="5"/>
        <v>81.619148977941222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9.5303850684548266</v>
      </c>
      <c r="E76">
        <f>'Plate 2'!N83</f>
        <v>9.6448613481128529</v>
      </c>
      <c r="F76">
        <f>'Plate 3'!N83</f>
        <v>9.5959019093282816</v>
      </c>
      <c r="G76">
        <f t="shared" si="6"/>
        <v>9.5903827752986555</v>
      </c>
      <c r="H76">
        <f t="shared" si="7"/>
        <v>5.7437359631283623E-2</v>
      </c>
      <c r="I76" s="7">
        <f t="shared" si="5"/>
        <v>383.61531101194623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17.095532714427041</v>
      </c>
      <c r="E77">
        <f>'Plate 2'!N84</f>
        <v>17.115872041808625</v>
      </c>
      <c r="F77">
        <f>'Plate 3'!N84</f>
        <v>16.666021654820426</v>
      </c>
      <c r="G77">
        <f t="shared" si="6"/>
        <v>16.959142137018699</v>
      </c>
      <c r="H77">
        <f t="shared" si="7"/>
        <v>0.25405340948842653</v>
      </c>
      <c r="I77" s="7">
        <f t="shared" si="5"/>
        <v>678.36568548074797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15.809022001503552</v>
      </c>
      <c r="E78">
        <f>'Plate 2'!N85</f>
        <v>15.7928627766793</v>
      </c>
      <c r="F78">
        <f>'Plate 3'!N85</f>
        <v>15.390896903703446</v>
      </c>
      <c r="G78">
        <f t="shared" si="6"/>
        <v>15.664260560628767</v>
      </c>
      <c r="H78">
        <f t="shared" si="7"/>
        <v>0.23687770438016781</v>
      </c>
      <c r="I78" s="7">
        <f t="shared" si="5"/>
        <v>626.5704224251507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14.679746877163746</v>
      </c>
      <c r="E79">
        <f>'Plate 2'!N86</f>
        <v>15.072230430910246</v>
      </c>
      <c r="F79">
        <f>'Plate 3'!N86</f>
        <v>14.58394526231392</v>
      </c>
      <c r="G79">
        <f t="shared" si="6"/>
        <v>14.778640856795969</v>
      </c>
      <c r="H79">
        <f t="shared" si="7"/>
        <v>0.25872884623367698</v>
      </c>
      <c r="I79" s="7">
        <f t="shared" si="5"/>
        <v>591.14563427183873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8.3745582879953471</v>
      </c>
      <c r="E80">
        <f>'Plate 2'!N87</f>
        <v>8.5805625104337917</v>
      </c>
      <c r="F80">
        <f>'Plate 3'!N87</f>
        <v>8.3960612763584326</v>
      </c>
      <c r="G80">
        <f t="shared" si="6"/>
        <v>8.4503940249291905</v>
      </c>
      <c r="H80">
        <f t="shared" si="7"/>
        <v>0.11324076382229563</v>
      </c>
      <c r="I80" s="7">
        <f t="shared" si="5"/>
        <v>338.0157609971676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3.8134816101879139</v>
      </c>
      <c r="E81">
        <f>'Plate 2'!N88</f>
        <v>3.9387168377164117</v>
      </c>
      <c r="F81">
        <f>'Plate 3'!N88</f>
        <v>3.8460773858413932</v>
      </c>
      <c r="G81">
        <f t="shared" si="6"/>
        <v>3.8660919445819064</v>
      </c>
      <c r="H81">
        <f t="shared" si="7"/>
        <v>6.4972320835196717E-2</v>
      </c>
      <c r="I81" s="7">
        <f t="shared" si="5"/>
        <v>154.64367778327625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2.1369934480067392</v>
      </c>
      <c r="E82">
        <f>'Plate 2'!N89</f>
        <v>2.2041616120886447</v>
      </c>
      <c r="F82">
        <f>'Plate 3'!N89</f>
        <v>2.2067657131876848</v>
      </c>
      <c r="G82">
        <f t="shared" si="6"/>
        <v>2.1826402577610229</v>
      </c>
      <c r="H82">
        <f t="shared" si="7"/>
        <v>3.9552733991360604E-2</v>
      </c>
      <c r="I82" s="7">
        <f t="shared" si="5"/>
        <v>87.305610310440912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1.1077019037425728</v>
      </c>
      <c r="E83">
        <f>'Plate 2'!N90</f>
        <v>1.1266284126093227</v>
      </c>
      <c r="F83">
        <f>'Plate 3'!N90</f>
        <v>1.0911491873949342</v>
      </c>
      <c r="G83">
        <f t="shared" si="6"/>
        <v>1.1084931679156098</v>
      </c>
      <c r="H83">
        <f t="shared" si="7"/>
        <v>1.7752842862397401E-2</v>
      </c>
      <c r="I83" s="7">
        <f t="shared" si="5"/>
        <v>44.339726716624391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0.6758226221710304</v>
      </c>
      <c r="E84">
        <f>'Plate 2'!N91</f>
        <v>0.71935160107870733</v>
      </c>
      <c r="F84">
        <f>'Plate 3'!N91</f>
        <v>0.69308441269199561</v>
      </c>
      <c r="G84">
        <f t="shared" si="6"/>
        <v>0.69608621198057774</v>
      </c>
      <c r="H84">
        <f t="shared" si="7"/>
        <v>2.1919194793900278E-2</v>
      </c>
      <c r="I84" s="7">
        <f t="shared" si="5"/>
        <v>27.84344847922311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0.49452459522889397</v>
      </c>
      <c r="E85">
        <f>'Plate 2'!N92</f>
        <v>0.49394053557748629</v>
      </c>
      <c r="F85">
        <f>'Plate 3'!N92</f>
        <v>0.43194262786914595</v>
      </c>
      <c r="G85">
        <f t="shared" si="6"/>
        <v>0.47346925289184211</v>
      </c>
      <c r="H85">
        <f t="shared" si="7"/>
        <v>3.5964297862613827E-2</v>
      </c>
      <c r="I85" s="7">
        <f t="shared" si="5"/>
        <v>18.938770115673684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0.41984806239231603</v>
      </c>
      <c r="E86">
        <f>'Plate 2'!N93</f>
        <v>0.4525297905895726</v>
      </c>
      <c r="F86">
        <f>'Plate 3'!N93</f>
        <v>0.39806477470293844</v>
      </c>
      <c r="G86">
        <f t="shared" si="6"/>
        <v>0.42348087589494238</v>
      </c>
      <c r="H86">
        <f t="shared" si="7"/>
        <v>2.7413636922916228E-2</v>
      </c>
      <c r="I86" s="7">
        <f t="shared" si="5"/>
        <v>16.939235035797694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0.36259605388427291</v>
      </c>
      <c r="E87">
        <f>'Plate 2'!N94</f>
        <v>0.35818159840061453</v>
      </c>
      <c r="F87">
        <f>'Plate 3'!N94</f>
        <v>0.34489536626152939</v>
      </c>
      <c r="G87">
        <f t="shared" si="6"/>
        <v>0.35522433951547222</v>
      </c>
      <c r="H87">
        <f t="shared" si="7"/>
        <v>9.2134478163606575E-3</v>
      </c>
      <c r="I87" s="7">
        <f t="shared" si="5"/>
        <v>14.208973580618888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0.23357159992774104</v>
      </c>
      <c r="E88">
        <f>'Plate 2'!N95</f>
        <v>0.23565702302400382</v>
      </c>
      <c r="F88">
        <f>'Plate 3'!N95</f>
        <v>0.24232075528606772</v>
      </c>
      <c r="G88">
        <f t="shared" si="6"/>
        <v>0.23718312607927086</v>
      </c>
      <c r="H88">
        <f t="shared" si="7"/>
        <v>4.5698657280609104E-3</v>
      </c>
      <c r="I88" s="7">
        <f t="shared" si="5"/>
        <v>9.4873250431708342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0.16013967597177273</v>
      </c>
      <c r="E89">
        <f>'Plate 2'!N96</f>
        <v>0.14045500104148054</v>
      </c>
      <c r="F89">
        <f>'Plate 3'!N96</f>
        <v>0.13315878397273237</v>
      </c>
      <c r="G89">
        <f t="shared" si="6"/>
        <v>0.14458448699532855</v>
      </c>
      <c r="H89">
        <f t="shared" si="7"/>
        <v>1.3956418736489708E-2</v>
      </c>
      <c r="I89" s="7">
        <f t="shared" si="5"/>
        <v>5.7833794798131422</v>
      </c>
      <c r="J89">
        <f>SUM(I68:I89)</f>
        <v>3113.7821054874007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2023-02-28T23:07:07Z</dcterms:modified>
</cp:coreProperties>
</file>