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208 Batch 136 Water Yr\"/>
    </mc:Choice>
  </mc:AlternateContent>
  <xr:revisionPtr revIDLastSave="0" documentId="13_ncr:1_{ADBB1D8A-1C8A-4509-8D31-79F3E53BEC93}" xr6:coauthVersionLast="47" xr6:coauthVersionMax="47" xr10:uidLastSave="{00000000-0000-0000-0000-000000000000}"/>
  <bookViews>
    <workbookView xWindow="1950" yWindow="1950" windowWidth="17010" windowHeight="10425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I16" i="6" l="1"/>
  <c r="N74" i="6" s="1"/>
  <c r="I16" i="5"/>
  <c r="N34" i="5" s="1"/>
  <c r="O34" i="5" s="1"/>
  <c r="I16" i="1"/>
  <c r="N89" i="1" s="1"/>
  <c r="O89" i="1" s="1"/>
  <c r="G9" i="6"/>
  <c r="G10" i="1"/>
  <c r="G10" i="6" s="1"/>
  <c r="N62" i="5" l="1"/>
  <c r="O62" i="5" s="1"/>
  <c r="N51" i="5"/>
  <c r="O51" i="5" s="1"/>
  <c r="N12" i="5"/>
  <c r="O12" i="5" s="1"/>
  <c r="N28" i="5"/>
  <c r="O28" i="5" s="1"/>
  <c r="N87" i="5"/>
  <c r="O87" i="5" s="1"/>
  <c r="N92" i="5"/>
  <c r="O92" i="5" s="1"/>
  <c r="N50" i="5"/>
  <c r="N70" i="5"/>
  <c r="O70" i="5" s="1"/>
  <c r="N37" i="5"/>
  <c r="O37" i="5" s="1"/>
  <c r="N10" i="5"/>
  <c r="O10" i="5" s="1"/>
  <c r="N54" i="5"/>
  <c r="E47" i="3" s="1"/>
  <c r="N86" i="5"/>
  <c r="O86" i="5" s="1"/>
  <c r="N63" i="5"/>
  <c r="O63" i="5" s="1"/>
  <c r="N45" i="5"/>
  <c r="O45" i="5" s="1"/>
  <c r="N9" i="5"/>
  <c r="E2" i="3" s="1"/>
  <c r="N55" i="5"/>
  <c r="O55" i="5" s="1"/>
  <c r="N53" i="5"/>
  <c r="O53" i="5" s="1"/>
  <c r="N17" i="5"/>
  <c r="O17" i="5" s="1"/>
  <c r="N83" i="5"/>
  <c r="O83" i="5" s="1"/>
  <c r="N71" i="5"/>
  <c r="O71" i="5" s="1"/>
  <c r="N69" i="5"/>
  <c r="E62" i="3" s="1"/>
  <c r="N33" i="5"/>
  <c r="O33" i="5" s="1"/>
  <c r="N42" i="5"/>
  <c r="O42" i="5" s="1"/>
  <c r="N23" i="5"/>
  <c r="O23" i="5" s="1"/>
  <c r="N91" i="5"/>
  <c r="O91" i="5" s="1"/>
  <c r="N22" i="5"/>
  <c r="O22" i="5" s="1"/>
  <c r="O74" i="6"/>
  <c r="F67" i="3"/>
  <c r="N37" i="6"/>
  <c r="N12" i="6"/>
  <c r="O12" i="6" s="1"/>
  <c r="N53" i="6"/>
  <c r="N70" i="6"/>
  <c r="N87" i="6"/>
  <c r="N26" i="6"/>
  <c r="O26" i="6" s="1"/>
  <c r="N54" i="6"/>
  <c r="N20" i="6"/>
  <c r="N61" i="6"/>
  <c r="N78" i="6"/>
  <c r="O78" i="6" s="1"/>
  <c r="N95" i="6"/>
  <c r="N58" i="6"/>
  <c r="O58" i="6" s="1"/>
  <c r="N9" i="6"/>
  <c r="N86" i="6"/>
  <c r="N17" i="6"/>
  <c r="O17" i="6" s="1"/>
  <c r="N36" i="6"/>
  <c r="O36" i="6" s="1"/>
  <c r="N77" i="6"/>
  <c r="N94" i="6"/>
  <c r="N16" i="6"/>
  <c r="O16" i="6" s="1"/>
  <c r="N25" i="6"/>
  <c r="N83" i="6"/>
  <c r="N79" i="6"/>
  <c r="N69" i="6"/>
  <c r="N44" i="6"/>
  <c r="O44" i="6" s="1"/>
  <c r="N85" i="6"/>
  <c r="N10" i="6"/>
  <c r="O10" i="6" s="1"/>
  <c r="N24" i="6"/>
  <c r="O24" i="6" s="1"/>
  <c r="N33" i="6"/>
  <c r="N11" i="6"/>
  <c r="N52" i="6"/>
  <c r="O52" i="6" s="1"/>
  <c r="N93" i="6"/>
  <c r="N82" i="6"/>
  <c r="O82" i="6" s="1"/>
  <c r="N32" i="6"/>
  <c r="N41" i="6"/>
  <c r="O41" i="6" s="1"/>
  <c r="N28" i="6"/>
  <c r="N19" i="6"/>
  <c r="N60" i="6"/>
  <c r="N66" i="6"/>
  <c r="N40" i="6"/>
  <c r="O40" i="6" s="1"/>
  <c r="N49" i="6"/>
  <c r="N27" i="6"/>
  <c r="N68" i="6"/>
  <c r="O68" i="6" s="1"/>
  <c r="N34" i="6"/>
  <c r="N15" i="6"/>
  <c r="N48" i="6"/>
  <c r="N57" i="6"/>
  <c r="N18" i="6"/>
  <c r="O18" i="6" s="1"/>
  <c r="N50" i="6"/>
  <c r="N35" i="6"/>
  <c r="N76" i="6"/>
  <c r="N90" i="6"/>
  <c r="N23" i="6"/>
  <c r="O23" i="6" s="1"/>
  <c r="N56" i="6"/>
  <c r="N65" i="6"/>
  <c r="N45" i="6"/>
  <c r="N84" i="6"/>
  <c r="N64" i="6"/>
  <c r="O64" i="6" s="1"/>
  <c r="N92" i="6"/>
  <c r="N81" i="6"/>
  <c r="N59" i="6"/>
  <c r="N13" i="6"/>
  <c r="O13" i="6" s="1"/>
  <c r="N30" i="6"/>
  <c r="N47" i="6"/>
  <c r="N80" i="6"/>
  <c r="O80" i="6" s="1"/>
  <c r="N89" i="6"/>
  <c r="N62" i="6"/>
  <c r="N14" i="6"/>
  <c r="N31" i="6"/>
  <c r="N51" i="6"/>
  <c r="N72" i="6"/>
  <c r="N67" i="6"/>
  <c r="N21" i="6"/>
  <c r="N38" i="6"/>
  <c r="N55" i="6"/>
  <c r="N88" i="6"/>
  <c r="O88" i="6" s="1"/>
  <c r="N42" i="6"/>
  <c r="N71" i="6"/>
  <c r="N91" i="6"/>
  <c r="N43" i="6"/>
  <c r="N73" i="6"/>
  <c r="N22" i="6"/>
  <c r="O22" i="6" s="1"/>
  <c r="N39" i="6"/>
  <c r="N75" i="6"/>
  <c r="N29" i="6"/>
  <c r="N46" i="6"/>
  <c r="O46" i="6" s="1"/>
  <c r="N63" i="6"/>
  <c r="N96" i="6"/>
  <c r="E30" i="3"/>
  <c r="N20" i="5"/>
  <c r="O20" i="5" s="1"/>
  <c r="N61" i="5"/>
  <c r="N78" i="5"/>
  <c r="N79" i="5"/>
  <c r="O79" i="5" s="1"/>
  <c r="N25" i="5"/>
  <c r="O25" i="5" s="1"/>
  <c r="O54" i="5"/>
  <c r="N36" i="5"/>
  <c r="N77" i="5"/>
  <c r="O77" i="5" s="1"/>
  <c r="N94" i="5"/>
  <c r="O94" i="5" s="1"/>
  <c r="N95" i="5"/>
  <c r="O95" i="5" s="1"/>
  <c r="N41" i="5"/>
  <c r="O41" i="5" s="1"/>
  <c r="O9" i="5"/>
  <c r="N44" i="5"/>
  <c r="O44" i="5" s="1"/>
  <c r="N85" i="5"/>
  <c r="N64" i="5"/>
  <c r="N16" i="5"/>
  <c r="O16" i="5" s="1"/>
  <c r="N49" i="5"/>
  <c r="O49" i="5" s="1"/>
  <c r="O69" i="5"/>
  <c r="N40" i="5"/>
  <c r="O40" i="5" s="1"/>
  <c r="N56" i="5"/>
  <c r="O56" i="5" s="1"/>
  <c r="N65" i="5"/>
  <c r="O65" i="5" s="1"/>
  <c r="N52" i="5"/>
  <c r="O52" i="5" s="1"/>
  <c r="N32" i="5"/>
  <c r="N19" i="5"/>
  <c r="O19" i="5" s="1"/>
  <c r="N27" i="5"/>
  <c r="O27" i="5" s="1"/>
  <c r="N68" i="5"/>
  <c r="O68" i="5" s="1"/>
  <c r="N48" i="5"/>
  <c r="O48" i="5" s="1"/>
  <c r="N26" i="5"/>
  <c r="O26" i="5" s="1"/>
  <c r="N72" i="5"/>
  <c r="O72" i="5" s="1"/>
  <c r="N73" i="5"/>
  <c r="O73" i="5" s="1"/>
  <c r="N57" i="5"/>
  <c r="O57" i="5" s="1"/>
  <c r="N35" i="5"/>
  <c r="O35" i="5" s="1"/>
  <c r="N76" i="5"/>
  <c r="O76" i="5" s="1"/>
  <c r="N18" i="5"/>
  <c r="N74" i="5"/>
  <c r="O74" i="5" s="1"/>
  <c r="N80" i="5"/>
  <c r="O80" i="5" s="1"/>
  <c r="N81" i="5"/>
  <c r="O81" i="5" s="1"/>
  <c r="N11" i="5"/>
  <c r="O11" i="5" s="1"/>
  <c r="N93" i="5"/>
  <c r="O93" i="5" s="1"/>
  <c r="N66" i="5"/>
  <c r="O66" i="5" s="1"/>
  <c r="N60" i="5"/>
  <c r="N43" i="5"/>
  <c r="O43" i="5" s="1"/>
  <c r="N84" i="5"/>
  <c r="N14" i="5"/>
  <c r="N15" i="5"/>
  <c r="N96" i="5"/>
  <c r="O96" i="5" s="1"/>
  <c r="N89" i="5"/>
  <c r="O89" i="5" s="1"/>
  <c r="N13" i="5"/>
  <c r="O13" i="5" s="1"/>
  <c r="N31" i="5"/>
  <c r="N58" i="5"/>
  <c r="O58" i="5" s="1"/>
  <c r="N67" i="5"/>
  <c r="O67" i="5" s="1"/>
  <c r="N21" i="5"/>
  <c r="O21" i="5" s="1"/>
  <c r="N38" i="5"/>
  <c r="O38" i="5" s="1"/>
  <c r="N39" i="5"/>
  <c r="N24" i="5"/>
  <c r="N82" i="5"/>
  <c r="N59" i="5"/>
  <c r="N30" i="5"/>
  <c r="O30" i="5" s="1"/>
  <c r="N90" i="5"/>
  <c r="O90" i="5" s="1"/>
  <c r="N75" i="5"/>
  <c r="O75" i="5" s="1"/>
  <c r="N29" i="5"/>
  <c r="O29" i="5" s="1"/>
  <c r="N46" i="5"/>
  <c r="N47" i="5"/>
  <c r="N88" i="5"/>
  <c r="O88" i="5" s="1"/>
  <c r="E13" i="3"/>
  <c r="E59" i="3"/>
  <c r="E50" i="3"/>
  <c r="E86" i="3"/>
  <c r="E21" i="3"/>
  <c r="E27" i="3"/>
  <c r="E26" i="3"/>
  <c r="E35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69" i="3"/>
  <c r="E79" i="3"/>
  <c r="E46" i="3"/>
  <c r="E83" i="3"/>
  <c r="E15" i="3"/>
  <c r="E82" i="3"/>
  <c r="E33" i="3"/>
  <c r="E45" i="3"/>
  <c r="D48" i="3"/>
  <c r="D2" i="3"/>
  <c r="D61" i="3"/>
  <c r="D22" i="3"/>
  <c r="F5" i="3"/>
  <c r="E5" i="3"/>
  <c r="E42" i="3"/>
  <c r="E70" i="3"/>
  <c r="E31" i="3"/>
  <c r="E84" i="3"/>
  <c r="E51" i="3"/>
  <c r="E85" i="3"/>
  <c r="E55" i="3"/>
  <c r="D82" i="3"/>
  <c r="F10" i="3"/>
  <c r="F39" i="3"/>
  <c r="E49" i="3"/>
  <c r="D25" i="3"/>
  <c r="G11" i="1"/>
  <c r="G11" i="5" s="1"/>
  <c r="G10" i="5"/>
  <c r="D7" i="3"/>
  <c r="D63" i="3"/>
  <c r="D79" i="3"/>
  <c r="F19" i="3"/>
  <c r="F57" i="3"/>
  <c r="E6" i="3"/>
  <c r="E10" i="3"/>
  <c r="E56" i="3"/>
  <c r="E76" i="3"/>
  <c r="E14" i="3"/>
  <c r="F71" i="3"/>
  <c r="D30" i="3"/>
  <c r="D11" i="3"/>
  <c r="D27" i="3"/>
  <c r="D35" i="3"/>
  <c r="E64" i="3"/>
  <c r="D4" i="3"/>
  <c r="D12" i="3"/>
  <c r="E18" i="3"/>
  <c r="E28" i="3"/>
  <c r="F33" i="3"/>
  <c r="E80" i="3"/>
  <c r="E12" i="3"/>
  <c r="E44" i="3"/>
  <c r="D26" i="3"/>
  <c r="F29" i="3" l="1"/>
  <c r="F11" i="3"/>
  <c r="F15" i="3"/>
  <c r="F73" i="3"/>
  <c r="F9" i="3"/>
  <c r="F16" i="3"/>
  <c r="F75" i="3"/>
  <c r="E41" i="3"/>
  <c r="E67" i="3"/>
  <c r="E63" i="3"/>
  <c r="E61" i="3"/>
  <c r="E9" i="3"/>
  <c r="E43" i="3"/>
  <c r="O50" i="5"/>
  <c r="E38" i="3"/>
  <c r="E74" i="3"/>
  <c r="E3" i="3"/>
  <c r="E72" i="3"/>
  <c r="E16" i="3"/>
  <c r="E87" i="3"/>
  <c r="E4" i="3"/>
  <c r="E48" i="3"/>
  <c r="O91" i="6"/>
  <c r="F84" i="3"/>
  <c r="O48" i="6"/>
  <c r="F41" i="3"/>
  <c r="O11" i="6"/>
  <c r="F4" i="3"/>
  <c r="H4" i="3" s="1"/>
  <c r="O9" i="6"/>
  <c r="F2" i="3"/>
  <c r="H2" i="3" s="1"/>
  <c r="O42" i="6"/>
  <c r="F35" i="3"/>
  <c r="G35" i="3" s="1"/>
  <c r="I35" i="3" s="1"/>
  <c r="O59" i="6"/>
  <c r="F52" i="3"/>
  <c r="O15" i="6"/>
  <c r="F8" i="3"/>
  <c r="O33" i="6"/>
  <c r="F26" i="3"/>
  <c r="H26" i="3" s="1"/>
  <c r="O81" i="6"/>
  <c r="F74" i="3"/>
  <c r="O34" i="6"/>
  <c r="F27" i="3"/>
  <c r="O95" i="6"/>
  <c r="F88" i="3"/>
  <c r="O86" i="6"/>
  <c r="F79" i="3"/>
  <c r="H79" i="3" s="1"/>
  <c r="O38" i="6"/>
  <c r="F31" i="3"/>
  <c r="O27" i="6"/>
  <c r="F20" i="3"/>
  <c r="O85" i="6"/>
  <c r="F78" i="3"/>
  <c r="O61" i="6"/>
  <c r="F54" i="3"/>
  <c r="O30" i="6"/>
  <c r="F23" i="3"/>
  <c r="O92" i="6"/>
  <c r="F85" i="3"/>
  <c r="O84" i="6"/>
  <c r="F77" i="3"/>
  <c r="O49" i="6"/>
  <c r="F42" i="3"/>
  <c r="O20" i="6"/>
  <c r="F13" i="3"/>
  <c r="F3" i="3"/>
  <c r="O21" i="6"/>
  <c r="F14" i="3"/>
  <c r="H14" i="3" s="1"/>
  <c r="O96" i="6"/>
  <c r="F89" i="3"/>
  <c r="O67" i="6"/>
  <c r="F60" i="3"/>
  <c r="O45" i="6"/>
  <c r="F38" i="3"/>
  <c r="O69" i="6"/>
  <c r="F62" i="3"/>
  <c r="O54" i="6"/>
  <c r="F47" i="3"/>
  <c r="O71" i="6"/>
  <c r="F64" i="3"/>
  <c r="O63" i="6"/>
  <c r="F56" i="3"/>
  <c r="O72" i="6"/>
  <c r="F65" i="3"/>
  <c r="O65" i="6"/>
  <c r="F58" i="3"/>
  <c r="O66" i="6"/>
  <c r="F59" i="3"/>
  <c r="O79" i="6"/>
  <c r="F72" i="3"/>
  <c r="F45" i="3"/>
  <c r="O51" i="6"/>
  <c r="F44" i="3"/>
  <c r="O56" i="6"/>
  <c r="F49" i="3"/>
  <c r="O60" i="6"/>
  <c r="F53" i="3"/>
  <c r="O83" i="6"/>
  <c r="F76" i="3"/>
  <c r="O87" i="6"/>
  <c r="F80" i="3"/>
  <c r="O55" i="6"/>
  <c r="F48" i="3"/>
  <c r="F17" i="3"/>
  <c r="O29" i="6"/>
  <c r="F22" i="3"/>
  <c r="O31" i="6"/>
  <c r="F24" i="3"/>
  <c r="O19" i="6"/>
  <c r="F12" i="3"/>
  <c r="H12" i="3" s="1"/>
  <c r="O25" i="6"/>
  <c r="F18" i="3"/>
  <c r="O70" i="6"/>
  <c r="F63" i="3"/>
  <c r="H63" i="3" s="1"/>
  <c r="O57" i="6"/>
  <c r="F50" i="3"/>
  <c r="O14" i="6"/>
  <c r="F7" i="3"/>
  <c r="O62" i="6"/>
  <c r="F55" i="3"/>
  <c r="O76" i="6"/>
  <c r="F69" i="3"/>
  <c r="O89" i="6"/>
  <c r="F82" i="3"/>
  <c r="O35" i="6"/>
  <c r="F28" i="3"/>
  <c r="O32" i="6"/>
  <c r="F25" i="3"/>
  <c r="O77" i="6"/>
  <c r="F70" i="3"/>
  <c r="O37" i="6"/>
  <c r="F30" i="3"/>
  <c r="H30" i="3" s="1"/>
  <c r="F6" i="3"/>
  <c r="H6" i="3" s="1"/>
  <c r="O90" i="6"/>
  <c r="F83" i="3"/>
  <c r="O53" i="6"/>
  <c r="F46" i="3"/>
  <c r="F34" i="3"/>
  <c r="O73" i="6"/>
  <c r="F66" i="3"/>
  <c r="O50" i="6"/>
  <c r="F43" i="3"/>
  <c r="O75" i="6"/>
  <c r="F68" i="3"/>
  <c r="O28" i="6"/>
  <c r="F21" i="3"/>
  <c r="F81" i="3"/>
  <c r="O39" i="6"/>
  <c r="F32" i="3"/>
  <c r="O94" i="6"/>
  <c r="F87" i="3"/>
  <c r="F61" i="3"/>
  <c r="F37" i="3"/>
  <c r="F51" i="3"/>
  <c r="O43" i="6"/>
  <c r="F36" i="3"/>
  <c r="O47" i="6"/>
  <c r="F40" i="3"/>
  <c r="O93" i="6"/>
  <c r="F86" i="3"/>
  <c r="G86" i="3" s="1"/>
  <c r="I86" i="3" s="1"/>
  <c r="O84" i="5"/>
  <c r="E77" i="3"/>
  <c r="E7" i="3"/>
  <c r="O14" i="5"/>
  <c r="E19" i="3"/>
  <c r="O82" i="5"/>
  <c r="E75" i="3"/>
  <c r="O60" i="5"/>
  <c r="E53" i="3"/>
  <c r="O24" i="5"/>
  <c r="E17" i="3"/>
  <c r="O59" i="5"/>
  <c r="E52" i="3"/>
  <c r="E25" i="3"/>
  <c r="O32" i="5"/>
  <c r="E29" i="3"/>
  <c r="O36" i="5"/>
  <c r="E65" i="3"/>
  <c r="E8" i="3"/>
  <c r="O15" i="5"/>
  <c r="O39" i="5"/>
  <c r="E32" i="3"/>
  <c r="E23" i="3"/>
  <c r="E88" i="3"/>
  <c r="E81" i="3"/>
  <c r="E20" i="3"/>
  <c r="E60" i="3"/>
  <c r="G60" i="3" s="1"/>
  <c r="I60" i="3" s="1"/>
  <c r="E37" i="3"/>
  <c r="E71" i="3"/>
  <c r="O78" i="5"/>
  <c r="E34" i="3"/>
  <c r="E24" i="3"/>
  <c r="O31" i="5"/>
  <c r="E54" i="3"/>
  <c r="O61" i="5"/>
  <c r="E22" i="3"/>
  <c r="E73" i="3"/>
  <c r="O47" i="5"/>
  <c r="E40" i="3"/>
  <c r="E78" i="3"/>
  <c r="O85" i="5"/>
  <c r="E89" i="3"/>
  <c r="E68" i="3"/>
  <c r="E11" i="3"/>
  <c r="O18" i="5"/>
  <c r="E36" i="3"/>
  <c r="E66" i="3"/>
  <c r="E58" i="3"/>
  <c r="E39" i="3"/>
  <c r="O46" i="5"/>
  <c r="O64" i="5"/>
  <c r="E57" i="3"/>
  <c r="D15" i="3"/>
  <c r="D19" i="3"/>
  <c r="G19" i="3" s="1"/>
  <c r="I19" i="3" s="1"/>
  <c r="D31" i="3"/>
  <c r="D6" i="3"/>
  <c r="D51" i="3"/>
  <c r="D86" i="3"/>
  <c r="D14" i="3"/>
  <c r="D43" i="3"/>
  <c r="D53" i="3"/>
  <c r="D34" i="3"/>
  <c r="D78" i="3"/>
  <c r="O67" i="1"/>
  <c r="D37" i="3"/>
  <c r="D67" i="3"/>
  <c r="G67" i="3" s="1"/>
  <c r="I67" i="3" s="1"/>
  <c r="D36" i="3"/>
  <c r="D16" i="3"/>
  <c r="H16" i="3" s="1"/>
  <c r="D47" i="3"/>
  <c r="D8" i="3"/>
  <c r="G82" i="3"/>
  <c r="I82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D49" i="3"/>
  <c r="H49" i="3" s="1"/>
  <c r="O83" i="1"/>
  <c r="D76" i="3"/>
  <c r="G76" i="3" s="1"/>
  <c r="I76" i="3" s="1"/>
  <c r="D18" i="3"/>
  <c r="D68" i="3"/>
  <c r="D40" i="3"/>
  <c r="D89" i="3"/>
  <c r="O96" i="1"/>
  <c r="D3" i="3"/>
  <c r="D75" i="3"/>
  <c r="D71" i="3"/>
  <c r="G71" i="3" s="1"/>
  <c r="O52" i="1"/>
  <c r="O73" i="1"/>
  <c r="D66" i="3"/>
  <c r="O76" i="1"/>
  <c r="D69" i="3"/>
  <c r="O72" i="1"/>
  <c r="D65" i="3"/>
  <c r="O12" i="1"/>
  <c r="D5" i="3"/>
  <c r="G5" i="3" s="1"/>
  <c r="I5" i="3" s="1"/>
  <c r="D38" i="3"/>
  <c r="O36" i="1"/>
  <c r="D29" i="3"/>
  <c r="D24" i="3"/>
  <c r="O31" i="1"/>
  <c r="D20" i="3"/>
  <c r="D33" i="3"/>
  <c r="G33" i="3" s="1"/>
  <c r="I33" i="3" s="1"/>
  <c r="O80" i="1"/>
  <c r="D73" i="3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O77" i="1"/>
  <c r="O51" i="1"/>
  <c r="D44" i="3"/>
  <c r="D88" i="3"/>
  <c r="G88" i="3" s="1"/>
  <c r="I88" i="3" s="1"/>
  <c r="O95" i="1"/>
  <c r="D28" i="3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O87" i="1"/>
  <c r="O63" i="1"/>
  <c r="D56" i="3"/>
  <c r="O61" i="1"/>
  <c r="D54" i="3"/>
  <c r="G45" i="3"/>
  <c r="I45" i="3" s="1"/>
  <c r="G44" i="3"/>
  <c r="I44" i="3" s="1"/>
  <c r="H3" i="3"/>
  <c r="G79" i="3"/>
  <c r="I79" i="3" s="1"/>
  <c r="G12" i="1"/>
  <c r="G13" i="1" s="1"/>
  <c r="H7" i="3"/>
  <c r="H61" i="3"/>
  <c r="G61" i="3"/>
  <c r="I61" i="3" s="1"/>
  <c r="G11" i="6"/>
  <c r="H82" i="3"/>
  <c r="H15" i="3"/>
  <c r="G12" i="3"/>
  <c r="I12" i="3" s="1"/>
  <c r="G15" i="3"/>
  <c r="I15" i="3" s="1"/>
  <c r="H51" i="3"/>
  <c r="G51" i="3"/>
  <c r="I51" i="3" s="1"/>
  <c r="G11" i="3"/>
  <c r="I11" i="3" s="1"/>
  <c r="H11" i="3"/>
  <c r="H45" i="3"/>
  <c r="H27" i="3"/>
  <c r="G27" i="3"/>
  <c r="I27" i="3" s="1"/>
  <c r="G12" i="5"/>
  <c r="H43" i="3" l="1"/>
  <c r="H25" i="3"/>
  <c r="H86" i="3"/>
  <c r="H35" i="3"/>
  <c r="H48" i="3"/>
  <c r="G4" i="3"/>
  <c r="I4" i="3" s="1"/>
  <c r="H28" i="3"/>
  <c r="G7" i="3"/>
  <c r="I7" i="3" s="1"/>
  <c r="G18" i="3"/>
  <c r="I18" i="3" s="1"/>
  <c r="G3" i="3"/>
  <c r="I3" i="3" s="1"/>
  <c r="G48" i="3"/>
  <c r="I48" i="3" s="1"/>
  <c r="H22" i="3"/>
  <c r="H20" i="3"/>
  <c r="H75" i="3"/>
  <c r="H70" i="3"/>
  <c r="H65" i="3"/>
  <c r="G6" i="3"/>
  <c r="I6" i="3" s="1"/>
  <c r="G2" i="3"/>
  <c r="I2" i="3" s="1"/>
  <c r="G23" i="3"/>
  <c r="I23" i="3" s="1"/>
  <c r="G26" i="3"/>
  <c r="I26" i="3" s="1"/>
  <c r="H56" i="3"/>
  <c r="G14" i="3"/>
  <c r="I14" i="3" s="1"/>
  <c r="G37" i="3"/>
  <c r="I37" i="3" s="1"/>
  <c r="G30" i="3"/>
  <c r="I30" i="3" s="1"/>
  <c r="G63" i="3"/>
  <c r="I63" i="3" s="1"/>
  <c r="H31" i="3"/>
  <c r="H80" i="3"/>
  <c r="G22" i="3"/>
  <c r="I22" i="3" s="1"/>
  <c r="G46" i="3"/>
  <c r="I46" i="3" s="1"/>
  <c r="G8" i="3"/>
  <c r="I8" i="3" s="1"/>
  <c r="H44" i="3"/>
  <c r="H38" i="3"/>
  <c r="H47" i="3"/>
  <c r="G25" i="3"/>
  <c r="I25" i="3" s="1"/>
  <c r="H60" i="3"/>
  <c r="H68" i="3"/>
  <c r="H36" i="3"/>
  <c r="G29" i="3"/>
  <c r="I29" i="3" s="1"/>
  <c r="H37" i="3"/>
  <c r="H34" i="3"/>
  <c r="H78" i="3"/>
  <c r="G57" i="3"/>
  <c r="I57" i="3" s="1"/>
  <c r="G73" i="3"/>
  <c r="I73" i="3" s="1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G13" i="6"/>
  <c r="G14" i="1"/>
  <c r="G13" i="5"/>
  <c r="J67" i="3" l="1"/>
  <c r="K67" i="3" s="1"/>
  <c r="J23" i="3"/>
  <c r="K23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<sst xmlns="http://schemas.openxmlformats.org/spreadsheetml/2006/main" count="1066" uniqueCount="122">
  <si>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</si>
  <si>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</si>
  <si>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</si>
  <si>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</si>
  <si>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</si>
  <si>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</si>
  <si>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</si>
  <si>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</si>
  <si>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</si>
  <si>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</si>
  <si>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</si>
  <si>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</si>
  <si>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</si>
  <si>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</si>
  <si>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</si>
  <si>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</si>
  <si>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</si>
  <si>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</si>
  <si>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</si>
  <si>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</si>
  <si>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</si>
  <si>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</si>
  <si>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</si>
  <si>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</si>
  <si>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</si>
  <si>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</si>
  <si>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</si>
  <si>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</si>
  <si>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</si>
  <si>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</si>
  <si>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</si>
  <si>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</si>
  <si>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</si>
  <si>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</si>
  <si>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</si>
  <si>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</si>
  <si>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</si>
  <si>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</si>
  <si>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</si>
  <si>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</si>
  <si>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</si>
  <si>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</si>
  <si>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</si>
  <si>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</si>
  <si>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</si>
  <si>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</si>
  <si>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</si>
  <si>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</si>
  <si>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</si>
  <si>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</si>
  <si>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</si>
  <si>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</si>
  <si>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</si>
  <si>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</si>
  <si>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</si>
  <si>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</si>
  <si>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</si>
  <si>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</si>
  <si>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</si>
  <si>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</si>
  <si>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</si>
  <si>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</si>
  <si>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</si>
  <si>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</si>
  <si>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</si>
  <si>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</si>
  <si>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</si>
  <si>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</si>
  <si>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</si>
  <si>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</si>
  <si>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</si>
  <si>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</si>
  <si>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</si>
  <si>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</si>
  <si>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</si>
  <si>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</si>
  <si>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</si>
  <si>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</si>
  <si>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</si>
  <si>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</si>
  <si>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</si>
  <si>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</si>
  <si>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</si>
  <si>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</si>
  <si>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</si>
  <si>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</si>
  <si>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</si>
  <si>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</si>
  <si>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</si>
  <si>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</si>
  <si>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</si>
  <si>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</si>
  <si>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</si>
  <si>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</si>
  <si>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</si>
  <si>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</si>
  <si>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</si>
  <si>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</si>
  <si>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</si>
  <si>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</si>
  <si>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</si>
  <si>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</si>
  <si>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</si>
  <si>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</si>
  <si>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</si>
  <si>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</si>
  <si>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</si>
  <si>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</si>
  <si>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</si>
  <si>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</si>
  <si>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</si>
  <si>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</si>
  <si>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</si>
  <si>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</si>
  <si>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</si>
  <si>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</si>
  <si>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</si>
  <si>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</si>
  <si>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</si>
  <si>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</si>
  <si>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</si>
  <si>
    <t>G7 REPEATS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</si>
</sst>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64976</c:v>
                </c:pt>
                <c:pt idx="1">
                  <c:v>48273</c:v>
                </c:pt>
                <c:pt idx="2">
                  <c:v>23960</c:v>
                </c:pt>
                <c:pt idx="3">
                  <c:v>7911</c:v>
                </c:pt>
                <c:pt idx="4">
                  <c:v>4596</c:v>
                </c:pt>
                <c:pt idx="5">
                  <c:v>3664</c:v>
                </c:pt>
                <c:pt idx="6">
                  <c:v>3391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48273</c:v>
                </c:pt>
                <c:pt idx="1">
                  <c:v>23960</c:v>
                </c:pt>
                <c:pt idx="2">
                  <c:v>7911</c:v>
                </c:pt>
                <c:pt idx="3">
                  <c:v>4596</c:v>
                </c:pt>
                <c:pt idx="4">
                  <c:v>3664</c:v>
                </c:pt>
                <c:pt idx="5">
                  <c:v>3391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64968</c:v>
                </c:pt>
                <c:pt idx="1">
                  <c:v>47053</c:v>
                </c:pt>
                <c:pt idx="2">
                  <c:v>23873</c:v>
                </c:pt>
                <c:pt idx="3">
                  <c:v>7889</c:v>
                </c:pt>
                <c:pt idx="4">
                  <c:v>4606</c:v>
                </c:pt>
                <c:pt idx="5">
                  <c:v>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47053</c:v>
                </c:pt>
                <c:pt idx="1">
                  <c:v>23873</c:v>
                </c:pt>
                <c:pt idx="2">
                  <c:v>7889</c:v>
                </c:pt>
                <c:pt idx="3">
                  <c:v>4606</c:v>
                </c:pt>
                <c:pt idx="4">
                  <c:v>3702</c:v>
                </c:pt>
                <c:pt idx="5">
                  <c:v>3435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64922</c:v>
                </c:pt>
                <c:pt idx="1">
                  <c:v>43702</c:v>
                </c:pt>
                <c:pt idx="2">
                  <c:v>22521</c:v>
                </c:pt>
                <c:pt idx="3">
                  <c:v>7628</c:v>
                </c:pt>
                <c:pt idx="4">
                  <c:v>4457</c:v>
                </c:pt>
                <c:pt idx="5">
                  <c:v>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43702</c:v>
                </c:pt>
                <c:pt idx="1">
                  <c:v>22521</c:v>
                </c:pt>
                <c:pt idx="2">
                  <c:v>7628</c:v>
                </c:pt>
                <c:pt idx="3">
                  <c:v>4457</c:v>
                </c:pt>
                <c:pt idx="4">
                  <c:v>3645</c:v>
                </c:pt>
                <c:pt idx="5">
                  <c:v>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-1.3771643492401765E-2</c:v>
                </c:pt>
                <c:pt idx="1">
                  <c:v>-5.7101936431909759E-3</c:v>
                </c:pt>
                <c:pt idx="2">
                  <c:v>-4.0307249246053943E-3</c:v>
                </c:pt>
                <c:pt idx="3">
                  <c:v>-1.5787005954704461E-2</c:v>
                </c:pt>
                <c:pt idx="4">
                  <c:v>-2.6871499497369299E-2</c:v>
                </c:pt>
                <c:pt idx="5">
                  <c:v>3.0230436934540459E-3</c:v>
                </c:pt>
                <c:pt idx="6">
                  <c:v>5.2399424019870126E-2</c:v>
                </c:pt>
                <c:pt idx="7">
                  <c:v>5.2399424019870126E-2</c:v>
                </c:pt>
                <c:pt idx="8">
                  <c:v>0.7043691805747927</c:v>
                </c:pt>
                <c:pt idx="9">
                  <c:v>4.2792862949560604</c:v>
                </c:pt>
                <c:pt idx="10">
                  <c:v>7.9710944321508848</c:v>
                </c:pt>
                <c:pt idx="11">
                  <c:v>6.324543300449581</c:v>
                </c:pt>
                <c:pt idx="12">
                  <c:v>3.5416636337532732</c:v>
                </c:pt>
                <c:pt idx="13">
                  <c:v>1.4184792797173817</c:v>
                </c:pt>
                <c:pt idx="14">
                  <c:v>0.62845719449472448</c:v>
                </c:pt>
                <c:pt idx="15">
                  <c:v>0.33152712504879372</c:v>
                </c:pt>
                <c:pt idx="16">
                  <c:v>0.20623875864230937</c:v>
                </c:pt>
                <c:pt idx="17">
                  <c:v>9.8752760652832172E-2</c:v>
                </c:pt>
                <c:pt idx="18">
                  <c:v>5.878140515049534E-2</c:v>
                </c:pt>
                <c:pt idx="19">
                  <c:v>5.0384061557567431E-2</c:v>
                </c:pt>
                <c:pt idx="20">
                  <c:v>2.8886861959671994E-2</c:v>
                </c:pt>
                <c:pt idx="21">
                  <c:v>1.780236841700716E-2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-2.5863818266217947E-2</c:v>
                </c:pt>
                <c:pt idx="1">
                  <c:v>-2.116130585417832E-2</c:v>
                </c:pt>
                <c:pt idx="2">
                  <c:v>-3.4597055602862969E-2</c:v>
                </c:pt>
                <c:pt idx="3">
                  <c:v>-3.4261161859145857E-2</c:v>
                </c:pt>
                <c:pt idx="4">
                  <c:v>-1.7466474673290044E-2</c:v>
                </c:pt>
                <c:pt idx="5">
                  <c:v>-1.0076812311513486E-3</c:v>
                </c:pt>
                <c:pt idx="6">
                  <c:v>2.9894543190823342E-2</c:v>
                </c:pt>
                <c:pt idx="7">
                  <c:v>0.14208305359234016</c:v>
                </c:pt>
                <c:pt idx="8">
                  <c:v>1.1282670851457934</c:v>
                </c:pt>
                <c:pt idx="9">
                  <c:v>8.5303575154398832</c:v>
                </c:pt>
                <c:pt idx="10">
                  <c:v>14.69938201254844</c:v>
                </c:pt>
                <c:pt idx="11">
                  <c:v>12.420007067684089</c:v>
                </c:pt>
                <c:pt idx="12">
                  <c:v>6.9345263390398646</c:v>
                </c:pt>
                <c:pt idx="13">
                  <c:v>2.8329278345101581</c:v>
                </c:pt>
                <c:pt idx="14">
                  <c:v>1.2938627007983317</c:v>
                </c:pt>
                <c:pt idx="15">
                  <c:v>0.7043691805747927</c:v>
                </c:pt>
                <c:pt idx="16">
                  <c:v>0.41079804856603314</c:v>
                </c:pt>
                <c:pt idx="17">
                  <c:v>0.20052856499911839</c:v>
                </c:pt>
                <c:pt idx="18">
                  <c:v>0.16324435944651847</c:v>
                </c:pt>
                <c:pt idx="19">
                  <c:v>0.13167034753710954</c:v>
                </c:pt>
                <c:pt idx="20">
                  <c:v>0.10815778547691142</c:v>
                </c:pt>
                <c:pt idx="21">
                  <c:v>4.0979036733488176E-2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-1.0748599798947718E-2</c:v>
                </c:pt>
                <c:pt idx="1">
                  <c:v>-1.3099856004967532E-2</c:v>
                </c:pt>
                <c:pt idx="2">
                  <c:v>-5.0384061557567431E-3</c:v>
                </c:pt>
                <c:pt idx="3">
                  <c:v>-5.0384061557567431E-3</c:v>
                </c:pt>
                <c:pt idx="4">
                  <c:v>6.7178748743423238E-4</c:v>
                </c:pt>
                <c:pt idx="5">
                  <c:v>8.3973435929279045E-3</c:v>
                </c:pt>
                <c:pt idx="6">
                  <c:v>0.12696783512506993</c:v>
                </c:pt>
                <c:pt idx="7">
                  <c:v>0.40777500487257906</c:v>
                </c:pt>
                <c:pt idx="8">
                  <c:v>1.8484232716752906</c:v>
                </c:pt>
                <c:pt idx="9">
                  <c:v>10.619280707616628</c:v>
                </c:pt>
                <c:pt idx="10">
                  <c:v>1.2807628447933641</c:v>
                </c:pt>
                <c:pt idx="11">
                  <c:v>13.323225344539415</c:v>
                </c:pt>
                <c:pt idx="12">
                  <c:v>8.9290633892321001</c:v>
                </c:pt>
                <c:pt idx="13">
                  <c:v>3.226259408402901</c:v>
                </c:pt>
                <c:pt idx="14">
                  <c:v>1.3620491307729063</c:v>
                </c:pt>
                <c:pt idx="15">
                  <c:v>0.73258425504703051</c:v>
                </c:pt>
                <c:pt idx="16">
                  <c:v>0.36746775562652512</c:v>
                </c:pt>
                <c:pt idx="17">
                  <c:v>0.25796639517474523</c:v>
                </c:pt>
                <c:pt idx="18">
                  <c:v>0.32346567519958291</c:v>
                </c:pt>
                <c:pt idx="19">
                  <c:v>0.26905088871741006</c:v>
                </c:pt>
                <c:pt idx="20">
                  <c:v>0.16391614693395271</c:v>
                </c:pt>
                <c:pt idx="21">
                  <c:v>7.4904304848916914E-2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-2.5863818266217947E-2</c:v>
                </c:pt>
                <c:pt idx="1">
                  <c:v>-1.3435749748684648E-3</c:v>
                </c:pt>
                <c:pt idx="2">
                  <c:v>-1.1084493542664836E-2</c:v>
                </c:pt>
                <c:pt idx="3">
                  <c:v>4.7025124120396271E-3</c:v>
                </c:pt>
                <c:pt idx="4">
                  <c:v>1.4443430979835997E-2</c:v>
                </c:pt>
                <c:pt idx="5">
                  <c:v>5.2063530276153014E-2</c:v>
                </c:pt>
                <c:pt idx="6">
                  <c:v>0.28752504462185147</c:v>
                </c:pt>
                <c:pt idx="7">
                  <c:v>3.2007314838804004</c:v>
                </c:pt>
                <c:pt idx="8">
                  <c:v>14.23584864621882</c:v>
                </c:pt>
                <c:pt idx="9">
                  <c:v>15.8525052347293</c:v>
                </c:pt>
                <c:pt idx="10">
                  <c:v>12.634643169919327</c:v>
                </c:pt>
                <c:pt idx="11">
                  <c:v>6.4290062547456044</c:v>
                </c:pt>
                <c:pt idx="12">
                  <c:v>2.1809580779552356</c:v>
                </c:pt>
                <c:pt idx="13">
                  <c:v>1.2098892648690527</c:v>
                </c:pt>
                <c:pt idx="14">
                  <c:v>0.66406193132873881</c:v>
                </c:pt>
                <c:pt idx="15">
                  <c:v>0.34899359972208377</c:v>
                </c:pt>
                <c:pt idx="16">
                  <c:v>0.23915634552658674</c:v>
                </c:pt>
                <c:pt idx="17">
                  <c:v>0.29659417570221364</c:v>
                </c:pt>
                <c:pt idx="18">
                  <c:v>0.2257205957779021</c:v>
                </c:pt>
                <c:pt idx="19">
                  <c:v>0.12528836640648436</c:v>
                </c:pt>
                <c:pt idx="20">
                  <c:v>2.3512562060198135E-2</c:v>
                </c:pt>
                <c:pt idx="21">
                  <c:v>4.1650824220922408E-2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I16" sqref="I16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64976</v>
      </c>
      <c r="D2">
        <v>3350</v>
      </c>
      <c r="E2">
        <v>4378</v>
      </c>
      <c r="F2">
        <v>4005</v>
      </c>
      <c r="G2">
        <v>28787</v>
      </c>
      <c r="H2">
        <v>47153</v>
      </c>
      <c r="I2">
        <v>3376</v>
      </c>
      <c r="J2">
        <v>3393</v>
      </c>
      <c r="K2">
        <v>4192</v>
      </c>
      <c r="L2">
        <v>3879</v>
      </c>
      <c r="M2">
        <v>6993</v>
      </c>
      <c r="N2">
        <v>5368</v>
      </c>
      <c r="O2">
        <v>48273</v>
      </c>
      <c r="P2">
        <v>3374</v>
      </c>
      <c r="Q2">
        <v>5262</v>
      </c>
      <c r="R2">
        <v>3685</v>
      </c>
      <c r="S2">
        <v>6750</v>
      </c>
      <c r="T2">
        <v>40367</v>
      </c>
      <c r="U2">
        <v>3376</v>
      </c>
      <c r="V2">
        <v>3416</v>
      </c>
      <c r="W2">
        <v>4354</v>
      </c>
      <c r="X2">
        <v>3614</v>
      </c>
      <c r="Y2">
        <v>9884</v>
      </c>
      <c r="Z2">
        <v>4430</v>
      </c>
      <c r="AA2">
        <v>23960</v>
      </c>
      <c r="AB2">
        <v>3379</v>
      </c>
      <c r="AC2">
        <v>7614</v>
      </c>
      <c r="AD2">
        <v>3566</v>
      </c>
      <c r="AE2">
        <v>3814</v>
      </c>
      <c r="AF2">
        <v>24036</v>
      </c>
      <c r="AG2">
        <v>3352</v>
      </c>
      <c r="AH2">
        <v>3769</v>
      </c>
      <c r="AI2">
        <v>4159</v>
      </c>
      <c r="AJ2">
        <v>3314</v>
      </c>
      <c r="AK2">
        <v>22531</v>
      </c>
      <c r="AL2">
        <v>4103</v>
      </c>
      <c r="AM2">
        <v>7911</v>
      </c>
      <c r="AN2">
        <v>3344</v>
      </c>
      <c r="AO2">
        <v>13935</v>
      </c>
      <c r="AP2">
        <v>3541</v>
      </c>
      <c r="AQ2">
        <v>3480</v>
      </c>
      <c r="AR2">
        <v>11825</v>
      </c>
      <c r="AS2">
        <v>3359</v>
      </c>
      <c r="AT2">
        <v>4605</v>
      </c>
      <c r="AU2">
        <v>4485</v>
      </c>
      <c r="AV2">
        <v>3387</v>
      </c>
      <c r="AW2">
        <v>41006</v>
      </c>
      <c r="AX2">
        <v>4274</v>
      </c>
      <c r="AY2">
        <v>4596</v>
      </c>
      <c r="AZ2">
        <v>3311</v>
      </c>
      <c r="BA2">
        <v>22220</v>
      </c>
      <c r="BB2">
        <v>3477</v>
      </c>
      <c r="BC2">
        <v>3388</v>
      </c>
      <c r="BD2">
        <v>7243</v>
      </c>
      <c r="BE2">
        <v>3513</v>
      </c>
      <c r="BF2">
        <v>8894</v>
      </c>
      <c r="BG2">
        <v>5572</v>
      </c>
      <c r="BH2">
        <v>3358</v>
      </c>
      <c r="BI2">
        <v>50586</v>
      </c>
      <c r="BJ2">
        <v>4063</v>
      </c>
      <c r="BK2">
        <v>3664</v>
      </c>
      <c r="BL2">
        <v>3400</v>
      </c>
      <c r="BM2">
        <v>27122</v>
      </c>
      <c r="BN2">
        <v>3444</v>
      </c>
      <c r="BO2">
        <v>3339</v>
      </c>
      <c r="BP2">
        <v>5488</v>
      </c>
      <c r="BQ2">
        <v>3713</v>
      </c>
      <c r="BR2">
        <v>35006</v>
      </c>
      <c r="BS2">
        <v>7446</v>
      </c>
      <c r="BT2">
        <v>3405</v>
      </c>
      <c r="BU2">
        <v>45773</v>
      </c>
      <c r="BV2">
        <v>3764</v>
      </c>
      <c r="BW2">
        <v>3391</v>
      </c>
      <c r="BX2">
        <v>3547</v>
      </c>
      <c r="BY2">
        <v>16131</v>
      </c>
      <c r="BZ2">
        <v>3314</v>
      </c>
      <c r="CA2">
        <v>3289</v>
      </c>
      <c r="CB2">
        <v>4614</v>
      </c>
      <c r="CC2">
        <v>3783</v>
      </c>
      <c r="CD2">
        <v>7204</v>
      </c>
      <c r="CE2">
        <v>12996</v>
      </c>
      <c r="CF2">
        <v>3434</v>
      </c>
      <c r="CG2">
        <v>12920</v>
      </c>
      <c r="CH2">
        <v>3461</v>
      </c>
      <c r="CI2">
        <v>3343</v>
      </c>
      <c r="CJ2">
        <v>3547</v>
      </c>
      <c r="CK2">
        <v>5488</v>
      </c>
      <c r="CL2">
        <v>3328</v>
      </c>
      <c r="CM2">
        <v>3288</v>
      </c>
      <c r="CN2">
        <v>3988</v>
      </c>
      <c r="CO2">
        <v>3877</v>
      </c>
      <c r="CP2">
        <v>43056</v>
      </c>
      <c r="CQ2">
        <v>29974</v>
      </c>
      <c r="CR2">
        <v>3546</v>
      </c>
      <c r="CS2">
        <v>4247</v>
      </c>
      <c r="CT2">
        <v>3515</v>
      </c>
    </row>
    <row r="7" spans="1:98" x14ac:dyDescent="0.2">
      <c r="N7" s="9" t="s">
        <v>115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">
      <c r="A9" t="s">
        <v>82</v>
      </c>
      <c r="B9">
        <v>64976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64976</v>
      </c>
      <c r="K9" t="s">
        <v>82</v>
      </c>
      <c r="L9" s="8" t="str">
        <f>A10</f>
        <v>A2</v>
      </c>
      <c r="M9" s="8">
        <f>B10</f>
        <v>3350</v>
      </c>
      <c r="N9" s="8">
        <f>(M9-I$15)/I$16</f>
        <v>-1.3771643492401765E-2</v>
      </c>
      <c r="O9" s="8">
        <f>N9*40</f>
        <v>-0.55086573969607056</v>
      </c>
    </row>
    <row r="10" spans="1:98" x14ac:dyDescent="0.2">
      <c r="A10" t="s">
        <v>83</v>
      </c>
      <c r="B10">
        <v>3350</v>
      </c>
      <c r="E10">
        <f>E9/2</f>
        <v>15</v>
      </c>
      <c r="G10">
        <f>G9/2</f>
        <v>15</v>
      </c>
      <c r="H10" t="str">
        <f>A21</f>
        <v>B1</v>
      </c>
      <c r="I10">
        <f>B21</f>
        <v>48273</v>
      </c>
      <c r="K10" t="s">
        <v>85</v>
      </c>
      <c r="L10" s="8" t="str">
        <f>A22</f>
        <v>B2</v>
      </c>
      <c r="M10" s="8">
        <f>B22</f>
        <v>3374</v>
      </c>
      <c r="N10" s="8">
        <f t="shared" ref="N10:N73" si="1">(M10-I$15)/I$16</f>
        <v>-5.7101936431909759E-3</v>
      </c>
      <c r="O10" s="8">
        <f t="shared" ref="O10:O73" si="2">N10*40</f>
        <v>-0.22840774572763903</v>
      </c>
    </row>
    <row r="11" spans="1:98" x14ac:dyDescent="0.2">
      <c r="A11" t="s">
        <v>84</v>
      </c>
      <c r="B11">
        <v>4378</v>
      </c>
      <c r="E11">
        <f>E10/2</f>
        <v>7.5</v>
      </c>
      <c r="G11">
        <f>G10/2</f>
        <v>7.5</v>
      </c>
      <c r="H11" t="str">
        <f>A33</f>
        <v>C1</v>
      </c>
      <c r="I11">
        <f>B33</f>
        <v>23960</v>
      </c>
      <c r="K11" t="s">
        <v>88</v>
      </c>
      <c r="L11" s="8" t="str">
        <f>A34</f>
        <v>C2</v>
      </c>
      <c r="M11" s="8">
        <f>B34</f>
        <v>3379</v>
      </c>
      <c r="N11" s="8">
        <f t="shared" si="1"/>
        <v>-4.0307249246053943E-3</v>
      </c>
      <c r="O11" s="8">
        <f t="shared" si="2"/>
        <v>-0.16122899698421578</v>
      </c>
    </row>
    <row r="12" spans="1:98" x14ac:dyDescent="0.2">
      <c r="A12" t="s">
        <v>9</v>
      </c>
      <c r="B12">
        <v>4005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7911</v>
      </c>
      <c r="K12" t="s">
        <v>91</v>
      </c>
      <c r="L12" s="8" t="str">
        <f>A46</f>
        <v>D2</v>
      </c>
      <c r="M12" s="8">
        <f>B46</f>
        <v>3344</v>
      </c>
      <c r="N12" s="8">
        <f t="shared" si="1"/>
        <v>-1.5787005954704461E-2</v>
      </c>
      <c r="O12" s="8">
        <f t="shared" si="2"/>
        <v>-0.63148023818817844</v>
      </c>
    </row>
    <row r="13" spans="1:98" x14ac:dyDescent="0.2">
      <c r="A13" t="s">
        <v>17</v>
      </c>
      <c r="B13">
        <v>28787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4596</v>
      </c>
      <c r="K13" t="s">
        <v>94</v>
      </c>
      <c r="L13" s="8" t="str">
        <f>A58</f>
        <v>E2</v>
      </c>
      <c r="M13" s="8">
        <f>B58</f>
        <v>3311</v>
      </c>
      <c r="N13" s="8">
        <f t="shared" si="1"/>
        <v>-2.6871499497369299E-2</v>
      </c>
      <c r="O13" s="8">
        <f t="shared" si="2"/>
        <v>-1.074859979894772</v>
      </c>
    </row>
    <row r="14" spans="1:98" x14ac:dyDescent="0.2">
      <c r="A14" t="s">
        <v>25</v>
      </c>
      <c r="B14">
        <v>47153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3664</v>
      </c>
      <c r="K14" t="s">
        <v>97</v>
      </c>
      <c r="L14" s="8" t="str">
        <f>A70</f>
        <v>F2</v>
      </c>
      <c r="M14" s="8">
        <f>B70</f>
        <v>3400</v>
      </c>
      <c r="N14" s="8">
        <f t="shared" si="1"/>
        <v>3.0230436934540459E-3</v>
      </c>
      <c r="O14" s="8">
        <f t="shared" si="2"/>
        <v>0.12092174773816183</v>
      </c>
    </row>
    <row r="15" spans="1:98" x14ac:dyDescent="0.2">
      <c r="A15" t="s">
        <v>34</v>
      </c>
      <c r="B15">
        <v>3376</v>
      </c>
      <c r="G15">
        <f t="shared" ref="G15" si="3">E15*1.14</f>
        <v>0</v>
      </c>
      <c r="H15" t="str">
        <f>A81</f>
        <v>G1</v>
      </c>
      <c r="I15">
        <f>B81</f>
        <v>3391</v>
      </c>
      <c r="K15" t="s">
        <v>100</v>
      </c>
      <c r="L15" s="8" t="str">
        <f>A82</f>
        <v>G2</v>
      </c>
      <c r="M15" s="8">
        <f>B82</f>
        <v>3547</v>
      </c>
      <c r="N15" s="8">
        <f t="shared" si="1"/>
        <v>5.2399424019870126E-2</v>
      </c>
      <c r="O15" s="8">
        <f t="shared" si="2"/>
        <v>2.0959769607948049</v>
      </c>
    </row>
    <row r="16" spans="1:98" x14ac:dyDescent="0.2">
      <c r="A16" t="s">
        <v>41</v>
      </c>
      <c r="B16">
        <v>3393</v>
      </c>
      <c r="H16" t="s">
        <v>119</v>
      </c>
      <c r="I16">
        <f>SLOPE(I10:I15, G10:G15)</f>
        <v>2977.1319612376656</v>
      </c>
      <c r="K16" t="s">
        <v>103</v>
      </c>
      <c r="L16" s="8" t="str">
        <f>A94</f>
        <v>H2</v>
      </c>
      <c r="M16" s="8">
        <f>B94</f>
        <v>3547</v>
      </c>
      <c r="N16" s="8">
        <f t="shared" si="1"/>
        <v>5.2399424019870126E-2</v>
      </c>
      <c r="O16" s="8">
        <f t="shared" si="2"/>
        <v>2.0959769607948049</v>
      </c>
    </row>
    <row r="17" spans="1:15" x14ac:dyDescent="0.2">
      <c r="A17" t="s">
        <v>49</v>
      </c>
      <c r="B17">
        <v>4192</v>
      </c>
      <c r="K17" t="s">
        <v>104</v>
      </c>
      <c r="L17" s="8" t="str">
        <f>A95</f>
        <v>H3</v>
      </c>
      <c r="M17" s="8">
        <f>B95</f>
        <v>5488</v>
      </c>
      <c r="N17" s="8">
        <f t="shared" si="1"/>
        <v>0.7043691805747927</v>
      </c>
      <c r="O17" s="8">
        <f t="shared" si="2"/>
        <v>28.174767222991708</v>
      </c>
    </row>
    <row r="18" spans="1:15" x14ac:dyDescent="0.2">
      <c r="A18" t="s">
        <v>57</v>
      </c>
      <c r="B18">
        <v>3879</v>
      </c>
      <c r="K18" t="s">
        <v>101</v>
      </c>
      <c r="L18" s="8" t="str">
        <f>A83</f>
        <v>G3</v>
      </c>
      <c r="M18" s="8">
        <f>B83</f>
        <v>16131</v>
      </c>
      <c r="N18" s="8">
        <f t="shared" si="1"/>
        <v>4.2792862949560604</v>
      </c>
      <c r="O18" s="8">
        <f t="shared" si="2"/>
        <v>171.1714517982424</v>
      </c>
    </row>
    <row r="19" spans="1:15" x14ac:dyDescent="0.2">
      <c r="A19" t="s">
        <v>65</v>
      </c>
      <c r="B19">
        <v>6993</v>
      </c>
      <c r="K19" t="s">
        <v>98</v>
      </c>
      <c r="L19" s="8" t="str">
        <f>A71</f>
        <v>F3</v>
      </c>
      <c r="M19" s="8">
        <f>B71</f>
        <v>27122</v>
      </c>
      <c r="N19" s="8">
        <f t="shared" si="1"/>
        <v>7.9710944321508848</v>
      </c>
      <c r="O19" s="8">
        <f t="shared" si="2"/>
        <v>318.84377728603539</v>
      </c>
    </row>
    <row r="20" spans="1:15" x14ac:dyDescent="0.2">
      <c r="A20" t="s">
        <v>73</v>
      </c>
      <c r="B20">
        <v>5368</v>
      </c>
      <c r="K20" t="s">
        <v>95</v>
      </c>
      <c r="L20" s="8" t="str">
        <f>A59</f>
        <v>E3</v>
      </c>
      <c r="M20" s="8">
        <f>B59</f>
        <v>22220</v>
      </c>
      <c r="N20" s="8">
        <f t="shared" si="1"/>
        <v>6.324543300449581</v>
      </c>
      <c r="O20" s="8">
        <f t="shared" si="2"/>
        <v>252.98173201798323</v>
      </c>
    </row>
    <row r="21" spans="1:15" x14ac:dyDescent="0.2">
      <c r="A21" t="s">
        <v>85</v>
      </c>
      <c r="B21">
        <v>48273</v>
      </c>
      <c r="K21" t="s">
        <v>92</v>
      </c>
      <c r="L21" s="8" t="str">
        <f>A47</f>
        <v>D3</v>
      </c>
      <c r="M21" s="8">
        <f>B47</f>
        <v>13935</v>
      </c>
      <c r="N21" s="8">
        <f t="shared" si="1"/>
        <v>3.5416636337532732</v>
      </c>
      <c r="O21" s="8">
        <f t="shared" si="2"/>
        <v>141.66654535013092</v>
      </c>
    </row>
    <row r="22" spans="1:15" x14ac:dyDescent="0.2">
      <c r="A22" t="s">
        <v>86</v>
      </c>
      <c r="B22">
        <v>3374</v>
      </c>
      <c r="K22" t="s">
        <v>89</v>
      </c>
      <c r="L22" s="8" t="str">
        <f>A35</f>
        <v>C3</v>
      </c>
      <c r="M22" s="8">
        <f>B35</f>
        <v>7614</v>
      </c>
      <c r="N22" s="8">
        <f t="shared" si="1"/>
        <v>1.4184792797173817</v>
      </c>
      <c r="O22" s="8">
        <f t="shared" si="2"/>
        <v>56.739171188695266</v>
      </c>
    </row>
    <row r="23" spans="1:15" x14ac:dyDescent="0.2">
      <c r="A23" t="s">
        <v>87</v>
      </c>
      <c r="B23">
        <v>5262</v>
      </c>
      <c r="K23" t="s">
        <v>86</v>
      </c>
      <c r="L23" s="8" t="str">
        <f>A23</f>
        <v>B3</v>
      </c>
      <c r="M23" s="8">
        <f>B23</f>
        <v>5262</v>
      </c>
      <c r="N23" s="8">
        <f t="shared" si="1"/>
        <v>0.62845719449472448</v>
      </c>
      <c r="O23" s="8">
        <f t="shared" si="2"/>
        <v>25.138287779788978</v>
      </c>
    </row>
    <row r="24" spans="1:15" x14ac:dyDescent="0.2">
      <c r="A24" t="s">
        <v>10</v>
      </c>
      <c r="B24">
        <v>3685</v>
      </c>
      <c r="K24" t="s">
        <v>83</v>
      </c>
      <c r="L24" s="8" t="str">
        <f>A11</f>
        <v>A3</v>
      </c>
      <c r="M24" s="8">
        <f>B11</f>
        <v>4378</v>
      </c>
      <c r="N24" s="8">
        <f t="shared" si="1"/>
        <v>0.33152712504879372</v>
      </c>
      <c r="O24" s="8">
        <f t="shared" si="2"/>
        <v>13.261085001951749</v>
      </c>
    </row>
    <row r="25" spans="1:15" x14ac:dyDescent="0.2">
      <c r="A25" t="s">
        <v>18</v>
      </c>
      <c r="B25">
        <v>6750</v>
      </c>
      <c r="K25" t="s">
        <v>84</v>
      </c>
      <c r="L25" s="8" t="str">
        <f>A12</f>
        <v>A4</v>
      </c>
      <c r="M25" s="8">
        <f>B12</f>
        <v>4005</v>
      </c>
      <c r="N25" s="8">
        <f t="shared" si="1"/>
        <v>0.20623875864230937</v>
      </c>
      <c r="O25" s="8">
        <f t="shared" si="2"/>
        <v>8.2495503456923753</v>
      </c>
    </row>
    <row r="26" spans="1:15" x14ac:dyDescent="0.2">
      <c r="A26" t="s">
        <v>26</v>
      </c>
      <c r="B26">
        <v>40367</v>
      </c>
      <c r="K26" t="s">
        <v>87</v>
      </c>
      <c r="L26" s="8" t="str">
        <f>A24</f>
        <v>B4</v>
      </c>
      <c r="M26" s="8">
        <f>B24</f>
        <v>3685</v>
      </c>
      <c r="N26" s="8">
        <f t="shared" si="1"/>
        <v>9.8752760652832172E-2</v>
      </c>
      <c r="O26" s="8">
        <f t="shared" si="2"/>
        <v>3.9501104261132869</v>
      </c>
    </row>
    <row r="27" spans="1:15" x14ac:dyDescent="0.2">
      <c r="A27" t="s">
        <v>35</v>
      </c>
      <c r="B27">
        <v>3376</v>
      </c>
      <c r="K27" t="s">
        <v>90</v>
      </c>
      <c r="L27" s="8" t="str">
        <f>A36</f>
        <v>C4</v>
      </c>
      <c r="M27" s="8">
        <f>B36</f>
        <v>3566</v>
      </c>
      <c r="N27" s="8">
        <f t="shared" si="1"/>
        <v>5.878140515049534E-2</v>
      </c>
      <c r="O27" s="8">
        <f t="shared" si="2"/>
        <v>2.3512562060198134</v>
      </c>
    </row>
    <row r="28" spans="1:15" x14ac:dyDescent="0.2">
      <c r="A28" t="s">
        <v>42</v>
      </c>
      <c r="B28">
        <v>3416</v>
      </c>
      <c r="K28" t="s">
        <v>93</v>
      </c>
      <c r="L28" s="8" t="str">
        <f>A48</f>
        <v>D4</v>
      </c>
      <c r="M28" s="8">
        <f>B48</f>
        <v>3541</v>
      </c>
      <c r="N28" s="8">
        <f t="shared" si="1"/>
        <v>5.0384061557567431E-2</v>
      </c>
      <c r="O28" s="8">
        <f t="shared" si="2"/>
        <v>2.0153624623026971</v>
      </c>
    </row>
    <row r="29" spans="1:15" x14ac:dyDescent="0.2">
      <c r="A29" t="s">
        <v>50</v>
      </c>
      <c r="B29">
        <v>4354</v>
      </c>
      <c r="K29" t="s">
        <v>96</v>
      </c>
      <c r="L29" s="8" t="str">
        <f>A60</f>
        <v>E4</v>
      </c>
      <c r="M29" s="8">
        <f>B60</f>
        <v>3477</v>
      </c>
      <c r="N29" s="8">
        <f t="shared" si="1"/>
        <v>2.8886861959671994E-2</v>
      </c>
      <c r="O29" s="8">
        <f t="shared" si="2"/>
        <v>1.1554744783868798</v>
      </c>
    </row>
    <row r="30" spans="1:15" x14ac:dyDescent="0.2">
      <c r="A30" t="s">
        <v>58</v>
      </c>
      <c r="B30">
        <v>3614</v>
      </c>
      <c r="K30" t="s">
        <v>99</v>
      </c>
      <c r="L30" s="8" t="str">
        <f>A72</f>
        <v>F4</v>
      </c>
      <c r="M30" s="8">
        <f>B72</f>
        <v>3444</v>
      </c>
      <c r="N30" s="8">
        <f t="shared" si="1"/>
        <v>1.780236841700716E-2</v>
      </c>
      <c r="O30" s="8">
        <f t="shared" si="2"/>
        <v>0.71209473668028644</v>
      </c>
    </row>
    <row r="31" spans="1:15" x14ac:dyDescent="0.2">
      <c r="A31" t="s">
        <v>66</v>
      </c>
      <c r="B31">
        <v>9884</v>
      </c>
      <c r="K31" t="s">
        <v>102</v>
      </c>
      <c r="L31" s="8" t="str">
        <f>A84</f>
        <v>G4</v>
      </c>
      <c r="M31" s="8">
        <f>B84</f>
        <v>3314</v>
      </c>
      <c r="N31" s="8">
        <f t="shared" si="1"/>
        <v>-2.5863818266217947E-2</v>
      </c>
      <c r="O31" s="8">
        <f t="shared" si="2"/>
        <v>-1.0345527306487179</v>
      </c>
    </row>
    <row r="32" spans="1:15" x14ac:dyDescent="0.2">
      <c r="A32" t="s">
        <v>74</v>
      </c>
      <c r="B32">
        <v>4430</v>
      </c>
      <c r="K32" t="s">
        <v>105</v>
      </c>
      <c r="L32" t="str">
        <f>A96</f>
        <v>H4</v>
      </c>
      <c r="M32">
        <f>B96</f>
        <v>3328</v>
      </c>
      <c r="N32" s="8">
        <f t="shared" si="1"/>
        <v>-2.116130585417832E-2</v>
      </c>
      <c r="O32" s="8">
        <f t="shared" si="2"/>
        <v>-0.84645223416713278</v>
      </c>
    </row>
    <row r="33" spans="1:15" x14ac:dyDescent="0.2">
      <c r="A33" t="s">
        <v>88</v>
      </c>
      <c r="B33">
        <v>23960</v>
      </c>
      <c r="K33" t="s">
        <v>16</v>
      </c>
      <c r="L33" t="str">
        <f>A97</f>
        <v>H5</v>
      </c>
      <c r="M33">
        <f>B97</f>
        <v>3288</v>
      </c>
      <c r="N33" s="8">
        <f t="shared" si="1"/>
        <v>-3.4597055602862969E-2</v>
      </c>
      <c r="O33" s="8">
        <f t="shared" si="2"/>
        <v>-1.3838822241145188</v>
      </c>
    </row>
    <row r="34" spans="1:15" x14ac:dyDescent="0.2">
      <c r="A34" t="s">
        <v>89</v>
      </c>
      <c r="B34">
        <v>3379</v>
      </c>
      <c r="K34" t="s">
        <v>15</v>
      </c>
      <c r="L34" t="str">
        <f>A85</f>
        <v>G5</v>
      </c>
      <c r="M34">
        <f>B85</f>
        <v>3289</v>
      </c>
      <c r="N34" s="8">
        <f t="shared" si="1"/>
        <v>-3.4261161859145857E-2</v>
      </c>
      <c r="O34" s="8">
        <f t="shared" si="2"/>
        <v>-1.3704464743658342</v>
      </c>
    </row>
    <row r="35" spans="1:15" x14ac:dyDescent="0.2">
      <c r="A35" t="s">
        <v>90</v>
      </c>
      <c r="B35">
        <v>7614</v>
      </c>
      <c r="K35" t="s">
        <v>14</v>
      </c>
      <c r="L35" t="str">
        <f>A73</f>
        <v>F5</v>
      </c>
      <c r="M35">
        <f>B73</f>
        <v>3339</v>
      </c>
      <c r="N35" s="8">
        <f t="shared" si="1"/>
        <v>-1.7466474673290044E-2</v>
      </c>
      <c r="O35" s="8">
        <f t="shared" si="2"/>
        <v>-0.69865898693160178</v>
      </c>
    </row>
    <row r="36" spans="1:15" x14ac:dyDescent="0.2">
      <c r="A36" t="s">
        <v>11</v>
      </c>
      <c r="B36">
        <v>3566</v>
      </c>
      <c r="K36" t="s">
        <v>13</v>
      </c>
      <c r="L36" t="str">
        <f>A61</f>
        <v>E5</v>
      </c>
      <c r="M36">
        <f>B61</f>
        <v>3388</v>
      </c>
      <c r="N36" s="8">
        <f t="shared" si="1"/>
        <v>-1.0076812311513486E-3</v>
      </c>
      <c r="O36" s="8">
        <f t="shared" si="2"/>
        <v>-4.0307249246053944E-2</v>
      </c>
    </row>
    <row r="37" spans="1:15" x14ac:dyDescent="0.2">
      <c r="A37" t="s">
        <v>19</v>
      </c>
      <c r="B37">
        <v>3814</v>
      </c>
      <c r="K37" t="s">
        <v>12</v>
      </c>
      <c r="L37" t="str">
        <f>A49</f>
        <v>D5</v>
      </c>
      <c r="M37">
        <f>B49</f>
        <v>3480</v>
      </c>
      <c r="N37" s="8">
        <f t="shared" si="1"/>
        <v>2.9894543190823342E-2</v>
      </c>
      <c r="O37" s="8">
        <f t="shared" si="2"/>
        <v>1.1957817276329337</v>
      </c>
    </row>
    <row r="38" spans="1:15" x14ac:dyDescent="0.2">
      <c r="A38" t="s">
        <v>27</v>
      </c>
      <c r="B38">
        <v>24036</v>
      </c>
      <c r="K38" t="s">
        <v>11</v>
      </c>
      <c r="L38" t="str">
        <f>A37</f>
        <v>C5</v>
      </c>
      <c r="M38">
        <f>B37</f>
        <v>3814</v>
      </c>
      <c r="N38" s="8">
        <f t="shared" si="1"/>
        <v>0.14208305359234016</v>
      </c>
      <c r="O38" s="8">
        <f t="shared" si="2"/>
        <v>5.6833221436936068</v>
      </c>
    </row>
    <row r="39" spans="1:15" x14ac:dyDescent="0.2">
      <c r="A39" t="s">
        <v>36</v>
      </c>
      <c r="B39">
        <v>3352</v>
      </c>
      <c r="K39" t="s">
        <v>10</v>
      </c>
      <c r="L39" t="str">
        <f>A25</f>
        <v>B5</v>
      </c>
      <c r="M39">
        <f>B25</f>
        <v>6750</v>
      </c>
      <c r="N39" s="8">
        <f t="shared" si="1"/>
        <v>1.1282670851457934</v>
      </c>
      <c r="O39" s="8">
        <f t="shared" si="2"/>
        <v>45.130683405831739</v>
      </c>
    </row>
    <row r="40" spans="1:15" x14ac:dyDescent="0.2">
      <c r="A40" t="s">
        <v>43</v>
      </c>
      <c r="B40">
        <v>3769</v>
      </c>
      <c r="K40" t="s">
        <v>9</v>
      </c>
      <c r="L40" t="str">
        <f>A13</f>
        <v>A5</v>
      </c>
      <c r="M40">
        <f>B13</f>
        <v>28787</v>
      </c>
      <c r="N40" s="8">
        <f t="shared" si="1"/>
        <v>8.5303575154398832</v>
      </c>
      <c r="O40" s="8">
        <f t="shared" si="2"/>
        <v>341.21430061759531</v>
      </c>
    </row>
    <row r="41" spans="1:15" x14ac:dyDescent="0.2">
      <c r="A41" t="s">
        <v>51</v>
      </c>
      <c r="B41">
        <v>4159</v>
      </c>
      <c r="K41" t="s">
        <v>17</v>
      </c>
      <c r="L41" t="str">
        <f>A14</f>
        <v>A6</v>
      </c>
      <c r="M41">
        <f>B14</f>
        <v>47153</v>
      </c>
      <c r="N41" s="8">
        <f t="shared" si="1"/>
        <v>14.69938201254844</v>
      </c>
      <c r="O41" s="8">
        <f t="shared" si="2"/>
        <v>587.97528050193762</v>
      </c>
    </row>
    <row r="42" spans="1:15" x14ac:dyDescent="0.2">
      <c r="A42" t="s">
        <v>59</v>
      </c>
      <c r="B42">
        <v>3314</v>
      </c>
      <c r="K42" t="s">
        <v>18</v>
      </c>
      <c r="L42" t="str">
        <f>A26</f>
        <v>B6</v>
      </c>
      <c r="M42">
        <f>B26</f>
        <v>40367</v>
      </c>
      <c r="N42" s="8">
        <f t="shared" si="1"/>
        <v>12.420007067684089</v>
      </c>
      <c r="O42" s="8">
        <f t="shared" si="2"/>
        <v>496.80028270736358</v>
      </c>
    </row>
    <row r="43" spans="1:15" x14ac:dyDescent="0.2">
      <c r="A43" t="s">
        <v>67</v>
      </c>
      <c r="B43">
        <v>22531</v>
      </c>
      <c r="K43" t="s">
        <v>19</v>
      </c>
      <c r="L43" t="str">
        <f>A38</f>
        <v>C6</v>
      </c>
      <c r="M43">
        <f>B38</f>
        <v>24036</v>
      </c>
      <c r="N43" s="8">
        <f t="shared" si="1"/>
        <v>6.9345263390398646</v>
      </c>
      <c r="O43" s="8">
        <f t="shared" si="2"/>
        <v>277.38105356159457</v>
      </c>
    </row>
    <row r="44" spans="1:15" x14ac:dyDescent="0.2">
      <c r="A44" t="s">
        <v>75</v>
      </c>
      <c r="B44">
        <v>4103</v>
      </c>
      <c r="K44" t="s">
        <v>20</v>
      </c>
      <c r="L44" t="str">
        <f>A50</f>
        <v>D6</v>
      </c>
      <c r="M44">
        <f>B50</f>
        <v>11825</v>
      </c>
      <c r="N44" s="8">
        <f t="shared" si="1"/>
        <v>2.8329278345101581</v>
      </c>
      <c r="O44" s="8">
        <f t="shared" si="2"/>
        <v>113.31711338040633</v>
      </c>
    </row>
    <row r="45" spans="1:15" x14ac:dyDescent="0.2">
      <c r="A45" t="s">
        <v>91</v>
      </c>
      <c r="B45">
        <v>7911</v>
      </c>
      <c r="K45" t="s">
        <v>21</v>
      </c>
      <c r="L45" t="str">
        <f>A62</f>
        <v>E6</v>
      </c>
      <c r="M45">
        <f>B62</f>
        <v>7243</v>
      </c>
      <c r="N45" s="8">
        <f t="shared" si="1"/>
        <v>1.2938627007983317</v>
      </c>
      <c r="O45" s="8">
        <f t="shared" si="2"/>
        <v>51.75450803193327</v>
      </c>
    </row>
    <row r="46" spans="1:15" x14ac:dyDescent="0.2">
      <c r="A46" t="s">
        <v>92</v>
      </c>
      <c r="B46">
        <v>3344</v>
      </c>
      <c r="K46" t="s">
        <v>22</v>
      </c>
      <c r="L46" t="str">
        <f>A74</f>
        <v>F6</v>
      </c>
      <c r="M46">
        <f>B74</f>
        <v>5488</v>
      </c>
      <c r="N46" s="8">
        <f t="shared" si="1"/>
        <v>0.7043691805747927</v>
      </c>
      <c r="O46" s="8">
        <f t="shared" si="2"/>
        <v>28.174767222991708</v>
      </c>
    </row>
    <row r="47" spans="1:15" x14ac:dyDescent="0.2">
      <c r="A47" t="s">
        <v>93</v>
      </c>
      <c r="B47">
        <v>13935</v>
      </c>
      <c r="K47" t="s">
        <v>23</v>
      </c>
      <c r="L47" t="str">
        <f>A86</f>
        <v>G6</v>
      </c>
      <c r="M47">
        <f>B86</f>
        <v>4614</v>
      </c>
      <c r="N47" s="8">
        <f t="shared" si="1"/>
        <v>0.41079804856603314</v>
      </c>
      <c r="O47" s="8">
        <f t="shared" si="2"/>
        <v>16.431921942641324</v>
      </c>
    </row>
    <row r="48" spans="1:15" x14ac:dyDescent="0.2">
      <c r="A48" t="s">
        <v>12</v>
      </c>
      <c r="B48">
        <v>3541</v>
      </c>
      <c r="K48" t="s">
        <v>24</v>
      </c>
      <c r="L48" t="str">
        <f>A98</f>
        <v>H6</v>
      </c>
      <c r="M48">
        <f>B98</f>
        <v>3988</v>
      </c>
      <c r="N48" s="8">
        <f t="shared" si="1"/>
        <v>0.20052856499911839</v>
      </c>
      <c r="O48" s="8">
        <f t="shared" si="2"/>
        <v>8.021142599964735</v>
      </c>
    </row>
    <row r="49" spans="1:15" x14ac:dyDescent="0.2">
      <c r="A49" t="s">
        <v>20</v>
      </c>
      <c r="B49">
        <v>3480</v>
      </c>
      <c r="K49" t="s">
        <v>33</v>
      </c>
      <c r="L49" t="str">
        <f>A99</f>
        <v>H7</v>
      </c>
      <c r="M49">
        <f>B99</f>
        <v>3877</v>
      </c>
      <c r="N49" s="8">
        <f t="shared" si="1"/>
        <v>0.16324435944651847</v>
      </c>
      <c r="O49" s="8">
        <f t="shared" si="2"/>
        <v>6.5297743778607389</v>
      </c>
    </row>
    <row r="50" spans="1:15" x14ac:dyDescent="0.2">
      <c r="A50" t="s">
        <v>28</v>
      </c>
      <c r="B50">
        <v>11825</v>
      </c>
      <c r="K50" t="s">
        <v>31</v>
      </c>
      <c r="L50" t="str">
        <f>A87</f>
        <v>G7</v>
      </c>
      <c r="M50">
        <f>B87</f>
        <v>3783</v>
      </c>
      <c r="N50" s="8">
        <f t="shared" si="1"/>
        <v>0.13167034753710954</v>
      </c>
      <c r="O50" s="8">
        <f t="shared" si="2"/>
        <v>5.2668139014843813</v>
      </c>
    </row>
    <row r="51" spans="1:15" x14ac:dyDescent="0.2">
      <c r="A51" t="s">
        <v>37</v>
      </c>
      <c r="B51">
        <v>3359</v>
      </c>
      <c r="K51" t="s">
        <v>32</v>
      </c>
      <c r="L51" t="str">
        <f>A75</f>
        <v>F7</v>
      </c>
      <c r="M51">
        <f>B75</f>
        <v>3713</v>
      </c>
      <c r="N51" s="8">
        <f t="shared" si="1"/>
        <v>0.10815778547691142</v>
      </c>
      <c r="O51" s="8">
        <f t="shared" si="2"/>
        <v>4.3263114190764567</v>
      </c>
    </row>
    <row r="52" spans="1:15" x14ac:dyDescent="0.2">
      <c r="A52" t="s">
        <v>44</v>
      </c>
      <c r="B52">
        <v>4605</v>
      </c>
      <c r="K52" t="s">
        <v>29</v>
      </c>
      <c r="L52" t="str">
        <f>A63</f>
        <v>E7</v>
      </c>
      <c r="M52">
        <f>B63</f>
        <v>3513</v>
      </c>
      <c r="N52" s="8">
        <f t="shared" si="1"/>
        <v>4.0979036733488176E-2</v>
      </c>
      <c r="O52" s="8">
        <f t="shared" si="2"/>
        <v>1.6391614693395271</v>
      </c>
    </row>
    <row r="53" spans="1:15" x14ac:dyDescent="0.2">
      <c r="A53" t="s">
        <v>52</v>
      </c>
      <c r="B53">
        <v>4485</v>
      </c>
      <c r="K53" t="s">
        <v>28</v>
      </c>
      <c r="L53" t="str">
        <f>A51</f>
        <v>D7</v>
      </c>
      <c r="M53">
        <f>B51</f>
        <v>3359</v>
      </c>
      <c r="N53" s="8">
        <f t="shared" si="1"/>
        <v>-1.0748599798947718E-2</v>
      </c>
      <c r="O53" s="8">
        <f t="shared" si="2"/>
        <v>-0.42994399195790872</v>
      </c>
    </row>
    <row r="54" spans="1:15" x14ac:dyDescent="0.2">
      <c r="A54" t="s">
        <v>60</v>
      </c>
      <c r="B54">
        <v>3387</v>
      </c>
      <c r="K54" t="s">
        <v>27</v>
      </c>
      <c r="L54" s="8" t="str">
        <f>A39</f>
        <v>C7</v>
      </c>
      <c r="M54" s="8">
        <f>B39</f>
        <v>3352</v>
      </c>
      <c r="N54" s="8">
        <f t="shared" si="1"/>
        <v>-1.3099856004967532E-2</v>
      </c>
      <c r="O54" s="8">
        <f t="shared" si="2"/>
        <v>-0.52399424019870122</v>
      </c>
    </row>
    <row r="55" spans="1:15" x14ac:dyDescent="0.2">
      <c r="A55" t="s">
        <v>68</v>
      </c>
      <c r="B55">
        <v>41006</v>
      </c>
      <c r="K55" t="s">
        <v>26</v>
      </c>
      <c r="L55" s="8" t="str">
        <f>A27</f>
        <v>B7</v>
      </c>
      <c r="M55" s="8">
        <f>B27</f>
        <v>3376</v>
      </c>
      <c r="N55" s="8">
        <f t="shared" si="1"/>
        <v>-5.0384061557567431E-3</v>
      </c>
      <c r="O55" s="8">
        <f t="shared" si="2"/>
        <v>-0.20153624623026972</v>
      </c>
    </row>
    <row r="56" spans="1:15" x14ac:dyDescent="0.2">
      <c r="A56" t="s">
        <v>76</v>
      </c>
      <c r="B56">
        <v>4274</v>
      </c>
      <c r="K56" t="s">
        <v>25</v>
      </c>
      <c r="L56" s="8" t="str">
        <f>A15</f>
        <v>A7</v>
      </c>
      <c r="M56" s="8">
        <f>B15</f>
        <v>3376</v>
      </c>
      <c r="N56" s="8">
        <f t="shared" si="1"/>
        <v>-5.0384061557567431E-3</v>
      </c>
      <c r="O56" s="8">
        <f t="shared" si="2"/>
        <v>-0.20153624623026972</v>
      </c>
    </row>
    <row r="57" spans="1:15" x14ac:dyDescent="0.2">
      <c r="A57" t="s">
        <v>94</v>
      </c>
      <c r="B57">
        <v>4596</v>
      </c>
      <c r="K57" t="s">
        <v>34</v>
      </c>
      <c r="L57" s="8" t="str">
        <f>A16</f>
        <v>A8</v>
      </c>
      <c r="M57" s="8">
        <f>B16</f>
        <v>3393</v>
      </c>
      <c r="N57" s="8">
        <f t="shared" si="1"/>
        <v>6.7178748743423238E-4</v>
      </c>
      <c r="O57" s="8">
        <f t="shared" si="2"/>
        <v>2.6871499497369295E-2</v>
      </c>
    </row>
    <row r="58" spans="1:15" x14ac:dyDescent="0.2">
      <c r="A58" t="s">
        <v>95</v>
      </c>
      <c r="B58">
        <v>3311</v>
      </c>
      <c r="K58" t="s">
        <v>35</v>
      </c>
      <c r="L58" s="8" t="str">
        <f>A28</f>
        <v>B8</v>
      </c>
      <c r="M58" s="8">
        <f>B28</f>
        <v>3416</v>
      </c>
      <c r="N58" s="8">
        <f t="shared" si="1"/>
        <v>8.3973435929279045E-3</v>
      </c>
      <c r="O58" s="8">
        <f t="shared" si="2"/>
        <v>0.33589374371711617</v>
      </c>
    </row>
    <row r="59" spans="1:15" x14ac:dyDescent="0.2">
      <c r="A59" t="s">
        <v>96</v>
      </c>
      <c r="B59">
        <v>22220</v>
      </c>
      <c r="K59" t="s">
        <v>36</v>
      </c>
      <c r="L59" s="8" t="str">
        <f>A40</f>
        <v>C8</v>
      </c>
      <c r="M59" s="8">
        <f>B40</f>
        <v>3769</v>
      </c>
      <c r="N59" s="8">
        <f t="shared" si="1"/>
        <v>0.12696783512506993</v>
      </c>
      <c r="O59" s="8">
        <f t="shared" si="2"/>
        <v>5.0787134050027971</v>
      </c>
    </row>
    <row r="60" spans="1:15" x14ac:dyDescent="0.2">
      <c r="A60" t="s">
        <v>13</v>
      </c>
      <c r="B60">
        <v>3477</v>
      </c>
      <c r="K60" t="s">
        <v>37</v>
      </c>
      <c r="L60" s="8" t="str">
        <f>A52</f>
        <v>D8</v>
      </c>
      <c r="M60" s="8">
        <f>B52</f>
        <v>4605</v>
      </c>
      <c r="N60" s="8">
        <f t="shared" si="1"/>
        <v>0.40777500487257906</v>
      </c>
      <c r="O60" s="8">
        <f t="shared" si="2"/>
        <v>16.311000194903162</v>
      </c>
    </row>
    <row r="61" spans="1:15" x14ac:dyDescent="0.2">
      <c r="A61" t="s">
        <v>21</v>
      </c>
      <c r="B61">
        <v>3388</v>
      </c>
      <c r="K61" t="s">
        <v>38</v>
      </c>
      <c r="L61" s="8" t="str">
        <f>A64</f>
        <v>E8</v>
      </c>
      <c r="M61" s="8">
        <f>B64</f>
        <v>8894</v>
      </c>
      <c r="N61" s="8">
        <f t="shared" si="1"/>
        <v>1.8484232716752906</v>
      </c>
      <c r="O61" s="8">
        <f t="shared" si="2"/>
        <v>73.936930867011625</v>
      </c>
    </row>
    <row r="62" spans="1:15" x14ac:dyDescent="0.2">
      <c r="A62" t="s">
        <v>29</v>
      </c>
      <c r="B62">
        <v>7243</v>
      </c>
      <c r="K62" t="s">
        <v>30</v>
      </c>
      <c r="L62" s="8" t="str">
        <f>A76</f>
        <v>F8</v>
      </c>
      <c r="M62" s="8">
        <f>B76</f>
        <v>35006</v>
      </c>
      <c r="N62" s="8">
        <f t="shared" si="1"/>
        <v>10.619280707616628</v>
      </c>
      <c r="O62" s="8">
        <f t="shared" si="2"/>
        <v>424.7712283046651</v>
      </c>
    </row>
    <row r="63" spans="1:15" x14ac:dyDescent="0.2">
      <c r="A63" t="s">
        <v>38</v>
      </c>
      <c r="B63">
        <v>3513</v>
      </c>
      <c r="K63" t="s">
        <v>39</v>
      </c>
      <c r="L63" s="8" t="str">
        <f>A88</f>
        <v>G8</v>
      </c>
      <c r="M63" s="8">
        <f>B88</f>
        <v>7204</v>
      </c>
      <c r="N63" s="8">
        <f t="shared" si="1"/>
        <v>1.2807628447933641</v>
      </c>
      <c r="O63" s="8">
        <f t="shared" si="2"/>
        <v>51.230513791734566</v>
      </c>
    </row>
    <row r="64" spans="1:15" x14ac:dyDescent="0.2">
      <c r="A64" t="s">
        <v>45</v>
      </c>
      <c r="B64">
        <v>8894</v>
      </c>
      <c r="K64" t="s">
        <v>40</v>
      </c>
      <c r="L64" s="8" t="str">
        <f>A100</f>
        <v>H8</v>
      </c>
      <c r="M64" s="8">
        <f>B100</f>
        <v>43056</v>
      </c>
      <c r="N64" s="8">
        <f t="shared" si="1"/>
        <v>13.323225344539415</v>
      </c>
      <c r="O64" s="8">
        <f t="shared" si="2"/>
        <v>532.9290137815766</v>
      </c>
    </row>
    <row r="65" spans="1:15" x14ac:dyDescent="0.2">
      <c r="A65" t="s">
        <v>53</v>
      </c>
      <c r="B65">
        <v>5572</v>
      </c>
      <c r="K65" t="s">
        <v>48</v>
      </c>
      <c r="L65" s="8" t="str">
        <f>A101</f>
        <v>H9</v>
      </c>
      <c r="M65" s="8">
        <f>B101</f>
        <v>29974</v>
      </c>
      <c r="N65" s="8">
        <f t="shared" si="1"/>
        <v>8.9290633892321001</v>
      </c>
      <c r="O65" s="8">
        <f t="shared" si="2"/>
        <v>357.16253556928399</v>
      </c>
    </row>
    <row r="66" spans="1:15" x14ac:dyDescent="0.2">
      <c r="A66" t="s">
        <v>61</v>
      </c>
      <c r="B66">
        <v>3358</v>
      </c>
      <c r="K66" t="s">
        <v>47</v>
      </c>
      <c r="L66" s="8" t="str">
        <f>A89</f>
        <v>G9</v>
      </c>
      <c r="M66" s="8">
        <f>B89</f>
        <v>12996</v>
      </c>
      <c r="N66" s="8">
        <f t="shared" si="1"/>
        <v>3.226259408402901</v>
      </c>
      <c r="O66" s="8">
        <f t="shared" si="2"/>
        <v>129.05037633611605</v>
      </c>
    </row>
    <row r="67" spans="1:15" x14ac:dyDescent="0.2">
      <c r="A67" t="s">
        <v>69</v>
      </c>
      <c r="B67">
        <v>50586</v>
      </c>
      <c r="K67" t="s">
        <v>46</v>
      </c>
      <c r="L67" s="8" t="str">
        <f>A77</f>
        <v>F9</v>
      </c>
      <c r="M67" s="8">
        <f>B77</f>
        <v>7446</v>
      </c>
      <c r="N67" s="8">
        <f t="shared" si="1"/>
        <v>1.3620491307729063</v>
      </c>
      <c r="O67" s="8">
        <f t="shared" si="2"/>
        <v>54.481965230916252</v>
      </c>
    </row>
    <row r="68" spans="1:15" x14ac:dyDescent="0.2">
      <c r="A68" t="s">
        <v>77</v>
      </c>
      <c r="B68">
        <v>4063</v>
      </c>
      <c r="K68" t="s">
        <v>45</v>
      </c>
      <c r="L68" s="8" t="str">
        <f>A65</f>
        <v>E9</v>
      </c>
      <c r="M68" s="8">
        <f>B65</f>
        <v>5572</v>
      </c>
      <c r="N68" s="8">
        <f t="shared" si="1"/>
        <v>0.73258425504703051</v>
      </c>
      <c r="O68" s="8">
        <f t="shared" si="2"/>
        <v>29.303370201881222</v>
      </c>
    </row>
    <row r="69" spans="1:15" x14ac:dyDescent="0.2">
      <c r="A69" t="s">
        <v>97</v>
      </c>
      <c r="B69">
        <v>3664</v>
      </c>
      <c r="K69" t="s">
        <v>44</v>
      </c>
      <c r="L69" s="8" t="str">
        <f>A53</f>
        <v>D9</v>
      </c>
      <c r="M69" s="8">
        <f>B53</f>
        <v>4485</v>
      </c>
      <c r="N69" s="8">
        <f t="shared" si="1"/>
        <v>0.36746775562652512</v>
      </c>
      <c r="O69" s="8">
        <f t="shared" si="2"/>
        <v>14.698710225061005</v>
      </c>
    </row>
    <row r="70" spans="1:15" x14ac:dyDescent="0.2">
      <c r="A70" t="s">
        <v>98</v>
      </c>
      <c r="B70">
        <v>3400</v>
      </c>
      <c r="K70" t="s">
        <v>43</v>
      </c>
      <c r="L70" s="8" t="str">
        <f>A41</f>
        <v>C9</v>
      </c>
      <c r="M70" s="8">
        <f>B41</f>
        <v>4159</v>
      </c>
      <c r="N70" s="8">
        <f t="shared" si="1"/>
        <v>0.25796639517474523</v>
      </c>
      <c r="O70" s="8">
        <f t="shared" si="2"/>
        <v>10.31865580698981</v>
      </c>
    </row>
    <row r="71" spans="1:15" x14ac:dyDescent="0.2">
      <c r="A71" t="s">
        <v>99</v>
      </c>
      <c r="B71">
        <v>27122</v>
      </c>
      <c r="K71" t="s">
        <v>42</v>
      </c>
      <c r="L71" s="8" t="str">
        <f>A29</f>
        <v>B9</v>
      </c>
      <c r="M71" s="8">
        <f>B29</f>
        <v>4354</v>
      </c>
      <c r="N71" s="8">
        <f t="shared" si="1"/>
        <v>0.32346567519958291</v>
      </c>
      <c r="O71" s="8">
        <f t="shared" si="2"/>
        <v>12.938627007983317</v>
      </c>
    </row>
    <row r="72" spans="1:15" x14ac:dyDescent="0.2">
      <c r="A72" t="s">
        <v>14</v>
      </c>
      <c r="B72">
        <v>3444</v>
      </c>
      <c r="K72" t="s">
        <v>41</v>
      </c>
      <c r="L72" s="8" t="str">
        <f>A17</f>
        <v>A9</v>
      </c>
      <c r="M72" s="8">
        <f>B17</f>
        <v>4192</v>
      </c>
      <c r="N72" s="8">
        <f t="shared" si="1"/>
        <v>0.26905088871741006</v>
      </c>
      <c r="O72" s="8">
        <f t="shared" si="2"/>
        <v>10.762035548696403</v>
      </c>
    </row>
    <row r="73" spans="1:15" x14ac:dyDescent="0.2">
      <c r="A73" t="s">
        <v>22</v>
      </c>
      <c r="B73">
        <v>3339</v>
      </c>
      <c r="K73" t="s">
        <v>49</v>
      </c>
      <c r="L73" s="8" t="str">
        <f>A18</f>
        <v>A10</v>
      </c>
      <c r="M73" s="8">
        <f>B18</f>
        <v>3879</v>
      </c>
      <c r="N73" s="8">
        <f t="shared" si="1"/>
        <v>0.16391614693395271</v>
      </c>
      <c r="O73" s="8">
        <f t="shared" si="2"/>
        <v>6.5566458773581084</v>
      </c>
    </row>
    <row r="74" spans="1:15" x14ac:dyDescent="0.2">
      <c r="A74" t="s">
        <v>32</v>
      </c>
      <c r="B74">
        <v>5488</v>
      </c>
      <c r="K74" t="s">
        <v>50</v>
      </c>
      <c r="L74" s="8" t="str">
        <f>A30</f>
        <v>B10</v>
      </c>
      <c r="M74" s="8">
        <f>B30</f>
        <v>3614</v>
      </c>
      <c r="N74" s="8">
        <f t="shared" ref="N74:N96" si="4">(M74-I$15)/I$16</f>
        <v>7.4904304848916914E-2</v>
      </c>
      <c r="O74" s="8">
        <f t="shared" ref="O74:O96" si="5">N74*40</f>
        <v>2.9961721939566766</v>
      </c>
    </row>
    <row r="75" spans="1:15" x14ac:dyDescent="0.2">
      <c r="A75" t="s">
        <v>30</v>
      </c>
      <c r="B75">
        <v>3713</v>
      </c>
      <c r="K75" t="s">
        <v>51</v>
      </c>
      <c r="L75" s="8" t="str">
        <f>A42</f>
        <v>C10</v>
      </c>
      <c r="M75" s="8">
        <f>B42</f>
        <v>3314</v>
      </c>
      <c r="N75" s="8">
        <f t="shared" si="4"/>
        <v>-2.5863818266217947E-2</v>
      </c>
      <c r="O75" s="8">
        <f t="shared" si="5"/>
        <v>-1.0345527306487179</v>
      </c>
    </row>
    <row r="76" spans="1:15" x14ac:dyDescent="0.2">
      <c r="A76" t="s">
        <v>46</v>
      </c>
      <c r="B76">
        <v>35006</v>
      </c>
      <c r="K76" t="s">
        <v>52</v>
      </c>
      <c r="L76" t="str">
        <f>A54</f>
        <v>D10</v>
      </c>
      <c r="M76">
        <f>B54</f>
        <v>3387</v>
      </c>
      <c r="N76" s="8">
        <f t="shared" si="4"/>
        <v>-1.3435749748684648E-3</v>
      </c>
      <c r="O76" s="8">
        <f t="shared" si="5"/>
        <v>-5.374299899473859E-2</v>
      </c>
    </row>
    <row r="77" spans="1:15" x14ac:dyDescent="0.2">
      <c r="A77" t="s">
        <v>54</v>
      </c>
      <c r="B77">
        <v>7446</v>
      </c>
      <c r="K77" t="s">
        <v>53</v>
      </c>
      <c r="L77" t="str">
        <f>A66</f>
        <v>E10</v>
      </c>
      <c r="M77">
        <f>B66</f>
        <v>3358</v>
      </c>
      <c r="N77" s="8">
        <f t="shared" si="4"/>
        <v>-1.1084493542664836E-2</v>
      </c>
      <c r="O77" s="8">
        <f t="shared" si="5"/>
        <v>-0.44337974170659344</v>
      </c>
    </row>
    <row r="78" spans="1:15" x14ac:dyDescent="0.2">
      <c r="A78" t="s">
        <v>62</v>
      </c>
      <c r="B78">
        <v>3405</v>
      </c>
      <c r="K78" t="s">
        <v>54</v>
      </c>
      <c r="L78" t="str">
        <f>A78</f>
        <v>F10</v>
      </c>
      <c r="M78">
        <f>B78</f>
        <v>3405</v>
      </c>
      <c r="N78" s="8">
        <f t="shared" si="4"/>
        <v>4.7025124120396271E-3</v>
      </c>
      <c r="O78" s="8">
        <f t="shared" si="5"/>
        <v>0.18810049648158508</v>
      </c>
    </row>
    <row r="79" spans="1:15" x14ac:dyDescent="0.2">
      <c r="A79" t="s">
        <v>70</v>
      </c>
      <c r="B79">
        <v>45773</v>
      </c>
      <c r="K79" t="s">
        <v>55</v>
      </c>
      <c r="L79" t="str">
        <f>A90</f>
        <v>G10</v>
      </c>
      <c r="M79">
        <f>B90</f>
        <v>3434</v>
      </c>
      <c r="N79" s="8">
        <f t="shared" si="4"/>
        <v>1.4443430979835997E-2</v>
      </c>
      <c r="O79" s="8">
        <f t="shared" si="5"/>
        <v>0.57773723919343989</v>
      </c>
    </row>
    <row r="80" spans="1:15" x14ac:dyDescent="0.2">
      <c r="A80" t="s">
        <v>78</v>
      </c>
      <c r="B80">
        <v>3764</v>
      </c>
      <c r="K80" t="s">
        <v>56</v>
      </c>
      <c r="L80" t="str">
        <f>A102</f>
        <v>H10</v>
      </c>
      <c r="M80">
        <f>B102</f>
        <v>3546</v>
      </c>
      <c r="N80" s="8">
        <f t="shared" si="4"/>
        <v>5.2063530276153014E-2</v>
      </c>
      <c r="O80" s="8">
        <f t="shared" si="5"/>
        <v>2.0825412110461206</v>
      </c>
    </row>
    <row r="81" spans="1:15" x14ac:dyDescent="0.2">
      <c r="A81" t="s">
        <v>100</v>
      </c>
      <c r="B81">
        <v>3391</v>
      </c>
      <c r="K81" t="s">
        <v>64</v>
      </c>
      <c r="L81" t="str">
        <f>A103</f>
        <v>H11</v>
      </c>
      <c r="M81">
        <f>B103</f>
        <v>4247</v>
      </c>
      <c r="N81" s="8">
        <f t="shared" si="4"/>
        <v>0.28752504462185147</v>
      </c>
      <c r="O81" s="8">
        <f t="shared" si="5"/>
        <v>11.50100178487406</v>
      </c>
    </row>
    <row r="82" spans="1:15" x14ac:dyDescent="0.2">
      <c r="A82" t="s">
        <v>101</v>
      </c>
      <c r="B82">
        <v>3547</v>
      </c>
      <c r="K82" t="s">
        <v>63</v>
      </c>
      <c r="L82" t="str">
        <f>A91</f>
        <v>G11</v>
      </c>
      <c r="M82">
        <f>B91</f>
        <v>12920</v>
      </c>
      <c r="N82" s="8">
        <f t="shared" si="4"/>
        <v>3.2007314838804004</v>
      </c>
      <c r="O82" s="8">
        <f t="shared" si="5"/>
        <v>128.02925935521603</v>
      </c>
    </row>
    <row r="83" spans="1:15" x14ac:dyDescent="0.2">
      <c r="A83" t="s">
        <v>102</v>
      </c>
      <c r="B83">
        <v>16131</v>
      </c>
      <c r="K83" t="s">
        <v>62</v>
      </c>
      <c r="L83" t="str">
        <f>A79</f>
        <v>F11</v>
      </c>
      <c r="M83">
        <f>B79</f>
        <v>45773</v>
      </c>
      <c r="N83" s="8">
        <f t="shared" si="4"/>
        <v>14.23584864621882</v>
      </c>
      <c r="O83" s="8">
        <f t="shared" si="5"/>
        <v>569.43394584875273</v>
      </c>
    </row>
    <row r="84" spans="1:15" x14ac:dyDescent="0.2">
      <c r="A84" t="s">
        <v>15</v>
      </c>
      <c r="B84">
        <v>3314</v>
      </c>
      <c r="K84" t="s">
        <v>61</v>
      </c>
      <c r="L84" t="str">
        <f>A67</f>
        <v>E11</v>
      </c>
      <c r="M84">
        <f>B67</f>
        <v>50586</v>
      </c>
      <c r="N84" s="8">
        <f t="shared" si="4"/>
        <v>15.8525052347293</v>
      </c>
      <c r="O84" s="8">
        <f t="shared" si="5"/>
        <v>634.10020938917205</v>
      </c>
    </row>
    <row r="85" spans="1:15" x14ac:dyDescent="0.2">
      <c r="A85" t="s">
        <v>23</v>
      </c>
      <c r="B85">
        <v>3289</v>
      </c>
      <c r="K85" t="s">
        <v>60</v>
      </c>
      <c r="L85" t="str">
        <f>A55</f>
        <v>D11</v>
      </c>
      <c r="M85">
        <f>B55</f>
        <v>41006</v>
      </c>
      <c r="N85" s="8">
        <f t="shared" si="4"/>
        <v>12.634643169919327</v>
      </c>
      <c r="O85" s="8">
        <f t="shared" si="5"/>
        <v>505.3857267967731</v>
      </c>
    </row>
    <row r="86" spans="1:15" x14ac:dyDescent="0.2">
      <c r="A86" t="s">
        <v>31</v>
      </c>
      <c r="B86">
        <v>4614</v>
      </c>
      <c r="K86" t="s">
        <v>59</v>
      </c>
      <c r="L86" t="str">
        <f>A43</f>
        <v>C11</v>
      </c>
      <c r="M86">
        <f>B43</f>
        <v>22531</v>
      </c>
      <c r="N86" s="8">
        <f t="shared" si="4"/>
        <v>6.4290062547456044</v>
      </c>
      <c r="O86" s="8">
        <f t="shared" si="5"/>
        <v>257.16025018982418</v>
      </c>
    </row>
    <row r="87" spans="1:15" x14ac:dyDescent="0.2">
      <c r="A87" t="s">
        <v>39</v>
      </c>
      <c r="B87">
        <v>3783</v>
      </c>
      <c r="K87" t="s">
        <v>58</v>
      </c>
      <c r="L87" t="str">
        <f>A31</f>
        <v>B11</v>
      </c>
      <c r="M87">
        <f>B31</f>
        <v>9884</v>
      </c>
      <c r="N87" s="8">
        <f t="shared" si="4"/>
        <v>2.1809580779552356</v>
      </c>
      <c r="O87" s="8">
        <f t="shared" si="5"/>
        <v>87.238323118209422</v>
      </c>
    </row>
    <row r="88" spans="1:15" x14ac:dyDescent="0.2">
      <c r="A88" t="s">
        <v>47</v>
      </c>
      <c r="B88">
        <v>7204</v>
      </c>
      <c r="K88" t="s">
        <v>57</v>
      </c>
      <c r="L88" t="str">
        <f>A19</f>
        <v>A11</v>
      </c>
      <c r="M88">
        <f>B19</f>
        <v>6993</v>
      </c>
      <c r="N88" s="8">
        <f t="shared" si="4"/>
        <v>1.2098892648690527</v>
      </c>
      <c r="O88" s="8">
        <f t="shared" si="5"/>
        <v>48.395570594762106</v>
      </c>
    </row>
    <row r="89" spans="1:15" x14ac:dyDescent="0.2">
      <c r="A89" t="s">
        <v>55</v>
      </c>
      <c r="B89">
        <v>12996</v>
      </c>
      <c r="K89" t="s">
        <v>65</v>
      </c>
      <c r="L89" t="str">
        <f>A20</f>
        <v>A12</v>
      </c>
      <c r="M89">
        <f>B20</f>
        <v>5368</v>
      </c>
      <c r="N89" s="8">
        <f t="shared" si="4"/>
        <v>0.66406193132873881</v>
      </c>
      <c r="O89" s="8">
        <f t="shared" si="5"/>
        <v>26.562477253149552</v>
      </c>
    </row>
    <row r="90" spans="1:15" x14ac:dyDescent="0.2">
      <c r="A90" t="s">
        <v>63</v>
      </c>
      <c r="B90">
        <v>3434</v>
      </c>
      <c r="K90" t="s">
        <v>66</v>
      </c>
      <c r="L90" t="str">
        <f>A32</f>
        <v>B12</v>
      </c>
      <c r="M90">
        <f>B32</f>
        <v>4430</v>
      </c>
      <c r="N90" s="8">
        <f t="shared" si="4"/>
        <v>0.34899359972208377</v>
      </c>
      <c r="O90" s="8">
        <f t="shared" si="5"/>
        <v>13.95974398888335</v>
      </c>
    </row>
    <row r="91" spans="1:15" x14ac:dyDescent="0.2">
      <c r="A91" t="s">
        <v>71</v>
      </c>
      <c r="B91">
        <v>12920</v>
      </c>
      <c r="K91" t="s">
        <v>67</v>
      </c>
      <c r="L91" t="str">
        <f>A44</f>
        <v>C12</v>
      </c>
      <c r="M91">
        <f>B44</f>
        <v>4103</v>
      </c>
      <c r="N91" s="8">
        <f t="shared" si="4"/>
        <v>0.23915634552658674</v>
      </c>
      <c r="O91" s="8">
        <f t="shared" si="5"/>
        <v>9.5662538210634693</v>
      </c>
    </row>
    <row r="92" spans="1:15" x14ac:dyDescent="0.2">
      <c r="A92" t="s">
        <v>79</v>
      </c>
      <c r="B92">
        <v>3461</v>
      </c>
      <c r="K92" t="s">
        <v>68</v>
      </c>
      <c r="L92" t="str">
        <f>A56</f>
        <v>D12</v>
      </c>
      <c r="M92">
        <f>B56</f>
        <v>4274</v>
      </c>
      <c r="N92" s="8">
        <f t="shared" si="4"/>
        <v>0.29659417570221364</v>
      </c>
      <c r="O92" s="8">
        <f t="shared" si="5"/>
        <v>11.863767028088546</v>
      </c>
    </row>
    <row r="93" spans="1:15" x14ac:dyDescent="0.2">
      <c r="A93" t="s">
        <v>103</v>
      </c>
      <c r="B93">
        <v>3343</v>
      </c>
      <c r="K93" t="s">
        <v>69</v>
      </c>
      <c r="L93" t="str">
        <f>A68</f>
        <v>E12</v>
      </c>
      <c r="M93">
        <f>B68</f>
        <v>4063</v>
      </c>
      <c r="N93" s="8">
        <f t="shared" si="4"/>
        <v>0.2257205957779021</v>
      </c>
      <c r="O93" s="8">
        <f t="shared" si="5"/>
        <v>9.0288238311160836</v>
      </c>
    </row>
    <row r="94" spans="1:15" x14ac:dyDescent="0.2">
      <c r="A94" t="s">
        <v>104</v>
      </c>
      <c r="B94">
        <v>3547</v>
      </c>
      <c r="K94" t="s">
        <v>70</v>
      </c>
      <c r="L94" t="str">
        <f>A80</f>
        <v>F12</v>
      </c>
      <c r="M94">
        <f>B80</f>
        <v>3764</v>
      </c>
      <c r="N94" s="8">
        <f t="shared" si="4"/>
        <v>0.12528836640648436</v>
      </c>
      <c r="O94" s="8">
        <f t="shared" si="5"/>
        <v>5.0115346562593741</v>
      </c>
    </row>
    <row r="95" spans="1:15" x14ac:dyDescent="0.2">
      <c r="A95" t="s">
        <v>105</v>
      </c>
      <c r="B95">
        <v>5488</v>
      </c>
      <c r="K95" t="s">
        <v>71</v>
      </c>
      <c r="L95" t="str">
        <f>A92</f>
        <v>G12</v>
      </c>
      <c r="M95">
        <f>B92</f>
        <v>3461</v>
      </c>
      <c r="N95" s="8">
        <f t="shared" si="4"/>
        <v>2.3512562060198135E-2</v>
      </c>
      <c r="O95" s="8">
        <f t="shared" si="5"/>
        <v>0.94050248240792544</v>
      </c>
    </row>
    <row r="96" spans="1:15" x14ac:dyDescent="0.2">
      <c r="A96" t="s">
        <v>16</v>
      </c>
      <c r="B96">
        <v>3328</v>
      </c>
      <c r="K96" t="s">
        <v>72</v>
      </c>
      <c r="L96" t="str">
        <f>A104</f>
        <v>H12</v>
      </c>
      <c r="M96">
        <f>B104</f>
        <v>3515</v>
      </c>
      <c r="N96" s="8">
        <f t="shared" si="4"/>
        <v>4.1650824220922408E-2</v>
      </c>
      <c r="O96" s="8">
        <f t="shared" si="5"/>
        <v>1.6660329688368964</v>
      </c>
    </row>
    <row r="97" spans="1:2" x14ac:dyDescent="0.2">
      <c r="A97" t="s">
        <v>24</v>
      </c>
      <c r="B97">
        <v>3288</v>
      </c>
    </row>
    <row r="98" spans="1:2" x14ac:dyDescent="0.2">
      <c r="A98" t="s">
        <v>33</v>
      </c>
      <c r="B98">
        <v>3988</v>
      </c>
    </row>
    <row r="99" spans="1:2" x14ac:dyDescent="0.2">
      <c r="A99" t="s">
        <v>40</v>
      </c>
      <c r="B99">
        <v>3877</v>
      </c>
    </row>
    <row r="100" spans="1:2" x14ac:dyDescent="0.2">
      <c r="A100" t="s">
        <v>48</v>
      </c>
      <c r="B100">
        <v>43056</v>
      </c>
    </row>
    <row r="101" spans="1:2" x14ac:dyDescent="0.2">
      <c r="A101" t="s">
        <v>56</v>
      </c>
      <c r="B101">
        <v>29974</v>
      </c>
    </row>
    <row r="102" spans="1:2" x14ac:dyDescent="0.2">
      <c r="A102" t="s">
        <v>64</v>
      </c>
      <c r="B102">
        <v>3546</v>
      </c>
    </row>
    <row r="103" spans="1:2" x14ac:dyDescent="0.2">
      <c r="A103" t="s">
        <v>72</v>
      </c>
      <c r="B103">
        <v>4247</v>
      </c>
    </row>
    <row r="104" spans="1:2" x14ac:dyDescent="0.2">
      <c r="A104" t="s">
        <v>80</v>
      </c>
      <c r="B104">
        <v>3515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64968</v>
      </c>
      <c r="D2">
        <v>3380</v>
      </c>
      <c r="E2">
        <v>4405</v>
      </c>
      <c r="F2">
        <v>4025</v>
      </c>
      <c r="G2">
        <v>28855</v>
      </c>
      <c r="H2">
        <v>47050</v>
      </c>
      <c r="I2">
        <v>3563</v>
      </c>
      <c r="J2">
        <v>3410</v>
      </c>
      <c r="K2">
        <v>4205</v>
      </c>
      <c r="L2">
        <v>3903</v>
      </c>
      <c r="M2">
        <v>6954</v>
      </c>
      <c r="N2">
        <v>5387</v>
      </c>
      <c r="O2">
        <v>47053</v>
      </c>
      <c r="P2">
        <v>3387</v>
      </c>
      <c r="Q2">
        <v>5355</v>
      </c>
      <c r="R2">
        <v>3704</v>
      </c>
      <c r="S2">
        <v>6729</v>
      </c>
      <c r="T2">
        <v>40236</v>
      </c>
      <c r="U2">
        <v>3397</v>
      </c>
      <c r="V2">
        <v>3428</v>
      </c>
      <c r="W2">
        <v>4368</v>
      </c>
      <c r="X2">
        <v>3628</v>
      </c>
      <c r="Y2">
        <v>9872</v>
      </c>
      <c r="Z2">
        <v>4437</v>
      </c>
      <c r="AA2">
        <v>23873</v>
      </c>
      <c r="AB2">
        <v>3407</v>
      </c>
      <c r="AC2">
        <v>7603</v>
      </c>
      <c r="AD2">
        <v>3593</v>
      </c>
      <c r="AE2">
        <v>3838</v>
      </c>
      <c r="AF2">
        <v>23845</v>
      </c>
      <c r="AG2">
        <v>3371</v>
      </c>
      <c r="AH2">
        <v>3784</v>
      </c>
      <c r="AI2">
        <v>4161</v>
      </c>
      <c r="AJ2">
        <v>3332</v>
      </c>
      <c r="AK2">
        <v>22257</v>
      </c>
      <c r="AL2">
        <v>4113</v>
      </c>
      <c r="AM2">
        <v>7889</v>
      </c>
      <c r="AN2">
        <v>3368</v>
      </c>
      <c r="AO2">
        <v>13866</v>
      </c>
      <c r="AP2">
        <v>3562</v>
      </c>
      <c r="AQ2">
        <v>3527</v>
      </c>
      <c r="AR2">
        <v>11876</v>
      </c>
      <c r="AS2">
        <v>3371</v>
      </c>
      <c r="AT2">
        <v>4618</v>
      </c>
      <c r="AU2">
        <v>4494</v>
      </c>
      <c r="AV2">
        <v>3412</v>
      </c>
      <c r="AW2">
        <v>40902</v>
      </c>
      <c r="AX2">
        <v>4278</v>
      </c>
      <c r="AY2">
        <v>4606</v>
      </c>
      <c r="AZ2">
        <v>3338</v>
      </c>
      <c r="BA2">
        <v>22091</v>
      </c>
      <c r="BB2">
        <v>3504</v>
      </c>
      <c r="BC2">
        <v>3409</v>
      </c>
      <c r="BD2">
        <v>7280</v>
      </c>
      <c r="BE2">
        <v>3527</v>
      </c>
      <c r="BF2">
        <v>8992</v>
      </c>
      <c r="BG2">
        <v>5572</v>
      </c>
      <c r="BH2">
        <v>3367</v>
      </c>
      <c r="BI2">
        <v>49686</v>
      </c>
      <c r="BJ2">
        <v>4077</v>
      </c>
      <c r="BK2">
        <v>3702</v>
      </c>
      <c r="BL2">
        <v>3433</v>
      </c>
      <c r="BM2">
        <v>27122</v>
      </c>
      <c r="BN2">
        <v>3464</v>
      </c>
      <c r="BO2">
        <v>3363</v>
      </c>
      <c r="BP2">
        <v>5500</v>
      </c>
      <c r="BQ2">
        <v>3723</v>
      </c>
      <c r="BR2">
        <v>35011</v>
      </c>
      <c r="BS2">
        <v>7426</v>
      </c>
      <c r="BT2">
        <v>3419</v>
      </c>
      <c r="BU2">
        <v>44680</v>
      </c>
      <c r="BV2">
        <v>3773</v>
      </c>
      <c r="BW2">
        <v>3435</v>
      </c>
      <c r="BX2">
        <v>3495</v>
      </c>
      <c r="BY2">
        <v>15802</v>
      </c>
      <c r="BZ2">
        <v>3333</v>
      </c>
      <c r="CA2">
        <v>3311</v>
      </c>
      <c r="CB2">
        <v>4564</v>
      </c>
      <c r="CC2">
        <v>3791</v>
      </c>
      <c r="CD2">
        <v>7151</v>
      </c>
      <c r="CE2">
        <v>12666</v>
      </c>
      <c r="CF2">
        <v>3443</v>
      </c>
      <c r="CG2">
        <v>12584</v>
      </c>
      <c r="CH2">
        <v>3484</v>
      </c>
      <c r="CI2">
        <v>3374</v>
      </c>
      <c r="CJ2">
        <v>3550</v>
      </c>
      <c r="CK2">
        <v>4928</v>
      </c>
      <c r="CL2">
        <v>3335</v>
      </c>
      <c r="CM2">
        <v>3316</v>
      </c>
      <c r="CN2">
        <v>3981</v>
      </c>
      <c r="CO2">
        <v>3841</v>
      </c>
      <c r="CP2">
        <v>41300</v>
      </c>
      <c r="CQ2">
        <v>27887</v>
      </c>
      <c r="CR2">
        <v>3555</v>
      </c>
      <c r="CS2">
        <v>4215</v>
      </c>
      <c r="CT2">
        <v>3531</v>
      </c>
    </row>
    <row r="7" spans="1:98" ht="18" x14ac:dyDescent="0.25">
      <c r="N7" s="4" t="s">
        <v>110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64968</v>
      </c>
      <c r="G9">
        <f>'Plate 1'!G9</f>
        <v>30</v>
      </c>
      <c r="H9" t="str">
        <f t="shared" ref="H9:I9" si="0">A9</f>
        <v>A1</v>
      </c>
      <c r="I9">
        <f t="shared" si="0"/>
        <v>64968</v>
      </c>
      <c r="K9" t="s">
        <v>82</v>
      </c>
      <c r="L9" t="str">
        <f>A10</f>
        <v>A2</v>
      </c>
      <c r="M9">
        <f>B10</f>
        <v>3380</v>
      </c>
      <c r="N9" s="8">
        <f>(M9-I$15)/I$16</f>
        <v>-1.8960661149309454E-2</v>
      </c>
      <c r="O9">
        <f>N9*40</f>
        <v>-0.75842644597237818</v>
      </c>
    </row>
    <row r="10" spans="1:98" x14ac:dyDescent="0.2">
      <c r="A10" t="s">
        <v>83</v>
      </c>
      <c r="B10">
        <v>3380</v>
      </c>
      <c r="G10">
        <f>'Plate 1'!G10</f>
        <v>15</v>
      </c>
      <c r="H10" t="str">
        <f>A21</f>
        <v>B1</v>
      </c>
      <c r="I10">
        <f>B21</f>
        <v>47053</v>
      </c>
      <c r="K10" t="s">
        <v>85</v>
      </c>
      <c r="L10" t="str">
        <f>A22</f>
        <v>B2</v>
      </c>
      <c r="M10">
        <f>B22</f>
        <v>3387</v>
      </c>
      <c r="N10" s="8">
        <f t="shared" ref="N10:N73" si="1">(M10-I$15)/I$16</f>
        <v>-1.6547486093942795E-2</v>
      </c>
      <c r="O10">
        <f t="shared" ref="O10:O73" si="2">N10*40</f>
        <v>-0.66189944375771181</v>
      </c>
    </row>
    <row r="11" spans="1:98" x14ac:dyDescent="0.2">
      <c r="A11" t="s">
        <v>84</v>
      </c>
      <c r="B11">
        <v>4405</v>
      </c>
      <c r="G11">
        <f>'Plate 1'!G11</f>
        <v>7.5</v>
      </c>
      <c r="H11" t="str">
        <f>A33</f>
        <v>C1</v>
      </c>
      <c r="I11">
        <f>B33</f>
        <v>23873</v>
      </c>
      <c r="K11" t="s">
        <v>88</v>
      </c>
      <c r="L11" t="str">
        <f>A34</f>
        <v>C2</v>
      </c>
      <c r="M11">
        <f>B34</f>
        <v>3407</v>
      </c>
      <c r="N11" s="8">
        <f t="shared" si="1"/>
        <v>-9.6527002214666317E-3</v>
      </c>
      <c r="O11">
        <f t="shared" si="2"/>
        <v>-0.38610800885866525</v>
      </c>
    </row>
    <row r="12" spans="1:98" x14ac:dyDescent="0.2">
      <c r="A12" t="s">
        <v>9</v>
      </c>
      <c r="B12">
        <v>4025</v>
      </c>
      <c r="G12">
        <f>'Plate 1'!G12</f>
        <v>1.875</v>
      </c>
      <c r="H12" t="str">
        <f>A45</f>
        <v>D1</v>
      </c>
      <c r="I12">
        <f>B45</f>
        <v>7889</v>
      </c>
      <c r="K12" t="s">
        <v>91</v>
      </c>
      <c r="L12" t="str">
        <f>A46</f>
        <v>D2</v>
      </c>
      <c r="M12">
        <f>B46</f>
        <v>3368</v>
      </c>
      <c r="N12" s="8">
        <f t="shared" si="1"/>
        <v>-2.3097532672795153E-2</v>
      </c>
      <c r="O12">
        <f t="shared" si="2"/>
        <v>-0.92390130691180616</v>
      </c>
    </row>
    <row r="13" spans="1:98" x14ac:dyDescent="0.2">
      <c r="A13" t="s">
        <v>17</v>
      </c>
      <c r="B13">
        <v>28855</v>
      </c>
      <c r="G13">
        <f>'Plate 1'!G13</f>
        <v>0.46875</v>
      </c>
      <c r="H13" t="str">
        <f>A57</f>
        <v>E1</v>
      </c>
      <c r="I13">
        <f>B57</f>
        <v>4606</v>
      </c>
      <c r="K13" t="s">
        <v>94</v>
      </c>
      <c r="L13" t="str">
        <f>A58</f>
        <v>E2</v>
      </c>
      <c r="M13">
        <f>B58</f>
        <v>3338</v>
      </c>
      <c r="N13" s="8">
        <f t="shared" si="1"/>
        <v>-3.3439711481509399E-2</v>
      </c>
      <c r="O13">
        <f t="shared" si="2"/>
        <v>-1.337588459260376</v>
      </c>
    </row>
    <row r="14" spans="1:98" x14ac:dyDescent="0.2">
      <c r="A14" t="s">
        <v>25</v>
      </c>
      <c r="B14">
        <v>47050</v>
      </c>
      <c r="G14">
        <f>'Plate 1'!G14</f>
        <v>0.1171875</v>
      </c>
      <c r="H14" t="str">
        <f>A69</f>
        <v>F1</v>
      </c>
      <c r="I14">
        <f>B69</f>
        <v>3702</v>
      </c>
      <c r="K14" t="s">
        <v>97</v>
      </c>
      <c r="L14" t="str">
        <f>A70</f>
        <v>F2</v>
      </c>
      <c r="M14">
        <f>B70</f>
        <v>3433</v>
      </c>
      <c r="N14" s="8">
        <f t="shared" si="1"/>
        <v>-6.8947858724761652E-4</v>
      </c>
      <c r="O14">
        <f t="shared" si="2"/>
        <v>-2.7579143489904659E-2</v>
      </c>
    </row>
    <row r="15" spans="1:98" x14ac:dyDescent="0.2">
      <c r="A15" t="s">
        <v>34</v>
      </c>
      <c r="B15">
        <v>3563</v>
      </c>
      <c r="G15">
        <f>'Plate 1'!G15</f>
        <v>0</v>
      </c>
      <c r="H15" t="str">
        <f>A81</f>
        <v>G1</v>
      </c>
      <c r="I15">
        <f>B81</f>
        <v>3435</v>
      </c>
      <c r="K15" t="s">
        <v>100</v>
      </c>
      <c r="L15" t="str">
        <f>A82</f>
        <v>G2</v>
      </c>
      <c r="M15">
        <f>B82</f>
        <v>3495</v>
      </c>
      <c r="N15" s="8">
        <f t="shared" si="1"/>
        <v>2.0684357617428494E-2</v>
      </c>
      <c r="O15">
        <f t="shared" si="2"/>
        <v>0.8273743046971398</v>
      </c>
    </row>
    <row r="16" spans="1:98" x14ac:dyDescent="0.2">
      <c r="A16" t="s">
        <v>41</v>
      </c>
      <c r="B16">
        <v>3410</v>
      </c>
      <c r="H16" t="s">
        <v>119</v>
      </c>
      <c r="I16">
        <f>SLOPE(I10:I15, G10:G15)</f>
        <v>2900.7427307988728</v>
      </c>
      <c r="K16" t="s">
        <v>103</v>
      </c>
      <c r="L16" t="str">
        <f>A94</f>
        <v>H2</v>
      </c>
      <c r="M16">
        <f>B94</f>
        <v>3550</v>
      </c>
      <c r="N16" s="8">
        <f t="shared" si="1"/>
        <v>3.9645018766737948E-2</v>
      </c>
      <c r="O16">
        <f t="shared" si="2"/>
        <v>1.585800750669518</v>
      </c>
    </row>
    <row r="17" spans="1:15" x14ac:dyDescent="0.2">
      <c r="A17" t="s">
        <v>49</v>
      </c>
      <c r="B17">
        <v>4205</v>
      </c>
      <c r="K17" t="s">
        <v>104</v>
      </c>
      <c r="L17" t="str">
        <f>A95</f>
        <v>H3</v>
      </c>
      <c r="M17">
        <f>B95</f>
        <v>4928</v>
      </c>
      <c r="N17" s="8">
        <f t="shared" si="1"/>
        <v>0.51469576538034578</v>
      </c>
      <c r="O17">
        <f t="shared" si="2"/>
        <v>20.587830615213832</v>
      </c>
    </row>
    <row r="18" spans="1:15" x14ac:dyDescent="0.2">
      <c r="A18" t="s">
        <v>57</v>
      </c>
      <c r="B18">
        <v>3903</v>
      </c>
      <c r="K18" t="s">
        <v>101</v>
      </c>
      <c r="L18" t="str">
        <f>A83</f>
        <v>G3</v>
      </c>
      <c r="M18">
        <f>B83</f>
        <v>15802</v>
      </c>
      <c r="N18" s="8">
        <f t="shared" si="1"/>
        <v>4.2633908442456363</v>
      </c>
      <c r="O18">
        <f t="shared" si="2"/>
        <v>170.53563376982544</v>
      </c>
    </row>
    <row r="19" spans="1:15" x14ac:dyDescent="0.2">
      <c r="A19" t="s">
        <v>65</v>
      </c>
      <c r="B19">
        <v>6954</v>
      </c>
      <c r="K19" t="s">
        <v>98</v>
      </c>
      <c r="L19" t="str">
        <f>A71</f>
        <v>F3</v>
      </c>
      <c r="M19">
        <f>B71</f>
        <v>27122</v>
      </c>
      <c r="N19" s="8">
        <f t="shared" si="1"/>
        <v>8.1658396480671467</v>
      </c>
      <c r="O19">
        <f t="shared" si="2"/>
        <v>326.63358592268588</v>
      </c>
    </row>
    <row r="20" spans="1:15" x14ac:dyDescent="0.2">
      <c r="A20" t="s">
        <v>73</v>
      </c>
      <c r="B20">
        <v>5387</v>
      </c>
      <c r="K20" t="s">
        <v>95</v>
      </c>
      <c r="L20" t="str">
        <f>A59</f>
        <v>E3</v>
      </c>
      <c r="M20">
        <f>B59</f>
        <v>22091</v>
      </c>
      <c r="N20" s="8">
        <f t="shared" si="1"/>
        <v>6.4314562618457671</v>
      </c>
      <c r="O20">
        <f t="shared" si="2"/>
        <v>257.25825047383069</v>
      </c>
    </row>
    <row r="21" spans="1:15" x14ac:dyDescent="0.2">
      <c r="A21" t="s">
        <v>85</v>
      </c>
      <c r="B21">
        <v>47053</v>
      </c>
      <c r="K21" t="s">
        <v>92</v>
      </c>
      <c r="L21" t="str">
        <f>A47</f>
        <v>D3</v>
      </c>
      <c r="M21">
        <f>B47</f>
        <v>13866</v>
      </c>
      <c r="N21" s="8">
        <f t="shared" si="1"/>
        <v>3.595975571789944</v>
      </c>
      <c r="O21">
        <f t="shared" si="2"/>
        <v>143.83902287159776</v>
      </c>
    </row>
    <row r="22" spans="1:15" x14ac:dyDescent="0.2">
      <c r="A22" t="s">
        <v>86</v>
      </c>
      <c r="B22">
        <v>3387</v>
      </c>
      <c r="K22" t="s">
        <v>89</v>
      </c>
      <c r="L22" t="str">
        <f>A35</f>
        <v>C3</v>
      </c>
      <c r="M22">
        <f>B35</f>
        <v>7603</v>
      </c>
      <c r="N22" s="8">
        <f t="shared" si="1"/>
        <v>1.4368733758240329</v>
      </c>
      <c r="O22">
        <f t="shared" si="2"/>
        <v>57.474935032961312</v>
      </c>
    </row>
    <row r="23" spans="1:15" x14ac:dyDescent="0.2">
      <c r="A23" t="s">
        <v>87</v>
      </c>
      <c r="B23">
        <v>5355</v>
      </c>
      <c r="K23" t="s">
        <v>86</v>
      </c>
      <c r="L23" t="str">
        <f>A23</f>
        <v>B3</v>
      </c>
      <c r="M23">
        <f>B23</f>
        <v>5355</v>
      </c>
      <c r="N23" s="8">
        <f t="shared" si="1"/>
        <v>0.66189944375771181</v>
      </c>
      <c r="O23">
        <f t="shared" si="2"/>
        <v>26.475977750308473</v>
      </c>
    </row>
    <row r="24" spans="1:15" x14ac:dyDescent="0.2">
      <c r="A24" t="s">
        <v>10</v>
      </c>
      <c r="B24">
        <v>3704</v>
      </c>
      <c r="K24" t="s">
        <v>83</v>
      </c>
      <c r="L24" t="str">
        <f>A11</f>
        <v>A3</v>
      </c>
      <c r="M24">
        <f>B11</f>
        <v>4405</v>
      </c>
      <c r="N24" s="8">
        <f t="shared" si="1"/>
        <v>0.33439711481509399</v>
      </c>
      <c r="O24">
        <f t="shared" si="2"/>
        <v>13.375884592603759</v>
      </c>
    </row>
    <row r="25" spans="1:15" x14ac:dyDescent="0.2">
      <c r="A25" t="s">
        <v>18</v>
      </c>
      <c r="B25">
        <v>6729</v>
      </c>
      <c r="K25" t="s">
        <v>84</v>
      </c>
      <c r="L25" t="str">
        <f>A12</f>
        <v>A4</v>
      </c>
      <c r="M25">
        <f>B12</f>
        <v>4025</v>
      </c>
      <c r="N25" s="8">
        <f t="shared" si="1"/>
        <v>0.20339618323804687</v>
      </c>
      <c r="O25">
        <f t="shared" si="2"/>
        <v>8.1358473295218747</v>
      </c>
    </row>
    <row r="26" spans="1:15" x14ac:dyDescent="0.2">
      <c r="A26" t="s">
        <v>26</v>
      </c>
      <c r="B26">
        <v>40236</v>
      </c>
      <c r="K26" t="s">
        <v>87</v>
      </c>
      <c r="L26" t="str">
        <f>A24</f>
        <v>B4</v>
      </c>
      <c r="M26">
        <f>B24</f>
        <v>3704</v>
      </c>
      <c r="N26" s="8">
        <f t="shared" si="1"/>
        <v>9.2734869984804416E-2</v>
      </c>
      <c r="O26">
        <f t="shared" si="2"/>
        <v>3.7093947993921765</v>
      </c>
    </row>
    <row r="27" spans="1:15" x14ac:dyDescent="0.2">
      <c r="A27" t="s">
        <v>35</v>
      </c>
      <c r="B27">
        <v>3397</v>
      </c>
      <c r="K27" t="s">
        <v>90</v>
      </c>
      <c r="L27" t="str">
        <f>A36</f>
        <v>C4</v>
      </c>
      <c r="M27">
        <f>B36</f>
        <v>3593</v>
      </c>
      <c r="N27" s="8">
        <f t="shared" si="1"/>
        <v>5.4468808392561706E-2</v>
      </c>
      <c r="O27">
        <f t="shared" si="2"/>
        <v>2.1787523357024683</v>
      </c>
    </row>
    <row r="28" spans="1:15" x14ac:dyDescent="0.2">
      <c r="A28" t="s">
        <v>42</v>
      </c>
      <c r="B28">
        <v>3428</v>
      </c>
      <c r="K28" t="s">
        <v>93</v>
      </c>
      <c r="L28" t="str">
        <f>A48</f>
        <v>D4</v>
      </c>
      <c r="M28">
        <f>B48</f>
        <v>3562</v>
      </c>
      <c r="N28" s="8">
        <f t="shared" si="1"/>
        <v>4.3781890290223648E-2</v>
      </c>
      <c r="O28">
        <f t="shared" si="2"/>
        <v>1.7512756116089458</v>
      </c>
    </row>
    <row r="29" spans="1:15" x14ac:dyDescent="0.2">
      <c r="A29" t="s">
        <v>50</v>
      </c>
      <c r="B29">
        <v>4368</v>
      </c>
      <c r="K29" t="s">
        <v>96</v>
      </c>
      <c r="L29" t="str">
        <f>A60</f>
        <v>E4</v>
      </c>
      <c r="M29">
        <f>B60</f>
        <v>3504</v>
      </c>
      <c r="N29" s="8">
        <f t="shared" si="1"/>
        <v>2.3787011260042769E-2</v>
      </c>
      <c r="O29">
        <f t="shared" si="2"/>
        <v>0.9514804504017107</v>
      </c>
    </row>
    <row r="30" spans="1:15" x14ac:dyDescent="0.2">
      <c r="A30" t="s">
        <v>58</v>
      </c>
      <c r="B30">
        <v>3628</v>
      </c>
      <c r="K30" t="s">
        <v>99</v>
      </c>
      <c r="L30" t="str">
        <f>A72</f>
        <v>F4</v>
      </c>
      <c r="M30">
        <f>B72</f>
        <v>3464</v>
      </c>
      <c r="N30" s="8">
        <f t="shared" si="1"/>
        <v>9.9974395150904394E-3</v>
      </c>
      <c r="O30">
        <f t="shared" si="2"/>
        <v>0.39989758060361758</v>
      </c>
    </row>
    <row r="31" spans="1:15" x14ac:dyDescent="0.2">
      <c r="A31" t="s">
        <v>66</v>
      </c>
      <c r="B31">
        <v>9872</v>
      </c>
      <c r="K31" t="s">
        <v>102</v>
      </c>
      <c r="L31" t="str">
        <f>A84</f>
        <v>G4</v>
      </c>
      <c r="M31">
        <f>B84</f>
        <v>3333</v>
      </c>
      <c r="N31" s="8">
        <f t="shared" si="1"/>
        <v>-3.5163407949628439E-2</v>
      </c>
      <c r="O31">
        <f t="shared" si="2"/>
        <v>-1.4065363179851376</v>
      </c>
    </row>
    <row r="32" spans="1:15" x14ac:dyDescent="0.2">
      <c r="A32" t="s">
        <v>74</v>
      </c>
      <c r="B32">
        <v>4437</v>
      </c>
      <c r="K32" t="s">
        <v>105</v>
      </c>
      <c r="L32" t="str">
        <f>A96</f>
        <v>H4</v>
      </c>
      <c r="M32">
        <f>B96</f>
        <v>3335</v>
      </c>
      <c r="N32" s="8">
        <f t="shared" si="1"/>
        <v>-3.4473929362380827E-2</v>
      </c>
      <c r="O32">
        <f t="shared" si="2"/>
        <v>-1.3789571744952331</v>
      </c>
    </row>
    <row r="33" spans="1:15" x14ac:dyDescent="0.2">
      <c r="A33" t="s">
        <v>88</v>
      </c>
      <c r="B33">
        <v>23873</v>
      </c>
      <c r="K33" t="s">
        <v>16</v>
      </c>
      <c r="L33" t="str">
        <f>A97</f>
        <v>H5</v>
      </c>
      <c r="M33">
        <f>B97</f>
        <v>3316</v>
      </c>
      <c r="N33" s="8">
        <f t="shared" si="1"/>
        <v>-4.1023975941233186E-2</v>
      </c>
      <c r="O33">
        <f t="shared" si="2"/>
        <v>-1.6409590376493275</v>
      </c>
    </row>
    <row r="34" spans="1:15" x14ac:dyDescent="0.2">
      <c r="A34" t="s">
        <v>89</v>
      </c>
      <c r="B34">
        <v>3407</v>
      </c>
      <c r="K34" t="s">
        <v>15</v>
      </c>
      <c r="L34" t="str">
        <f>A85</f>
        <v>G5</v>
      </c>
      <c r="M34">
        <f>B85</f>
        <v>3311</v>
      </c>
      <c r="N34" s="8">
        <f t="shared" si="1"/>
        <v>-4.2747672409352226E-2</v>
      </c>
      <c r="O34">
        <f t="shared" si="2"/>
        <v>-1.7099068963740891</v>
      </c>
    </row>
    <row r="35" spans="1:15" x14ac:dyDescent="0.2">
      <c r="A35" t="s">
        <v>90</v>
      </c>
      <c r="B35">
        <v>7603</v>
      </c>
      <c r="K35" t="s">
        <v>14</v>
      </c>
      <c r="L35" t="str">
        <f>A73</f>
        <v>F5</v>
      </c>
      <c r="M35">
        <f>B73</f>
        <v>3363</v>
      </c>
      <c r="N35" s="8">
        <f t="shared" si="1"/>
        <v>-2.4821229140914194E-2</v>
      </c>
      <c r="O35">
        <f t="shared" si="2"/>
        <v>-0.99284916563656778</v>
      </c>
    </row>
    <row r="36" spans="1:15" x14ac:dyDescent="0.2">
      <c r="A36" t="s">
        <v>11</v>
      </c>
      <c r="B36">
        <v>3593</v>
      </c>
      <c r="K36" t="s">
        <v>13</v>
      </c>
      <c r="L36" t="str">
        <f>A61</f>
        <v>E5</v>
      </c>
      <c r="M36">
        <f>B61</f>
        <v>3409</v>
      </c>
      <c r="N36" s="8">
        <f t="shared" si="1"/>
        <v>-8.9632216342190145E-3</v>
      </c>
      <c r="O36">
        <f t="shared" si="2"/>
        <v>-0.35852886536876061</v>
      </c>
    </row>
    <row r="37" spans="1:15" x14ac:dyDescent="0.2">
      <c r="A37" t="s">
        <v>19</v>
      </c>
      <c r="B37">
        <v>3838</v>
      </c>
      <c r="K37" t="s">
        <v>12</v>
      </c>
      <c r="L37" t="str">
        <f>A49</f>
        <v>D5</v>
      </c>
      <c r="M37">
        <f>B49</f>
        <v>3527</v>
      </c>
      <c r="N37" s="8">
        <f t="shared" si="1"/>
        <v>3.1716015013390358E-2</v>
      </c>
      <c r="O37">
        <f t="shared" si="2"/>
        <v>1.2686406005356143</v>
      </c>
    </row>
    <row r="38" spans="1:15" x14ac:dyDescent="0.2">
      <c r="A38" t="s">
        <v>27</v>
      </c>
      <c r="B38">
        <v>23845</v>
      </c>
      <c r="K38" t="s">
        <v>11</v>
      </c>
      <c r="L38" t="str">
        <f>A37</f>
        <v>C5</v>
      </c>
      <c r="M38">
        <f>B37</f>
        <v>3838</v>
      </c>
      <c r="N38" s="8">
        <f t="shared" si="1"/>
        <v>0.13892993533039472</v>
      </c>
      <c r="O38">
        <f t="shared" si="2"/>
        <v>5.5571974132157891</v>
      </c>
    </row>
    <row r="39" spans="1:15" x14ac:dyDescent="0.2">
      <c r="A39" t="s">
        <v>36</v>
      </c>
      <c r="B39">
        <v>3371</v>
      </c>
      <c r="K39" t="s">
        <v>10</v>
      </c>
      <c r="L39" t="str">
        <f>A25</f>
        <v>B5</v>
      </c>
      <c r="M39">
        <f>B25</f>
        <v>6729</v>
      </c>
      <c r="N39" s="8">
        <f t="shared" si="1"/>
        <v>1.1355712331968244</v>
      </c>
      <c r="O39">
        <f t="shared" si="2"/>
        <v>45.422849327872974</v>
      </c>
    </row>
    <row r="40" spans="1:15" x14ac:dyDescent="0.2">
      <c r="A40" t="s">
        <v>43</v>
      </c>
      <c r="B40">
        <v>3784</v>
      </c>
      <c r="K40" t="s">
        <v>9</v>
      </c>
      <c r="L40" t="str">
        <f>A13</f>
        <v>A5</v>
      </c>
      <c r="M40">
        <f>B13</f>
        <v>28855</v>
      </c>
      <c r="N40" s="8">
        <f t="shared" si="1"/>
        <v>8.7632728439172052</v>
      </c>
      <c r="O40">
        <f t="shared" si="2"/>
        <v>350.53091375668822</v>
      </c>
    </row>
    <row r="41" spans="1:15" x14ac:dyDescent="0.2">
      <c r="A41" t="s">
        <v>51</v>
      </c>
      <c r="B41">
        <v>4161</v>
      </c>
      <c r="K41" t="s">
        <v>17</v>
      </c>
      <c r="L41" t="str">
        <f>A14</f>
        <v>A6</v>
      </c>
      <c r="M41">
        <f>B14</f>
        <v>47050</v>
      </c>
      <c r="N41" s="8">
        <f t="shared" si="1"/>
        <v>15.035804291402398</v>
      </c>
      <c r="O41">
        <f t="shared" si="2"/>
        <v>601.43217165609587</v>
      </c>
    </row>
    <row r="42" spans="1:15" x14ac:dyDescent="0.2">
      <c r="A42" t="s">
        <v>59</v>
      </c>
      <c r="B42">
        <v>3332</v>
      </c>
      <c r="K42" t="s">
        <v>18</v>
      </c>
      <c r="L42" t="str">
        <f>A26</f>
        <v>B6</v>
      </c>
      <c r="M42">
        <f>B26</f>
        <v>40236</v>
      </c>
      <c r="N42" s="8">
        <f t="shared" si="1"/>
        <v>12.686750744649768</v>
      </c>
      <c r="O42">
        <f t="shared" si="2"/>
        <v>507.47002978599073</v>
      </c>
    </row>
    <row r="43" spans="1:15" x14ac:dyDescent="0.2">
      <c r="A43" t="s">
        <v>67</v>
      </c>
      <c r="B43">
        <v>22257</v>
      </c>
      <c r="K43" t="s">
        <v>19</v>
      </c>
      <c r="L43" t="str">
        <f>A38</f>
        <v>C6</v>
      </c>
      <c r="M43">
        <f>B38</f>
        <v>23845</v>
      </c>
      <c r="N43" s="8">
        <f t="shared" si="1"/>
        <v>7.0361289828619267</v>
      </c>
      <c r="O43">
        <f t="shared" si="2"/>
        <v>281.44515931447705</v>
      </c>
    </row>
    <row r="44" spans="1:15" x14ac:dyDescent="0.2">
      <c r="A44" t="s">
        <v>75</v>
      </c>
      <c r="B44">
        <v>4113</v>
      </c>
      <c r="K44" t="s">
        <v>20</v>
      </c>
      <c r="L44" t="str">
        <f>A50</f>
        <v>D6</v>
      </c>
      <c r="M44">
        <f>B50</f>
        <v>11876</v>
      </c>
      <c r="N44" s="8">
        <f t="shared" si="1"/>
        <v>2.9099443774785656</v>
      </c>
      <c r="O44">
        <f t="shared" si="2"/>
        <v>116.39777509914262</v>
      </c>
    </row>
    <row r="45" spans="1:15" x14ac:dyDescent="0.2">
      <c r="A45" t="s">
        <v>91</v>
      </c>
      <c r="B45">
        <v>7889</v>
      </c>
      <c r="K45" t="s">
        <v>21</v>
      </c>
      <c r="L45" t="str">
        <f>A62</f>
        <v>E6</v>
      </c>
      <c r="M45">
        <f>B62</f>
        <v>7280</v>
      </c>
      <c r="N45" s="8">
        <f t="shared" si="1"/>
        <v>1.3255225839835427</v>
      </c>
      <c r="O45">
        <f t="shared" si="2"/>
        <v>53.020903359341709</v>
      </c>
    </row>
    <row r="46" spans="1:15" x14ac:dyDescent="0.2">
      <c r="A46" t="s">
        <v>92</v>
      </c>
      <c r="B46">
        <v>3368</v>
      </c>
      <c r="K46" t="s">
        <v>22</v>
      </c>
      <c r="L46" t="str">
        <f>A74</f>
        <v>F6</v>
      </c>
      <c r="M46">
        <f>B74</f>
        <v>5500</v>
      </c>
      <c r="N46" s="8">
        <f t="shared" si="1"/>
        <v>0.71188664133316404</v>
      </c>
      <c r="O46">
        <f t="shared" si="2"/>
        <v>28.475465653326562</v>
      </c>
    </row>
    <row r="47" spans="1:15" x14ac:dyDescent="0.2">
      <c r="A47" t="s">
        <v>93</v>
      </c>
      <c r="B47">
        <v>13866</v>
      </c>
      <c r="K47" t="s">
        <v>23</v>
      </c>
      <c r="L47" t="str">
        <f>A86</f>
        <v>G6</v>
      </c>
      <c r="M47">
        <f>B86</f>
        <v>4564</v>
      </c>
      <c r="N47" s="8">
        <f t="shared" si="1"/>
        <v>0.3892106625012795</v>
      </c>
      <c r="O47">
        <f t="shared" si="2"/>
        <v>15.56842650005118</v>
      </c>
    </row>
    <row r="48" spans="1:15" x14ac:dyDescent="0.2">
      <c r="A48" t="s">
        <v>12</v>
      </c>
      <c r="B48">
        <v>3562</v>
      </c>
      <c r="K48" t="s">
        <v>24</v>
      </c>
      <c r="L48" t="str">
        <f>A98</f>
        <v>H6</v>
      </c>
      <c r="M48">
        <f>B98</f>
        <v>3981</v>
      </c>
      <c r="N48" s="8">
        <f t="shared" si="1"/>
        <v>0.18822765431859931</v>
      </c>
      <c r="O48">
        <f t="shared" si="2"/>
        <v>7.5291061727439725</v>
      </c>
    </row>
    <row r="49" spans="1:15" x14ac:dyDescent="0.2">
      <c r="A49" t="s">
        <v>20</v>
      </c>
      <c r="B49">
        <v>3527</v>
      </c>
      <c r="K49" t="s">
        <v>33</v>
      </c>
      <c r="L49" t="str">
        <f>A99</f>
        <v>H7</v>
      </c>
      <c r="M49">
        <f>B99</f>
        <v>3841</v>
      </c>
      <c r="N49" s="8">
        <f t="shared" si="1"/>
        <v>0.13996415321126615</v>
      </c>
      <c r="O49">
        <f t="shared" si="2"/>
        <v>5.5985661284506456</v>
      </c>
    </row>
    <row r="50" spans="1:15" x14ac:dyDescent="0.2">
      <c r="A50" t="s">
        <v>28</v>
      </c>
      <c r="B50">
        <v>11876</v>
      </c>
      <c r="K50" t="s">
        <v>31</v>
      </c>
      <c r="L50" t="str">
        <f>A87</f>
        <v>G7</v>
      </c>
      <c r="M50">
        <f>B87</f>
        <v>3791</v>
      </c>
      <c r="N50" s="8">
        <f t="shared" si="1"/>
        <v>0.12272718853007573</v>
      </c>
      <c r="O50">
        <f t="shared" si="2"/>
        <v>4.9090875412030295</v>
      </c>
    </row>
    <row r="51" spans="1:15" x14ac:dyDescent="0.2">
      <c r="A51" t="s">
        <v>37</v>
      </c>
      <c r="B51">
        <v>3371</v>
      </c>
      <c r="K51" t="s">
        <v>32</v>
      </c>
      <c r="L51" t="str">
        <f>A75</f>
        <v>F7</v>
      </c>
      <c r="M51">
        <f>B75</f>
        <v>3723</v>
      </c>
      <c r="N51" s="8">
        <f t="shared" si="1"/>
        <v>9.9284916563656775E-2</v>
      </c>
      <c r="O51">
        <f t="shared" si="2"/>
        <v>3.9713966625462711</v>
      </c>
    </row>
    <row r="52" spans="1:15" x14ac:dyDescent="0.2">
      <c r="A52" t="s">
        <v>44</v>
      </c>
      <c r="B52">
        <v>4618</v>
      </c>
      <c r="K52" t="s">
        <v>29</v>
      </c>
      <c r="L52" t="str">
        <f>A63</f>
        <v>E7</v>
      </c>
      <c r="M52">
        <f>B63</f>
        <v>3527</v>
      </c>
      <c r="N52" s="8">
        <f t="shared" si="1"/>
        <v>3.1716015013390358E-2</v>
      </c>
      <c r="O52">
        <f t="shared" si="2"/>
        <v>1.2686406005356143</v>
      </c>
    </row>
    <row r="53" spans="1:15" x14ac:dyDescent="0.2">
      <c r="A53" t="s">
        <v>52</v>
      </c>
      <c r="B53">
        <v>4494</v>
      </c>
      <c r="K53" t="s">
        <v>28</v>
      </c>
      <c r="L53" t="str">
        <f>A51</f>
        <v>D7</v>
      </c>
      <c r="M53">
        <f>B51</f>
        <v>3371</v>
      </c>
      <c r="N53" s="8">
        <f t="shared" si="1"/>
        <v>-2.2063314791923729E-2</v>
      </c>
      <c r="O53">
        <f t="shared" si="2"/>
        <v>-0.88253259167694909</v>
      </c>
    </row>
    <row r="54" spans="1:15" x14ac:dyDescent="0.2">
      <c r="A54" t="s">
        <v>60</v>
      </c>
      <c r="B54">
        <v>3412</v>
      </c>
      <c r="K54" t="s">
        <v>27</v>
      </c>
      <c r="L54" t="str">
        <f>A39</f>
        <v>C7</v>
      </c>
      <c r="M54">
        <f>B39</f>
        <v>3371</v>
      </c>
      <c r="N54" s="8">
        <f t="shared" si="1"/>
        <v>-2.2063314791923729E-2</v>
      </c>
      <c r="O54">
        <f t="shared" si="2"/>
        <v>-0.88253259167694909</v>
      </c>
    </row>
    <row r="55" spans="1:15" x14ac:dyDescent="0.2">
      <c r="A55" t="s">
        <v>68</v>
      </c>
      <c r="B55">
        <v>40902</v>
      </c>
      <c r="K55" t="s">
        <v>26</v>
      </c>
      <c r="L55" t="str">
        <f>A27</f>
        <v>B7</v>
      </c>
      <c r="M55">
        <f>B27</f>
        <v>3397</v>
      </c>
      <c r="N55" s="8">
        <f t="shared" si="1"/>
        <v>-1.3100093157704714E-2</v>
      </c>
      <c r="O55">
        <f t="shared" si="2"/>
        <v>-0.52400372630818859</v>
      </c>
    </row>
    <row r="56" spans="1:15" x14ac:dyDescent="0.2">
      <c r="A56" t="s">
        <v>76</v>
      </c>
      <c r="B56">
        <v>4278</v>
      </c>
      <c r="K56" t="s">
        <v>25</v>
      </c>
      <c r="L56" t="str">
        <f>A15</f>
        <v>A7</v>
      </c>
      <c r="M56">
        <f>B15</f>
        <v>3563</v>
      </c>
      <c r="N56" s="8">
        <f t="shared" si="1"/>
        <v>4.4126629583847457E-2</v>
      </c>
      <c r="O56">
        <f t="shared" si="2"/>
        <v>1.7650651833538982</v>
      </c>
    </row>
    <row r="57" spans="1:15" x14ac:dyDescent="0.2">
      <c r="A57" t="s">
        <v>94</v>
      </c>
      <c r="B57">
        <v>4606</v>
      </c>
      <c r="K57" t="s">
        <v>34</v>
      </c>
      <c r="L57" t="str">
        <f>A16</f>
        <v>A8</v>
      </c>
      <c r="M57">
        <f>B16</f>
        <v>3410</v>
      </c>
      <c r="N57" s="8">
        <f t="shared" si="1"/>
        <v>-8.6184823405952068E-3</v>
      </c>
      <c r="O57">
        <f t="shared" si="2"/>
        <v>-0.34473929362380829</v>
      </c>
    </row>
    <row r="58" spans="1:15" x14ac:dyDescent="0.2">
      <c r="A58" t="s">
        <v>95</v>
      </c>
      <c r="B58">
        <v>3338</v>
      </c>
      <c r="K58" t="s">
        <v>35</v>
      </c>
      <c r="L58" t="str">
        <f>A28</f>
        <v>B8</v>
      </c>
      <c r="M58">
        <f>B28</f>
        <v>3428</v>
      </c>
      <c r="N58" s="8">
        <f t="shared" si="1"/>
        <v>-2.4131750553666579E-3</v>
      </c>
      <c r="O58">
        <f t="shared" si="2"/>
        <v>-9.6527002214666313E-2</v>
      </c>
    </row>
    <row r="59" spans="1:15" x14ac:dyDescent="0.2">
      <c r="A59" t="s">
        <v>96</v>
      </c>
      <c r="B59">
        <v>22091</v>
      </c>
      <c r="K59" t="s">
        <v>36</v>
      </c>
      <c r="L59" t="str">
        <f>A40</f>
        <v>C8</v>
      </c>
      <c r="M59">
        <f>B40</f>
        <v>3784</v>
      </c>
      <c r="N59" s="8">
        <f t="shared" si="1"/>
        <v>0.12031401347470908</v>
      </c>
      <c r="O59">
        <f t="shared" si="2"/>
        <v>4.8125605389883628</v>
      </c>
    </row>
    <row r="60" spans="1:15" x14ac:dyDescent="0.2">
      <c r="A60" t="s">
        <v>13</v>
      </c>
      <c r="B60">
        <v>3504</v>
      </c>
      <c r="K60" t="s">
        <v>37</v>
      </c>
      <c r="L60" t="str">
        <f>A52</f>
        <v>D8</v>
      </c>
      <c r="M60">
        <f>B52</f>
        <v>4618</v>
      </c>
      <c r="N60" s="8">
        <f t="shared" si="1"/>
        <v>0.40782658435696517</v>
      </c>
      <c r="O60">
        <f t="shared" si="2"/>
        <v>16.313063374278606</v>
      </c>
    </row>
    <row r="61" spans="1:15" x14ac:dyDescent="0.2">
      <c r="A61" t="s">
        <v>21</v>
      </c>
      <c r="B61">
        <v>3409</v>
      </c>
      <c r="K61" t="s">
        <v>38</v>
      </c>
      <c r="L61" t="str">
        <f>A64</f>
        <v>E8</v>
      </c>
      <c r="M61">
        <f>B64</f>
        <v>8992</v>
      </c>
      <c r="N61" s="8">
        <f t="shared" si="1"/>
        <v>1.9157162546675024</v>
      </c>
      <c r="O61">
        <f t="shared" si="2"/>
        <v>76.628650186700099</v>
      </c>
    </row>
    <row r="62" spans="1:15" x14ac:dyDescent="0.2">
      <c r="A62" t="s">
        <v>29</v>
      </c>
      <c r="B62">
        <v>7280</v>
      </c>
      <c r="K62" t="s">
        <v>30</v>
      </c>
      <c r="L62" t="str">
        <f>A76</f>
        <v>F8</v>
      </c>
      <c r="M62">
        <f>B76</f>
        <v>35011</v>
      </c>
      <c r="N62" s="8">
        <f t="shared" si="1"/>
        <v>10.885487935465369</v>
      </c>
      <c r="O62">
        <f t="shared" si="2"/>
        <v>435.41951741861476</v>
      </c>
    </row>
    <row r="63" spans="1:15" x14ac:dyDescent="0.2">
      <c r="A63" t="s">
        <v>38</v>
      </c>
      <c r="B63">
        <v>3527</v>
      </c>
      <c r="K63" t="s">
        <v>39</v>
      </c>
      <c r="L63" t="str">
        <f>A88</f>
        <v>G8</v>
      </c>
      <c r="M63">
        <f>B88</f>
        <v>7151</v>
      </c>
      <c r="N63" s="8">
        <f t="shared" si="1"/>
        <v>1.2810512151060716</v>
      </c>
      <c r="O63">
        <f t="shared" si="2"/>
        <v>51.242048604242861</v>
      </c>
    </row>
    <row r="64" spans="1:15" x14ac:dyDescent="0.2">
      <c r="A64" t="s">
        <v>45</v>
      </c>
      <c r="B64">
        <v>8992</v>
      </c>
      <c r="K64" t="s">
        <v>40</v>
      </c>
      <c r="L64" t="str">
        <f>A100</f>
        <v>H8</v>
      </c>
      <c r="M64">
        <f>B100</f>
        <v>41300</v>
      </c>
      <c r="N64" s="8">
        <f t="shared" si="1"/>
        <v>13.053553353065499</v>
      </c>
      <c r="O64">
        <f t="shared" si="2"/>
        <v>522.14213412261995</v>
      </c>
    </row>
    <row r="65" spans="1:15" x14ac:dyDescent="0.2">
      <c r="A65" t="s">
        <v>53</v>
      </c>
      <c r="B65">
        <v>5572</v>
      </c>
      <c r="K65" t="s">
        <v>48</v>
      </c>
      <c r="L65" t="str">
        <f>A101</f>
        <v>H9</v>
      </c>
      <c r="M65">
        <f>B101</f>
        <v>27887</v>
      </c>
      <c r="N65" s="8">
        <f t="shared" si="1"/>
        <v>8.4295652076893592</v>
      </c>
      <c r="O65">
        <f t="shared" si="2"/>
        <v>337.18260830757436</v>
      </c>
    </row>
    <row r="66" spans="1:15" x14ac:dyDescent="0.2">
      <c r="A66" t="s">
        <v>61</v>
      </c>
      <c r="B66">
        <v>3367</v>
      </c>
      <c r="K66" t="s">
        <v>47</v>
      </c>
      <c r="L66" t="str">
        <f>A89</f>
        <v>G9</v>
      </c>
      <c r="M66">
        <f>B89</f>
        <v>12666</v>
      </c>
      <c r="N66" s="8">
        <f t="shared" si="1"/>
        <v>3.1822884194413739</v>
      </c>
      <c r="O66">
        <f t="shared" si="2"/>
        <v>127.29153677765495</v>
      </c>
    </row>
    <row r="67" spans="1:15" x14ac:dyDescent="0.2">
      <c r="A67" t="s">
        <v>69</v>
      </c>
      <c r="B67">
        <v>49686</v>
      </c>
      <c r="K67" t="s">
        <v>46</v>
      </c>
      <c r="L67" t="str">
        <f>A77</f>
        <v>F9</v>
      </c>
      <c r="M67">
        <f>B77</f>
        <v>7426</v>
      </c>
      <c r="N67" s="8">
        <f t="shared" si="1"/>
        <v>1.3758545208526187</v>
      </c>
      <c r="O67">
        <f t="shared" si="2"/>
        <v>55.034180834104745</v>
      </c>
    </row>
    <row r="68" spans="1:15" x14ac:dyDescent="0.2">
      <c r="A68" t="s">
        <v>77</v>
      </c>
      <c r="B68">
        <v>4077</v>
      </c>
      <c r="K68" t="s">
        <v>45</v>
      </c>
      <c r="L68" t="str">
        <f>A65</f>
        <v>E9</v>
      </c>
      <c r="M68">
        <f>B65</f>
        <v>5572</v>
      </c>
      <c r="N68" s="8">
        <f t="shared" si="1"/>
        <v>0.73670787047407826</v>
      </c>
      <c r="O68">
        <f t="shared" si="2"/>
        <v>29.46831481896313</v>
      </c>
    </row>
    <row r="69" spans="1:15" x14ac:dyDescent="0.2">
      <c r="A69" t="s">
        <v>97</v>
      </c>
      <c r="B69">
        <v>3702</v>
      </c>
      <c r="K69" t="s">
        <v>44</v>
      </c>
      <c r="L69" t="str">
        <f>A53</f>
        <v>D9</v>
      </c>
      <c r="M69">
        <f>B53</f>
        <v>4494</v>
      </c>
      <c r="N69" s="8">
        <f t="shared" si="1"/>
        <v>0.36507891194761294</v>
      </c>
      <c r="O69">
        <f t="shared" si="2"/>
        <v>14.603156477904518</v>
      </c>
    </row>
    <row r="70" spans="1:15" x14ac:dyDescent="0.2">
      <c r="A70" t="s">
        <v>98</v>
      </c>
      <c r="B70">
        <v>3433</v>
      </c>
      <c r="K70" t="s">
        <v>43</v>
      </c>
      <c r="L70" t="str">
        <f>A41</f>
        <v>C9</v>
      </c>
      <c r="M70">
        <f>B41</f>
        <v>4161</v>
      </c>
      <c r="N70" s="8">
        <f t="shared" si="1"/>
        <v>0.25028072717088479</v>
      </c>
      <c r="O70">
        <f t="shared" si="2"/>
        <v>10.011229086835392</v>
      </c>
    </row>
    <row r="71" spans="1:15" x14ac:dyDescent="0.2">
      <c r="A71" t="s">
        <v>99</v>
      </c>
      <c r="B71">
        <v>27122</v>
      </c>
      <c r="K71" t="s">
        <v>42</v>
      </c>
      <c r="L71" t="str">
        <f>A29</f>
        <v>B9</v>
      </c>
      <c r="M71">
        <f>B29</f>
        <v>4368</v>
      </c>
      <c r="N71" s="8">
        <f t="shared" si="1"/>
        <v>0.3216417609510131</v>
      </c>
      <c r="O71">
        <f t="shared" si="2"/>
        <v>12.865670438040524</v>
      </c>
    </row>
    <row r="72" spans="1:15" x14ac:dyDescent="0.2">
      <c r="A72" t="s">
        <v>14</v>
      </c>
      <c r="B72">
        <v>3464</v>
      </c>
      <c r="K72" t="s">
        <v>41</v>
      </c>
      <c r="L72" t="str">
        <f>A17</f>
        <v>A9</v>
      </c>
      <c r="M72">
        <f>B17</f>
        <v>4205</v>
      </c>
      <c r="N72" s="8">
        <f t="shared" si="1"/>
        <v>0.26544925609033238</v>
      </c>
      <c r="O72">
        <f t="shared" si="2"/>
        <v>10.617970243613295</v>
      </c>
    </row>
    <row r="73" spans="1:15" x14ac:dyDescent="0.2">
      <c r="A73" t="s">
        <v>22</v>
      </c>
      <c r="B73">
        <v>3363</v>
      </c>
      <c r="K73" t="s">
        <v>49</v>
      </c>
      <c r="L73" t="str">
        <f>A18</f>
        <v>A10</v>
      </c>
      <c r="M73">
        <f>B18</f>
        <v>3903</v>
      </c>
      <c r="N73" s="8">
        <f t="shared" si="1"/>
        <v>0.16133798941594227</v>
      </c>
      <c r="O73">
        <f t="shared" si="2"/>
        <v>6.4535195766376905</v>
      </c>
    </row>
    <row r="74" spans="1:15" x14ac:dyDescent="0.2">
      <c r="A74" t="s">
        <v>32</v>
      </c>
      <c r="B74">
        <v>5500</v>
      </c>
      <c r="K74" t="s">
        <v>50</v>
      </c>
      <c r="L74" t="str">
        <f>A30</f>
        <v>B10</v>
      </c>
      <c r="M74">
        <f>B30</f>
        <v>3628</v>
      </c>
      <c r="N74" s="8">
        <f t="shared" ref="N74:N96" si="3">(M74-I$15)/I$16</f>
        <v>6.6534683669394995E-2</v>
      </c>
      <c r="O74">
        <f t="shared" ref="O74:O96" si="4">N74*40</f>
        <v>2.6613873467757996</v>
      </c>
    </row>
    <row r="75" spans="1:15" x14ac:dyDescent="0.2">
      <c r="A75" t="s">
        <v>30</v>
      </c>
      <c r="B75">
        <v>3723</v>
      </c>
      <c r="K75" t="s">
        <v>51</v>
      </c>
      <c r="L75" t="str">
        <f>A42</f>
        <v>C10</v>
      </c>
      <c r="M75">
        <f>B42</f>
        <v>3332</v>
      </c>
      <c r="N75" s="8">
        <f t="shared" si="3"/>
        <v>-3.5508147243252249E-2</v>
      </c>
      <c r="O75">
        <f t="shared" si="4"/>
        <v>-1.4203258897300899</v>
      </c>
    </row>
    <row r="76" spans="1:15" x14ac:dyDescent="0.2">
      <c r="A76" t="s">
        <v>46</v>
      </c>
      <c r="B76">
        <v>35011</v>
      </c>
      <c r="K76" t="s">
        <v>52</v>
      </c>
      <c r="L76" t="str">
        <f>A54</f>
        <v>D10</v>
      </c>
      <c r="M76">
        <f>B54</f>
        <v>3412</v>
      </c>
      <c r="N76" s="8">
        <f t="shared" si="3"/>
        <v>-7.9290037533475896E-3</v>
      </c>
      <c r="O76">
        <f t="shared" si="4"/>
        <v>-0.31716015013390358</v>
      </c>
    </row>
    <row r="77" spans="1:15" x14ac:dyDescent="0.2">
      <c r="A77" t="s">
        <v>54</v>
      </c>
      <c r="B77">
        <v>7426</v>
      </c>
      <c r="K77" t="s">
        <v>53</v>
      </c>
      <c r="L77" t="str">
        <f>A66</f>
        <v>E10</v>
      </c>
      <c r="M77">
        <f>B66</f>
        <v>3367</v>
      </c>
      <c r="N77" s="8">
        <f t="shared" si="3"/>
        <v>-2.3442271966418963E-2</v>
      </c>
      <c r="O77">
        <f t="shared" si="4"/>
        <v>-0.93769087865675849</v>
      </c>
    </row>
    <row r="78" spans="1:15" x14ac:dyDescent="0.2">
      <c r="A78" t="s">
        <v>62</v>
      </c>
      <c r="B78">
        <v>3419</v>
      </c>
      <c r="K78" t="s">
        <v>54</v>
      </c>
      <c r="L78" t="str">
        <f>A78</f>
        <v>F10</v>
      </c>
      <c r="M78">
        <f>B78</f>
        <v>3419</v>
      </c>
      <c r="N78" s="8">
        <f t="shared" si="3"/>
        <v>-5.5158286979809321E-3</v>
      </c>
      <c r="O78">
        <f t="shared" si="4"/>
        <v>-0.22063314791923727</v>
      </c>
    </row>
    <row r="79" spans="1:15" x14ac:dyDescent="0.2">
      <c r="A79" t="s">
        <v>70</v>
      </c>
      <c r="B79">
        <v>44680</v>
      </c>
      <c r="K79" t="s">
        <v>55</v>
      </c>
      <c r="L79" t="str">
        <f>A90</f>
        <v>G10</v>
      </c>
      <c r="M79">
        <f>B90</f>
        <v>3443</v>
      </c>
      <c r="N79" s="8">
        <f t="shared" si="3"/>
        <v>2.7579143489904661E-3</v>
      </c>
      <c r="O79">
        <f t="shared" si="4"/>
        <v>0.11031657395961864</v>
      </c>
    </row>
    <row r="80" spans="1:15" x14ac:dyDescent="0.2">
      <c r="A80" t="s">
        <v>78</v>
      </c>
      <c r="B80">
        <v>3773</v>
      </c>
      <c r="K80" t="s">
        <v>56</v>
      </c>
      <c r="L80" t="str">
        <f>A102</f>
        <v>H10</v>
      </c>
      <c r="M80">
        <f>B102</f>
        <v>3555</v>
      </c>
      <c r="N80" s="8">
        <f t="shared" si="3"/>
        <v>4.1368715234856988E-2</v>
      </c>
      <c r="O80">
        <f t="shared" si="4"/>
        <v>1.6547486093942796</v>
      </c>
    </row>
    <row r="81" spans="1:15" x14ac:dyDescent="0.2">
      <c r="A81" t="s">
        <v>100</v>
      </c>
      <c r="B81">
        <v>3435</v>
      </c>
      <c r="K81" t="s">
        <v>64</v>
      </c>
      <c r="L81" t="str">
        <f>A103</f>
        <v>H11</v>
      </c>
      <c r="M81">
        <f>B103</f>
        <v>4215</v>
      </c>
      <c r="N81" s="8">
        <f t="shared" si="3"/>
        <v>0.26889664902657046</v>
      </c>
      <c r="O81">
        <f t="shared" si="4"/>
        <v>10.755865961062819</v>
      </c>
    </row>
    <row r="82" spans="1:15" x14ac:dyDescent="0.2">
      <c r="A82" t="s">
        <v>101</v>
      </c>
      <c r="B82">
        <v>3495</v>
      </c>
      <c r="K82" t="s">
        <v>63</v>
      </c>
      <c r="L82" t="str">
        <f>A91</f>
        <v>G11</v>
      </c>
      <c r="M82">
        <f>B91</f>
        <v>12584</v>
      </c>
      <c r="N82" s="8">
        <f t="shared" si="3"/>
        <v>3.1540197973642217</v>
      </c>
      <c r="O82">
        <f t="shared" si="4"/>
        <v>126.16079189456886</v>
      </c>
    </row>
    <row r="83" spans="1:15" x14ac:dyDescent="0.2">
      <c r="A83" t="s">
        <v>102</v>
      </c>
      <c r="B83">
        <v>15802</v>
      </c>
      <c r="K83" t="s">
        <v>62</v>
      </c>
      <c r="L83" t="str">
        <f>A79</f>
        <v>F11</v>
      </c>
      <c r="M83">
        <f>B79</f>
        <v>44680</v>
      </c>
      <c r="N83" s="8">
        <f t="shared" si="3"/>
        <v>14.218772165513972</v>
      </c>
      <c r="O83">
        <f t="shared" si="4"/>
        <v>568.75088662055884</v>
      </c>
    </row>
    <row r="84" spans="1:15" x14ac:dyDescent="0.2">
      <c r="A84" t="s">
        <v>15</v>
      </c>
      <c r="B84">
        <v>3333</v>
      </c>
      <c r="K84" t="s">
        <v>61</v>
      </c>
      <c r="L84" t="str">
        <f>A67</f>
        <v>E11</v>
      </c>
      <c r="M84">
        <f>B67</f>
        <v>49686</v>
      </c>
      <c r="N84" s="8">
        <f t="shared" si="3"/>
        <v>15.944537069394755</v>
      </c>
      <c r="O84">
        <f t="shared" si="4"/>
        <v>637.78148277579021</v>
      </c>
    </row>
    <row r="85" spans="1:15" x14ac:dyDescent="0.2">
      <c r="A85" t="s">
        <v>23</v>
      </c>
      <c r="B85">
        <v>3311</v>
      </c>
      <c r="K85" t="s">
        <v>60</v>
      </c>
      <c r="L85" t="str">
        <f>A55</f>
        <v>D11</v>
      </c>
      <c r="M85">
        <f>B55</f>
        <v>40902</v>
      </c>
      <c r="N85" s="8">
        <f t="shared" si="3"/>
        <v>12.916347114203225</v>
      </c>
      <c r="O85">
        <f t="shared" si="4"/>
        <v>516.653884568129</v>
      </c>
    </row>
    <row r="86" spans="1:15" x14ac:dyDescent="0.2">
      <c r="A86" t="s">
        <v>31</v>
      </c>
      <c r="B86">
        <v>4564</v>
      </c>
      <c r="K86" t="s">
        <v>59</v>
      </c>
      <c r="L86" t="str">
        <f>A43</f>
        <v>C11</v>
      </c>
      <c r="M86">
        <f>B43</f>
        <v>22257</v>
      </c>
      <c r="N86" s="8">
        <f t="shared" si="3"/>
        <v>6.4886829845873191</v>
      </c>
      <c r="O86">
        <f t="shared" si="4"/>
        <v>259.54731938349278</v>
      </c>
    </row>
    <row r="87" spans="1:15" x14ac:dyDescent="0.2">
      <c r="A87" t="s">
        <v>39</v>
      </c>
      <c r="B87">
        <v>3791</v>
      </c>
      <c r="K87" t="s">
        <v>58</v>
      </c>
      <c r="L87" t="str">
        <f>A31</f>
        <v>B11</v>
      </c>
      <c r="M87">
        <f>B31</f>
        <v>9872</v>
      </c>
      <c r="N87" s="8">
        <f t="shared" si="3"/>
        <v>2.2190868330564539</v>
      </c>
      <c r="O87">
        <f t="shared" si="4"/>
        <v>88.763473322258164</v>
      </c>
    </row>
    <row r="88" spans="1:15" x14ac:dyDescent="0.2">
      <c r="A88" t="s">
        <v>47</v>
      </c>
      <c r="B88">
        <v>7151</v>
      </c>
      <c r="K88" t="s">
        <v>57</v>
      </c>
      <c r="L88" t="str">
        <f>A19</f>
        <v>A11</v>
      </c>
      <c r="M88">
        <f>B19</f>
        <v>6954</v>
      </c>
      <c r="N88" s="8">
        <f t="shared" si="3"/>
        <v>1.2131375742621813</v>
      </c>
      <c r="O88">
        <f t="shared" si="4"/>
        <v>48.525502970487253</v>
      </c>
    </row>
    <row r="89" spans="1:15" x14ac:dyDescent="0.2">
      <c r="A89" t="s">
        <v>55</v>
      </c>
      <c r="B89">
        <v>12666</v>
      </c>
      <c r="K89" t="s">
        <v>65</v>
      </c>
      <c r="L89" t="str">
        <f>A20</f>
        <v>A12</v>
      </c>
      <c r="M89">
        <f>B20</f>
        <v>5387</v>
      </c>
      <c r="N89" s="8">
        <f t="shared" si="3"/>
        <v>0.67293110115367372</v>
      </c>
      <c r="O89">
        <f t="shared" si="4"/>
        <v>26.917244046146948</v>
      </c>
    </row>
    <row r="90" spans="1:15" x14ac:dyDescent="0.2">
      <c r="A90" t="s">
        <v>63</v>
      </c>
      <c r="B90">
        <v>3443</v>
      </c>
      <c r="K90" t="s">
        <v>66</v>
      </c>
      <c r="L90" t="str">
        <f>A32</f>
        <v>B12</v>
      </c>
      <c r="M90">
        <f>B32</f>
        <v>4437</v>
      </c>
      <c r="N90" s="8">
        <f t="shared" si="3"/>
        <v>0.34542877221105589</v>
      </c>
      <c r="O90">
        <f t="shared" si="4"/>
        <v>13.817150888442235</v>
      </c>
    </row>
    <row r="91" spans="1:15" x14ac:dyDescent="0.2">
      <c r="A91" t="s">
        <v>71</v>
      </c>
      <c r="B91">
        <v>12584</v>
      </c>
      <c r="K91" t="s">
        <v>67</v>
      </c>
      <c r="L91" t="str">
        <f>A44</f>
        <v>C12</v>
      </c>
      <c r="M91">
        <f>B44</f>
        <v>4113</v>
      </c>
      <c r="N91" s="8">
        <f t="shared" si="3"/>
        <v>0.23373324107694199</v>
      </c>
      <c r="O91">
        <f t="shared" si="4"/>
        <v>9.3493296430776791</v>
      </c>
    </row>
    <row r="92" spans="1:15" x14ac:dyDescent="0.2">
      <c r="A92" t="s">
        <v>79</v>
      </c>
      <c r="B92">
        <v>3484</v>
      </c>
      <c r="K92" t="s">
        <v>68</v>
      </c>
      <c r="L92" t="str">
        <f>A56</f>
        <v>D12</v>
      </c>
      <c r="M92">
        <f>B56</f>
        <v>4278</v>
      </c>
      <c r="N92" s="8">
        <f t="shared" si="3"/>
        <v>0.29061522452487037</v>
      </c>
      <c r="O92">
        <f t="shared" si="4"/>
        <v>11.624608980994815</v>
      </c>
    </row>
    <row r="93" spans="1:15" x14ac:dyDescent="0.2">
      <c r="A93" t="s">
        <v>103</v>
      </c>
      <c r="B93">
        <v>3374</v>
      </c>
      <c r="K93" t="s">
        <v>69</v>
      </c>
      <c r="L93" t="str">
        <f>A68</f>
        <v>E12</v>
      </c>
      <c r="M93">
        <f>B68</f>
        <v>4077</v>
      </c>
      <c r="N93" s="8">
        <f t="shared" si="3"/>
        <v>0.2213226265064849</v>
      </c>
      <c r="O93">
        <f t="shared" si="4"/>
        <v>8.8529050602593955</v>
      </c>
    </row>
    <row r="94" spans="1:15" x14ac:dyDescent="0.2">
      <c r="A94" t="s">
        <v>104</v>
      </c>
      <c r="B94">
        <v>3550</v>
      </c>
      <c r="K94" t="s">
        <v>70</v>
      </c>
      <c r="L94" t="str">
        <f>A80</f>
        <v>F12</v>
      </c>
      <c r="M94">
        <f>B80</f>
        <v>3773</v>
      </c>
      <c r="N94" s="8">
        <f t="shared" si="3"/>
        <v>0.11652188124484719</v>
      </c>
      <c r="O94">
        <f t="shared" si="4"/>
        <v>4.6608752497938877</v>
      </c>
    </row>
    <row r="95" spans="1:15" x14ac:dyDescent="0.2">
      <c r="A95" t="s">
        <v>105</v>
      </c>
      <c r="B95">
        <v>4928</v>
      </c>
      <c r="K95" t="s">
        <v>71</v>
      </c>
      <c r="L95" t="str">
        <f>A92</f>
        <v>G12</v>
      </c>
      <c r="M95">
        <f>B92</f>
        <v>3484</v>
      </c>
      <c r="N95" s="8">
        <f t="shared" si="3"/>
        <v>1.6892225387566604E-2</v>
      </c>
      <c r="O95">
        <f t="shared" si="4"/>
        <v>0.67568901550266414</v>
      </c>
    </row>
    <row r="96" spans="1:15" x14ac:dyDescent="0.2">
      <c r="A96" t="s">
        <v>16</v>
      </c>
      <c r="B96">
        <v>3335</v>
      </c>
      <c r="K96" t="s">
        <v>72</v>
      </c>
      <c r="L96" t="str">
        <f>A104</f>
        <v>H12</v>
      </c>
      <c r="M96">
        <f>B104</f>
        <v>3531</v>
      </c>
      <c r="N96" s="8">
        <f t="shared" si="3"/>
        <v>3.3094972187885589E-2</v>
      </c>
      <c r="O96">
        <f t="shared" si="4"/>
        <v>1.3237988875154236</v>
      </c>
    </row>
    <row r="97" spans="1:2" x14ac:dyDescent="0.2">
      <c r="A97" t="s">
        <v>24</v>
      </c>
      <c r="B97">
        <v>3316</v>
      </c>
    </row>
    <row r="98" spans="1:2" x14ac:dyDescent="0.2">
      <c r="A98" t="s">
        <v>33</v>
      </c>
      <c r="B98">
        <v>3981</v>
      </c>
    </row>
    <row r="99" spans="1:2" x14ac:dyDescent="0.2">
      <c r="A99" t="s">
        <v>40</v>
      </c>
      <c r="B99">
        <v>3841</v>
      </c>
    </row>
    <row r="100" spans="1:2" x14ac:dyDescent="0.2">
      <c r="A100" t="s">
        <v>48</v>
      </c>
      <c r="B100">
        <v>41300</v>
      </c>
    </row>
    <row r="101" spans="1:2" x14ac:dyDescent="0.2">
      <c r="A101" t="s">
        <v>56</v>
      </c>
      <c r="B101">
        <v>27887</v>
      </c>
    </row>
    <row r="102" spans="1:2" x14ac:dyDescent="0.2">
      <c r="A102" t="s">
        <v>64</v>
      </c>
      <c r="B102">
        <v>3555</v>
      </c>
    </row>
    <row r="103" spans="1:2" x14ac:dyDescent="0.2">
      <c r="A103" t="s">
        <v>72</v>
      </c>
      <c r="B103">
        <v>4215</v>
      </c>
    </row>
    <row r="104" spans="1:2" x14ac:dyDescent="0.2">
      <c r="A104" t="s">
        <v>80</v>
      </c>
      <c r="B104">
        <v>3531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J4" sqref="J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64922</v>
      </c>
      <c r="D2">
        <v>3361</v>
      </c>
      <c r="E2">
        <v>4313</v>
      </c>
      <c r="F2">
        <v>3948</v>
      </c>
      <c r="G2">
        <v>26775</v>
      </c>
      <c r="H2">
        <v>44521</v>
      </c>
      <c r="I2">
        <v>3386</v>
      </c>
      <c r="J2">
        <v>3393</v>
      </c>
      <c r="K2">
        <v>4115</v>
      </c>
      <c r="L2">
        <v>3904</v>
      </c>
      <c r="M2">
        <v>6674</v>
      </c>
      <c r="N2">
        <v>5243</v>
      </c>
      <c r="O2">
        <v>43702</v>
      </c>
      <c r="P2">
        <v>3371</v>
      </c>
      <c r="Q2">
        <v>5238</v>
      </c>
      <c r="R2">
        <v>3670</v>
      </c>
      <c r="S2">
        <v>6523</v>
      </c>
      <c r="T2">
        <v>38199</v>
      </c>
      <c r="U2">
        <v>3386</v>
      </c>
      <c r="V2">
        <v>3486</v>
      </c>
      <c r="W2">
        <v>4345</v>
      </c>
      <c r="X2">
        <v>3559</v>
      </c>
      <c r="Y2">
        <v>9371</v>
      </c>
      <c r="Z2">
        <v>4283</v>
      </c>
      <c r="AA2">
        <v>22521</v>
      </c>
      <c r="AB2">
        <v>3350</v>
      </c>
      <c r="AC2">
        <v>7404</v>
      </c>
      <c r="AD2">
        <v>3573</v>
      </c>
      <c r="AE2">
        <v>3779</v>
      </c>
      <c r="AF2">
        <v>22942</v>
      </c>
      <c r="AG2">
        <v>3394</v>
      </c>
      <c r="AH2">
        <v>3722</v>
      </c>
      <c r="AI2">
        <v>4093</v>
      </c>
      <c r="AJ2">
        <v>3394</v>
      </c>
      <c r="AK2">
        <v>20793</v>
      </c>
      <c r="AL2">
        <v>4026</v>
      </c>
      <c r="AM2">
        <v>7628</v>
      </c>
      <c r="AN2">
        <v>3403</v>
      </c>
      <c r="AO2">
        <v>13332</v>
      </c>
      <c r="AP2">
        <v>3532</v>
      </c>
      <c r="AQ2">
        <v>3472</v>
      </c>
      <c r="AR2">
        <v>11398</v>
      </c>
      <c r="AS2">
        <v>3519</v>
      </c>
      <c r="AT2">
        <v>4481</v>
      </c>
      <c r="AU2">
        <v>4430</v>
      </c>
      <c r="AV2">
        <v>3358</v>
      </c>
      <c r="AW2">
        <v>37412</v>
      </c>
      <c r="AX2">
        <v>4085</v>
      </c>
      <c r="AY2">
        <v>4457</v>
      </c>
      <c r="AZ2">
        <v>3320</v>
      </c>
      <c r="BA2">
        <v>21014</v>
      </c>
      <c r="BB2">
        <v>3475</v>
      </c>
      <c r="BC2">
        <v>3387</v>
      </c>
      <c r="BD2">
        <v>6865</v>
      </c>
      <c r="BE2">
        <v>3507</v>
      </c>
      <c r="BF2">
        <v>8803</v>
      </c>
      <c r="BG2">
        <v>5465</v>
      </c>
      <c r="BH2">
        <v>3388</v>
      </c>
      <c r="BI2">
        <v>45577</v>
      </c>
      <c r="BJ2">
        <v>3935</v>
      </c>
      <c r="BK2">
        <v>3645</v>
      </c>
      <c r="BL2">
        <v>3375</v>
      </c>
      <c r="BM2">
        <v>25146</v>
      </c>
      <c r="BN2">
        <v>3385</v>
      </c>
      <c r="BO2">
        <v>3690</v>
      </c>
      <c r="BP2">
        <v>5330</v>
      </c>
      <c r="BQ2">
        <v>3659</v>
      </c>
      <c r="BR2">
        <v>32119</v>
      </c>
      <c r="BS2">
        <v>7185</v>
      </c>
      <c r="BT2">
        <v>3385</v>
      </c>
      <c r="BU2">
        <v>42600</v>
      </c>
      <c r="BV2">
        <v>3724</v>
      </c>
      <c r="BW2">
        <v>3431</v>
      </c>
      <c r="BX2">
        <v>3481</v>
      </c>
      <c r="BY2">
        <v>15076</v>
      </c>
      <c r="BZ2">
        <v>3343</v>
      </c>
      <c r="CA2">
        <v>3357</v>
      </c>
      <c r="CB2">
        <v>4540</v>
      </c>
      <c r="CC2">
        <v>3877</v>
      </c>
      <c r="CD2">
        <v>6806</v>
      </c>
      <c r="CE2">
        <v>12199</v>
      </c>
      <c r="CF2">
        <v>3468</v>
      </c>
      <c r="CG2">
        <v>12052</v>
      </c>
      <c r="CH2">
        <v>3486</v>
      </c>
      <c r="CI2">
        <v>3433</v>
      </c>
      <c r="CJ2">
        <v>3636</v>
      </c>
      <c r="CK2">
        <v>4916</v>
      </c>
      <c r="CL2">
        <v>3356</v>
      </c>
      <c r="CM2">
        <v>3345</v>
      </c>
      <c r="CN2">
        <v>3979</v>
      </c>
      <c r="CO2">
        <v>3957</v>
      </c>
      <c r="CP2">
        <v>38379</v>
      </c>
      <c r="CQ2">
        <v>27573</v>
      </c>
      <c r="CR2">
        <v>3534</v>
      </c>
      <c r="CS2">
        <v>4202</v>
      </c>
      <c r="CT2">
        <v>3518</v>
      </c>
    </row>
    <row r="7" spans="1:98" x14ac:dyDescent="0.2">
      <c r="N7" s="1" t="s">
        <v>109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64922</v>
      </c>
      <c r="G9">
        <f>'Plate 1'!G9</f>
        <v>30</v>
      </c>
      <c r="H9" t="str">
        <f t="shared" ref="H9:I9" si="0">A9</f>
        <v>A1</v>
      </c>
      <c r="I9">
        <f t="shared" si="0"/>
        <v>64922</v>
      </c>
      <c r="K9" t="s">
        <v>82</v>
      </c>
      <c r="L9" t="str">
        <f>A10</f>
        <v>A2</v>
      </c>
      <c r="M9">
        <f>B10</f>
        <v>3361</v>
      </c>
      <c r="N9" s="8">
        <f>(M9-I$15)/I$16</f>
        <v>-2.6090223365309341E-2</v>
      </c>
      <c r="O9">
        <f>N9*40</f>
        <v>-1.0436089346123736</v>
      </c>
    </row>
    <row r="10" spans="1:98" x14ac:dyDescent="0.2">
      <c r="A10" t="s">
        <v>83</v>
      </c>
      <c r="B10">
        <v>3361</v>
      </c>
      <c r="G10">
        <f>'Plate 1'!G10</f>
        <v>15</v>
      </c>
      <c r="H10" t="str">
        <f>A21</f>
        <v>B1</v>
      </c>
      <c r="I10">
        <f>B21</f>
        <v>43702</v>
      </c>
      <c r="K10" t="s">
        <v>85</v>
      </c>
      <c r="L10" t="str">
        <f>A22</f>
        <v>B2</v>
      </c>
      <c r="M10">
        <f>B22</f>
        <v>3371</v>
      </c>
      <c r="N10" s="8">
        <f t="shared" ref="N10:N73" si="1">(M10-I$15)/I$16</f>
        <v>-2.2363048598836578E-2</v>
      </c>
      <c r="O10">
        <f t="shared" ref="O10:O73" si="2">N10*40</f>
        <v>-0.89452194395346307</v>
      </c>
    </row>
    <row r="11" spans="1:98" x14ac:dyDescent="0.2">
      <c r="A11" t="s">
        <v>84</v>
      </c>
      <c r="B11">
        <v>4313</v>
      </c>
      <c r="G11">
        <f>'Plate 1'!G11</f>
        <v>7.5</v>
      </c>
      <c r="H11" t="str">
        <f>A33</f>
        <v>C1</v>
      </c>
      <c r="I11">
        <f>B33</f>
        <v>22521</v>
      </c>
      <c r="K11" t="s">
        <v>88</v>
      </c>
      <c r="L11" t="str">
        <f>A34</f>
        <v>C2</v>
      </c>
      <c r="M11">
        <f>B34</f>
        <v>3350</v>
      </c>
      <c r="N11" s="8">
        <f t="shared" si="1"/>
        <v>-3.019011560842938E-2</v>
      </c>
      <c r="O11">
        <f t="shared" si="2"/>
        <v>-1.2076046243371752</v>
      </c>
    </row>
    <row r="12" spans="1:98" x14ac:dyDescent="0.2">
      <c r="A12" t="s">
        <v>9</v>
      </c>
      <c r="B12">
        <v>3948</v>
      </c>
      <c r="G12">
        <f>'Plate 1'!G12</f>
        <v>1.875</v>
      </c>
      <c r="H12" t="str">
        <f>A45</f>
        <v>D1</v>
      </c>
      <c r="I12">
        <f>B45</f>
        <v>7628</v>
      </c>
      <c r="K12" t="s">
        <v>91</v>
      </c>
      <c r="L12" t="str">
        <f>A46</f>
        <v>D2</v>
      </c>
      <c r="M12">
        <f>B46</f>
        <v>3403</v>
      </c>
      <c r="N12" s="8">
        <f t="shared" si="1"/>
        <v>-1.0436089346123736E-2</v>
      </c>
      <c r="O12">
        <f t="shared" si="2"/>
        <v>-0.41744357384494946</v>
      </c>
    </row>
    <row r="13" spans="1:98" x14ac:dyDescent="0.2">
      <c r="A13" t="s">
        <v>17</v>
      </c>
      <c r="B13">
        <v>26775</v>
      </c>
      <c r="G13">
        <f>'Plate 1'!G13</f>
        <v>0.46875</v>
      </c>
      <c r="H13" t="str">
        <f>A57</f>
        <v>E1</v>
      </c>
      <c r="I13">
        <f>B57</f>
        <v>4457</v>
      </c>
      <c r="K13" t="s">
        <v>94</v>
      </c>
      <c r="L13" t="str">
        <f>A58</f>
        <v>E2</v>
      </c>
      <c r="M13">
        <f>B58</f>
        <v>3320</v>
      </c>
      <c r="N13" s="8">
        <f t="shared" si="1"/>
        <v>-4.1371639907847674E-2</v>
      </c>
      <c r="O13">
        <f t="shared" si="2"/>
        <v>-1.654865596313907</v>
      </c>
    </row>
    <row r="14" spans="1:98" x14ac:dyDescent="0.2">
      <c r="A14" t="s">
        <v>25</v>
      </c>
      <c r="B14">
        <v>44521</v>
      </c>
      <c r="G14">
        <f>'Plate 1'!G14</f>
        <v>0.1171875</v>
      </c>
      <c r="H14" t="str">
        <f>A69</f>
        <v>F1</v>
      </c>
      <c r="I14">
        <f>B69</f>
        <v>3645</v>
      </c>
      <c r="K14" t="s">
        <v>97</v>
      </c>
      <c r="L14" t="str">
        <f>A70</f>
        <v>F2</v>
      </c>
      <c r="M14">
        <f>B70</f>
        <v>3375</v>
      </c>
      <c r="N14" s="8">
        <f t="shared" si="1"/>
        <v>-2.0872178692247473E-2</v>
      </c>
      <c r="O14">
        <f t="shared" si="2"/>
        <v>-0.83488714768989891</v>
      </c>
    </row>
    <row r="15" spans="1:98" x14ac:dyDescent="0.2">
      <c r="A15" t="s">
        <v>34</v>
      </c>
      <c r="B15">
        <v>3386</v>
      </c>
      <c r="G15">
        <f>'Plate 1'!G15</f>
        <v>0</v>
      </c>
      <c r="H15" t="str">
        <f>A81</f>
        <v>G1</v>
      </c>
      <c r="I15">
        <f>B81</f>
        <v>3431</v>
      </c>
      <c r="K15" t="s">
        <v>100</v>
      </c>
      <c r="L15" t="str">
        <f>A82</f>
        <v>G2</v>
      </c>
      <c r="M15">
        <f>B82</f>
        <v>3481</v>
      </c>
      <c r="N15" s="8">
        <f t="shared" si="1"/>
        <v>1.8635873832363814E-2</v>
      </c>
      <c r="O15">
        <f t="shared" si="2"/>
        <v>0.74543495329455256</v>
      </c>
    </row>
    <row r="16" spans="1:98" x14ac:dyDescent="0.2">
      <c r="A16" t="s">
        <v>41</v>
      </c>
      <c r="B16">
        <v>3393</v>
      </c>
      <c r="H16" t="s">
        <v>119</v>
      </c>
      <c r="I16">
        <f>SLOPE(I10:I15, G10:G15)</f>
        <v>2682.9973442494534</v>
      </c>
      <c r="K16" t="s">
        <v>103</v>
      </c>
      <c r="L16" t="str">
        <f>A94</f>
        <v>H2</v>
      </c>
      <c r="M16">
        <f>B94</f>
        <v>3636</v>
      </c>
      <c r="N16" s="8">
        <f t="shared" si="1"/>
        <v>7.6407082712691643E-2</v>
      </c>
      <c r="O16">
        <f t="shared" si="2"/>
        <v>3.0562833085076657</v>
      </c>
    </row>
    <row r="17" spans="1:15" x14ac:dyDescent="0.2">
      <c r="A17" t="s">
        <v>49</v>
      </c>
      <c r="B17">
        <v>4115</v>
      </c>
      <c r="K17" t="s">
        <v>104</v>
      </c>
      <c r="L17" t="str">
        <f>A95</f>
        <v>H3</v>
      </c>
      <c r="M17">
        <f>B95</f>
        <v>4916</v>
      </c>
      <c r="N17" s="8">
        <f t="shared" si="1"/>
        <v>0.55348545282120531</v>
      </c>
      <c r="O17">
        <f t="shared" si="2"/>
        <v>22.139418112848212</v>
      </c>
    </row>
    <row r="18" spans="1:15" x14ac:dyDescent="0.2">
      <c r="A18" t="s">
        <v>57</v>
      </c>
      <c r="B18">
        <v>3904</v>
      </c>
      <c r="K18" t="s">
        <v>101</v>
      </c>
      <c r="L18" t="str">
        <f>A83</f>
        <v>G3</v>
      </c>
      <c r="M18">
        <f>B83</f>
        <v>15076</v>
      </c>
      <c r="N18" s="8">
        <f t="shared" si="1"/>
        <v>4.3402950155575324</v>
      </c>
      <c r="O18">
        <f t="shared" si="2"/>
        <v>173.6118006223013</v>
      </c>
    </row>
    <row r="19" spans="1:15" x14ac:dyDescent="0.2">
      <c r="A19" t="s">
        <v>65</v>
      </c>
      <c r="B19">
        <v>6674</v>
      </c>
      <c r="K19" t="s">
        <v>98</v>
      </c>
      <c r="L19" t="str">
        <f>A71</f>
        <v>F3</v>
      </c>
      <c r="M19">
        <f>B71</f>
        <v>25146</v>
      </c>
      <c r="N19" s="8">
        <f t="shared" si="1"/>
        <v>8.0935600053956058</v>
      </c>
      <c r="O19">
        <f t="shared" si="2"/>
        <v>323.7424002158242</v>
      </c>
    </row>
    <row r="20" spans="1:15" x14ac:dyDescent="0.2">
      <c r="A20" t="s">
        <v>73</v>
      </c>
      <c r="B20">
        <v>5243</v>
      </c>
      <c r="K20" t="s">
        <v>95</v>
      </c>
      <c r="L20" t="str">
        <f>A59</f>
        <v>E3</v>
      </c>
      <c r="M20">
        <f>B59</f>
        <v>21014</v>
      </c>
      <c r="N20" s="8">
        <f t="shared" si="1"/>
        <v>6.5534913918890592</v>
      </c>
      <c r="O20">
        <f t="shared" si="2"/>
        <v>262.13965567556238</v>
      </c>
    </row>
    <row r="21" spans="1:15" x14ac:dyDescent="0.2">
      <c r="A21" t="s">
        <v>85</v>
      </c>
      <c r="B21">
        <v>43702</v>
      </c>
      <c r="K21" t="s">
        <v>92</v>
      </c>
      <c r="L21" t="str">
        <f>A47</f>
        <v>D3</v>
      </c>
      <c r="M21">
        <f>B47</f>
        <v>13332</v>
      </c>
      <c r="N21" s="8">
        <f t="shared" si="1"/>
        <v>3.6902757362846828</v>
      </c>
      <c r="O21">
        <f t="shared" si="2"/>
        <v>147.61102945138731</v>
      </c>
    </row>
    <row r="22" spans="1:15" x14ac:dyDescent="0.2">
      <c r="A22" t="s">
        <v>86</v>
      </c>
      <c r="B22">
        <v>3371</v>
      </c>
      <c r="K22" t="s">
        <v>89</v>
      </c>
      <c r="L22" t="str">
        <f>A35</f>
        <v>C3</v>
      </c>
      <c r="M22">
        <f>B35</f>
        <v>7404</v>
      </c>
      <c r="N22" s="8">
        <f t="shared" si="1"/>
        <v>1.4808065347196289</v>
      </c>
      <c r="O22">
        <f t="shared" si="2"/>
        <v>59.232261388785155</v>
      </c>
    </row>
    <row r="23" spans="1:15" x14ac:dyDescent="0.2">
      <c r="A23" t="s">
        <v>87</v>
      </c>
      <c r="B23">
        <v>5238</v>
      </c>
      <c r="K23" t="s">
        <v>86</v>
      </c>
      <c r="L23" t="str">
        <f>A23</f>
        <v>B3</v>
      </c>
      <c r="M23">
        <f>B23</f>
        <v>5238</v>
      </c>
      <c r="N23" s="8">
        <f t="shared" si="1"/>
        <v>0.67350048030162835</v>
      </c>
      <c r="O23">
        <f t="shared" si="2"/>
        <v>26.940019212065135</v>
      </c>
    </row>
    <row r="24" spans="1:15" x14ac:dyDescent="0.2">
      <c r="A24" t="s">
        <v>10</v>
      </c>
      <c r="B24">
        <v>3670</v>
      </c>
      <c r="K24" t="s">
        <v>83</v>
      </c>
      <c r="L24" t="str">
        <f>A11</f>
        <v>A3</v>
      </c>
      <c r="M24">
        <f>B11</f>
        <v>4313</v>
      </c>
      <c r="N24" s="8">
        <f t="shared" si="1"/>
        <v>0.3287368144028977</v>
      </c>
      <c r="O24">
        <f t="shared" si="2"/>
        <v>13.149472576115908</v>
      </c>
    </row>
    <row r="25" spans="1:15" x14ac:dyDescent="0.2">
      <c r="A25" t="s">
        <v>18</v>
      </c>
      <c r="B25">
        <v>6523</v>
      </c>
      <c r="K25" t="s">
        <v>84</v>
      </c>
      <c r="L25" t="str">
        <f>A12</f>
        <v>A4</v>
      </c>
      <c r="M25">
        <f>B12</f>
        <v>3948</v>
      </c>
      <c r="N25" s="8">
        <f t="shared" si="1"/>
        <v>0.19269493542664184</v>
      </c>
      <c r="O25">
        <f t="shared" si="2"/>
        <v>7.7077974170656738</v>
      </c>
    </row>
    <row r="26" spans="1:15" x14ac:dyDescent="0.2">
      <c r="A26" t="s">
        <v>26</v>
      </c>
      <c r="B26">
        <v>38199</v>
      </c>
      <c r="K26" t="s">
        <v>87</v>
      </c>
      <c r="L26" t="str">
        <f>A24</f>
        <v>B4</v>
      </c>
      <c r="M26">
        <f>B24</f>
        <v>3670</v>
      </c>
      <c r="N26" s="8">
        <f t="shared" si="1"/>
        <v>8.9079476918699038E-2</v>
      </c>
      <c r="O26">
        <f t="shared" si="2"/>
        <v>3.5631790767479616</v>
      </c>
    </row>
    <row r="27" spans="1:15" x14ac:dyDescent="0.2">
      <c r="A27" t="s">
        <v>35</v>
      </c>
      <c r="B27">
        <v>3386</v>
      </c>
      <c r="K27" t="s">
        <v>90</v>
      </c>
      <c r="L27" t="str">
        <f>A36</f>
        <v>C4</v>
      </c>
      <c r="M27">
        <f>B36</f>
        <v>3573</v>
      </c>
      <c r="N27" s="8">
        <f t="shared" si="1"/>
        <v>5.292588168391324E-2</v>
      </c>
      <c r="O27">
        <f t="shared" si="2"/>
        <v>2.1170352673565294</v>
      </c>
    </row>
    <row r="28" spans="1:15" x14ac:dyDescent="0.2">
      <c r="A28" t="s">
        <v>42</v>
      </c>
      <c r="B28">
        <v>3486</v>
      </c>
      <c r="K28" t="s">
        <v>93</v>
      </c>
      <c r="L28" t="str">
        <f>A48</f>
        <v>D4</v>
      </c>
      <c r="M28">
        <f>B48</f>
        <v>3532</v>
      </c>
      <c r="N28" s="8">
        <f t="shared" si="1"/>
        <v>3.7644465141374907E-2</v>
      </c>
      <c r="O28">
        <f t="shared" si="2"/>
        <v>1.5057786056549962</v>
      </c>
    </row>
    <row r="29" spans="1:15" x14ac:dyDescent="0.2">
      <c r="A29" t="s">
        <v>50</v>
      </c>
      <c r="B29">
        <v>4345</v>
      </c>
      <c r="K29" t="s">
        <v>96</v>
      </c>
      <c r="L29" t="str">
        <f>A60</f>
        <v>E4</v>
      </c>
      <c r="M29">
        <f>B60</f>
        <v>3475</v>
      </c>
      <c r="N29" s="8">
        <f t="shared" si="1"/>
        <v>1.6399568972480159E-2</v>
      </c>
      <c r="O29">
        <f t="shared" si="2"/>
        <v>0.65598275889920632</v>
      </c>
    </row>
    <row r="30" spans="1:15" x14ac:dyDescent="0.2">
      <c r="A30" t="s">
        <v>58</v>
      </c>
      <c r="B30">
        <v>3559</v>
      </c>
      <c r="K30" t="s">
        <v>99</v>
      </c>
      <c r="L30" t="str">
        <f>A72</f>
        <v>F4</v>
      </c>
      <c r="M30">
        <f>B72</f>
        <v>3385</v>
      </c>
      <c r="N30" s="8">
        <f t="shared" si="1"/>
        <v>-1.7145003925774709E-2</v>
      </c>
      <c r="O30">
        <f t="shared" si="2"/>
        <v>-0.6858001570309884</v>
      </c>
    </row>
    <row r="31" spans="1:15" x14ac:dyDescent="0.2">
      <c r="A31" t="s">
        <v>66</v>
      </c>
      <c r="B31">
        <v>9371</v>
      </c>
      <c r="K31" t="s">
        <v>102</v>
      </c>
      <c r="L31" t="str">
        <f>A84</f>
        <v>G4</v>
      </c>
      <c r="M31">
        <f>B84</f>
        <v>3343</v>
      </c>
      <c r="N31" s="8">
        <f t="shared" si="1"/>
        <v>-3.2799137944960317E-2</v>
      </c>
      <c r="O31">
        <f t="shared" si="2"/>
        <v>-1.3119655177984126</v>
      </c>
    </row>
    <row r="32" spans="1:15" x14ac:dyDescent="0.2">
      <c r="A32" t="s">
        <v>74</v>
      </c>
      <c r="B32">
        <v>4283</v>
      </c>
      <c r="K32" t="s">
        <v>105</v>
      </c>
      <c r="L32" t="str">
        <f>A96</f>
        <v>H4</v>
      </c>
      <c r="M32">
        <f>B96</f>
        <v>3356</v>
      </c>
      <c r="N32" s="8">
        <f t="shared" si="1"/>
        <v>-2.7953810748545724E-2</v>
      </c>
      <c r="O32">
        <f t="shared" si="2"/>
        <v>-1.1181524299418291</v>
      </c>
    </row>
    <row r="33" spans="1:15" x14ac:dyDescent="0.2">
      <c r="A33" t="s">
        <v>88</v>
      </c>
      <c r="B33">
        <v>22521</v>
      </c>
      <c r="K33" t="s">
        <v>16</v>
      </c>
      <c r="L33" t="str">
        <f>A97</f>
        <v>H5</v>
      </c>
      <c r="M33">
        <f>B97</f>
        <v>3345</v>
      </c>
      <c r="N33" s="8">
        <f t="shared" si="1"/>
        <v>-3.205370299166576E-2</v>
      </c>
      <c r="O33">
        <f t="shared" si="2"/>
        <v>-1.2821481196666304</v>
      </c>
    </row>
    <row r="34" spans="1:15" x14ac:dyDescent="0.2">
      <c r="A34" t="s">
        <v>89</v>
      </c>
      <c r="B34">
        <v>3350</v>
      </c>
      <c r="K34" t="s">
        <v>15</v>
      </c>
      <c r="L34" t="str">
        <f>A85</f>
        <v>G5</v>
      </c>
      <c r="M34">
        <f>B85</f>
        <v>3357</v>
      </c>
      <c r="N34" s="8">
        <f t="shared" si="1"/>
        <v>-2.7581093271898446E-2</v>
      </c>
      <c r="O34">
        <f t="shared" si="2"/>
        <v>-1.1032437308759377</v>
      </c>
    </row>
    <row r="35" spans="1:15" x14ac:dyDescent="0.2">
      <c r="A35" t="s">
        <v>90</v>
      </c>
      <c r="B35">
        <v>7404</v>
      </c>
      <c r="K35" t="s">
        <v>14</v>
      </c>
      <c r="L35" t="str">
        <f>A73</f>
        <v>F5</v>
      </c>
      <c r="M35">
        <f>B73</f>
        <v>3690</v>
      </c>
      <c r="N35" s="8">
        <f t="shared" si="1"/>
        <v>9.6533826451644558E-2</v>
      </c>
      <c r="O35">
        <f t="shared" si="2"/>
        <v>3.8613530580657822</v>
      </c>
    </row>
    <row r="36" spans="1:15" x14ac:dyDescent="0.2">
      <c r="A36" t="s">
        <v>11</v>
      </c>
      <c r="B36">
        <v>3573</v>
      </c>
      <c r="K36" t="s">
        <v>13</v>
      </c>
      <c r="L36" t="str">
        <f>A61</f>
        <v>E5</v>
      </c>
      <c r="M36">
        <f>B61</f>
        <v>3387</v>
      </c>
      <c r="N36" s="8">
        <f t="shared" si="1"/>
        <v>-1.6399568972480159E-2</v>
      </c>
      <c r="O36">
        <f t="shared" si="2"/>
        <v>-0.65598275889920632</v>
      </c>
    </row>
    <row r="37" spans="1:15" x14ac:dyDescent="0.2">
      <c r="A37" t="s">
        <v>19</v>
      </c>
      <c r="B37">
        <v>3779</v>
      </c>
      <c r="K37" t="s">
        <v>12</v>
      </c>
      <c r="L37" t="str">
        <f>A49</f>
        <v>D5</v>
      </c>
      <c r="M37">
        <f>B49</f>
        <v>3472</v>
      </c>
      <c r="N37" s="8">
        <f t="shared" si="1"/>
        <v>1.5281416542538329E-2</v>
      </c>
      <c r="O37">
        <f t="shared" si="2"/>
        <v>0.61125666170153314</v>
      </c>
    </row>
    <row r="38" spans="1:15" x14ac:dyDescent="0.2">
      <c r="A38" t="s">
        <v>27</v>
      </c>
      <c r="B38">
        <v>22942</v>
      </c>
      <c r="K38" t="s">
        <v>11</v>
      </c>
      <c r="L38" t="str">
        <f>A37</f>
        <v>C5</v>
      </c>
      <c r="M38">
        <f>B37</f>
        <v>3779</v>
      </c>
      <c r="N38" s="8">
        <f t="shared" si="1"/>
        <v>0.12970568187325215</v>
      </c>
      <c r="O38">
        <f t="shared" si="2"/>
        <v>5.1882272749300862</v>
      </c>
    </row>
    <row r="39" spans="1:15" x14ac:dyDescent="0.2">
      <c r="A39" t="s">
        <v>36</v>
      </c>
      <c r="B39">
        <v>3394</v>
      </c>
      <c r="K39" t="s">
        <v>10</v>
      </c>
      <c r="L39" t="str">
        <f>A25</f>
        <v>B5</v>
      </c>
      <c r="M39">
        <f>B25</f>
        <v>6523</v>
      </c>
      <c r="N39" s="8">
        <f t="shared" si="1"/>
        <v>1.1524424377933784</v>
      </c>
      <c r="O39">
        <f t="shared" si="2"/>
        <v>46.097697511735134</v>
      </c>
    </row>
    <row r="40" spans="1:15" x14ac:dyDescent="0.2">
      <c r="A40" t="s">
        <v>43</v>
      </c>
      <c r="B40">
        <v>3722</v>
      </c>
      <c r="K40" t="s">
        <v>9</v>
      </c>
      <c r="L40" t="str">
        <f>A13</f>
        <v>A5</v>
      </c>
      <c r="M40">
        <f>B13</f>
        <v>26775</v>
      </c>
      <c r="N40" s="8">
        <f t="shared" si="1"/>
        <v>8.7007167748540191</v>
      </c>
      <c r="O40">
        <f t="shared" si="2"/>
        <v>348.02867099416073</v>
      </c>
    </row>
    <row r="41" spans="1:15" x14ac:dyDescent="0.2">
      <c r="A41" t="s">
        <v>51</v>
      </c>
      <c r="B41">
        <v>4093</v>
      </c>
      <c r="K41" t="s">
        <v>17</v>
      </c>
      <c r="L41" t="str">
        <f>A14</f>
        <v>A6</v>
      </c>
      <c r="M41">
        <f>B14</f>
        <v>44521</v>
      </c>
      <c r="N41" s="8">
        <f t="shared" si="1"/>
        <v>15.314961115436583</v>
      </c>
      <c r="O41">
        <f t="shared" si="2"/>
        <v>612.59844461746331</v>
      </c>
    </row>
    <row r="42" spans="1:15" x14ac:dyDescent="0.2">
      <c r="A42" t="s">
        <v>59</v>
      </c>
      <c r="B42">
        <v>3394</v>
      </c>
      <c r="K42" t="s">
        <v>18</v>
      </c>
      <c r="L42" t="str">
        <f>A26</f>
        <v>B6</v>
      </c>
      <c r="M42">
        <f>B26</f>
        <v>38199</v>
      </c>
      <c r="N42" s="8">
        <f t="shared" si="1"/>
        <v>12.958641228072503</v>
      </c>
      <c r="O42">
        <f t="shared" si="2"/>
        <v>518.34564912290011</v>
      </c>
    </row>
    <row r="43" spans="1:15" x14ac:dyDescent="0.2">
      <c r="A43" t="s">
        <v>67</v>
      </c>
      <c r="B43">
        <v>20793</v>
      </c>
      <c r="K43" t="s">
        <v>19</v>
      </c>
      <c r="L43" t="str">
        <f>A38</f>
        <v>C6</v>
      </c>
      <c r="M43">
        <f>B38</f>
        <v>22942</v>
      </c>
      <c r="N43" s="8">
        <f t="shared" si="1"/>
        <v>7.2720906868650079</v>
      </c>
      <c r="O43">
        <f t="shared" si="2"/>
        <v>290.8836274746003</v>
      </c>
    </row>
    <row r="44" spans="1:15" x14ac:dyDescent="0.2">
      <c r="A44" t="s">
        <v>75</v>
      </c>
      <c r="B44">
        <v>4026</v>
      </c>
      <c r="K44" t="s">
        <v>20</v>
      </c>
      <c r="L44" t="str">
        <f>A50</f>
        <v>D6</v>
      </c>
      <c r="M44">
        <f>B50</f>
        <v>11398</v>
      </c>
      <c r="N44" s="8">
        <f t="shared" si="1"/>
        <v>2.9694401364488505</v>
      </c>
      <c r="O44">
        <f t="shared" si="2"/>
        <v>118.77760545795402</v>
      </c>
    </row>
    <row r="45" spans="1:15" x14ac:dyDescent="0.2">
      <c r="A45" t="s">
        <v>91</v>
      </c>
      <c r="B45">
        <v>7628</v>
      </c>
      <c r="K45" t="s">
        <v>21</v>
      </c>
      <c r="L45" t="str">
        <f>A62</f>
        <v>E6</v>
      </c>
      <c r="M45">
        <f>B62</f>
        <v>6865</v>
      </c>
      <c r="N45" s="8">
        <f t="shared" si="1"/>
        <v>1.2799118148067468</v>
      </c>
      <c r="O45">
        <f t="shared" si="2"/>
        <v>51.19647259226987</v>
      </c>
    </row>
    <row r="46" spans="1:15" x14ac:dyDescent="0.2">
      <c r="A46" t="s">
        <v>92</v>
      </c>
      <c r="B46">
        <v>3403</v>
      </c>
      <c r="K46" t="s">
        <v>22</v>
      </c>
      <c r="L46" t="str">
        <f>A74</f>
        <v>F6</v>
      </c>
      <c r="M46">
        <f>B74</f>
        <v>5330</v>
      </c>
      <c r="N46" s="8">
        <f t="shared" si="1"/>
        <v>0.70779048815317769</v>
      </c>
      <c r="O46">
        <f t="shared" si="2"/>
        <v>28.311619526127107</v>
      </c>
    </row>
    <row r="47" spans="1:15" x14ac:dyDescent="0.2">
      <c r="A47" t="s">
        <v>93</v>
      </c>
      <c r="B47">
        <v>13332</v>
      </c>
      <c r="K47" t="s">
        <v>23</v>
      </c>
      <c r="L47" t="str">
        <f>A86</f>
        <v>G6</v>
      </c>
      <c r="M47">
        <f>B86</f>
        <v>4540</v>
      </c>
      <c r="N47" s="8">
        <f t="shared" si="1"/>
        <v>0.41334368160182944</v>
      </c>
      <c r="O47">
        <f t="shared" si="2"/>
        <v>16.533747264073178</v>
      </c>
    </row>
    <row r="48" spans="1:15" x14ac:dyDescent="0.2">
      <c r="A48" t="s">
        <v>12</v>
      </c>
      <c r="B48">
        <v>3532</v>
      </c>
      <c r="K48" t="s">
        <v>24</v>
      </c>
      <c r="L48" t="str">
        <f>A98</f>
        <v>H6</v>
      </c>
      <c r="M48">
        <f>B98</f>
        <v>3979</v>
      </c>
      <c r="N48" s="8">
        <f t="shared" si="1"/>
        <v>0.20424917720270741</v>
      </c>
      <c r="O48">
        <f t="shared" si="2"/>
        <v>8.1699670881082973</v>
      </c>
    </row>
    <row r="49" spans="1:15" x14ac:dyDescent="0.2">
      <c r="A49" t="s">
        <v>20</v>
      </c>
      <c r="B49">
        <v>3472</v>
      </c>
      <c r="K49" t="s">
        <v>33</v>
      </c>
      <c r="L49" t="str">
        <f>A99</f>
        <v>H7</v>
      </c>
      <c r="M49">
        <f>B99</f>
        <v>3957</v>
      </c>
      <c r="N49" s="8">
        <f t="shared" si="1"/>
        <v>0.19604939271646735</v>
      </c>
      <c r="O49">
        <f t="shared" si="2"/>
        <v>7.8419757086586941</v>
      </c>
    </row>
    <row r="50" spans="1:15" x14ac:dyDescent="0.2">
      <c r="A50" t="s">
        <v>28</v>
      </c>
      <c r="B50">
        <v>11398</v>
      </c>
      <c r="K50" t="s">
        <v>31</v>
      </c>
      <c r="L50" t="str">
        <f>A87</f>
        <v>G7</v>
      </c>
      <c r="M50">
        <f>B87</f>
        <v>3877</v>
      </c>
      <c r="N50" s="8">
        <f t="shared" si="1"/>
        <v>0.16623199458468524</v>
      </c>
      <c r="O50">
        <f t="shared" si="2"/>
        <v>6.64927978338741</v>
      </c>
    </row>
    <row r="51" spans="1:15" x14ac:dyDescent="0.2">
      <c r="A51" t="s">
        <v>37</v>
      </c>
      <c r="B51">
        <v>3519</v>
      </c>
      <c r="K51" t="s">
        <v>32</v>
      </c>
      <c r="L51" t="str">
        <f>A75</f>
        <v>F7</v>
      </c>
      <c r="M51">
        <f>B75</f>
        <v>3659</v>
      </c>
      <c r="N51" s="8">
        <f t="shared" si="1"/>
        <v>8.4979584675578992E-2</v>
      </c>
      <c r="O51">
        <f t="shared" si="2"/>
        <v>3.3991833870231596</v>
      </c>
    </row>
    <row r="52" spans="1:15" x14ac:dyDescent="0.2">
      <c r="A52" t="s">
        <v>44</v>
      </c>
      <c r="B52">
        <v>4481</v>
      </c>
      <c r="K52" t="s">
        <v>29</v>
      </c>
      <c r="L52" t="str">
        <f>A63</f>
        <v>E7</v>
      </c>
      <c r="M52">
        <f>B63</f>
        <v>3507</v>
      </c>
      <c r="N52" s="8">
        <f t="shared" si="1"/>
        <v>2.8326528225193E-2</v>
      </c>
      <c r="O52">
        <f t="shared" si="2"/>
        <v>1.1330611290077199</v>
      </c>
    </row>
    <row r="53" spans="1:15" x14ac:dyDescent="0.2">
      <c r="A53" t="s">
        <v>52</v>
      </c>
      <c r="B53">
        <v>4430</v>
      </c>
      <c r="K53" t="s">
        <v>28</v>
      </c>
      <c r="L53" t="str">
        <f>A51</f>
        <v>D7</v>
      </c>
      <c r="M53">
        <f>B51</f>
        <v>3519</v>
      </c>
      <c r="N53" s="8">
        <f t="shared" si="1"/>
        <v>3.2799137944960317E-2</v>
      </c>
      <c r="O53">
        <f t="shared" si="2"/>
        <v>1.3119655177984126</v>
      </c>
    </row>
    <row r="54" spans="1:15" x14ac:dyDescent="0.2">
      <c r="A54" t="s">
        <v>60</v>
      </c>
      <c r="B54">
        <v>3358</v>
      </c>
      <c r="K54" t="s">
        <v>27</v>
      </c>
      <c r="L54" t="str">
        <f>A39</f>
        <v>C7</v>
      </c>
      <c r="M54">
        <f>B39</f>
        <v>3394</v>
      </c>
      <c r="N54" s="8">
        <f t="shared" si="1"/>
        <v>-1.3790546635949223E-2</v>
      </c>
      <c r="O54">
        <f t="shared" si="2"/>
        <v>-0.55162186543796887</v>
      </c>
    </row>
    <row r="55" spans="1:15" x14ac:dyDescent="0.2">
      <c r="A55" t="s">
        <v>68</v>
      </c>
      <c r="B55">
        <v>37412</v>
      </c>
      <c r="K55" t="s">
        <v>26</v>
      </c>
      <c r="L55" t="str">
        <f>A27</f>
        <v>B7</v>
      </c>
      <c r="M55">
        <f>B27</f>
        <v>3386</v>
      </c>
      <c r="N55" s="8">
        <f t="shared" si="1"/>
        <v>-1.6772286449127434E-2</v>
      </c>
      <c r="O55">
        <f t="shared" si="2"/>
        <v>-0.6708914579650973</v>
      </c>
    </row>
    <row r="56" spans="1:15" x14ac:dyDescent="0.2">
      <c r="A56" t="s">
        <v>76</v>
      </c>
      <c r="B56">
        <v>4085</v>
      </c>
      <c r="K56" t="s">
        <v>25</v>
      </c>
      <c r="L56" t="str">
        <f>A15</f>
        <v>A7</v>
      </c>
      <c r="M56">
        <f>B15</f>
        <v>3386</v>
      </c>
      <c r="N56" s="8">
        <f t="shared" si="1"/>
        <v>-1.6772286449127434E-2</v>
      </c>
      <c r="O56">
        <f t="shared" si="2"/>
        <v>-0.6708914579650973</v>
      </c>
    </row>
    <row r="57" spans="1:15" x14ac:dyDescent="0.2">
      <c r="A57" t="s">
        <v>94</v>
      </c>
      <c r="B57">
        <v>4457</v>
      </c>
      <c r="K57" t="s">
        <v>34</v>
      </c>
      <c r="L57" t="str">
        <f>A16</f>
        <v>A8</v>
      </c>
      <c r="M57">
        <f>B16</f>
        <v>3393</v>
      </c>
      <c r="N57" s="8">
        <f t="shared" si="1"/>
        <v>-1.41632641125965E-2</v>
      </c>
      <c r="O57">
        <f t="shared" si="2"/>
        <v>-0.56653056450385997</v>
      </c>
    </row>
    <row r="58" spans="1:15" x14ac:dyDescent="0.2">
      <c r="A58" t="s">
        <v>95</v>
      </c>
      <c r="B58">
        <v>3320</v>
      </c>
      <c r="K58" t="s">
        <v>35</v>
      </c>
      <c r="L58" t="str">
        <f>A28</f>
        <v>B8</v>
      </c>
      <c r="M58">
        <f>B28</f>
        <v>3486</v>
      </c>
      <c r="N58" s="8">
        <f t="shared" si="1"/>
        <v>2.0499461215600197E-2</v>
      </c>
      <c r="O58">
        <f t="shared" si="2"/>
        <v>0.81997844862400793</v>
      </c>
    </row>
    <row r="59" spans="1:15" x14ac:dyDescent="0.2">
      <c r="A59" t="s">
        <v>96</v>
      </c>
      <c r="B59">
        <v>21014</v>
      </c>
      <c r="K59" t="s">
        <v>36</v>
      </c>
      <c r="L59" t="str">
        <f>A40</f>
        <v>C8</v>
      </c>
      <c r="M59">
        <f>B40</f>
        <v>3722</v>
      </c>
      <c r="N59" s="8">
        <f t="shared" si="1"/>
        <v>0.10846078570435741</v>
      </c>
      <c r="O59">
        <f t="shared" si="2"/>
        <v>4.3384314281742959</v>
      </c>
    </row>
    <row r="60" spans="1:15" x14ac:dyDescent="0.2">
      <c r="A60" t="s">
        <v>13</v>
      </c>
      <c r="B60">
        <v>3475</v>
      </c>
      <c r="K60" t="s">
        <v>37</v>
      </c>
      <c r="L60" t="str">
        <f>A52</f>
        <v>D8</v>
      </c>
      <c r="M60">
        <f>B52</f>
        <v>4481</v>
      </c>
      <c r="N60" s="8">
        <f t="shared" si="1"/>
        <v>0.39135335047964015</v>
      </c>
      <c r="O60">
        <f t="shared" si="2"/>
        <v>15.654134019185605</v>
      </c>
    </row>
    <row r="61" spans="1:15" x14ac:dyDescent="0.2">
      <c r="A61" t="s">
        <v>21</v>
      </c>
      <c r="B61">
        <v>3387</v>
      </c>
      <c r="K61" t="s">
        <v>38</v>
      </c>
      <c r="L61" t="str">
        <f>A64</f>
        <v>E8</v>
      </c>
      <c r="M61">
        <f>B64</f>
        <v>8803</v>
      </c>
      <c r="N61" s="8">
        <f t="shared" si="1"/>
        <v>2.0022382845491684</v>
      </c>
      <c r="O61">
        <f t="shared" si="2"/>
        <v>80.089531381966736</v>
      </c>
    </row>
    <row r="62" spans="1:15" x14ac:dyDescent="0.2">
      <c r="A62" t="s">
        <v>29</v>
      </c>
      <c r="B62">
        <v>6865</v>
      </c>
      <c r="K62" t="s">
        <v>30</v>
      </c>
      <c r="L62" t="str">
        <f>A76</f>
        <v>F8</v>
      </c>
      <c r="M62">
        <f>B76</f>
        <v>32119</v>
      </c>
      <c r="N62" s="8">
        <f t="shared" si="1"/>
        <v>10.692518970057062</v>
      </c>
      <c r="O62">
        <f t="shared" si="2"/>
        <v>427.70075880228251</v>
      </c>
    </row>
    <row r="63" spans="1:15" x14ac:dyDescent="0.2">
      <c r="A63" t="s">
        <v>38</v>
      </c>
      <c r="B63">
        <v>3507</v>
      </c>
      <c r="K63" t="s">
        <v>39</v>
      </c>
      <c r="L63" t="str">
        <f>A88</f>
        <v>G8</v>
      </c>
      <c r="M63">
        <f>B88</f>
        <v>6806</v>
      </c>
      <c r="N63" s="8">
        <f t="shared" si="1"/>
        <v>1.2579214836845576</v>
      </c>
      <c r="O63">
        <f t="shared" si="2"/>
        <v>50.316859347382305</v>
      </c>
    </row>
    <row r="64" spans="1:15" x14ac:dyDescent="0.2">
      <c r="A64" t="s">
        <v>45</v>
      </c>
      <c r="B64">
        <v>8803</v>
      </c>
      <c r="K64" t="s">
        <v>40</v>
      </c>
      <c r="L64" t="str">
        <f>A100</f>
        <v>H8</v>
      </c>
      <c r="M64">
        <f>B100</f>
        <v>38379</v>
      </c>
      <c r="N64" s="8">
        <f t="shared" si="1"/>
        <v>13.025730373869013</v>
      </c>
      <c r="O64">
        <f t="shared" si="2"/>
        <v>521.0292149547605</v>
      </c>
    </row>
    <row r="65" spans="1:15" x14ac:dyDescent="0.2">
      <c r="A65" t="s">
        <v>53</v>
      </c>
      <c r="B65">
        <v>5465</v>
      </c>
      <c r="K65" t="s">
        <v>48</v>
      </c>
      <c r="L65" t="str">
        <f>A101</f>
        <v>H9</v>
      </c>
      <c r="M65">
        <f>B101</f>
        <v>27573</v>
      </c>
      <c r="N65" s="8">
        <f t="shared" si="1"/>
        <v>8.9981453212185443</v>
      </c>
      <c r="O65">
        <f t="shared" si="2"/>
        <v>359.92581284874177</v>
      </c>
    </row>
    <row r="66" spans="1:15" x14ac:dyDescent="0.2">
      <c r="A66" t="s">
        <v>61</v>
      </c>
      <c r="B66">
        <v>3388</v>
      </c>
      <c r="K66" t="s">
        <v>47</v>
      </c>
      <c r="L66" t="str">
        <f>A89</f>
        <v>G9</v>
      </c>
      <c r="M66">
        <f>B89</f>
        <v>12199</v>
      </c>
      <c r="N66" s="8">
        <f t="shared" si="1"/>
        <v>3.2679868352433186</v>
      </c>
      <c r="O66">
        <f t="shared" si="2"/>
        <v>130.71947340973276</v>
      </c>
    </row>
    <row r="67" spans="1:15" x14ac:dyDescent="0.2">
      <c r="A67" t="s">
        <v>69</v>
      </c>
      <c r="B67">
        <v>45577</v>
      </c>
      <c r="K67" t="s">
        <v>46</v>
      </c>
      <c r="L67" t="str">
        <f>A77</f>
        <v>F9</v>
      </c>
      <c r="M67">
        <f>B77</f>
        <v>7185</v>
      </c>
      <c r="N67" s="8">
        <f t="shared" si="1"/>
        <v>1.3991814073338753</v>
      </c>
      <c r="O67">
        <f t="shared" si="2"/>
        <v>55.967256293355014</v>
      </c>
    </row>
    <row r="68" spans="1:15" x14ac:dyDescent="0.2">
      <c r="A68" t="s">
        <v>77</v>
      </c>
      <c r="B68">
        <v>3935</v>
      </c>
      <c r="K68" t="s">
        <v>45</v>
      </c>
      <c r="L68" t="str">
        <f>A65</f>
        <v>E9</v>
      </c>
      <c r="M68">
        <f>B65</f>
        <v>5465</v>
      </c>
      <c r="N68" s="8">
        <f t="shared" si="1"/>
        <v>0.75810734750055997</v>
      </c>
      <c r="O68">
        <f t="shared" si="2"/>
        <v>30.324293900022397</v>
      </c>
    </row>
    <row r="69" spans="1:15" x14ac:dyDescent="0.2">
      <c r="A69" t="s">
        <v>97</v>
      </c>
      <c r="B69">
        <v>3645</v>
      </c>
      <c r="K69" t="s">
        <v>44</v>
      </c>
      <c r="L69" t="str">
        <f>A53</f>
        <v>D9</v>
      </c>
      <c r="M69">
        <f>B53</f>
        <v>4430</v>
      </c>
      <c r="N69" s="8">
        <f t="shared" si="1"/>
        <v>0.37234475917062904</v>
      </c>
      <c r="O69">
        <f t="shared" si="2"/>
        <v>14.893790366825161</v>
      </c>
    </row>
    <row r="70" spans="1:15" x14ac:dyDescent="0.2">
      <c r="A70" t="s">
        <v>98</v>
      </c>
      <c r="B70">
        <v>3375</v>
      </c>
      <c r="K70" t="s">
        <v>43</v>
      </c>
      <c r="L70" t="str">
        <f>A41</f>
        <v>C9</v>
      </c>
      <c r="M70">
        <f>B41</f>
        <v>4093</v>
      </c>
      <c r="N70" s="8">
        <f t="shared" si="1"/>
        <v>0.24673896954049693</v>
      </c>
      <c r="O70">
        <f t="shared" si="2"/>
        <v>9.8695587816198778</v>
      </c>
    </row>
    <row r="71" spans="1:15" x14ac:dyDescent="0.2">
      <c r="A71" t="s">
        <v>99</v>
      </c>
      <c r="B71">
        <v>25146</v>
      </c>
      <c r="K71" t="s">
        <v>42</v>
      </c>
      <c r="L71" t="str">
        <f>A29</f>
        <v>B9</v>
      </c>
      <c r="M71">
        <f>B29</f>
        <v>4345</v>
      </c>
      <c r="N71" s="8">
        <f t="shared" si="1"/>
        <v>0.34066377365561057</v>
      </c>
      <c r="O71">
        <f t="shared" si="2"/>
        <v>13.626550946224423</v>
      </c>
    </row>
    <row r="72" spans="1:15" x14ac:dyDescent="0.2">
      <c r="A72" t="s">
        <v>14</v>
      </c>
      <c r="B72">
        <v>3385</v>
      </c>
      <c r="K72" t="s">
        <v>41</v>
      </c>
      <c r="L72" t="str">
        <f>A17</f>
        <v>A9</v>
      </c>
      <c r="M72">
        <f>B17</f>
        <v>4115</v>
      </c>
      <c r="N72" s="8">
        <f t="shared" si="1"/>
        <v>0.25493875402673699</v>
      </c>
      <c r="O72">
        <f t="shared" si="2"/>
        <v>10.197550161069479</v>
      </c>
    </row>
    <row r="73" spans="1:15" x14ac:dyDescent="0.2">
      <c r="A73" t="s">
        <v>22</v>
      </c>
      <c r="B73">
        <v>3690</v>
      </c>
      <c r="K73" t="s">
        <v>49</v>
      </c>
      <c r="L73" t="str">
        <f>A18</f>
        <v>A10</v>
      </c>
      <c r="M73">
        <f>B18</f>
        <v>3904</v>
      </c>
      <c r="N73" s="8">
        <f t="shared" si="1"/>
        <v>0.17629536645416169</v>
      </c>
      <c r="O73">
        <f t="shared" si="2"/>
        <v>7.0518146581664674</v>
      </c>
    </row>
    <row r="74" spans="1:15" x14ac:dyDescent="0.2">
      <c r="A74" t="s">
        <v>32</v>
      </c>
      <c r="B74">
        <v>5330</v>
      </c>
      <c r="K74" t="s">
        <v>50</v>
      </c>
      <c r="L74" t="str">
        <f>A30</f>
        <v>B10</v>
      </c>
      <c r="M74">
        <f>B30</f>
        <v>3559</v>
      </c>
      <c r="N74" s="8">
        <f t="shared" ref="N74:N96" si="3">(M74-I$15)/I$16</f>
        <v>4.7707837010851371E-2</v>
      </c>
      <c r="O74">
        <f t="shared" ref="O74:O96" si="4">N74*40</f>
        <v>1.9083134804340549</v>
      </c>
    </row>
    <row r="75" spans="1:15" x14ac:dyDescent="0.2">
      <c r="A75" t="s">
        <v>30</v>
      </c>
      <c r="B75">
        <v>3659</v>
      </c>
      <c r="K75" t="s">
        <v>51</v>
      </c>
      <c r="L75" t="str">
        <f>A42</f>
        <v>C10</v>
      </c>
      <c r="M75">
        <f>B42</f>
        <v>3394</v>
      </c>
      <c r="N75" s="8">
        <f t="shared" si="3"/>
        <v>-1.3790546635949223E-2</v>
      </c>
      <c r="O75">
        <f t="shared" si="4"/>
        <v>-0.55162186543796887</v>
      </c>
    </row>
    <row r="76" spans="1:15" x14ac:dyDescent="0.2">
      <c r="A76" t="s">
        <v>46</v>
      </c>
      <c r="B76">
        <v>32119</v>
      </c>
      <c r="K76" t="s">
        <v>52</v>
      </c>
      <c r="L76" t="str">
        <f>A54</f>
        <v>D10</v>
      </c>
      <c r="M76">
        <f>B54</f>
        <v>3358</v>
      </c>
      <c r="N76" s="8">
        <f t="shared" si="3"/>
        <v>-2.720837579525117E-2</v>
      </c>
      <c r="O76">
        <f t="shared" si="4"/>
        <v>-1.0883350318100469</v>
      </c>
    </row>
    <row r="77" spans="1:15" x14ac:dyDescent="0.2">
      <c r="A77" t="s">
        <v>54</v>
      </c>
      <c r="B77">
        <v>7185</v>
      </c>
      <c r="K77" t="s">
        <v>53</v>
      </c>
      <c r="L77" t="str">
        <f>A66</f>
        <v>E10</v>
      </c>
      <c r="M77">
        <f>B66</f>
        <v>3388</v>
      </c>
      <c r="N77" s="8">
        <f t="shared" si="3"/>
        <v>-1.602685149583288E-2</v>
      </c>
      <c r="O77">
        <f t="shared" si="4"/>
        <v>-0.64107405983331522</v>
      </c>
    </row>
    <row r="78" spans="1:15" x14ac:dyDescent="0.2">
      <c r="A78" t="s">
        <v>62</v>
      </c>
      <c r="B78">
        <v>3385</v>
      </c>
      <c r="K78" t="s">
        <v>54</v>
      </c>
      <c r="L78" t="str">
        <f>A78</f>
        <v>F10</v>
      </c>
      <c r="M78">
        <f>B78</f>
        <v>3385</v>
      </c>
      <c r="N78" s="8">
        <f t="shared" si="3"/>
        <v>-1.7145003925774709E-2</v>
      </c>
      <c r="O78">
        <f t="shared" si="4"/>
        <v>-0.6858001570309884</v>
      </c>
    </row>
    <row r="79" spans="1:15" x14ac:dyDescent="0.2">
      <c r="A79" t="s">
        <v>70</v>
      </c>
      <c r="B79">
        <v>42600</v>
      </c>
      <c r="K79" t="s">
        <v>55</v>
      </c>
      <c r="L79" t="str">
        <f>A90</f>
        <v>G10</v>
      </c>
      <c r="M79">
        <f>B90</f>
        <v>3468</v>
      </c>
      <c r="N79" s="8">
        <f t="shared" si="3"/>
        <v>1.3790546635949223E-2</v>
      </c>
      <c r="O79">
        <f t="shared" si="4"/>
        <v>0.55162186543796887</v>
      </c>
    </row>
    <row r="80" spans="1:15" x14ac:dyDescent="0.2">
      <c r="A80" t="s">
        <v>78</v>
      </c>
      <c r="B80">
        <v>3724</v>
      </c>
      <c r="K80" t="s">
        <v>56</v>
      </c>
      <c r="L80" t="str">
        <f>A102</f>
        <v>H10</v>
      </c>
      <c r="M80">
        <f>B102</f>
        <v>3534</v>
      </c>
      <c r="N80" s="8">
        <f t="shared" si="3"/>
        <v>3.8389900094669457E-2</v>
      </c>
      <c r="O80">
        <f t="shared" si="4"/>
        <v>1.5355960037867784</v>
      </c>
    </row>
    <row r="81" spans="1:15" x14ac:dyDescent="0.2">
      <c r="A81" t="s">
        <v>100</v>
      </c>
      <c r="B81">
        <v>3431</v>
      </c>
      <c r="K81" t="s">
        <v>64</v>
      </c>
      <c r="L81" t="str">
        <f>A103</f>
        <v>H11</v>
      </c>
      <c r="M81">
        <f>B103</f>
        <v>4202</v>
      </c>
      <c r="N81" s="8">
        <f t="shared" si="3"/>
        <v>0.28736517449505006</v>
      </c>
      <c r="O81">
        <f t="shared" si="4"/>
        <v>11.494606979802002</v>
      </c>
    </row>
    <row r="82" spans="1:15" x14ac:dyDescent="0.2">
      <c r="A82" t="s">
        <v>101</v>
      </c>
      <c r="B82">
        <v>3481</v>
      </c>
      <c r="K82" t="s">
        <v>63</v>
      </c>
      <c r="L82" t="str">
        <f>A91</f>
        <v>G11</v>
      </c>
      <c r="M82">
        <f>B91</f>
        <v>12052</v>
      </c>
      <c r="N82" s="8">
        <f t="shared" si="3"/>
        <v>3.213197366176169</v>
      </c>
      <c r="O82">
        <f t="shared" si="4"/>
        <v>128.52789464704676</v>
      </c>
    </row>
    <row r="83" spans="1:15" x14ac:dyDescent="0.2">
      <c r="A83" t="s">
        <v>102</v>
      </c>
      <c r="B83">
        <v>15076</v>
      </c>
      <c r="K83" t="s">
        <v>62</v>
      </c>
      <c r="L83" t="str">
        <f>A79</f>
        <v>F11</v>
      </c>
      <c r="M83">
        <f>B79</f>
        <v>42600</v>
      </c>
      <c r="N83" s="8">
        <f t="shared" si="3"/>
        <v>14.598970842797167</v>
      </c>
      <c r="O83">
        <f t="shared" si="4"/>
        <v>583.95883371188665</v>
      </c>
    </row>
    <row r="84" spans="1:15" x14ac:dyDescent="0.2">
      <c r="A84" t="s">
        <v>15</v>
      </c>
      <c r="B84">
        <v>3343</v>
      </c>
      <c r="K84" t="s">
        <v>61</v>
      </c>
      <c r="L84" t="str">
        <f>A67</f>
        <v>E11</v>
      </c>
      <c r="M84">
        <f>B67</f>
        <v>45577</v>
      </c>
      <c r="N84" s="8">
        <f t="shared" si="3"/>
        <v>15.708550770776107</v>
      </c>
      <c r="O84">
        <f t="shared" si="4"/>
        <v>628.34203083104421</v>
      </c>
    </row>
    <row r="85" spans="1:15" x14ac:dyDescent="0.2">
      <c r="A85" t="s">
        <v>23</v>
      </c>
      <c r="B85">
        <v>3357</v>
      </c>
      <c r="K85" t="s">
        <v>60</v>
      </c>
      <c r="L85" t="str">
        <f>A55</f>
        <v>D11</v>
      </c>
      <c r="M85">
        <f>B55</f>
        <v>37412</v>
      </c>
      <c r="N85" s="8">
        <f t="shared" si="3"/>
        <v>12.665312573951097</v>
      </c>
      <c r="O85">
        <f t="shared" si="4"/>
        <v>506.61250295804388</v>
      </c>
    </row>
    <row r="86" spans="1:15" x14ac:dyDescent="0.2">
      <c r="A86" t="s">
        <v>31</v>
      </c>
      <c r="B86">
        <v>4540</v>
      </c>
      <c r="K86" t="s">
        <v>59</v>
      </c>
      <c r="L86" t="str">
        <f>A43</f>
        <v>C11</v>
      </c>
      <c r="M86">
        <f>B43</f>
        <v>20793</v>
      </c>
      <c r="N86" s="8">
        <f t="shared" si="3"/>
        <v>6.4711208295500118</v>
      </c>
      <c r="O86">
        <f t="shared" si="4"/>
        <v>258.84483318200046</v>
      </c>
    </row>
    <row r="87" spans="1:15" x14ac:dyDescent="0.2">
      <c r="A87" t="s">
        <v>39</v>
      </c>
      <c r="B87">
        <v>3877</v>
      </c>
      <c r="K87" t="s">
        <v>58</v>
      </c>
      <c r="L87" t="str">
        <f>A31</f>
        <v>B11</v>
      </c>
      <c r="M87">
        <f>B31</f>
        <v>9371</v>
      </c>
      <c r="N87" s="8">
        <f t="shared" si="3"/>
        <v>2.2139418112848213</v>
      </c>
      <c r="O87">
        <f t="shared" si="4"/>
        <v>88.557672451392847</v>
      </c>
    </row>
    <row r="88" spans="1:15" x14ac:dyDescent="0.2">
      <c r="A88" t="s">
        <v>47</v>
      </c>
      <c r="B88">
        <v>6806</v>
      </c>
      <c r="K88" t="s">
        <v>57</v>
      </c>
      <c r="L88" t="str">
        <f>A19</f>
        <v>A11</v>
      </c>
      <c r="M88">
        <f>B19</f>
        <v>6674</v>
      </c>
      <c r="N88" s="8">
        <f t="shared" si="3"/>
        <v>1.2087227767671171</v>
      </c>
      <c r="O88">
        <f t="shared" si="4"/>
        <v>48.348911070684686</v>
      </c>
    </row>
    <row r="89" spans="1:15" x14ac:dyDescent="0.2">
      <c r="A89" t="s">
        <v>55</v>
      </c>
      <c r="B89">
        <v>12199</v>
      </c>
      <c r="K89" t="s">
        <v>65</v>
      </c>
      <c r="L89" t="str">
        <f>A20</f>
        <v>A12</v>
      </c>
      <c r="M89">
        <f>B20</f>
        <v>5243</v>
      </c>
      <c r="N89" s="8">
        <f t="shared" si="3"/>
        <v>0.67536406768486468</v>
      </c>
      <c r="O89">
        <f t="shared" si="4"/>
        <v>27.014562707394589</v>
      </c>
    </row>
    <row r="90" spans="1:15" x14ac:dyDescent="0.2">
      <c r="A90" t="s">
        <v>63</v>
      </c>
      <c r="B90">
        <v>3468</v>
      </c>
      <c r="K90" t="s">
        <v>66</v>
      </c>
      <c r="L90" t="str">
        <f>A32</f>
        <v>B12</v>
      </c>
      <c r="M90">
        <f>B32</f>
        <v>4283</v>
      </c>
      <c r="N90" s="8">
        <f t="shared" si="3"/>
        <v>0.31755529010347944</v>
      </c>
      <c r="O90">
        <f t="shared" si="4"/>
        <v>12.702211604139178</v>
      </c>
    </row>
    <row r="91" spans="1:15" x14ac:dyDescent="0.2">
      <c r="A91" t="s">
        <v>71</v>
      </c>
      <c r="B91">
        <v>12052</v>
      </c>
      <c r="K91" t="s">
        <v>67</v>
      </c>
      <c r="L91" t="str">
        <f>A44</f>
        <v>C12</v>
      </c>
      <c r="M91">
        <f>B44</f>
        <v>4026</v>
      </c>
      <c r="N91" s="8">
        <f t="shared" si="3"/>
        <v>0.22176689860512941</v>
      </c>
      <c r="O91">
        <f t="shared" si="4"/>
        <v>8.8706759442051766</v>
      </c>
    </row>
    <row r="92" spans="1:15" x14ac:dyDescent="0.2">
      <c r="A92" t="s">
        <v>79</v>
      </c>
      <c r="B92">
        <v>3486</v>
      </c>
      <c r="K92" t="s">
        <v>68</v>
      </c>
      <c r="L92" t="str">
        <f>A56</f>
        <v>D12</v>
      </c>
      <c r="M92">
        <f>B56</f>
        <v>4085</v>
      </c>
      <c r="N92" s="8">
        <f t="shared" si="3"/>
        <v>0.2437572297273187</v>
      </c>
      <c r="O92">
        <f t="shared" si="4"/>
        <v>9.7502891890927472</v>
      </c>
    </row>
    <row r="93" spans="1:15" x14ac:dyDescent="0.2">
      <c r="A93" t="s">
        <v>103</v>
      </c>
      <c r="B93">
        <v>3433</v>
      </c>
      <c r="K93" t="s">
        <v>69</v>
      </c>
      <c r="L93" t="str">
        <f>A68</f>
        <v>E12</v>
      </c>
      <c r="M93">
        <f>B68</f>
        <v>3935</v>
      </c>
      <c r="N93" s="8">
        <f t="shared" si="3"/>
        <v>0.18784960823022726</v>
      </c>
      <c r="O93">
        <f t="shared" si="4"/>
        <v>7.51398432920909</v>
      </c>
    </row>
    <row r="94" spans="1:15" x14ac:dyDescent="0.2">
      <c r="A94" t="s">
        <v>104</v>
      </c>
      <c r="B94">
        <v>3636</v>
      </c>
      <c r="K94" t="s">
        <v>70</v>
      </c>
      <c r="L94" t="str">
        <f>A80</f>
        <v>F12</v>
      </c>
      <c r="M94">
        <f>B80</f>
        <v>3724</v>
      </c>
      <c r="N94" s="8">
        <f t="shared" si="3"/>
        <v>0.10920622065765195</v>
      </c>
      <c r="O94">
        <f t="shared" si="4"/>
        <v>4.3682488263060781</v>
      </c>
    </row>
    <row r="95" spans="1:15" x14ac:dyDescent="0.2">
      <c r="A95" t="s">
        <v>105</v>
      </c>
      <c r="B95">
        <v>4916</v>
      </c>
      <c r="K95" t="s">
        <v>71</v>
      </c>
      <c r="L95" t="str">
        <f>A92</f>
        <v>G12</v>
      </c>
      <c r="M95">
        <f>B92</f>
        <v>3486</v>
      </c>
      <c r="N95" s="8">
        <f t="shared" si="3"/>
        <v>2.0499461215600197E-2</v>
      </c>
      <c r="O95">
        <f t="shared" si="4"/>
        <v>0.81997844862400793</v>
      </c>
    </row>
    <row r="96" spans="1:15" x14ac:dyDescent="0.2">
      <c r="A96" t="s">
        <v>16</v>
      </c>
      <c r="B96">
        <v>3356</v>
      </c>
      <c r="K96" t="s">
        <v>72</v>
      </c>
      <c r="L96" t="str">
        <f>A104</f>
        <v>H12</v>
      </c>
      <c r="M96">
        <f>B104</f>
        <v>3518</v>
      </c>
      <c r="N96" s="8">
        <f t="shared" si="3"/>
        <v>3.2426420468313039E-2</v>
      </c>
      <c r="O96">
        <f t="shared" si="4"/>
        <v>1.2970568187325215</v>
      </c>
    </row>
    <row r="97" spans="1:2" x14ac:dyDescent="0.2">
      <c r="A97" t="s">
        <v>24</v>
      </c>
      <c r="B97">
        <v>3345</v>
      </c>
    </row>
    <row r="98" spans="1:2" x14ac:dyDescent="0.2">
      <c r="A98" t="s">
        <v>33</v>
      </c>
      <c r="B98">
        <v>3979</v>
      </c>
    </row>
    <row r="99" spans="1:2" x14ac:dyDescent="0.2">
      <c r="A99" t="s">
        <v>40</v>
      </c>
      <c r="B99">
        <v>3957</v>
      </c>
    </row>
    <row r="100" spans="1:2" x14ac:dyDescent="0.2">
      <c r="A100" t="s">
        <v>48</v>
      </c>
      <c r="B100">
        <v>38379</v>
      </c>
    </row>
    <row r="101" spans="1:2" x14ac:dyDescent="0.2">
      <c r="A101" t="s">
        <v>56</v>
      </c>
      <c r="B101">
        <v>27573</v>
      </c>
    </row>
    <row r="102" spans="1:2" x14ac:dyDescent="0.2">
      <c r="A102" t="s">
        <v>64</v>
      </c>
      <c r="B102">
        <v>3534</v>
      </c>
    </row>
    <row r="103" spans="1:2" x14ac:dyDescent="0.2">
      <c r="A103" t="s">
        <v>72</v>
      </c>
      <c r="B103">
        <v>4202</v>
      </c>
    </row>
    <row r="104" spans="1:2" x14ac:dyDescent="0.2">
      <c r="A104" t="s">
        <v>80</v>
      </c>
      <c r="B104">
        <v>3518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52" workbookViewId="0">
      <selection activeCell="K62" sqref="K62"/>
    </sheetView>
  </sheetViews>
  <sheetFormatPr defaultRowHeight="12.75" x14ac:dyDescent="0.2"/>
  <cols>
    <col min="2" max="2" width="15.42578125" customWidth="1"/>
    <col min="3" max="3" width="13.140625" style="2" customWidth="1"/>
    <col min="4" max="6" width="10.140625" customWidth="1"/>
    <col min="7" max="8" width="14.7109375" customWidth="1"/>
    <col min="9" max="9" width="15.28515625" bestFit="1" customWidth="1"/>
    <col min="10" max="10" width="15.7109375" bestFit="1" customWidth="1"/>
    <col min="11" max="11" width="12" bestFit="1" customWidth="1"/>
    <col min="12" max="12" width="15.140625" bestFit="1" customWidth="1"/>
  </cols>
  <sheetData>
    <row r="1" spans="1:15" x14ac:dyDescent="0.2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">
      <c r="A2" s="7">
        <v>1</v>
      </c>
      <c r="B2" s="7" t="s">
        <v>82</v>
      </c>
      <c r="C2" s="7" t="s">
        <v>83</v>
      </c>
      <c r="D2" s="7">
        <f>'Plate 1'!N9</f>
        <v>-1.3771643492401765E-2</v>
      </c>
      <c r="E2" s="7">
        <f>'Plate 2'!N9</f>
        <v>-1.8960661149309454E-2</v>
      </c>
      <c r="F2" s="7">
        <f>'Plate 3'!N9</f>
        <v>-2.6090223365309341E-2</v>
      </c>
      <c r="G2" s="7">
        <f>AVERAGE(D2:F2)</f>
        <v>-1.9607509335673519E-2</v>
      </c>
      <c r="H2" s="7">
        <f>STDEV(D2:F2)</f>
        <v>6.18471195395976E-3</v>
      </c>
      <c r="I2" s="7">
        <f>G2*40</f>
        <v>-0.7843003734269407</v>
      </c>
      <c r="L2" s="9" t="s">
        <v>116</v>
      </c>
      <c r="M2" s="3"/>
      <c r="N2" s="3"/>
      <c r="O2" s="3"/>
    </row>
    <row r="3" spans="1:15" x14ac:dyDescent="0.2">
      <c r="A3" s="7">
        <v>2</v>
      </c>
      <c r="B3" s="7" t="s">
        <v>85</v>
      </c>
      <c r="C3" s="7" t="s">
        <v>86</v>
      </c>
      <c r="D3" s="7">
        <f>'Plate 1'!N10</f>
        <v>-5.7101936431909759E-3</v>
      </c>
      <c r="E3" s="7">
        <f>'Plate 2'!N10</f>
        <v>-1.6547486093942795E-2</v>
      </c>
      <c r="F3" s="7">
        <f>'Plate 3'!N10</f>
        <v>-2.2363048598836578E-2</v>
      </c>
      <c r="G3" s="7">
        <f t="shared" ref="G3:G66" si="0">AVERAGE(D3:F3)</f>
        <v>-1.4873576111990116E-2</v>
      </c>
      <c r="H3" s="7">
        <f t="shared" ref="H3:H66" si="1">STDEV(D3:F3)</f>
        <v>8.4516788577301705E-3</v>
      </c>
      <c r="I3" s="7">
        <f t="shared" ref="I3:I66" si="2">G3*40</f>
        <v>-0.59494304447960467</v>
      </c>
      <c r="M3" s="3"/>
      <c r="N3" s="10"/>
      <c r="O3" s="11"/>
    </row>
    <row r="4" spans="1:15" x14ac:dyDescent="0.2">
      <c r="A4" s="7">
        <v>3</v>
      </c>
      <c r="B4" s="7" t="s">
        <v>88</v>
      </c>
      <c r="C4" s="7" t="s">
        <v>89</v>
      </c>
      <c r="D4" s="7">
        <f>'Plate 1'!N11</f>
        <v>-4.0307249246053943E-3</v>
      </c>
      <c r="E4" s="7">
        <f>'Plate 2'!N11</f>
        <v>-9.6527002214666317E-3</v>
      </c>
      <c r="F4" s="7">
        <f>'Plate 3'!N11</f>
        <v>-3.019011560842938E-2</v>
      </c>
      <c r="G4" s="7">
        <f t="shared" si="0"/>
        <v>-1.4624513584833803E-2</v>
      </c>
      <c r="H4" s="7">
        <f t="shared" si="1"/>
        <v>1.3770171615755252E-2</v>
      </c>
      <c r="I4" s="7">
        <f t="shared" si="2"/>
        <v>-0.58498054339335215</v>
      </c>
      <c r="M4" s="3"/>
      <c r="N4" s="10"/>
      <c r="O4" s="11"/>
    </row>
    <row r="5" spans="1:15" x14ac:dyDescent="0.2">
      <c r="A5" s="7">
        <v>4</v>
      </c>
      <c r="B5" s="7" t="s">
        <v>91</v>
      </c>
      <c r="C5" s="7" t="s">
        <v>92</v>
      </c>
      <c r="D5" s="7">
        <f>'Plate 1'!N12</f>
        <v>-1.5787005954704461E-2</v>
      </c>
      <c r="E5" s="7">
        <f>'Plate 2'!N12</f>
        <v>-2.3097532672795153E-2</v>
      </c>
      <c r="F5" s="7">
        <f>'Plate 3'!N12</f>
        <v>-1.0436089346123736E-2</v>
      </c>
      <c r="G5" s="7">
        <f t="shared" si="0"/>
        <v>-1.6440209324541117E-2</v>
      </c>
      <c r="H5" s="7">
        <f t="shared" si="1"/>
        <v>6.3559454654994055E-3</v>
      </c>
      <c r="I5" s="7">
        <f t="shared" si="2"/>
        <v>-0.65760837298164465</v>
      </c>
      <c r="M5" s="3"/>
      <c r="N5" s="10"/>
      <c r="O5" s="11"/>
    </row>
    <row r="6" spans="1:15" x14ac:dyDescent="0.2">
      <c r="A6" s="7">
        <v>5</v>
      </c>
      <c r="B6" s="7" t="s">
        <v>94</v>
      </c>
      <c r="C6" s="7" t="s">
        <v>95</v>
      </c>
      <c r="D6" s="7">
        <f>'Plate 1'!N13</f>
        <v>-2.6871499497369299E-2</v>
      </c>
      <c r="E6" s="7">
        <f>'Plate 2'!N13</f>
        <v>-3.3439711481509399E-2</v>
      </c>
      <c r="F6" s="7">
        <f>'Plate 3'!N13</f>
        <v>-4.1371639907847674E-2</v>
      </c>
      <c r="G6" s="7">
        <f t="shared" si="0"/>
        <v>-3.389428362890879E-2</v>
      </c>
      <c r="H6" s="7">
        <f t="shared" si="1"/>
        <v>7.2607502958571867E-3</v>
      </c>
      <c r="I6" s="7">
        <f t="shared" si="2"/>
        <v>-1.3557713451563516</v>
      </c>
      <c r="M6" s="12"/>
      <c r="N6" s="10"/>
      <c r="O6" s="11"/>
    </row>
    <row r="7" spans="1:15" x14ac:dyDescent="0.2">
      <c r="A7" s="7">
        <v>6</v>
      </c>
      <c r="B7" s="7" t="s">
        <v>97</v>
      </c>
      <c r="C7" s="7" t="s">
        <v>98</v>
      </c>
      <c r="D7" s="7">
        <f>'Plate 1'!N14</f>
        <v>3.0230436934540459E-3</v>
      </c>
      <c r="E7" s="7">
        <f>'Plate 2'!N14</f>
        <v>-6.8947858724761652E-4</v>
      </c>
      <c r="F7" s="7">
        <f>'Plate 3'!N14</f>
        <v>-2.0872178692247473E-2</v>
      </c>
      <c r="G7" s="7">
        <f t="shared" si="0"/>
        <v>-6.1795378620136815E-3</v>
      </c>
      <c r="H7" s="7">
        <f t="shared" si="1"/>
        <v>1.285888705704605E-2</v>
      </c>
      <c r="I7" s="7">
        <f t="shared" si="2"/>
        <v>-0.24718151448054726</v>
      </c>
      <c r="M7" s="3"/>
      <c r="N7" s="10"/>
      <c r="O7" s="11"/>
    </row>
    <row r="8" spans="1:15" x14ac:dyDescent="0.2">
      <c r="A8" s="7">
        <v>7</v>
      </c>
      <c r="B8" s="7" t="s">
        <v>100</v>
      </c>
      <c r="C8" s="7" t="s">
        <v>101</v>
      </c>
      <c r="D8" s="7">
        <f>'Plate 1'!N15</f>
        <v>5.2399424019870126E-2</v>
      </c>
      <c r="E8" s="7">
        <f>'Plate 2'!N15</f>
        <v>2.0684357617428494E-2</v>
      </c>
      <c r="F8" s="7">
        <f>'Plate 3'!N15</f>
        <v>1.8635873832363814E-2</v>
      </c>
      <c r="G8" s="7">
        <f t="shared" si="0"/>
        <v>3.0573218489887477E-2</v>
      </c>
      <c r="H8" s="7">
        <f t="shared" si="1"/>
        <v>1.8929778322320685E-2</v>
      </c>
      <c r="I8" s="7">
        <f t="shared" si="2"/>
        <v>1.2229287395954991</v>
      </c>
      <c r="M8" s="3"/>
      <c r="N8" s="10"/>
      <c r="O8" s="11"/>
    </row>
    <row r="9" spans="1:15" x14ac:dyDescent="0.2">
      <c r="A9" s="7">
        <v>8</v>
      </c>
      <c r="B9" s="7" t="s">
        <v>103</v>
      </c>
      <c r="C9" s="7" t="s">
        <v>104</v>
      </c>
      <c r="D9" s="7">
        <f>'Plate 1'!N16</f>
        <v>5.2399424019870126E-2</v>
      </c>
      <c r="E9" s="7">
        <f>'Plate 2'!N16</f>
        <v>3.9645018766737948E-2</v>
      </c>
      <c r="F9" s="7">
        <f>'Plate 3'!N16</f>
        <v>7.6407082712691643E-2</v>
      </c>
      <c r="G9" s="7">
        <f t="shared" si="0"/>
        <v>5.615050849976657E-2</v>
      </c>
      <c r="H9" s="7">
        <f t="shared" si="1"/>
        <v>1.8665886329694813E-2</v>
      </c>
      <c r="I9" s="7">
        <f t="shared" si="2"/>
        <v>2.2460203399906629</v>
      </c>
      <c r="M9" s="3"/>
      <c r="N9" s="10"/>
      <c r="O9" s="11"/>
    </row>
    <row r="10" spans="1:15" x14ac:dyDescent="0.2">
      <c r="A10" s="7">
        <v>9</v>
      </c>
      <c r="B10" s="7" t="s">
        <v>104</v>
      </c>
      <c r="C10" s="7" t="s">
        <v>105</v>
      </c>
      <c r="D10" s="7">
        <f>'Plate 1'!N17</f>
        <v>0.7043691805747927</v>
      </c>
      <c r="E10" s="7">
        <f>'Plate 2'!N17</f>
        <v>0.51469576538034578</v>
      </c>
      <c r="F10" s="7">
        <f>'Plate 3'!N17</f>
        <v>0.55348545282120531</v>
      </c>
      <c r="G10" s="7">
        <f t="shared" si="0"/>
        <v>0.59085013292544797</v>
      </c>
      <c r="H10" s="7">
        <f t="shared" si="1"/>
        <v>0.10020524236461179</v>
      </c>
      <c r="I10" s="7">
        <f t="shared" si="2"/>
        <v>23.63400531701792</v>
      </c>
      <c r="M10" s="3"/>
      <c r="N10" s="10"/>
      <c r="O10" s="11"/>
    </row>
    <row r="11" spans="1:15" x14ac:dyDescent="0.2">
      <c r="A11" s="7">
        <v>10</v>
      </c>
      <c r="B11" s="7" t="s">
        <v>101</v>
      </c>
      <c r="C11" s="7" t="s">
        <v>102</v>
      </c>
      <c r="D11" s="7">
        <f>'Plate 1'!N18</f>
        <v>4.2792862949560604</v>
      </c>
      <c r="E11" s="7">
        <f>'Plate 2'!N18</f>
        <v>4.2633908442456363</v>
      </c>
      <c r="F11" s="7">
        <f>'Plate 3'!N18</f>
        <v>4.3402950155575324</v>
      </c>
      <c r="G11" s="7">
        <f t="shared" si="0"/>
        <v>4.2943240515864103</v>
      </c>
      <c r="H11" s="7">
        <f t="shared" si="1"/>
        <v>4.0597579788056039E-2</v>
      </c>
      <c r="I11" s="7">
        <f t="shared" si="2"/>
        <v>171.77296206345642</v>
      </c>
      <c r="M11" s="3"/>
      <c r="N11" s="10"/>
      <c r="O11" s="11"/>
    </row>
    <row r="12" spans="1:15" x14ac:dyDescent="0.2">
      <c r="A12" s="7">
        <v>11</v>
      </c>
      <c r="B12" s="7" t="s">
        <v>98</v>
      </c>
      <c r="C12" s="7" t="s">
        <v>99</v>
      </c>
      <c r="D12" s="7">
        <f>'Plate 1'!N19</f>
        <v>7.9710944321508848</v>
      </c>
      <c r="E12" s="7">
        <f>'Plate 2'!N19</f>
        <v>8.1658396480671467</v>
      </c>
      <c r="F12" s="7">
        <f>'Plate 3'!N19</f>
        <v>8.0935600053956058</v>
      </c>
      <c r="G12" s="7">
        <f t="shared" si="0"/>
        <v>8.0768313618712124</v>
      </c>
      <c r="H12" s="7">
        <f t="shared" si="1"/>
        <v>9.8444453455705377E-2</v>
      </c>
      <c r="I12" s="7">
        <f t="shared" si="2"/>
        <v>323.07325447484851</v>
      </c>
      <c r="M12" s="3"/>
      <c r="N12" s="10"/>
      <c r="O12" s="11"/>
    </row>
    <row r="13" spans="1:15" x14ac:dyDescent="0.2">
      <c r="A13" s="7">
        <v>12</v>
      </c>
      <c r="B13" s="7" t="s">
        <v>95</v>
      </c>
      <c r="C13" s="7" t="s">
        <v>96</v>
      </c>
      <c r="D13" s="7">
        <f>'Plate 1'!N20</f>
        <v>6.324543300449581</v>
      </c>
      <c r="E13" s="7">
        <f>'Plate 2'!N20</f>
        <v>6.4314562618457671</v>
      </c>
      <c r="F13" s="7">
        <f>'Plate 3'!N20</f>
        <v>6.5534913918890592</v>
      </c>
      <c r="G13" s="7">
        <f t="shared" si="0"/>
        <v>6.4364969847281346</v>
      </c>
      <c r="H13" s="7">
        <f t="shared" si="1"/>
        <v>0.11455725122761778</v>
      </c>
      <c r="I13" s="7">
        <f t="shared" si="2"/>
        <v>257.45987938912538</v>
      </c>
      <c r="M13" s="12"/>
      <c r="N13" s="10"/>
      <c r="O13" s="11"/>
    </row>
    <row r="14" spans="1:15" x14ac:dyDescent="0.2">
      <c r="A14" s="7">
        <v>13</v>
      </c>
      <c r="B14" s="7" t="s">
        <v>92</v>
      </c>
      <c r="C14" s="7" t="s">
        <v>93</v>
      </c>
      <c r="D14" s="7">
        <f>'Plate 1'!N21</f>
        <v>3.5416636337532732</v>
      </c>
      <c r="E14" s="7">
        <f>'Plate 2'!N21</f>
        <v>3.595975571789944</v>
      </c>
      <c r="F14" s="7">
        <f>'Plate 3'!N21</f>
        <v>3.6902757362846828</v>
      </c>
      <c r="G14" s="7">
        <f t="shared" si="0"/>
        <v>3.6093049806092998</v>
      </c>
      <c r="H14" s="7">
        <f t="shared" si="1"/>
        <v>7.5197367701979378E-2</v>
      </c>
      <c r="I14" s="7">
        <f t="shared" si="2"/>
        <v>144.372199224372</v>
      </c>
    </row>
    <row r="15" spans="1:15" x14ac:dyDescent="0.2">
      <c r="A15" s="7">
        <v>14</v>
      </c>
      <c r="B15" s="7" t="s">
        <v>89</v>
      </c>
      <c r="C15" s="7" t="s">
        <v>90</v>
      </c>
      <c r="D15" s="7">
        <f>'Plate 1'!N22</f>
        <v>1.4184792797173817</v>
      </c>
      <c r="E15" s="7">
        <f>'Plate 2'!N22</f>
        <v>1.4368733758240329</v>
      </c>
      <c r="F15" s="7">
        <f>'Plate 3'!N22</f>
        <v>1.4808065347196289</v>
      </c>
      <c r="G15" s="7">
        <f t="shared" si="0"/>
        <v>1.4453863967536813</v>
      </c>
      <c r="H15" s="7">
        <f t="shared" si="1"/>
        <v>3.2023824303793844E-2</v>
      </c>
      <c r="I15" s="7">
        <f t="shared" si="2"/>
        <v>57.815455870147254</v>
      </c>
    </row>
    <row r="16" spans="1:15" x14ac:dyDescent="0.2">
      <c r="A16" s="7">
        <v>15</v>
      </c>
      <c r="B16" s="7" t="s">
        <v>86</v>
      </c>
      <c r="C16" s="7" t="s">
        <v>87</v>
      </c>
      <c r="D16" s="7">
        <f>'Plate 1'!N23</f>
        <v>0.62845719449472448</v>
      </c>
      <c r="E16" s="7">
        <f>'Plate 2'!N23</f>
        <v>0.66189944375771181</v>
      </c>
      <c r="F16" s="7">
        <f>'Plate 3'!N23</f>
        <v>0.67350048030162835</v>
      </c>
      <c r="G16" s="7">
        <f t="shared" si="0"/>
        <v>0.65461903951802158</v>
      </c>
      <c r="H16" s="7">
        <f t="shared" si="1"/>
        <v>2.3387552533144246E-2</v>
      </c>
      <c r="I16" s="7">
        <f t="shared" si="2"/>
        <v>26.184761580720863</v>
      </c>
    </row>
    <row r="17" spans="1:12" x14ac:dyDescent="0.2">
      <c r="A17" s="7">
        <v>16</v>
      </c>
      <c r="B17" s="7" t="s">
        <v>83</v>
      </c>
      <c r="C17" s="7" t="s">
        <v>84</v>
      </c>
      <c r="D17" s="7">
        <f>'Plate 1'!N24</f>
        <v>0.33152712504879372</v>
      </c>
      <c r="E17" s="7">
        <f>'Plate 2'!N24</f>
        <v>0.33439711481509399</v>
      </c>
      <c r="F17" s="7">
        <f>'Plate 3'!N24</f>
        <v>0.3287368144028977</v>
      </c>
      <c r="G17" s="7">
        <f t="shared" si="0"/>
        <v>0.33155368475559516</v>
      </c>
      <c r="H17" s="7">
        <f t="shared" si="1"/>
        <v>2.8302436737136943E-3</v>
      </c>
      <c r="I17" s="7">
        <f t="shared" si="2"/>
        <v>13.262147390223806</v>
      </c>
    </row>
    <row r="18" spans="1:12" x14ac:dyDescent="0.2">
      <c r="A18" s="7">
        <v>17</v>
      </c>
      <c r="B18" s="7" t="s">
        <v>84</v>
      </c>
      <c r="C18" s="7" t="s">
        <v>9</v>
      </c>
      <c r="D18" s="7">
        <f>'Plate 1'!N25</f>
        <v>0.20623875864230937</v>
      </c>
      <c r="E18" s="7">
        <f>'Plate 2'!N25</f>
        <v>0.20339618323804687</v>
      </c>
      <c r="F18" s="7">
        <f>'Plate 3'!N25</f>
        <v>0.19269493542664184</v>
      </c>
      <c r="G18" s="7">
        <f t="shared" si="0"/>
        <v>0.20077662576899935</v>
      </c>
      <c r="H18" s="7">
        <f t="shared" si="1"/>
        <v>7.1418028413381433E-3</v>
      </c>
      <c r="I18" s="7">
        <f t="shared" si="2"/>
        <v>8.031065030759974</v>
      </c>
    </row>
    <row r="19" spans="1:12" x14ac:dyDescent="0.2">
      <c r="A19" s="7">
        <v>18</v>
      </c>
      <c r="B19" s="7" t="s">
        <v>87</v>
      </c>
      <c r="C19" s="7" t="s">
        <v>10</v>
      </c>
      <c r="D19" s="7">
        <f>'Plate 1'!N26</f>
        <v>9.8752760652832172E-2</v>
      </c>
      <c r="E19" s="7">
        <f>'Plate 2'!N26</f>
        <v>9.2734869984804416E-2</v>
      </c>
      <c r="F19" s="7">
        <f>'Plate 3'!N26</f>
        <v>8.9079476918699038E-2</v>
      </c>
      <c r="G19" s="7">
        <f t="shared" si="0"/>
        <v>9.3522369185445209E-2</v>
      </c>
      <c r="H19" s="7">
        <f t="shared" si="1"/>
        <v>4.8844877718670337E-3</v>
      </c>
      <c r="I19" s="7">
        <f t="shared" si="2"/>
        <v>3.7408947674178084</v>
      </c>
    </row>
    <row r="20" spans="1:12" x14ac:dyDescent="0.2">
      <c r="A20" s="7">
        <v>19</v>
      </c>
      <c r="B20" s="7" t="s">
        <v>90</v>
      </c>
      <c r="C20" s="7" t="s">
        <v>11</v>
      </c>
      <c r="D20" s="7">
        <f>'Plate 1'!N27</f>
        <v>5.878140515049534E-2</v>
      </c>
      <c r="E20" s="7">
        <f>'Plate 2'!N27</f>
        <v>5.4468808392561706E-2</v>
      </c>
      <c r="F20" s="7">
        <f>'Plate 3'!N27</f>
        <v>5.292588168391324E-2</v>
      </c>
      <c r="G20" s="7">
        <f t="shared" si="0"/>
        <v>5.5392031742323433E-2</v>
      </c>
      <c r="H20" s="7">
        <f t="shared" si="1"/>
        <v>3.0349703099177686E-3</v>
      </c>
      <c r="I20" s="7">
        <f t="shared" si="2"/>
        <v>2.2156812696929373</v>
      </c>
    </row>
    <row r="21" spans="1:12" x14ac:dyDescent="0.2">
      <c r="A21" s="7">
        <v>20</v>
      </c>
      <c r="B21" s="7" t="s">
        <v>93</v>
      </c>
      <c r="C21" s="7" t="s">
        <v>12</v>
      </c>
      <c r="D21" s="7">
        <f>'Plate 1'!N28</f>
        <v>5.0384061557567431E-2</v>
      </c>
      <c r="E21" s="7">
        <f>'Plate 2'!N28</f>
        <v>4.3781890290223648E-2</v>
      </c>
      <c r="F21" s="7">
        <f>'Plate 3'!N28</f>
        <v>3.7644465141374907E-2</v>
      </c>
      <c r="G21" s="7">
        <f t="shared" si="0"/>
        <v>4.3936805663055328E-2</v>
      </c>
      <c r="H21" s="7">
        <f t="shared" si="1"/>
        <v>6.3712108967935626E-3</v>
      </c>
      <c r="I21" s="7">
        <f t="shared" si="2"/>
        <v>1.7574722265222131</v>
      </c>
    </row>
    <row r="22" spans="1:12" x14ac:dyDescent="0.2">
      <c r="A22" s="7">
        <v>21</v>
      </c>
      <c r="B22" s="7" t="s">
        <v>96</v>
      </c>
      <c r="C22" s="7" t="s">
        <v>13</v>
      </c>
      <c r="D22" s="7">
        <f>'Plate 1'!N29</f>
        <v>2.8886861959671994E-2</v>
      </c>
      <c r="E22" s="7">
        <f>'Plate 2'!N29</f>
        <v>2.3787011260042769E-2</v>
      </c>
      <c r="F22" s="7">
        <f>'Plate 3'!N29</f>
        <v>1.6399568972480159E-2</v>
      </c>
      <c r="G22" s="7">
        <f t="shared" si="0"/>
        <v>2.3024480730731642E-2</v>
      </c>
      <c r="H22" s="7">
        <f t="shared" si="1"/>
        <v>6.2784720388874187E-3</v>
      </c>
      <c r="I22" s="7">
        <f t="shared" si="2"/>
        <v>0.92097922922926567</v>
      </c>
    </row>
    <row r="23" spans="1:12" x14ac:dyDescent="0.2">
      <c r="A23" s="7">
        <v>22</v>
      </c>
      <c r="B23" s="7" t="s">
        <v>99</v>
      </c>
      <c r="C23" s="7" t="s">
        <v>14</v>
      </c>
      <c r="D23" s="7">
        <f>'Plate 1'!N30</f>
        <v>1.780236841700716E-2</v>
      </c>
      <c r="E23" s="7">
        <f>'Plate 2'!N30</f>
        <v>9.9974395150904394E-3</v>
      </c>
      <c r="F23" s="7">
        <f>'Plate 3'!N30</f>
        <v>-1.7145003925774709E-2</v>
      </c>
      <c r="G23" s="7">
        <f t="shared" si="0"/>
        <v>3.5516013354409634E-3</v>
      </c>
      <c r="H23" s="7">
        <f t="shared" si="1"/>
        <v>1.8343700030117396E-2</v>
      </c>
      <c r="I23" s="7">
        <f t="shared" si="2"/>
        <v>0.14206405341763853</v>
      </c>
      <c r="J23">
        <f>SUM(I2:I23)</f>
        <v>1033.6269857726199</v>
      </c>
      <c r="K23" t="e">
        <f>J23/L2*100</f>
        <v>#VALUE!</v>
      </c>
    </row>
    <row r="24" spans="1:12" x14ac:dyDescent="0.2">
      <c r="A24">
        <v>23</v>
      </c>
      <c r="B24" t="s">
        <v>102</v>
      </c>
      <c r="C24" t="s">
        <v>15</v>
      </c>
      <c r="D24">
        <f>'Plate 1'!N31</f>
        <v>-2.5863818266217947E-2</v>
      </c>
      <c r="E24">
        <f>'Plate 2'!N31</f>
        <v>-3.5163407949628439E-2</v>
      </c>
      <c r="F24">
        <f>'Plate 3'!N31</f>
        <v>-3.2799137944960317E-2</v>
      </c>
      <c r="G24">
        <f t="shared" si="0"/>
        <v>-3.1275454720268901E-2</v>
      </c>
      <c r="H24">
        <f t="shared" si="1"/>
        <v>4.8334045968502614E-3</v>
      </c>
      <c r="I24" s="7">
        <f t="shared" si="2"/>
        <v>-1.2510181888107561</v>
      </c>
      <c r="L24" s="5"/>
    </row>
    <row r="25" spans="1:12" x14ac:dyDescent="0.2">
      <c r="A25">
        <v>24</v>
      </c>
      <c r="B25" t="s">
        <v>105</v>
      </c>
      <c r="C25" t="s">
        <v>16</v>
      </c>
      <c r="D25">
        <f>'Plate 1'!N32</f>
        <v>-2.116130585417832E-2</v>
      </c>
      <c r="E25">
        <f>'Plate 2'!N32</f>
        <v>-3.4473929362380827E-2</v>
      </c>
      <c r="F25">
        <f>'Plate 3'!N32</f>
        <v>-2.7953810748545724E-2</v>
      </c>
      <c r="G25">
        <f t="shared" si="0"/>
        <v>-2.7863015321701625E-2</v>
      </c>
      <c r="H25">
        <f t="shared" si="1"/>
        <v>6.6567761735646814E-3</v>
      </c>
      <c r="I25" s="7">
        <f t="shared" si="2"/>
        <v>-1.1145206128680649</v>
      </c>
    </row>
    <row r="26" spans="1:12" x14ac:dyDescent="0.2">
      <c r="A26">
        <v>25</v>
      </c>
      <c r="B26" t="s">
        <v>16</v>
      </c>
      <c r="C26" t="s">
        <v>24</v>
      </c>
      <c r="D26">
        <f>'Plate 1'!N33</f>
        <v>-3.4597055602862969E-2</v>
      </c>
      <c r="E26">
        <f>'Plate 2'!N33</f>
        <v>-4.1023975941233186E-2</v>
      </c>
      <c r="F26">
        <f>'Plate 3'!N33</f>
        <v>-3.205370299166576E-2</v>
      </c>
      <c r="G26">
        <f t="shared" si="0"/>
        <v>-3.5891578178587312E-2</v>
      </c>
      <c r="H26">
        <f t="shared" si="1"/>
        <v>4.6231256441643734E-3</v>
      </c>
      <c r="I26" s="7">
        <f t="shared" si="2"/>
        <v>-1.4356631271434925</v>
      </c>
    </row>
    <row r="27" spans="1:12" x14ac:dyDescent="0.2">
      <c r="A27">
        <v>26</v>
      </c>
      <c r="B27" t="s">
        <v>15</v>
      </c>
      <c r="C27" t="s">
        <v>23</v>
      </c>
      <c r="D27">
        <f>'Plate 1'!N34</f>
        <v>-3.4261161859145857E-2</v>
      </c>
      <c r="E27">
        <f>'Plate 2'!N34</f>
        <v>-4.2747672409352226E-2</v>
      </c>
      <c r="F27">
        <f>'Plate 3'!N34</f>
        <v>-2.7581093271898446E-2</v>
      </c>
      <c r="G27">
        <f t="shared" si="0"/>
        <v>-3.4863309180132175E-2</v>
      </c>
      <c r="H27">
        <f t="shared" si="1"/>
        <v>7.6011983746176529E-3</v>
      </c>
      <c r="I27" s="7">
        <f t="shared" si="2"/>
        <v>-1.3945323672052869</v>
      </c>
    </row>
    <row r="28" spans="1:12" x14ac:dyDescent="0.2">
      <c r="A28">
        <v>27</v>
      </c>
      <c r="B28" t="s">
        <v>14</v>
      </c>
      <c r="C28" t="s">
        <v>22</v>
      </c>
      <c r="D28">
        <f>'Plate 1'!N35</f>
        <v>-1.7466474673290044E-2</v>
      </c>
      <c r="E28">
        <f>'Plate 2'!N35</f>
        <v>-2.4821229140914194E-2</v>
      </c>
      <c r="F28">
        <f>'Plate 3'!N35</f>
        <v>9.6533826451644558E-2</v>
      </c>
      <c r="G28">
        <f t="shared" si="0"/>
        <v>1.8082040879146773E-2</v>
      </c>
      <c r="H28">
        <f t="shared" si="1"/>
        <v>6.8040687077326301E-2</v>
      </c>
      <c r="I28" s="7">
        <f t="shared" si="2"/>
        <v>0.72328163516587096</v>
      </c>
    </row>
    <row r="29" spans="1:12" x14ac:dyDescent="0.2">
      <c r="A29">
        <v>28</v>
      </c>
      <c r="B29" t="s">
        <v>13</v>
      </c>
      <c r="C29" t="s">
        <v>21</v>
      </c>
      <c r="D29">
        <f>'Plate 1'!N36</f>
        <v>-1.0076812311513486E-3</v>
      </c>
      <c r="E29">
        <f>'Plate 2'!N36</f>
        <v>-8.9632216342190145E-3</v>
      </c>
      <c r="F29">
        <f>'Plate 3'!N36</f>
        <v>-1.6399568972480159E-2</v>
      </c>
      <c r="G29">
        <f t="shared" si="0"/>
        <v>-8.7901572792835076E-3</v>
      </c>
      <c r="H29">
        <f t="shared" si="1"/>
        <v>7.6974031668887504E-3</v>
      </c>
      <c r="I29" s="7">
        <f t="shared" si="2"/>
        <v>-0.35160629117134029</v>
      </c>
    </row>
    <row r="30" spans="1:12" x14ac:dyDescent="0.2">
      <c r="A30">
        <v>29</v>
      </c>
      <c r="B30" t="s">
        <v>12</v>
      </c>
      <c r="C30" t="s">
        <v>20</v>
      </c>
      <c r="D30">
        <f>'Plate 1'!N37</f>
        <v>2.9894543190823342E-2</v>
      </c>
      <c r="E30">
        <f>'Plate 2'!N37</f>
        <v>3.1716015013390358E-2</v>
      </c>
      <c r="F30">
        <f>'Plate 3'!N37</f>
        <v>1.5281416542538329E-2</v>
      </c>
      <c r="G30">
        <f t="shared" si="0"/>
        <v>2.5630658248917342E-2</v>
      </c>
      <c r="H30">
        <f t="shared" si="1"/>
        <v>9.0088591299283104E-3</v>
      </c>
      <c r="I30" s="7">
        <f t="shared" si="2"/>
        <v>1.0252263299566937</v>
      </c>
    </row>
    <row r="31" spans="1:12" x14ac:dyDescent="0.2">
      <c r="A31">
        <v>30</v>
      </c>
      <c r="B31" t="s">
        <v>11</v>
      </c>
      <c r="C31" t="s">
        <v>19</v>
      </c>
      <c r="D31">
        <f>'Plate 1'!N38</f>
        <v>0.14208305359234016</v>
      </c>
      <c r="E31">
        <f>'Plate 2'!N38</f>
        <v>0.13892993533039472</v>
      </c>
      <c r="F31">
        <f>'Plate 3'!N38</f>
        <v>0.12970568187325215</v>
      </c>
      <c r="G31">
        <f t="shared" si="0"/>
        <v>0.13690622359866234</v>
      </c>
      <c r="H31">
        <f t="shared" si="1"/>
        <v>6.4320595106064854E-3</v>
      </c>
      <c r="I31" s="7">
        <f t="shared" si="2"/>
        <v>5.4762489439464934</v>
      </c>
    </row>
    <row r="32" spans="1:12" x14ac:dyDescent="0.2">
      <c r="A32">
        <v>31</v>
      </c>
      <c r="B32" t="s">
        <v>10</v>
      </c>
      <c r="C32" t="s">
        <v>18</v>
      </c>
      <c r="D32">
        <f>'Plate 1'!N39</f>
        <v>1.1282670851457934</v>
      </c>
      <c r="E32">
        <f>'Plate 2'!N39</f>
        <v>1.1355712331968244</v>
      </c>
      <c r="F32">
        <f>'Plate 3'!N39</f>
        <v>1.1524424377933784</v>
      </c>
      <c r="G32">
        <f t="shared" si="0"/>
        <v>1.1387602520453319</v>
      </c>
      <c r="H32">
        <f t="shared" si="1"/>
        <v>1.2399165287263345E-2</v>
      </c>
      <c r="I32" s="7">
        <f t="shared" si="2"/>
        <v>45.550410081813276</v>
      </c>
    </row>
    <row r="33" spans="1:12" x14ac:dyDescent="0.2">
      <c r="A33">
        <v>32</v>
      </c>
      <c r="B33" t="s">
        <v>9</v>
      </c>
      <c r="C33" t="s">
        <v>17</v>
      </c>
      <c r="D33">
        <f>'Plate 1'!N40</f>
        <v>8.5303575154398832</v>
      </c>
      <c r="E33">
        <f>'Plate 2'!N40</f>
        <v>8.7632728439172052</v>
      </c>
      <c r="F33">
        <f>'Plate 3'!N40</f>
        <v>8.7007167748540191</v>
      </c>
      <c r="G33">
        <f t="shared" si="0"/>
        <v>8.6647823780703686</v>
      </c>
      <c r="H33">
        <f t="shared" si="1"/>
        <v>0.12054396797052225</v>
      </c>
      <c r="I33" s="7">
        <f t="shared" si="2"/>
        <v>346.59129512281476</v>
      </c>
    </row>
    <row r="34" spans="1:12" x14ac:dyDescent="0.2">
      <c r="A34">
        <v>33</v>
      </c>
      <c r="B34" t="s">
        <v>17</v>
      </c>
      <c r="C34" t="s">
        <v>25</v>
      </c>
      <c r="D34">
        <f>'Plate 1'!N41</f>
        <v>14.69938201254844</v>
      </c>
      <c r="E34">
        <f>'Plate 2'!N41</f>
        <v>15.035804291402398</v>
      </c>
      <c r="F34">
        <f>'Plate 3'!N41</f>
        <v>15.314961115436583</v>
      </c>
      <c r="G34">
        <f t="shared" si="0"/>
        <v>15.016715806462473</v>
      </c>
      <c r="H34">
        <f t="shared" si="1"/>
        <v>0.30823316770120462</v>
      </c>
      <c r="I34" s="7">
        <f t="shared" si="2"/>
        <v>600.66863225849897</v>
      </c>
    </row>
    <row r="35" spans="1:12" x14ac:dyDescent="0.2">
      <c r="A35">
        <v>34</v>
      </c>
      <c r="B35" t="s">
        <v>18</v>
      </c>
      <c r="C35" t="s">
        <v>26</v>
      </c>
      <c r="D35">
        <f>'Plate 1'!N42</f>
        <v>12.420007067684089</v>
      </c>
      <c r="E35">
        <f>'Plate 2'!N42</f>
        <v>12.686750744649768</v>
      </c>
      <c r="F35">
        <f>'Plate 3'!N42</f>
        <v>12.958641228072503</v>
      </c>
      <c r="G35">
        <f t="shared" si="0"/>
        <v>12.688466346802121</v>
      </c>
      <c r="H35">
        <f t="shared" si="1"/>
        <v>0.26932117843272502</v>
      </c>
      <c r="I35" s="7">
        <f t="shared" si="2"/>
        <v>507.53865387208486</v>
      </c>
    </row>
    <row r="36" spans="1:12" x14ac:dyDescent="0.2">
      <c r="A36">
        <v>35</v>
      </c>
      <c r="B36" t="s">
        <v>19</v>
      </c>
      <c r="C36" t="s">
        <v>27</v>
      </c>
      <c r="D36">
        <f>'Plate 1'!N43</f>
        <v>6.9345263390398646</v>
      </c>
      <c r="E36">
        <f>'Plate 2'!N43</f>
        <v>7.0361289828619267</v>
      </c>
      <c r="F36">
        <f>'Plate 3'!N43</f>
        <v>7.2720906868650079</v>
      </c>
      <c r="G36">
        <f t="shared" si="0"/>
        <v>7.0809153362556003</v>
      </c>
      <c r="H36">
        <f t="shared" si="1"/>
        <v>0.17318136539010429</v>
      </c>
      <c r="I36" s="7">
        <f t="shared" si="2"/>
        <v>283.23661345022401</v>
      </c>
    </row>
    <row r="37" spans="1:12" x14ac:dyDescent="0.2">
      <c r="A37">
        <v>36</v>
      </c>
      <c r="B37" t="s">
        <v>20</v>
      </c>
      <c r="C37" t="s">
        <v>28</v>
      </c>
      <c r="D37">
        <f>'Plate 1'!N44</f>
        <v>2.8329278345101581</v>
      </c>
      <c r="E37">
        <f>'Plate 2'!N44</f>
        <v>2.9099443774785656</v>
      </c>
      <c r="F37">
        <f>'Plate 3'!N44</f>
        <v>2.9694401364488505</v>
      </c>
      <c r="G37">
        <f t="shared" si="0"/>
        <v>2.9041041161458581</v>
      </c>
      <c r="H37">
        <f t="shared" si="1"/>
        <v>6.8443287724041443E-2</v>
      </c>
      <c r="I37" s="7">
        <f t="shared" si="2"/>
        <v>116.16416464583432</v>
      </c>
    </row>
    <row r="38" spans="1:12" x14ac:dyDescent="0.2">
      <c r="A38">
        <v>37</v>
      </c>
      <c r="B38" t="s">
        <v>21</v>
      </c>
      <c r="C38" t="s">
        <v>29</v>
      </c>
      <c r="D38">
        <f>'Plate 1'!N45</f>
        <v>1.2938627007983317</v>
      </c>
      <c r="E38">
        <f>'Plate 2'!N45</f>
        <v>1.3255225839835427</v>
      </c>
      <c r="F38">
        <f>'Plate 3'!N45</f>
        <v>1.2799118148067468</v>
      </c>
      <c r="G38">
        <f t="shared" si="0"/>
        <v>1.2997656998628737</v>
      </c>
      <c r="H38">
        <f t="shared" si="1"/>
        <v>2.3371341739226878E-2</v>
      </c>
      <c r="I38" s="7">
        <f t="shared" si="2"/>
        <v>51.990627994514952</v>
      </c>
    </row>
    <row r="39" spans="1:12" x14ac:dyDescent="0.2">
      <c r="A39">
        <v>38</v>
      </c>
      <c r="B39" t="s">
        <v>22</v>
      </c>
      <c r="C39" t="s">
        <v>32</v>
      </c>
      <c r="D39">
        <f>'Plate 1'!N46</f>
        <v>0.7043691805747927</v>
      </c>
      <c r="E39">
        <f>'Plate 2'!N46</f>
        <v>0.71188664133316404</v>
      </c>
      <c r="F39">
        <f>'Plate 3'!N46</f>
        <v>0.70779048815317769</v>
      </c>
      <c r="G39">
        <f t="shared" si="0"/>
        <v>0.70801543668704481</v>
      </c>
      <c r="H39">
        <f t="shared" si="1"/>
        <v>3.7637754244348827E-3</v>
      </c>
      <c r="I39" s="7">
        <f t="shared" si="2"/>
        <v>28.320617467481792</v>
      </c>
    </row>
    <row r="40" spans="1:12" x14ac:dyDescent="0.2">
      <c r="A40">
        <v>39</v>
      </c>
      <c r="B40" t="s">
        <v>23</v>
      </c>
      <c r="C40" t="s">
        <v>31</v>
      </c>
      <c r="D40">
        <f>'Plate 1'!N47</f>
        <v>0.41079804856603314</v>
      </c>
      <c r="E40">
        <f>'Plate 2'!N47</f>
        <v>0.3892106625012795</v>
      </c>
      <c r="F40">
        <f>'Plate 3'!N47</f>
        <v>0.41334368160182944</v>
      </c>
      <c r="G40">
        <f t="shared" si="0"/>
        <v>0.40445079755638069</v>
      </c>
      <c r="H40">
        <f t="shared" si="1"/>
        <v>1.3259575757222683E-2</v>
      </c>
      <c r="I40" s="7">
        <f t="shared" si="2"/>
        <v>16.178031902255228</v>
      </c>
    </row>
    <row r="41" spans="1:12" x14ac:dyDescent="0.2">
      <c r="A41">
        <v>40</v>
      </c>
      <c r="B41" t="s">
        <v>24</v>
      </c>
      <c r="C41" t="s">
        <v>33</v>
      </c>
      <c r="D41">
        <f>'Plate 1'!N48</f>
        <v>0.20052856499911839</v>
      </c>
      <c r="E41">
        <f>'Plate 2'!N48</f>
        <v>0.18822765431859931</v>
      </c>
      <c r="F41">
        <f>'Plate 3'!N48</f>
        <v>0.20424917720270741</v>
      </c>
      <c r="G41">
        <f t="shared" si="0"/>
        <v>0.19766846550680839</v>
      </c>
      <c r="H41">
        <f t="shared" si="1"/>
        <v>8.3849523380239883E-3</v>
      </c>
      <c r="I41" s="7">
        <f t="shared" si="2"/>
        <v>7.9067386202723355</v>
      </c>
    </row>
    <row r="42" spans="1:12" x14ac:dyDescent="0.2">
      <c r="A42">
        <v>41</v>
      </c>
      <c r="B42" t="s">
        <v>33</v>
      </c>
      <c r="C42" t="s">
        <v>40</v>
      </c>
      <c r="D42">
        <f>'Plate 1'!N49</f>
        <v>0.16324435944651847</v>
      </c>
      <c r="E42">
        <f>'Plate 2'!N49</f>
        <v>0.13996415321126615</v>
      </c>
      <c r="F42">
        <f>'Plate 3'!N49</f>
        <v>0.19604939271646735</v>
      </c>
      <c r="G42">
        <f t="shared" si="0"/>
        <v>0.16641930179141731</v>
      </c>
      <c r="H42">
        <f t="shared" si="1"/>
        <v>2.8177095605456268E-2</v>
      </c>
      <c r="I42" s="7">
        <f t="shared" si="2"/>
        <v>6.6567720716566923</v>
      </c>
    </row>
    <row r="43" spans="1:12" x14ac:dyDescent="0.2">
      <c r="A43">
        <v>42</v>
      </c>
      <c r="B43" t="s">
        <v>31</v>
      </c>
      <c r="C43" t="s">
        <v>39</v>
      </c>
      <c r="D43">
        <f>'Plate 1'!N50</f>
        <v>0.13167034753710954</v>
      </c>
      <c r="E43">
        <f>'Plate 2'!N50</f>
        <v>0.12272718853007573</v>
      </c>
      <c r="F43">
        <f>'Plate 3'!N50</f>
        <v>0.16623199458468524</v>
      </c>
      <c r="G43">
        <f t="shared" si="0"/>
        <v>0.14020984355062352</v>
      </c>
      <c r="H43">
        <f t="shared" si="1"/>
        <v>2.2975188390651106E-2</v>
      </c>
      <c r="I43" s="7">
        <f t="shared" si="2"/>
        <v>5.6083937420249406</v>
      </c>
    </row>
    <row r="44" spans="1:12" x14ac:dyDescent="0.2">
      <c r="A44">
        <v>43</v>
      </c>
      <c r="B44" t="s">
        <v>32</v>
      </c>
      <c r="C44" t="s">
        <v>30</v>
      </c>
      <c r="D44">
        <f>'Plate 1'!N51</f>
        <v>0.10815778547691142</v>
      </c>
      <c r="E44">
        <f>'Plate 2'!N51</f>
        <v>9.9284916563656775E-2</v>
      </c>
      <c r="F44">
        <f>'Plate 3'!N51</f>
        <v>8.4979584675578992E-2</v>
      </c>
      <c r="G44">
        <f t="shared" si="0"/>
        <v>9.7474095572049058E-2</v>
      </c>
      <c r="H44">
        <f t="shared" si="1"/>
        <v>1.1694723279943701E-2</v>
      </c>
      <c r="I44" s="7">
        <f t="shared" si="2"/>
        <v>3.8989638228819623</v>
      </c>
    </row>
    <row r="45" spans="1:12" x14ac:dyDescent="0.2">
      <c r="A45">
        <v>44</v>
      </c>
      <c r="B45" t="s">
        <v>29</v>
      </c>
      <c r="C45" t="s">
        <v>38</v>
      </c>
      <c r="D45">
        <f>'Plate 1'!N52</f>
        <v>4.0979036733488176E-2</v>
      </c>
      <c r="E45">
        <f>'Plate 2'!N52</f>
        <v>3.1716015013390358E-2</v>
      </c>
      <c r="F45">
        <f>'Plate 3'!N52</f>
        <v>2.8326528225193E-2</v>
      </c>
      <c r="G45">
        <f t="shared" si="0"/>
        <v>3.3673859990690509E-2</v>
      </c>
      <c r="H45">
        <f t="shared" si="1"/>
        <v>6.549531327085553E-3</v>
      </c>
      <c r="I45" s="7">
        <f t="shared" si="2"/>
        <v>1.3469543996276203</v>
      </c>
      <c r="J45">
        <f>SUM(I24:I45)</f>
        <v>2023.3342857738555</v>
      </c>
      <c r="K45" t="e">
        <f>J45/L24*100</f>
        <v>#DIV/0!</v>
      </c>
    </row>
    <row r="46" spans="1:12" x14ac:dyDescent="0.2">
      <c r="A46" s="6">
        <v>45</v>
      </c>
      <c r="B46" s="6" t="s">
        <v>28</v>
      </c>
      <c r="C46" s="6" t="s">
        <v>37</v>
      </c>
      <c r="D46" s="6">
        <f>'Plate 1'!N53</f>
        <v>-1.0748599798947718E-2</v>
      </c>
      <c r="E46" s="6">
        <f>'Plate 2'!N53</f>
        <v>-2.2063314791923729E-2</v>
      </c>
      <c r="F46" s="6">
        <f>'Plate 3'!N53</f>
        <v>3.2799137944960317E-2</v>
      </c>
      <c r="G46" s="6">
        <f t="shared" si="0"/>
        <v>-4.2588819703764007E-6</v>
      </c>
      <c r="H46" s="6">
        <f t="shared" si="1"/>
        <v>2.8966408586186244E-2</v>
      </c>
      <c r="I46" s="7">
        <f t="shared" si="2"/>
        <v>-1.7035527881505602E-4</v>
      </c>
      <c r="L46" s="5"/>
    </row>
    <row r="47" spans="1:12" x14ac:dyDescent="0.2">
      <c r="A47" s="6">
        <v>46</v>
      </c>
      <c r="B47" s="6" t="s">
        <v>27</v>
      </c>
      <c r="C47" s="6" t="s">
        <v>36</v>
      </c>
      <c r="D47" s="6">
        <f>'Plate 1'!N54</f>
        <v>-1.3099856004967532E-2</v>
      </c>
      <c r="E47" s="6">
        <f>'Plate 2'!N54</f>
        <v>-2.2063314791923729E-2</v>
      </c>
      <c r="F47" s="6">
        <f>'Plate 3'!N54</f>
        <v>-1.3790546635949223E-2</v>
      </c>
      <c r="G47" s="6">
        <f t="shared" si="0"/>
        <v>-1.6317905810946828E-2</v>
      </c>
      <c r="H47" s="6">
        <f t="shared" si="1"/>
        <v>4.98764038959797E-3</v>
      </c>
      <c r="I47" s="7">
        <f t="shared" si="2"/>
        <v>-0.65271623243787313</v>
      </c>
    </row>
    <row r="48" spans="1:12" x14ac:dyDescent="0.2">
      <c r="A48" s="6">
        <v>47</v>
      </c>
      <c r="B48" s="6" t="s">
        <v>26</v>
      </c>
      <c r="C48" s="6" t="s">
        <v>35</v>
      </c>
      <c r="D48" s="6">
        <f>'Plate 1'!N55</f>
        <v>-5.0384061557567431E-3</v>
      </c>
      <c r="E48" s="6">
        <f>'Plate 2'!N55</f>
        <v>-1.3100093157704714E-2</v>
      </c>
      <c r="F48" s="6">
        <f>'Plate 3'!N55</f>
        <v>-1.6772286449127434E-2</v>
      </c>
      <c r="G48" s="6">
        <f t="shared" si="0"/>
        <v>-1.1636928587529632E-2</v>
      </c>
      <c r="H48" s="6">
        <f t="shared" si="1"/>
        <v>6.0022183069553493E-3</v>
      </c>
      <c r="I48" s="7">
        <f t="shared" si="2"/>
        <v>-0.4654771435011853</v>
      </c>
    </row>
    <row r="49" spans="1:10" x14ac:dyDescent="0.2">
      <c r="A49" s="6">
        <v>48</v>
      </c>
      <c r="B49" s="6" t="s">
        <v>25</v>
      </c>
      <c r="C49" s="6" t="s">
        <v>34</v>
      </c>
      <c r="D49" s="6">
        <f>'Plate 1'!N56</f>
        <v>-5.0384061557567431E-3</v>
      </c>
      <c r="E49" s="6">
        <f>'Plate 2'!N56</f>
        <v>4.4126629583847457E-2</v>
      </c>
      <c r="F49" s="6">
        <f>'Plate 3'!N56</f>
        <v>-1.6772286449127434E-2</v>
      </c>
      <c r="G49" s="6">
        <f t="shared" si="0"/>
        <v>7.4386456596544264E-3</v>
      </c>
      <c r="H49" s="6">
        <f t="shared" si="1"/>
        <v>3.2309860878703467E-2</v>
      </c>
      <c r="I49" s="7">
        <f t="shared" si="2"/>
        <v>0.29754582638617705</v>
      </c>
    </row>
    <row r="50" spans="1:10" x14ac:dyDescent="0.2">
      <c r="A50" s="6">
        <v>49</v>
      </c>
      <c r="B50" s="6" t="s">
        <v>34</v>
      </c>
      <c r="C50" s="6" t="s">
        <v>41</v>
      </c>
      <c r="D50" s="6">
        <f>'Plate 1'!N57</f>
        <v>6.7178748743423238E-4</v>
      </c>
      <c r="E50" s="6">
        <f>'Plate 2'!N57</f>
        <v>-8.6184823405952068E-3</v>
      </c>
      <c r="F50" s="6">
        <f>'Plate 3'!N57</f>
        <v>-1.41632641125965E-2</v>
      </c>
      <c r="G50" s="6">
        <f t="shared" si="0"/>
        <v>-7.3699863219191574E-3</v>
      </c>
      <c r="H50" s="6">
        <f t="shared" si="1"/>
        <v>7.4959152693571101E-3</v>
      </c>
      <c r="I50" s="7">
        <f t="shared" si="2"/>
        <v>-0.29479945287676629</v>
      </c>
    </row>
    <row r="51" spans="1:10" x14ac:dyDescent="0.2">
      <c r="A51" s="6">
        <v>50</v>
      </c>
      <c r="B51" s="6" t="s">
        <v>35</v>
      </c>
      <c r="C51" s="6" t="s">
        <v>42</v>
      </c>
      <c r="D51" s="6">
        <f>'Plate 1'!N58</f>
        <v>8.3973435929279045E-3</v>
      </c>
      <c r="E51" s="6">
        <f>'Plate 2'!N58</f>
        <v>-2.4131750553666579E-3</v>
      </c>
      <c r="F51" s="6">
        <f>'Plate 3'!N58</f>
        <v>2.0499461215600197E-2</v>
      </c>
      <c r="G51" s="6">
        <f t="shared" si="0"/>
        <v>8.8278765843871482E-3</v>
      </c>
      <c r="H51" s="6">
        <f t="shared" si="1"/>
        <v>1.1462383880064285E-2</v>
      </c>
      <c r="I51" s="7">
        <f t="shared" si="2"/>
        <v>0.35311506337548593</v>
      </c>
    </row>
    <row r="52" spans="1:10" x14ac:dyDescent="0.2">
      <c r="A52" s="6">
        <v>51</v>
      </c>
      <c r="B52" s="6" t="s">
        <v>36</v>
      </c>
      <c r="C52" s="6" t="s">
        <v>43</v>
      </c>
      <c r="D52" s="6">
        <f>'Plate 1'!N59</f>
        <v>0.12696783512506993</v>
      </c>
      <c r="E52" s="6">
        <f>'Plate 2'!N59</f>
        <v>0.12031401347470908</v>
      </c>
      <c r="F52" s="6">
        <f>'Plate 3'!N59</f>
        <v>0.10846078570435741</v>
      </c>
      <c r="G52" s="6">
        <f t="shared" si="0"/>
        <v>0.11858087810137881</v>
      </c>
      <c r="H52" s="6">
        <f t="shared" si="1"/>
        <v>9.3744620235984948E-3</v>
      </c>
      <c r="I52" s="7">
        <f t="shared" si="2"/>
        <v>4.7432351240551522</v>
      </c>
    </row>
    <row r="53" spans="1:10" x14ac:dyDescent="0.2">
      <c r="A53" s="6">
        <v>52</v>
      </c>
      <c r="B53" s="6" t="s">
        <v>37</v>
      </c>
      <c r="C53" s="6" t="s">
        <v>44</v>
      </c>
      <c r="D53" s="6">
        <f>'Plate 1'!N60</f>
        <v>0.40777500487257906</v>
      </c>
      <c r="E53" s="6">
        <f>'Plate 2'!N60</f>
        <v>0.40782658435696517</v>
      </c>
      <c r="F53" s="6">
        <f>'Plate 3'!N60</f>
        <v>0.39135335047964015</v>
      </c>
      <c r="G53" s="6">
        <f t="shared" si="0"/>
        <v>0.40231831323639478</v>
      </c>
      <c r="H53" s="6">
        <f t="shared" si="1"/>
        <v>9.4959713196473318E-3</v>
      </c>
      <c r="I53" s="7">
        <f t="shared" si="2"/>
        <v>16.092732529455791</v>
      </c>
    </row>
    <row r="54" spans="1:10" x14ac:dyDescent="0.2">
      <c r="A54" s="6">
        <v>53</v>
      </c>
      <c r="B54" s="6" t="s">
        <v>38</v>
      </c>
      <c r="C54" s="6" t="s">
        <v>45</v>
      </c>
      <c r="D54" s="6">
        <f>'Plate 1'!N61</f>
        <v>1.8484232716752906</v>
      </c>
      <c r="E54" s="6">
        <f>'Plate 2'!N61</f>
        <v>1.9157162546675024</v>
      </c>
      <c r="F54" s="6">
        <f>'Plate 3'!N61</f>
        <v>2.0022382845491684</v>
      </c>
      <c r="G54" s="6">
        <f t="shared" si="0"/>
        <v>1.9221259369639874</v>
      </c>
      <c r="H54" s="6">
        <f t="shared" si="1"/>
        <v>7.710757139674547E-2</v>
      </c>
      <c r="I54" s="7">
        <f t="shared" si="2"/>
        <v>76.885037478559497</v>
      </c>
      <c r="J54" t="s">
        <v>121</v>
      </c>
    </row>
    <row r="55" spans="1:10" x14ac:dyDescent="0.2">
      <c r="A55" s="6">
        <v>54</v>
      </c>
      <c r="B55" s="6" t="s">
        <v>30</v>
      </c>
      <c r="C55" s="6" t="s">
        <v>46</v>
      </c>
      <c r="D55" s="6">
        <f>'Plate 1'!N62</f>
        <v>10.619280707616628</v>
      </c>
      <c r="E55" s="6">
        <f>'Plate 2'!N62</f>
        <v>10.885487935465369</v>
      </c>
      <c r="F55" s="6">
        <f>'Plate 3'!N62</f>
        <v>10.692518970057062</v>
      </c>
      <c r="G55" s="6">
        <f t="shared" si="0"/>
        <v>10.732429204379685</v>
      </c>
      <c r="H55" s="6">
        <f t="shared" si="1"/>
        <v>0.13751797025295595</v>
      </c>
      <c r="I55" s="7">
        <f t="shared" si="2"/>
        <v>429.29716817518738</v>
      </c>
      <c r="J55">
        <v>0.50711464979965437</v>
      </c>
    </row>
    <row r="56" spans="1:10" x14ac:dyDescent="0.2">
      <c r="A56" s="5">
        <v>55</v>
      </c>
      <c r="B56" s="5" t="s">
        <v>39</v>
      </c>
      <c r="C56" s="5" t="s">
        <v>47</v>
      </c>
      <c r="D56" s="5">
        <f>'Plate 1'!N63</f>
        <v>1.2807628447933641</v>
      </c>
      <c r="E56" s="5">
        <f>'Plate 2'!N63</f>
        <v>1.2810512151060716</v>
      </c>
      <c r="F56" s="5">
        <f>'Plate 3'!N63</f>
        <v>1.2579214836845576</v>
      </c>
      <c r="G56" s="5">
        <f t="shared" si="0"/>
        <v>1.2732451811946646</v>
      </c>
      <c r="H56" s="5">
        <f t="shared" si="1"/>
        <v>1.3271494580312104E-2</v>
      </c>
      <c r="I56" s="5">
        <f t="shared" si="2"/>
        <v>50.929807247786584</v>
      </c>
      <c r="J56">
        <v>1.2767621050265634</v>
      </c>
    </row>
    <row r="57" spans="1:10" x14ac:dyDescent="0.2">
      <c r="A57" s="6">
        <v>56</v>
      </c>
      <c r="B57" s="6" t="s">
        <v>40</v>
      </c>
      <c r="C57" s="6" t="s">
        <v>48</v>
      </c>
      <c r="D57" s="6">
        <f>'Plate 1'!N64</f>
        <v>13.323225344539415</v>
      </c>
      <c r="E57" s="6">
        <f>'Plate 2'!N64</f>
        <v>13.053553353065499</v>
      </c>
      <c r="F57" s="6">
        <f>'Plate 3'!N64</f>
        <v>13.025730373869013</v>
      </c>
      <c r="G57" s="6">
        <f t="shared" si="0"/>
        <v>13.13416969049131</v>
      </c>
      <c r="H57" s="6">
        <f t="shared" si="1"/>
        <v>0.16431694918209058</v>
      </c>
      <c r="I57" s="7">
        <f t="shared" si="2"/>
        <v>525.36678761965243</v>
      </c>
      <c r="J57">
        <v>0.66065947739386066</v>
      </c>
    </row>
    <row r="58" spans="1:10" x14ac:dyDescent="0.2">
      <c r="A58" s="6">
        <v>57</v>
      </c>
      <c r="B58" s="6" t="s">
        <v>48</v>
      </c>
      <c r="C58" s="6" t="s">
        <v>56</v>
      </c>
      <c r="D58" s="6">
        <f>'Plate 1'!N65</f>
        <v>8.9290633892321001</v>
      </c>
      <c r="E58" s="6">
        <f>'Plate 2'!N65</f>
        <v>8.4295652076893592</v>
      </c>
      <c r="F58" s="6">
        <f>'Plate 3'!N65</f>
        <v>8.9981453212185443</v>
      </c>
      <c r="G58" s="6">
        <f t="shared" si="0"/>
        <v>8.7855913060466673</v>
      </c>
      <c r="H58" s="6">
        <f t="shared" si="1"/>
        <v>0.31025637038647719</v>
      </c>
      <c r="I58" s="7">
        <f t="shared" si="2"/>
        <v>351.42365224186671</v>
      </c>
    </row>
    <row r="59" spans="1:10" x14ac:dyDescent="0.2">
      <c r="A59" s="6">
        <v>58</v>
      </c>
      <c r="B59" s="6" t="s">
        <v>47</v>
      </c>
      <c r="C59" s="6" t="s">
        <v>55</v>
      </c>
      <c r="D59" s="6">
        <f>'Plate 1'!N66</f>
        <v>3.226259408402901</v>
      </c>
      <c r="E59" s="6">
        <f>'Plate 2'!N66</f>
        <v>3.1822884194413739</v>
      </c>
      <c r="F59" s="6">
        <f>'Plate 3'!N66</f>
        <v>3.2679868352433186</v>
      </c>
      <c r="G59" s="6">
        <f t="shared" si="0"/>
        <v>3.2255115543625315</v>
      </c>
      <c r="H59" s="6">
        <f t="shared" si="1"/>
        <v>4.2854102277261913E-2</v>
      </c>
      <c r="I59" s="7">
        <f t="shared" si="2"/>
        <v>129.02046217450126</v>
      </c>
    </row>
    <row r="60" spans="1:10" x14ac:dyDescent="0.2">
      <c r="A60" s="6">
        <v>59</v>
      </c>
      <c r="B60" s="6" t="s">
        <v>46</v>
      </c>
      <c r="C60" s="6" t="s">
        <v>54</v>
      </c>
      <c r="D60" s="6">
        <f>'Plate 1'!N67</f>
        <v>1.3620491307729063</v>
      </c>
      <c r="E60" s="6">
        <f>'Plate 2'!N67</f>
        <v>1.3758545208526187</v>
      </c>
      <c r="F60" s="6">
        <f>'Plate 3'!N67</f>
        <v>1.3991814073338753</v>
      </c>
      <c r="G60" s="6">
        <f t="shared" si="0"/>
        <v>1.3790283529864669</v>
      </c>
      <c r="H60" s="6">
        <f t="shared" si="1"/>
        <v>1.8768494837371912E-2</v>
      </c>
      <c r="I60" s="7">
        <f t="shared" si="2"/>
        <v>55.161134119458673</v>
      </c>
    </row>
    <row r="61" spans="1:10" x14ac:dyDescent="0.2">
      <c r="A61" s="6">
        <v>60</v>
      </c>
      <c r="B61" s="6" t="s">
        <v>45</v>
      </c>
      <c r="C61" s="6" t="s">
        <v>53</v>
      </c>
      <c r="D61" s="6">
        <f>'Plate 1'!N68</f>
        <v>0.73258425504703051</v>
      </c>
      <c r="E61" s="6">
        <f>'Plate 2'!N68</f>
        <v>0.73670787047407826</v>
      </c>
      <c r="F61" s="6">
        <f>'Plate 3'!N68</f>
        <v>0.75810734750055997</v>
      </c>
      <c r="G61" s="6">
        <f t="shared" si="0"/>
        <v>0.74246649100722306</v>
      </c>
      <c r="H61" s="6">
        <f t="shared" si="1"/>
        <v>1.370139937858245E-2</v>
      </c>
      <c r="I61" s="7">
        <f t="shared" si="2"/>
        <v>29.698659640288923</v>
      </c>
    </row>
    <row r="62" spans="1:10" x14ac:dyDescent="0.2">
      <c r="A62" s="6">
        <v>61</v>
      </c>
      <c r="B62" s="6" t="s">
        <v>44</v>
      </c>
      <c r="C62" s="6" t="s">
        <v>52</v>
      </c>
      <c r="D62" s="6">
        <f>'Plate 1'!N69</f>
        <v>0.36746775562652512</v>
      </c>
      <c r="E62" s="6">
        <f>'Plate 2'!N69</f>
        <v>0.36507891194761294</v>
      </c>
      <c r="F62" s="6">
        <f>'Plate 3'!N69</f>
        <v>0.37234475917062904</v>
      </c>
      <c r="G62" s="6">
        <f t="shared" si="0"/>
        <v>0.36829714224825572</v>
      </c>
      <c r="H62" s="6">
        <f t="shared" si="1"/>
        <v>3.7032479789074254E-3</v>
      </c>
      <c r="I62" s="7">
        <f t="shared" si="2"/>
        <v>14.731885689930229</v>
      </c>
    </row>
    <row r="63" spans="1:10" x14ac:dyDescent="0.2">
      <c r="A63" s="6">
        <v>62</v>
      </c>
      <c r="B63" s="6" t="s">
        <v>43</v>
      </c>
      <c r="C63" s="6" t="s">
        <v>51</v>
      </c>
      <c r="D63" s="6">
        <f>'Plate 1'!N70</f>
        <v>0.25796639517474523</v>
      </c>
      <c r="E63" s="6">
        <f>'Plate 2'!N70</f>
        <v>0.25028072717088479</v>
      </c>
      <c r="F63" s="6">
        <f>'Plate 3'!N70</f>
        <v>0.24673896954049693</v>
      </c>
      <c r="G63" s="6">
        <f t="shared" si="0"/>
        <v>0.25166203062870895</v>
      </c>
      <c r="H63" s="6">
        <f t="shared" si="1"/>
        <v>5.7397535683243236E-3</v>
      </c>
      <c r="I63" s="7">
        <f t="shared" si="2"/>
        <v>10.066481225148358</v>
      </c>
    </row>
    <row r="64" spans="1:10" x14ac:dyDescent="0.2">
      <c r="A64" s="6">
        <v>63</v>
      </c>
      <c r="B64" s="6" t="s">
        <v>42</v>
      </c>
      <c r="C64" s="6" t="s">
        <v>50</v>
      </c>
      <c r="D64" s="6">
        <f>'Plate 1'!N71</f>
        <v>0.32346567519958291</v>
      </c>
      <c r="E64" s="6">
        <f>'Plate 2'!N71</f>
        <v>0.3216417609510131</v>
      </c>
      <c r="F64" s="6">
        <f>'Plate 3'!N71</f>
        <v>0.34066377365561057</v>
      </c>
      <c r="G64" s="6">
        <f t="shared" si="0"/>
        <v>0.32859040326873551</v>
      </c>
      <c r="H64" s="6">
        <f t="shared" si="1"/>
        <v>1.0495540489681194E-2</v>
      </c>
      <c r="I64" s="7">
        <f t="shared" si="2"/>
        <v>13.14361613074942</v>
      </c>
    </row>
    <row r="65" spans="1:12" x14ac:dyDescent="0.2">
      <c r="A65" s="6">
        <v>64</v>
      </c>
      <c r="B65" s="6" t="s">
        <v>41</v>
      </c>
      <c r="C65" s="6" t="s">
        <v>49</v>
      </c>
      <c r="D65" s="6">
        <f>'Plate 1'!N72</f>
        <v>0.26905088871741006</v>
      </c>
      <c r="E65" s="6">
        <f>'Plate 2'!N72</f>
        <v>0.26544925609033238</v>
      </c>
      <c r="F65" s="6">
        <f>'Plate 3'!N72</f>
        <v>0.25493875402673699</v>
      </c>
      <c r="G65" s="6">
        <f t="shared" si="0"/>
        <v>0.26314629961149311</v>
      </c>
      <c r="H65" s="6">
        <f t="shared" si="1"/>
        <v>7.3325161295080214E-3</v>
      </c>
      <c r="I65" s="7">
        <f t="shared" si="2"/>
        <v>10.525851984459724</v>
      </c>
    </row>
    <row r="66" spans="1:12" x14ac:dyDescent="0.2">
      <c r="A66" s="6">
        <v>65</v>
      </c>
      <c r="B66" s="6" t="s">
        <v>49</v>
      </c>
      <c r="C66" s="6" t="s">
        <v>57</v>
      </c>
      <c r="D66" s="6">
        <f>'Plate 1'!N73</f>
        <v>0.16391614693395271</v>
      </c>
      <c r="E66" s="6">
        <f>'Plate 2'!N73</f>
        <v>0.16133798941594227</v>
      </c>
      <c r="F66" s="6">
        <f>'Plate 3'!N73</f>
        <v>0.17629536645416169</v>
      </c>
      <c r="G66" s="6">
        <f t="shared" si="0"/>
        <v>0.16718316760135221</v>
      </c>
      <c r="H66" s="6">
        <f t="shared" si="1"/>
        <v>7.9959896196015092E-3</v>
      </c>
      <c r="I66" s="7">
        <f t="shared" si="2"/>
        <v>6.6873267040540885</v>
      </c>
    </row>
    <row r="67" spans="1:12" x14ac:dyDescent="0.2">
      <c r="A67" s="6">
        <v>66</v>
      </c>
      <c r="B67" s="6" t="s">
        <v>50</v>
      </c>
      <c r="C67" s="6" t="s">
        <v>58</v>
      </c>
      <c r="D67" s="6">
        <f>'Plate 1'!N74</f>
        <v>7.4904304848916914E-2</v>
      </c>
      <c r="E67" s="6">
        <f>'Plate 2'!N74</f>
        <v>6.6534683669394995E-2</v>
      </c>
      <c r="F67" s="6">
        <f>'Plate 3'!N74</f>
        <v>4.7707837010851371E-2</v>
      </c>
      <c r="G67" s="6">
        <f t="shared" ref="G67:G73" si="3">AVERAGE(D67:F67)</f>
        <v>6.3048941843054429E-2</v>
      </c>
      <c r="H67" s="6">
        <f t="shared" ref="H67:H73" si="4">STDEV(D67:F67)</f>
        <v>1.3929277180695986E-2</v>
      </c>
      <c r="I67" s="7">
        <f t="shared" ref="I67:I89" si="5">G67*40</f>
        <v>2.5219576737221772</v>
      </c>
      <c r="J67">
        <f>SUM(I46:I67)</f>
        <v>1725.5332934645437</v>
      </c>
      <c r="K67" t="e">
        <f>J67/L46*100</f>
        <v>#DIV/0!</v>
      </c>
    </row>
    <row r="68" spans="1:12" x14ac:dyDescent="0.2">
      <c r="A68">
        <v>67</v>
      </c>
      <c r="B68" t="s">
        <v>51</v>
      </c>
      <c r="C68" t="s">
        <v>59</v>
      </c>
      <c r="D68">
        <f>'Plate 1'!N75</f>
        <v>-2.5863818266217947E-2</v>
      </c>
      <c r="E68">
        <f>'Plate 2'!N75</f>
        <v>-3.5508147243252249E-2</v>
      </c>
      <c r="F68">
        <f>'Plate 3'!N75</f>
        <v>-1.3790546635949223E-2</v>
      </c>
      <c r="G68">
        <f t="shared" si="3"/>
        <v>-2.5054170715139806E-2</v>
      </c>
      <c r="H68">
        <f t="shared" si="4"/>
        <v>1.0881414931078933E-2</v>
      </c>
      <c r="I68" s="7">
        <f t="shared" si="5"/>
        <v>-1.0021668286055923</v>
      </c>
      <c r="L68" s="5"/>
    </row>
    <row r="69" spans="1:12" x14ac:dyDescent="0.2">
      <c r="A69">
        <v>68</v>
      </c>
      <c r="B69" t="s">
        <v>52</v>
      </c>
      <c r="C69" t="s">
        <v>60</v>
      </c>
      <c r="D69">
        <f>'Plate 1'!N76</f>
        <v>-1.3435749748684648E-3</v>
      </c>
      <c r="E69">
        <f>'Plate 2'!N76</f>
        <v>-7.9290037533475896E-3</v>
      </c>
      <c r="F69">
        <f>'Plate 3'!N76</f>
        <v>-2.720837579525117E-2</v>
      </c>
      <c r="G69">
        <f t="shared" si="3"/>
        <v>-1.2160318174489074E-2</v>
      </c>
      <c r="H69">
        <f t="shared" si="4"/>
        <v>1.3441539966366852E-2</v>
      </c>
      <c r="I69" s="7">
        <f t="shared" si="5"/>
        <v>-0.48641272697956295</v>
      </c>
    </row>
    <row r="70" spans="1:12" x14ac:dyDescent="0.2">
      <c r="A70">
        <v>69</v>
      </c>
      <c r="B70" t="s">
        <v>53</v>
      </c>
      <c r="C70" t="s">
        <v>61</v>
      </c>
      <c r="D70">
        <f>'Plate 1'!N77</f>
        <v>-1.1084493542664836E-2</v>
      </c>
      <c r="E70">
        <f>'Plate 2'!N77</f>
        <v>-2.3442271966418963E-2</v>
      </c>
      <c r="F70">
        <f>'Plate 3'!N77</f>
        <v>-1.602685149583288E-2</v>
      </c>
      <c r="G70">
        <f t="shared" si="3"/>
        <v>-1.6851205668305558E-2</v>
      </c>
      <c r="H70">
        <f t="shared" si="4"/>
        <v>6.2199953170324557E-3</v>
      </c>
      <c r="I70" s="7">
        <f t="shared" si="5"/>
        <v>-0.67404822673222231</v>
      </c>
    </row>
    <row r="71" spans="1:12" x14ac:dyDescent="0.2">
      <c r="A71">
        <v>70</v>
      </c>
      <c r="B71" t="s">
        <v>54</v>
      </c>
      <c r="C71" t="s">
        <v>62</v>
      </c>
      <c r="D71">
        <f>'Plate 1'!N78</f>
        <v>4.7025124120396271E-3</v>
      </c>
      <c r="E71">
        <f>'Plate 2'!N78</f>
        <v>-5.5158286979809321E-3</v>
      </c>
      <c r="F71">
        <f>'Plate 3'!N78</f>
        <v>-1.7145003925774709E-2</v>
      </c>
      <c r="G71">
        <f t="shared" si="3"/>
        <v>-5.9861067372386709E-3</v>
      </c>
      <c r="H71">
        <f t="shared" si="4"/>
        <v>1.0931347748947618E-2</v>
      </c>
      <c r="I71" s="7">
        <f t="shared" si="5"/>
        <v>-0.23944426948954683</v>
      </c>
    </row>
    <row r="72" spans="1:12" x14ac:dyDescent="0.2">
      <c r="A72">
        <v>71</v>
      </c>
      <c r="B72" t="s">
        <v>55</v>
      </c>
      <c r="C72" t="s">
        <v>63</v>
      </c>
      <c r="D72">
        <f>'Plate 1'!N79</f>
        <v>1.4443430979835997E-2</v>
      </c>
      <c r="E72">
        <f>'Plate 2'!N79</f>
        <v>2.7579143489904661E-3</v>
      </c>
      <c r="F72">
        <f>'Plate 3'!N79</f>
        <v>1.3790546635949223E-2</v>
      </c>
      <c r="G72">
        <f t="shared" si="3"/>
        <v>1.0330630654925227E-2</v>
      </c>
      <c r="H72">
        <f t="shared" si="4"/>
        <v>6.5662842368611196E-3</v>
      </c>
      <c r="I72" s="7">
        <f t="shared" si="5"/>
        <v>0.41322522619700908</v>
      </c>
    </row>
    <row r="73" spans="1:12" x14ac:dyDescent="0.2">
      <c r="A73">
        <v>72</v>
      </c>
      <c r="B73" t="s">
        <v>56</v>
      </c>
      <c r="C73" t="s">
        <v>64</v>
      </c>
      <c r="D73">
        <f>'Plate 1'!N80</f>
        <v>5.2063530276153014E-2</v>
      </c>
      <c r="E73">
        <f>'Plate 2'!N80</f>
        <v>4.1368715234856988E-2</v>
      </c>
      <c r="F73">
        <f>'Plate 3'!N80</f>
        <v>3.8389900094669457E-2</v>
      </c>
      <c r="G73">
        <f t="shared" si="3"/>
        <v>4.3940715201893153E-2</v>
      </c>
      <c r="H73">
        <f t="shared" si="4"/>
        <v>7.190509610439347E-3</v>
      </c>
      <c r="I73" s="7">
        <f t="shared" si="5"/>
        <v>1.7576286080757262</v>
      </c>
    </row>
    <row r="74" spans="1:12" x14ac:dyDescent="0.2">
      <c r="A74">
        <v>73</v>
      </c>
      <c r="B74" t="s">
        <v>64</v>
      </c>
      <c r="C74" t="s">
        <v>72</v>
      </c>
      <c r="D74">
        <f>'Plate 1'!N81</f>
        <v>0.28752504462185147</v>
      </c>
      <c r="E74">
        <f>'Plate 2'!N81</f>
        <v>0.26889664902657046</v>
      </c>
      <c r="F74">
        <f>'Plate 3'!N81</f>
        <v>0.28736517449505006</v>
      </c>
      <c r="G74">
        <f t="shared" ref="G74:G89" si="6">AVERAGE(D74:F74)</f>
        <v>0.28126228938115733</v>
      </c>
      <c r="H74">
        <f t="shared" ref="H74:H89" si="7">STDEV(D74:F74)</f>
        <v>1.0709257007309207E-2</v>
      </c>
      <c r="I74" s="7">
        <f t="shared" si="5"/>
        <v>11.250491575246294</v>
      </c>
    </row>
    <row r="75" spans="1:12" x14ac:dyDescent="0.2">
      <c r="A75">
        <v>74</v>
      </c>
      <c r="B75" t="s">
        <v>63</v>
      </c>
      <c r="C75" t="s">
        <v>71</v>
      </c>
      <c r="D75">
        <f>'Plate 1'!N82</f>
        <v>3.2007314838804004</v>
      </c>
      <c r="E75">
        <f>'Plate 2'!N82</f>
        <v>3.1540197973642217</v>
      </c>
      <c r="F75">
        <f>'Plate 3'!N82</f>
        <v>3.213197366176169</v>
      </c>
      <c r="G75">
        <f t="shared" si="6"/>
        <v>3.1893162158069308</v>
      </c>
      <c r="H75">
        <f t="shared" si="7"/>
        <v>3.1196593107502613E-2</v>
      </c>
      <c r="I75" s="7">
        <f t="shared" si="5"/>
        <v>127.57264863227724</v>
      </c>
    </row>
    <row r="76" spans="1:12" x14ac:dyDescent="0.2">
      <c r="A76">
        <v>75</v>
      </c>
      <c r="B76" t="s">
        <v>62</v>
      </c>
      <c r="C76" t="s">
        <v>70</v>
      </c>
      <c r="D76">
        <f>'Plate 1'!N83</f>
        <v>14.23584864621882</v>
      </c>
      <c r="E76">
        <f>'Plate 2'!N83</f>
        <v>14.218772165513972</v>
      </c>
      <c r="F76">
        <f>'Plate 3'!N83</f>
        <v>14.598970842797167</v>
      </c>
      <c r="G76">
        <f t="shared" si="6"/>
        <v>14.351197218176653</v>
      </c>
      <c r="H76">
        <f t="shared" si="7"/>
        <v>0.21474805782941622</v>
      </c>
      <c r="I76" s="7">
        <f t="shared" si="5"/>
        <v>574.04788872706615</v>
      </c>
    </row>
    <row r="77" spans="1:12" x14ac:dyDescent="0.2">
      <c r="A77">
        <v>76</v>
      </c>
      <c r="B77" t="s">
        <v>61</v>
      </c>
      <c r="C77" t="s">
        <v>69</v>
      </c>
      <c r="D77">
        <f>'Plate 1'!N84</f>
        <v>15.8525052347293</v>
      </c>
      <c r="E77">
        <f>'Plate 2'!N84</f>
        <v>15.944537069394755</v>
      </c>
      <c r="F77">
        <f>'Plate 3'!N84</f>
        <v>15.708550770776107</v>
      </c>
      <c r="G77">
        <f t="shared" si="6"/>
        <v>15.835197691633388</v>
      </c>
      <c r="H77">
        <f t="shared" si="7"/>
        <v>0.11894135769338242</v>
      </c>
      <c r="I77" s="7">
        <f t="shared" si="5"/>
        <v>633.40790766533553</v>
      </c>
    </row>
    <row r="78" spans="1:12" x14ac:dyDescent="0.2">
      <c r="A78">
        <v>77</v>
      </c>
      <c r="B78" t="s">
        <v>60</v>
      </c>
      <c r="C78" t="s">
        <v>68</v>
      </c>
      <c r="D78">
        <f>'Plate 1'!N85</f>
        <v>12.634643169919327</v>
      </c>
      <c r="E78">
        <f>'Plate 2'!N85</f>
        <v>12.916347114203225</v>
      </c>
      <c r="F78">
        <f>'Plate 3'!N85</f>
        <v>12.665312573951097</v>
      </c>
      <c r="G78">
        <f t="shared" si="6"/>
        <v>12.738767619357882</v>
      </c>
      <c r="H78">
        <f t="shared" si="7"/>
        <v>0.15455099749940499</v>
      </c>
      <c r="I78" s="7">
        <f t="shared" si="5"/>
        <v>509.55070477431525</v>
      </c>
    </row>
    <row r="79" spans="1:12" x14ac:dyDescent="0.2">
      <c r="A79">
        <v>78</v>
      </c>
      <c r="B79" t="s">
        <v>59</v>
      </c>
      <c r="C79" t="s">
        <v>67</v>
      </c>
      <c r="D79">
        <f>'Plate 1'!N86</f>
        <v>6.4290062547456044</v>
      </c>
      <c r="E79">
        <f>'Plate 2'!N86</f>
        <v>6.4886829845873191</v>
      </c>
      <c r="F79">
        <f>'Plate 3'!N86</f>
        <v>6.4711208295500118</v>
      </c>
      <c r="G79">
        <f t="shared" si="6"/>
        <v>6.4629366896276439</v>
      </c>
      <c r="H79">
        <f t="shared" si="7"/>
        <v>3.0668601710086282E-2</v>
      </c>
      <c r="I79" s="7">
        <f t="shared" si="5"/>
        <v>258.51746758510575</v>
      </c>
    </row>
    <row r="80" spans="1:12" x14ac:dyDescent="0.2">
      <c r="A80">
        <v>79</v>
      </c>
      <c r="B80" t="s">
        <v>58</v>
      </c>
      <c r="C80" t="s">
        <v>66</v>
      </c>
      <c r="D80">
        <f>'Plate 1'!N87</f>
        <v>2.1809580779552356</v>
      </c>
      <c r="E80">
        <f>'Plate 2'!N87</f>
        <v>2.2190868330564539</v>
      </c>
      <c r="F80">
        <f>'Plate 3'!N87</f>
        <v>2.2139418112848213</v>
      </c>
      <c r="G80">
        <f t="shared" si="6"/>
        <v>2.2046622407655039</v>
      </c>
      <c r="H80">
        <f t="shared" si="7"/>
        <v>2.0688965976080439E-2</v>
      </c>
      <c r="I80" s="7">
        <f t="shared" si="5"/>
        <v>88.186489630620159</v>
      </c>
    </row>
    <row r="81" spans="1:11" x14ac:dyDescent="0.2">
      <c r="A81">
        <v>80</v>
      </c>
      <c r="B81" t="s">
        <v>57</v>
      </c>
      <c r="C81" t="s">
        <v>65</v>
      </c>
      <c r="D81">
        <f>'Plate 1'!N88</f>
        <v>1.2098892648690527</v>
      </c>
      <c r="E81">
        <f>'Plate 2'!N88</f>
        <v>1.2131375742621813</v>
      </c>
      <c r="F81">
        <f>'Plate 3'!N88</f>
        <v>1.2087227767671171</v>
      </c>
      <c r="G81">
        <f t="shared" si="6"/>
        <v>1.2105832052994503</v>
      </c>
      <c r="H81">
        <f t="shared" si="7"/>
        <v>2.2877443522630568E-3</v>
      </c>
      <c r="I81" s="7">
        <f t="shared" si="5"/>
        <v>48.42332821197801</v>
      </c>
    </row>
    <row r="82" spans="1:11" x14ac:dyDescent="0.2">
      <c r="A82">
        <v>81</v>
      </c>
      <c r="B82" t="s">
        <v>65</v>
      </c>
      <c r="C82" t="s">
        <v>73</v>
      </c>
      <c r="D82">
        <f>'Plate 1'!N89</f>
        <v>0.66406193132873881</v>
      </c>
      <c r="E82">
        <f>'Plate 2'!N89</f>
        <v>0.67293110115367372</v>
      </c>
      <c r="F82">
        <f>'Plate 3'!N89</f>
        <v>0.67536406768486468</v>
      </c>
      <c r="G82">
        <f t="shared" si="6"/>
        <v>0.67078570005575899</v>
      </c>
      <c r="H82">
        <f t="shared" si="7"/>
        <v>5.9486663174459177E-3</v>
      </c>
      <c r="I82" s="7">
        <f t="shared" si="5"/>
        <v>26.831428002230361</v>
      </c>
    </row>
    <row r="83" spans="1:11" x14ac:dyDescent="0.2">
      <c r="A83">
        <v>82</v>
      </c>
      <c r="B83" t="s">
        <v>66</v>
      </c>
      <c r="C83" t="s">
        <v>74</v>
      </c>
      <c r="D83">
        <f>'Plate 1'!N90</f>
        <v>0.34899359972208377</v>
      </c>
      <c r="E83">
        <f>'Plate 2'!N90</f>
        <v>0.34542877221105589</v>
      </c>
      <c r="F83">
        <f>'Plate 3'!N90</f>
        <v>0.31755529010347944</v>
      </c>
      <c r="G83">
        <f t="shared" si="6"/>
        <v>0.33732588734553975</v>
      </c>
      <c r="H83">
        <f t="shared" si="7"/>
        <v>1.7214365665823007E-2</v>
      </c>
      <c r="I83" s="7">
        <f t="shared" si="5"/>
        <v>13.493035493821591</v>
      </c>
    </row>
    <row r="84" spans="1:11" x14ac:dyDescent="0.2">
      <c r="A84">
        <v>83</v>
      </c>
      <c r="B84" t="s">
        <v>67</v>
      </c>
      <c r="C84" t="s">
        <v>75</v>
      </c>
      <c r="D84">
        <f>'Plate 1'!N91</f>
        <v>0.23915634552658674</v>
      </c>
      <c r="E84">
        <f>'Plate 2'!N91</f>
        <v>0.23373324107694199</v>
      </c>
      <c r="F84">
        <f>'Plate 3'!N91</f>
        <v>0.22176689860512941</v>
      </c>
      <c r="G84">
        <f t="shared" si="6"/>
        <v>0.2315521617362194</v>
      </c>
      <c r="H84">
        <f t="shared" si="7"/>
        <v>8.8975303526563302E-3</v>
      </c>
      <c r="I84" s="7">
        <f t="shared" si="5"/>
        <v>9.262086469448775</v>
      </c>
    </row>
    <row r="85" spans="1:11" x14ac:dyDescent="0.2">
      <c r="A85">
        <v>84</v>
      </c>
      <c r="B85" t="s">
        <v>68</v>
      </c>
      <c r="C85" t="s">
        <v>76</v>
      </c>
      <c r="D85">
        <f>'Plate 1'!N92</f>
        <v>0.29659417570221364</v>
      </c>
      <c r="E85">
        <f>'Plate 2'!N92</f>
        <v>0.29061522452487037</v>
      </c>
      <c r="F85">
        <f>'Plate 3'!N92</f>
        <v>0.2437572297273187</v>
      </c>
      <c r="G85">
        <f t="shared" si="6"/>
        <v>0.2769888766514676</v>
      </c>
      <c r="H85">
        <f t="shared" si="7"/>
        <v>2.8934300272578452E-2</v>
      </c>
      <c r="I85" s="7">
        <f t="shared" si="5"/>
        <v>11.079555066058704</v>
      </c>
    </row>
    <row r="86" spans="1:11" x14ac:dyDescent="0.2">
      <c r="A86">
        <v>85</v>
      </c>
      <c r="B86" t="s">
        <v>69</v>
      </c>
      <c r="C86" t="s">
        <v>77</v>
      </c>
      <c r="D86">
        <f>'Plate 1'!N93</f>
        <v>0.2257205957779021</v>
      </c>
      <c r="E86">
        <f>'Plate 2'!N93</f>
        <v>0.2213226265064849</v>
      </c>
      <c r="F86">
        <f>'Plate 3'!N93</f>
        <v>0.18784960823022726</v>
      </c>
      <c r="G86">
        <f t="shared" si="6"/>
        <v>0.21163094350487141</v>
      </c>
      <c r="H86">
        <f t="shared" si="7"/>
        <v>2.0712302238328279E-2</v>
      </c>
      <c r="I86" s="7">
        <f t="shared" si="5"/>
        <v>8.4652377401948566</v>
      </c>
    </row>
    <row r="87" spans="1:11" x14ac:dyDescent="0.2">
      <c r="A87">
        <v>86</v>
      </c>
      <c r="B87" t="s">
        <v>70</v>
      </c>
      <c r="C87" t="s">
        <v>78</v>
      </c>
      <c r="D87">
        <f>'Plate 1'!N94</f>
        <v>0.12528836640648436</v>
      </c>
      <c r="E87">
        <f>'Plate 2'!N94</f>
        <v>0.11652188124484719</v>
      </c>
      <c r="F87">
        <f>'Plate 3'!N94</f>
        <v>0.10920622065765195</v>
      </c>
      <c r="G87">
        <f t="shared" si="6"/>
        <v>0.11700548943632783</v>
      </c>
      <c r="H87">
        <f t="shared" si="7"/>
        <v>8.0519724685211395E-3</v>
      </c>
      <c r="I87" s="7">
        <f t="shared" si="5"/>
        <v>4.680219577453113</v>
      </c>
    </row>
    <row r="88" spans="1:11" x14ac:dyDescent="0.2">
      <c r="A88">
        <v>87</v>
      </c>
      <c r="B88" t="s">
        <v>71</v>
      </c>
      <c r="C88" t="s">
        <v>79</v>
      </c>
      <c r="D88">
        <f>'Plate 1'!N95</f>
        <v>2.3512562060198135E-2</v>
      </c>
      <c r="E88">
        <f>'Plate 2'!N95</f>
        <v>1.6892225387566604E-2</v>
      </c>
      <c r="F88">
        <f>'Plate 3'!N95</f>
        <v>2.0499461215600197E-2</v>
      </c>
      <c r="G88">
        <f t="shared" si="6"/>
        <v>2.0301416221121648E-2</v>
      </c>
      <c r="H88">
        <f t="shared" si="7"/>
        <v>3.3146086917803723E-3</v>
      </c>
      <c r="I88" s="7">
        <f t="shared" si="5"/>
        <v>0.81205664884486595</v>
      </c>
    </row>
    <row r="89" spans="1:11" x14ac:dyDescent="0.2">
      <c r="A89">
        <v>88</v>
      </c>
      <c r="B89" t="s">
        <v>72</v>
      </c>
      <c r="C89" t="s">
        <v>80</v>
      </c>
      <c r="D89">
        <f>'Plate 1'!N96</f>
        <v>4.1650824220922408E-2</v>
      </c>
      <c r="E89">
        <f>'Plate 2'!N96</f>
        <v>3.3094972187885589E-2</v>
      </c>
      <c r="F89">
        <f>'Plate 3'!N96</f>
        <v>3.2426420468313039E-2</v>
      </c>
      <c r="G89">
        <f t="shared" si="6"/>
        <v>3.5724072292373676E-2</v>
      </c>
      <c r="H89">
        <f t="shared" si="7"/>
        <v>5.1435913200168727E-3</v>
      </c>
      <c r="I89" s="7">
        <f t="shared" si="5"/>
        <v>1.4289628916949471</v>
      </c>
      <c r="J89">
        <f>SUM(I68:I89)</f>
        <v>2326.7782904741571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2023-03-24T23:31:51Z</dcterms:modified>
</cp:coreProperties>
</file>